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impal Patel\Documents\Excel Project\"/>
    </mc:Choice>
  </mc:AlternateContent>
  <xr:revisionPtr revIDLastSave="0" documentId="13_ncr:1_{4BC2FFA2-BA57-4392-8EE8-4A8B6485D4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" sheetId="1" r:id="rId1"/>
    <sheet name="Data" sheetId="2" r:id="rId2"/>
    <sheet name="High_value" sheetId="9" r:id="rId3"/>
    <sheet name=" Pivot_category + region" sheetId="10" r:id="rId4"/>
    <sheet name="Chart" sheetId="7" r:id="rId5"/>
    <sheet name="Pivot_Monthly trend" sheetId="5" r:id="rId6"/>
    <sheet name="Pivot_Day wise" sheetId="6" r:id="rId7"/>
    <sheet name="Negative growth Chart" sheetId="8" r:id="rId8"/>
  </sheets>
  <definedNames>
    <definedName name="_xlnm._FilterDatabase" localSheetId="1" hidden="1">Data!$A$1:$W$1501</definedName>
  </definedNames>
  <calcPr calcId="191029"/>
  <pivotCaches>
    <pivotCache cacheId="0" r:id="rId9"/>
    <pivotCache cacheId="7" r:id="rId10"/>
  </pivotCaches>
  <extLst>
    <ext uri="GoogleSheetsCustomDataVersion2">
      <go:sheetsCustomData xmlns:go="http://customooxmlschemas.google.com/" r:id="rId11" roundtripDataChecksum="2QcnmA6rDBuGxUGOVImczhxPdEmeIm1KSzT2SQ+K5VY="/>
    </ext>
  </extLst>
</workbook>
</file>

<file path=xl/calcChain.xml><?xml version="1.0" encoding="utf-8"?>
<calcChain xmlns="http://schemas.openxmlformats.org/spreadsheetml/2006/main">
  <c r="AB7" i="2" l="1"/>
  <c r="C18" i="8"/>
  <c r="C19" i="8"/>
  <c r="C21" i="8"/>
  <c r="C20" i="8"/>
  <c r="C17" i="8"/>
  <c r="C15" i="8"/>
  <c r="C16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2" i="2"/>
  <c r="AA7" i="2"/>
  <c r="Y7" i="2"/>
  <c r="X7" i="2"/>
  <c r="W7" i="2"/>
  <c r="V7" i="2"/>
  <c r="S7" i="2"/>
  <c r="Q3" i="2"/>
  <c r="R3" i="2" s="1"/>
  <c r="Q4" i="2"/>
  <c r="Q5" i="2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R370" i="2" s="1"/>
  <c r="Q371" i="2"/>
  <c r="R371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399" i="2"/>
  <c r="R399" i="2" s="1"/>
  <c r="Q400" i="2"/>
  <c r="R400" i="2" s="1"/>
  <c r="Q401" i="2"/>
  <c r="R401" i="2" s="1"/>
  <c r="Q402" i="2"/>
  <c r="R402" i="2" s="1"/>
  <c r="Q403" i="2"/>
  <c r="R403" i="2" s="1"/>
  <c r="Q404" i="2"/>
  <c r="R404" i="2" s="1"/>
  <c r="Q405" i="2"/>
  <c r="R405" i="2" s="1"/>
  <c r="Q406" i="2"/>
  <c r="R406" i="2" s="1"/>
  <c r="Q407" i="2"/>
  <c r="R407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Q419" i="2"/>
  <c r="R419" i="2" s="1"/>
  <c r="Q420" i="2"/>
  <c r="R420" i="2" s="1"/>
  <c r="Q421" i="2"/>
  <c r="R421" i="2" s="1"/>
  <c r="Q422" i="2"/>
  <c r="R422" i="2" s="1"/>
  <c r="Q423" i="2"/>
  <c r="R423" i="2" s="1"/>
  <c r="Q424" i="2"/>
  <c r="R424" i="2" s="1"/>
  <c r="Q425" i="2"/>
  <c r="R425" i="2" s="1"/>
  <c r="Q426" i="2"/>
  <c r="R426" i="2" s="1"/>
  <c r="Q427" i="2"/>
  <c r="R427" i="2" s="1"/>
  <c r="Q428" i="2"/>
  <c r="R428" i="2" s="1"/>
  <c r="Q429" i="2"/>
  <c r="R429" i="2" s="1"/>
  <c r="Q430" i="2"/>
  <c r="R430" i="2" s="1"/>
  <c r="Q431" i="2"/>
  <c r="R431" i="2" s="1"/>
  <c r="Q432" i="2"/>
  <c r="R432" i="2" s="1"/>
  <c r="Q433" i="2"/>
  <c r="R433" i="2" s="1"/>
  <c r="Q434" i="2"/>
  <c r="R434" i="2" s="1"/>
  <c r="Q435" i="2"/>
  <c r="R435" i="2" s="1"/>
  <c r="Q436" i="2"/>
  <c r="R436" i="2" s="1"/>
  <c r="Q437" i="2"/>
  <c r="R437" i="2" s="1"/>
  <c r="Q438" i="2"/>
  <c r="R438" i="2" s="1"/>
  <c r="Q439" i="2"/>
  <c r="R439" i="2" s="1"/>
  <c r="Q440" i="2"/>
  <c r="R440" i="2" s="1"/>
  <c r="Q441" i="2"/>
  <c r="R441" i="2" s="1"/>
  <c r="Q442" i="2"/>
  <c r="R442" i="2" s="1"/>
  <c r="Q443" i="2"/>
  <c r="R443" i="2" s="1"/>
  <c r="Q444" i="2"/>
  <c r="R444" i="2" s="1"/>
  <c r="Q445" i="2"/>
  <c r="R445" i="2" s="1"/>
  <c r="Q446" i="2"/>
  <c r="R446" i="2" s="1"/>
  <c r="Q447" i="2"/>
  <c r="R447" i="2" s="1"/>
  <c r="Q448" i="2"/>
  <c r="R448" i="2" s="1"/>
  <c r="Q449" i="2"/>
  <c r="R449" i="2" s="1"/>
  <c r="Q450" i="2"/>
  <c r="R450" i="2" s="1"/>
  <c r="Q451" i="2"/>
  <c r="R451" i="2" s="1"/>
  <c r="Q452" i="2"/>
  <c r="R452" i="2" s="1"/>
  <c r="Q453" i="2"/>
  <c r="R453" i="2" s="1"/>
  <c r="Q454" i="2"/>
  <c r="R454" i="2" s="1"/>
  <c r="Q455" i="2"/>
  <c r="R455" i="2" s="1"/>
  <c r="Q456" i="2"/>
  <c r="R456" i="2" s="1"/>
  <c r="Q457" i="2"/>
  <c r="R457" i="2" s="1"/>
  <c r="Q458" i="2"/>
  <c r="R458" i="2" s="1"/>
  <c r="Q459" i="2"/>
  <c r="R459" i="2" s="1"/>
  <c r="Q460" i="2"/>
  <c r="R460" i="2" s="1"/>
  <c r="Q461" i="2"/>
  <c r="R461" i="2" s="1"/>
  <c r="Q462" i="2"/>
  <c r="R462" i="2" s="1"/>
  <c r="Q463" i="2"/>
  <c r="R463" i="2" s="1"/>
  <c r="Q464" i="2"/>
  <c r="R464" i="2" s="1"/>
  <c r="Q465" i="2"/>
  <c r="R465" i="2" s="1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477" i="2"/>
  <c r="R477" i="2" s="1"/>
  <c r="Q478" i="2"/>
  <c r="R478" i="2" s="1"/>
  <c r="Q479" i="2"/>
  <c r="R479" i="2" s="1"/>
  <c r="Q480" i="2"/>
  <c r="R480" i="2" s="1"/>
  <c r="Q481" i="2"/>
  <c r="R481" i="2" s="1"/>
  <c r="Q482" i="2"/>
  <c r="R482" i="2" s="1"/>
  <c r="Q483" i="2"/>
  <c r="R483" i="2" s="1"/>
  <c r="Q484" i="2"/>
  <c r="R484" i="2" s="1"/>
  <c r="Q485" i="2"/>
  <c r="R485" i="2" s="1"/>
  <c r="Q486" i="2"/>
  <c r="R486" i="2" s="1"/>
  <c r="Q487" i="2"/>
  <c r="R487" i="2" s="1"/>
  <c r="Q488" i="2"/>
  <c r="R488" i="2" s="1"/>
  <c r="Q489" i="2"/>
  <c r="R489" i="2" s="1"/>
  <c r="Q490" i="2"/>
  <c r="R490" i="2" s="1"/>
  <c r="Q491" i="2"/>
  <c r="R491" i="2" s="1"/>
  <c r="Q492" i="2"/>
  <c r="R492" i="2" s="1"/>
  <c r="Q493" i="2"/>
  <c r="R493" i="2" s="1"/>
  <c r="Q494" i="2"/>
  <c r="R494" i="2" s="1"/>
  <c r="Q495" i="2"/>
  <c r="R495" i="2" s="1"/>
  <c r="Q496" i="2"/>
  <c r="R496" i="2" s="1"/>
  <c r="Q497" i="2"/>
  <c r="R497" i="2" s="1"/>
  <c r="Q498" i="2"/>
  <c r="R498" i="2" s="1"/>
  <c r="Q499" i="2"/>
  <c r="R499" i="2" s="1"/>
  <c r="Q500" i="2"/>
  <c r="R500" i="2" s="1"/>
  <c r="Q501" i="2"/>
  <c r="R501" i="2" s="1"/>
  <c r="Q502" i="2"/>
  <c r="R502" i="2" s="1"/>
  <c r="Q503" i="2"/>
  <c r="R503" i="2" s="1"/>
  <c r="Q504" i="2"/>
  <c r="R504" i="2" s="1"/>
  <c r="Q505" i="2"/>
  <c r="R505" i="2" s="1"/>
  <c r="Q506" i="2"/>
  <c r="R506" i="2" s="1"/>
  <c r="Q507" i="2"/>
  <c r="R507" i="2" s="1"/>
  <c r="Q508" i="2"/>
  <c r="R508" i="2" s="1"/>
  <c r="Q509" i="2"/>
  <c r="R509" i="2" s="1"/>
  <c r="Q510" i="2"/>
  <c r="R510" i="2" s="1"/>
  <c r="Q511" i="2"/>
  <c r="R511" i="2" s="1"/>
  <c r="Q512" i="2"/>
  <c r="R512" i="2" s="1"/>
  <c r="Q513" i="2"/>
  <c r="R513" i="2" s="1"/>
  <c r="Q514" i="2"/>
  <c r="R514" i="2" s="1"/>
  <c r="Q515" i="2"/>
  <c r="R515" i="2" s="1"/>
  <c r="Q516" i="2"/>
  <c r="R516" i="2" s="1"/>
  <c r="Q517" i="2"/>
  <c r="R517" i="2" s="1"/>
  <c r="Q518" i="2"/>
  <c r="R518" i="2" s="1"/>
  <c r="Q519" i="2"/>
  <c r="R519" i="2" s="1"/>
  <c r="Q520" i="2"/>
  <c r="R520" i="2" s="1"/>
  <c r="Q521" i="2"/>
  <c r="R521" i="2" s="1"/>
  <c r="Q522" i="2"/>
  <c r="R522" i="2" s="1"/>
  <c r="Q523" i="2"/>
  <c r="R523" i="2" s="1"/>
  <c r="Q524" i="2"/>
  <c r="R524" i="2" s="1"/>
  <c r="Q525" i="2"/>
  <c r="R525" i="2" s="1"/>
  <c r="Q526" i="2"/>
  <c r="R526" i="2" s="1"/>
  <c r="Q527" i="2"/>
  <c r="R527" i="2" s="1"/>
  <c r="Q528" i="2"/>
  <c r="R528" i="2" s="1"/>
  <c r="Q529" i="2"/>
  <c r="R529" i="2" s="1"/>
  <c r="Q530" i="2"/>
  <c r="R530" i="2" s="1"/>
  <c r="Q531" i="2"/>
  <c r="R531" i="2" s="1"/>
  <c r="Q532" i="2"/>
  <c r="R532" i="2" s="1"/>
  <c r="Q533" i="2"/>
  <c r="R533" i="2" s="1"/>
  <c r="Q534" i="2"/>
  <c r="R534" i="2" s="1"/>
  <c r="Q535" i="2"/>
  <c r="R535" i="2" s="1"/>
  <c r="Q536" i="2"/>
  <c r="R536" i="2" s="1"/>
  <c r="Q537" i="2"/>
  <c r="R537" i="2" s="1"/>
  <c r="Q538" i="2"/>
  <c r="R538" i="2" s="1"/>
  <c r="Q539" i="2"/>
  <c r="R539" i="2" s="1"/>
  <c r="Q540" i="2"/>
  <c r="R540" i="2" s="1"/>
  <c r="Q541" i="2"/>
  <c r="R541" i="2" s="1"/>
  <c r="Q542" i="2"/>
  <c r="R542" i="2" s="1"/>
  <c r="Q543" i="2"/>
  <c r="R543" i="2" s="1"/>
  <c r="Q544" i="2"/>
  <c r="R544" i="2" s="1"/>
  <c r="Q545" i="2"/>
  <c r="R545" i="2" s="1"/>
  <c r="Q546" i="2"/>
  <c r="R546" i="2" s="1"/>
  <c r="Q547" i="2"/>
  <c r="R547" i="2" s="1"/>
  <c r="Q548" i="2"/>
  <c r="R548" i="2" s="1"/>
  <c r="Q549" i="2"/>
  <c r="R549" i="2" s="1"/>
  <c r="Q550" i="2"/>
  <c r="R550" i="2" s="1"/>
  <c r="Q551" i="2"/>
  <c r="R551" i="2" s="1"/>
  <c r="Q552" i="2"/>
  <c r="R552" i="2" s="1"/>
  <c r="Q553" i="2"/>
  <c r="R553" i="2" s="1"/>
  <c r="Q554" i="2"/>
  <c r="R554" i="2" s="1"/>
  <c r="Q555" i="2"/>
  <c r="R555" i="2" s="1"/>
  <c r="Q556" i="2"/>
  <c r="R556" i="2" s="1"/>
  <c r="Q557" i="2"/>
  <c r="R557" i="2" s="1"/>
  <c r="Q558" i="2"/>
  <c r="R558" i="2" s="1"/>
  <c r="Q559" i="2"/>
  <c r="R559" i="2" s="1"/>
  <c r="Q560" i="2"/>
  <c r="R560" i="2" s="1"/>
  <c r="Q561" i="2"/>
  <c r="R561" i="2" s="1"/>
  <c r="Q562" i="2"/>
  <c r="R562" i="2" s="1"/>
  <c r="Q563" i="2"/>
  <c r="R563" i="2" s="1"/>
  <c r="Q564" i="2"/>
  <c r="R564" i="2" s="1"/>
  <c r="Q565" i="2"/>
  <c r="R565" i="2" s="1"/>
  <c r="Q566" i="2"/>
  <c r="R566" i="2" s="1"/>
  <c r="Q567" i="2"/>
  <c r="R567" i="2" s="1"/>
  <c r="Q568" i="2"/>
  <c r="R568" i="2" s="1"/>
  <c r="Q569" i="2"/>
  <c r="R569" i="2" s="1"/>
  <c r="Q570" i="2"/>
  <c r="R570" i="2" s="1"/>
  <c r="Q571" i="2"/>
  <c r="R571" i="2" s="1"/>
  <c r="Q572" i="2"/>
  <c r="R572" i="2" s="1"/>
  <c r="Q573" i="2"/>
  <c r="R573" i="2" s="1"/>
  <c r="Q574" i="2"/>
  <c r="R574" i="2" s="1"/>
  <c r="Q575" i="2"/>
  <c r="R575" i="2" s="1"/>
  <c r="Q576" i="2"/>
  <c r="R576" i="2" s="1"/>
  <c r="Q577" i="2"/>
  <c r="R577" i="2" s="1"/>
  <c r="Q578" i="2"/>
  <c r="R578" i="2" s="1"/>
  <c r="Q579" i="2"/>
  <c r="R579" i="2" s="1"/>
  <c r="Q580" i="2"/>
  <c r="R580" i="2" s="1"/>
  <c r="Q581" i="2"/>
  <c r="R581" i="2" s="1"/>
  <c r="Q582" i="2"/>
  <c r="R582" i="2" s="1"/>
  <c r="Q583" i="2"/>
  <c r="R583" i="2" s="1"/>
  <c r="Q584" i="2"/>
  <c r="R584" i="2" s="1"/>
  <c r="Q585" i="2"/>
  <c r="R585" i="2" s="1"/>
  <c r="Q586" i="2"/>
  <c r="R586" i="2" s="1"/>
  <c r="Q587" i="2"/>
  <c r="R587" i="2" s="1"/>
  <c r="Q588" i="2"/>
  <c r="R588" i="2" s="1"/>
  <c r="Q589" i="2"/>
  <c r="R589" i="2" s="1"/>
  <c r="Q590" i="2"/>
  <c r="R590" i="2" s="1"/>
  <c r="Q591" i="2"/>
  <c r="R591" i="2" s="1"/>
  <c r="Q592" i="2"/>
  <c r="R592" i="2" s="1"/>
  <c r="Q593" i="2"/>
  <c r="R593" i="2" s="1"/>
  <c r="Q594" i="2"/>
  <c r="R594" i="2" s="1"/>
  <c r="Q595" i="2"/>
  <c r="R595" i="2" s="1"/>
  <c r="Q596" i="2"/>
  <c r="R596" i="2" s="1"/>
  <c r="Q597" i="2"/>
  <c r="R597" i="2" s="1"/>
  <c r="Q598" i="2"/>
  <c r="R598" i="2" s="1"/>
  <c r="Q599" i="2"/>
  <c r="R599" i="2" s="1"/>
  <c r="Q600" i="2"/>
  <c r="R600" i="2" s="1"/>
  <c r="Q601" i="2"/>
  <c r="R601" i="2" s="1"/>
  <c r="Q602" i="2"/>
  <c r="R602" i="2" s="1"/>
  <c r="Q603" i="2"/>
  <c r="R603" i="2" s="1"/>
  <c r="Q604" i="2"/>
  <c r="R604" i="2" s="1"/>
  <c r="Q605" i="2"/>
  <c r="R605" i="2" s="1"/>
  <c r="Q606" i="2"/>
  <c r="R606" i="2" s="1"/>
  <c r="Q607" i="2"/>
  <c r="R607" i="2" s="1"/>
  <c r="Q608" i="2"/>
  <c r="R608" i="2" s="1"/>
  <c r="Q609" i="2"/>
  <c r="R609" i="2" s="1"/>
  <c r="Q610" i="2"/>
  <c r="R610" i="2" s="1"/>
  <c r="Q611" i="2"/>
  <c r="R611" i="2" s="1"/>
  <c r="Q612" i="2"/>
  <c r="R612" i="2" s="1"/>
  <c r="Q613" i="2"/>
  <c r="R613" i="2" s="1"/>
  <c r="Q614" i="2"/>
  <c r="R614" i="2" s="1"/>
  <c r="Q615" i="2"/>
  <c r="R615" i="2" s="1"/>
  <c r="Q616" i="2"/>
  <c r="R616" i="2" s="1"/>
  <c r="Q617" i="2"/>
  <c r="R617" i="2" s="1"/>
  <c r="Q618" i="2"/>
  <c r="R618" i="2" s="1"/>
  <c r="Q619" i="2"/>
  <c r="R619" i="2" s="1"/>
  <c r="Q620" i="2"/>
  <c r="R620" i="2" s="1"/>
  <c r="Q621" i="2"/>
  <c r="R621" i="2" s="1"/>
  <c r="Q622" i="2"/>
  <c r="R622" i="2" s="1"/>
  <c r="Q623" i="2"/>
  <c r="R623" i="2" s="1"/>
  <c r="Q624" i="2"/>
  <c r="R624" i="2" s="1"/>
  <c r="Q625" i="2"/>
  <c r="R625" i="2" s="1"/>
  <c r="Q626" i="2"/>
  <c r="R626" i="2" s="1"/>
  <c r="Q627" i="2"/>
  <c r="R627" i="2" s="1"/>
  <c r="Q628" i="2"/>
  <c r="R628" i="2" s="1"/>
  <c r="Q629" i="2"/>
  <c r="R629" i="2" s="1"/>
  <c r="Q630" i="2"/>
  <c r="R630" i="2" s="1"/>
  <c r="Q631" i="2"/>
  <c r="R631" i="2" s="1"/>
  <c r="Q632" i="2"/>
  <c r="R632" i="2" s="1"/>
  <c r="Q633" i="2"/>
  <c r="R633" i="2" s="1"/>
  <c r="Q634" i="2"/>
  <c r="R634" i="2" s="1"/>
  <c r="Q635" i="2"/>
  <c r="R635" i="2" s="1"/>
  <c r="Q636" i="2"/>
  <c r="R636" i="2" s="1"/>
  <c r="Q637" i="2"/>
  <c r="R637" i="2" s="1"/>
  <c r="Q638" i="2"/>
  <c r="R638" i="2" s="1"/>
  <c r="Q639" i="2"/>
  <c r="R639" i="2" s="1"/>
  <c r="Q640" i="2"/>
  <c r="R640" i="2" s="1"/>
  <c r="Q641" i="2"/>
  <c r="R641" i="2" s="1"/>
  <c r="Q642" i="2"/>
  <c r="R642" i="2" s="1"/>
  <c r="Q643" i="2"/>
  <c r="R643" i="2" s="1"/>
  <c r="Q644" i="2"/>
  <c r="R644" i="2" s="1"/>
  <c r="Q645" i="2"/>
  <c r="R645" i="2" s="1"/>
  <c r="Q646" i="2"/>
  <c r="R646" i="2" s="1"/>
  <c r="Q647" i="2"/>
  <c r="R647" i="2" s="1"/>
  <c r="Q648" i="2"/>
  <c r="R648" i="2" s="1"/>
  <c r="Q649" i="2"/>
  <c r="R649" i="2" s="1"/>
  <c r="Q650" i="2"/>
  <c r="R650" i="2" s="1"/>
  <c r="Q651" i="2"/>
  <c r="R651" i="2" s="1"/>
  <c r="Q652" i="2"/>
  <c r="R652" i="2" s="1"/>
  <c r="Q653" i="2"/>
  <c r="R653" i="2" s="1"/>
  <c r="Q654" i="2"/>
  <c r="R654" i="2" s="1"/>
  <c r="Q655" i="2"/>
  <c r="R655" i="2" s="1"/>
  <c r="Q656" i="2"/>
  <c r="R656" i="2" s="1"/>
  <c r="Q657" i="2"/>
  <c r="R657" i="2" s="1"/>
  <c r="Q658" i="2"/>
  <c r="R658" i="2" s="1"/>
  <c r="Q659" i="2"/>
  <c r="R659" i="2" s="1"/>
  <c r="Q660" i="2"/>
  <c r="R660" i="2" s="1"/>
  <c r="Q661" i="2"/>
  <c r="R661" i="2" s="1"/>
  <c r="Q662" i="2"/>
  <c r="R662" i="2" s="1"/>
  <c r="Q663" i="2"/>
  <c r="R663" i="2" s="1"/>
  <c r="Q664" i="2"/>
  <c r="R664" i="2" s="1"/>
  <c r="Q665" i="2"/>
  <c r="R665" i="2" s="1"/>
  <c r="Q666" i="2"/>
  <c r="R666" i="2" s="1"/>
  <c r="Q667" i="2"/>
  <c r="R667" i="2" s="1"/>
  <c r="Q668" i="2"/>
  <c r="R668" i="2" s="1"/>
  <c r="Q669" i="2"/>
  <c r="R669" i="2" s="1"/>
  <c r="Q670" i="2"/>
  <c r="R670" i="2" s="1"/>
  <c r="Q671" i="2"/>
  <c r="R671" i="2" s="1"/>
  <c r="Q672" i="2"/>
  <c r="R672" i="2" s="1"/>
  <c r="Q673" i="2"/>
  <c r="R673" i="2" s="1"/>
  <c r="Q674" i="2"/>
  <c r="R674" i="2" s="1"/>
  <c r="Q675" i="2"/>
  <c r="R675" i="2" s="1"/>
  <c r="Q676" i="2"/>
  <c r="R676" i="2" s="1"/>
  <c r="Q677" i="2"/>
  <c r="R677" i="2" s="1"/>
  <c r="Q678" i="2"/>
  <c r="R678" i="2" s="1"/>
  <c r="Q679" i="2"/>
  <c r="R679" i="2" s="1"/>
  <c r="Q680" i="2"/>
  <c r="R680" i="2" s="1"/>
  <c r="Q681" i="2"/>
  <c r="R681" i="2" s="1"/>
  <c r="Q682" i="2"/>
  <c r="R682" i="2" s="1"/>
  <c r="Q683" i="2"/>
  <c r="R683" i="2" s="1"/>
  <c r="Q684" i="2"/>
  <c r="R684" i="2" s="1"/>
  <c r="Q685" i="2"/>
  <c r="R685" i="2" s="1"/>
  <c r="Q686" i="2"/>
  <c r="R686" i="2" s="1"/>
  <c r="Q687" i="2"/>
  <c r="R687" i="2" s="1"/>
  <c r="Q688" i="2"/>
  <c r="R688" i="2" s="1"/>
  <c r="Q689" i="2"/>
  <c r="R689" i="2" s="1"/>
  <c r="Q690" i="2"/>
  <c r="R690" i="2" s="1"/>
  <c r="Q691" i="2"/>
  <c r="R691" i="2" s="1"/>
  <c r="Q692" i="2"/>
  <c r="R692" i="2" s="1"/>
  <c r="Q693" i="2"/>
  <c r="R693" i="2" s="1"/>
  <c r="Q694" i="2"/>
  <c r="R694" i="2" s="1"/>
  <c r="Q695" i="2"/>
  <c r="R695" i="2" s="1"/>
  <c r="Q696" i="2"/>
  <c r="R696" i="2" s="1"/>
  <c r="Q697" i="2"/>
  <c r="R697" i="2" s="1"/>
  <c r="Q698" i="2"/>
  <c r="R698" i="2" s="1"/>
  <c r="Q699" i="2"/>
  <c r="R699" i="2" s="1"/>
  <c r="Q700" i="2"/>
  <c r="R700" i="2" s="1"/>
  <c r="Q701" i="2"/>
  <c r="R701" i="2" s="1"/>
  <c r="Q702" i="2"/>
  <c r="R702" i="2" s="1"/>
  <c r="Q703" i="2"/>
  <c r="R703" i="2" s="1"/>
  <c r="Q704" i="2"/>
  <c r="R704" i="2" s="1"/>
  <c r="Q705" i="2"/>
  <c r="R705" i="2" s="1"/>
  <c r="Q706" i="2"/>
  <c r="R706" i="2" s="1"/>
  <c r="Q707" i="2"/>
  <c r="R707" i="2" s="1"/>
  <c r="Q708" i="2"/>
  <c r="R708" i="2" s="1"/>
  <c r="Q709" i="2"/>
  <c r="R709" i="2" s="1"/>
  <c r="Q710" i="2"/>
  <c r="R710" i="2" s="1"/>
  <c r="Q711" i="2"/>
  <c r="R711" i="2" s="1"/>
  <c r="Q712" i="2"/>
  <c r="R712" i="2" s="1"/>
  <c r="Q713" i="2"/>
  <c r="R713" i="2" s="1"/>
  <c r="Q714" i="2"/>
  <c r="R714" i="2" s="1"/>
  <c r="Q715" i="2"/>
  <c r="R715" i="2" s="1"/>
  <c r="Q716" i="2"/>
  <c r="R716" i="2" s="1"/>
  <c r="Q717" i="2"/>
  <c r="R717" i="2" s="1"/>
  <c r="Q718" i="2"/>
  <c r="R718" i="2" s="1"/>
  <c r="Q719" i="2"/>
  <c r="R719" i="2" s="1"/>
  <c r="Q720" i="2"/>
  <c r="R720" i="2" s="1"/>
  <c r="Q721" i="2"/>
  <c r="R721" i="2" s="1"/>
  <c r="Q722" i="2"/>
  <c r="R722" i="2" s="1"/>
  <c r="Q723" i="2"/>
  <c r="R723" i="2" s="1"/>
  <c r="Q724" i="2"/>
  <c r="R724" i="2" s="1"/>
  <c r="Q725" i="2"/>
  <c r="R725" i="2" s="1"/>
  <c r="Q726" i="2"/>
  <c r="R726" i="2" s="1"/>
  <c r="Q727" i="2"/>
  <c r="R727" i="2" s="1"/>
  <c r="Q728" i="2"/>
  <c r="R728" i="2" s="1"/>
  <c r="Q729" i="2"/>
  <c r="R729" i="2" s="1"/>
  <c r="Q730" i="2"/>
  <c r="R730" i="2" s="1"/>
  <c r="Q731" i="2"/>
  <c r="R731" i="2" s="1"/>
  <c r="Q732" i="2"/>
  <c r="R732" i="2" s="1"/>
  <c r="Q733" i="2"/>
  <c r="R733" i="2" s="1"/>
  <c r="Q734" i="2"/>
  <c r="R734" i="2" s="1"/>
  <c r="Q735" i="2"/>
  <c r="R735" i="2" s="1"/>
  <c r="Q736" i="2"/>
  <c r="R736" i="2" s="1"/>
  <c r="Q737" i="2"/>
  <c r="R737" i="2" s="1"/>
  <c r="Q738" i="2"/>
  <c r="R738" i="2" s="1"/>
  <c r="Q739" i="2"/>
  <c r="R739" i="2" s="1"/>
  <c r="Q740" i="2"/>
  <c r="R740" i="2" s="1"/>
  <c r="Q741" i="2"/>
  <c r="R741" i="2" s="1"/>
  <c r="Q742" i="2"/>
  <c r="R742" i="2" s="1"/>
  <c r="Q743" i="2"/>
  <c r="R743" i="2" s="1"/>
  <c r="Q744" i="2"/>
  <c r="R744" i="2" s="1"/>
  <c r="Q745" i="2"/>
  <c r="R745" i="2" s="1"/>
  <c r="Q746" i="2"/>
  <c r="R746" i="2" s="1"/>
  <c r="Q747" i="2"/>
  <c r="R747" i="2" s="1"/>
  <c r="Q748" i="2"/>
  <c r="R748" i="2" s="1"/>
  <c r="Q749" i="2"/>
  <c r="R749" i="2" s="1"/>
  <c r="Q750" i="2"/>
  <c r="R750" i="2" s="1"/>
  <c r="Q751" i="2"/>
  <c r="R751" i="2" s="1"/>
  <c r="Q752" i="2"/>
  <c r="R752" i="2" s="1"/>
  <c r="Q753" i="2"/>
  <c r="R753" i="2" s="1"/>
  <c r="Q754" i="2"/>
  <c r="R754" i="2" s="1"/>
  <c r="Q755" i="2"/>
  <c r="R755" i="2" s="1"/>
  <c r="Q756" i="2"/>
  <c r="R756" i="2" s="1"/>
  <c r="Q757" i="2"/>
  <c r="R757" i="2" s="1"/>
  <c r="Q758" i="2"/>
  <c r="R758" i="2" s="1"/>
  <c r="Q759" i="2"/>
  <c r="R759" i="2" s="1"/>
  <c r="Q760" i="2"/>
  <c r="R760" i="2" s="1"/>
  <c r="Q761" i="2"/>
  <c r="R761" i="2" s="1"/>
  <c r="Q762" i="2"/>
  <c r="R762" i="2" s="1"/>
  <c r="Q763" i="2"/>
  <c r="R763" i="2" s="1"/>
  <c r="Q764" i="2"/>
  <c r="R764" i="2" s="1"/>
  <c r="Q765" i="2"/>
  <c r="R765" i="2" s="1"/>
  <c r="Q766" i="2"/>
  <c r="R766" i="2" s="1"/>
  <c r="Q767" i="2"/>
  <c r="R767" i="2" s="1"/>
  <c r="Q768" i="2"/>
  <c r="R768" i="2" s="1"/>
  <c r="Q769" i="2"/>
  <c r="R769" i="2" s="1"/>
  <c r="Q770" i="2"/>
  <c r="R770" i="2" s="1"/>
  <c r="Q771" i="2"/>
  <c r="R771" i="2" s="1"/>
  <c r="Q772" i="2"/>
  <c r="R772" i="2" s="1"/>
  <c r="Q773" i="2"/>
  <c r="R773" i="2" s="1"/>
  <c r="Q774" i="2"/>
  <c r="R774" i="2" s="1"/>
  <c r="Q775" i="2"/>
  <c r="R775" i="2" s="1"/>
  <c r="Q776" i="2"/>
  <c r="R776" i="2" s="1"/>
  <c r="Q777" i="2"/>
  <c r="R777" i="2" s="1"/>
  <c r="Q778" i="2"/>
  <c r="R778" i="2" s="1"/>
  <c r="Q779" i="2"/>
  <c r="R779" i="2" s="1"/>
  <c r="Q780" i="2"/>
  <c r="R780" i="2" s="1"/>
  <c r="Q781" i="2"/>
  <c r="R781" i="2" s="1"/>
  <c r="Q782" i="2"/>
  <c r="R782" i="2" s="1"/>
  <c r="Q783" i="2"/>
  <c r="R783" i="2" s="1"/>
  <c r="Q784" i="2"/>
  <c r="R784" i="2" s="1"/>
  <c r="Q785" i="2"/>
  <c r="R785" i="2" s="1"/>
  <c r="Q786" i="2"/>
  <c r="R786" i="2" s="1"/>
  <c r="Q787" i="2"/>
  <c r="R787" i="2" s="1"/>
  <c r="Q788" i="2"/>
  <c r="R788" i="2" s="1"/>
  <c r="Q789" i="2"/>
  <c r="R789" i="2" s="1"/>
  <c r="Q790" i="2"/>
  <c r="R790" i="2" s="1"/>
  <c r="Q791" i="2"/>
  <c r="R791" i="2" s="1"/>
  <c r="Q792" i="2"/>
  <c r="R792" i="2" s="1"/>
  <c r="Q793" i="2"/>
  <c r="R793" i="2" s="1"/>
  <c r="Q794" i="2"/>
  <c r="R794" i="2" s="1"/>
  <c r="Q795" i="2"/>
  <c r="R795" i="2" s="1"/>
  <c r="Q796" i="2"/>
  <c r="R796" i="2" s="1"/>
  <c r="Q797" i="2"/>
  <c r="R797" i="2" s="1"/>
  <c r="Q798" i="2"/>
  <c r="R798" i="2" s="1"/>
  <c r="Q799" i="2"/>
  <c r="R799" i="2" s="1"/>
  <c r="Q800" i="2"/>
  <c r="R800" i="2" s="1"/>
  <c r="Q801" i="2"/>
  <c r="R801" i="2" s="1"/>
  <c r="Q802" i="2"/>
  <c r="R802" i="2" s="1"/>
  <c r="Q803" i="2"/>
  <c r="R803" i="2" s="1"/>
  <c r="Q804" i="2"/>
  <c r="R804" i="2" s="1"/>
  <c r="Q805" i="2"/>
  <c r="R805" i="2" s="1"/>
  <c r="Q806" i="2"/>
  <c r="R806" i="2" s="1"/>
  <c r="Q807" i="2"/>
  <c r="R807" i="2" s="1"/>
  <c r="Q808" i="2"/>
  <c r="R808" i="2" s="1"/>
  <c r="Q809" i="2"/>
  <c r="R809" i="2" s="1"/>
  <c r="Q810" i="2"/>
  <c r="R810" i="2" s="1"/>
  <c r="Q811" i="2"/>
  <c r="R811" i="2" s="1"/>
  <c r="Q812" i="2"/>
  <c r="R812" i="2" s="1"/>
  <c r="Q813" i="2"/>
  <c r="R813" i="2" s="1"/>
  <c r="Q814" i="2"/>
  <c r="R814" i="2" s="1"/>
  <c r="Q815" i="2"/>
  <c r="R815" i="2" s="1"/>
  <c r="Q816" i="2"/>
  <c r="R816" i="2" s="1"/>
  <c r="Q817" i="2"/>
  <c r="R817" i="2" s="1"/>
  <c r="Q818" i="2"/>
  <c r="R818" i="2" s="1"/>
  <c r="Q819" i="2"/>
  <c r="R819" i="2" s="1"/>
  <c r="Q820" i="2"/>
  <c r="R820" i="2" s="1"/>
  <c r="Q821" i="2"/>
  <c r="R821" i="2" s="1"/>
  <c r="Q822" i="2"/>
  <c r="R822" i="2" s="1"/>
  <c r="Q823" i="2"/>
  <c r="R823" i="2" s="1"/>
  <c r="Q824" i="2"/>
  <c r="R824" i="2" s="1"/>
  <c r="Q825" i="2"/>
  <c r="R825" i="2" s="1"/>
  <c r="Q826" i="2"/>
  <c r="R826" i="2" s="1"/>
  <c r="Q827" i="2"/>
  <c r="R827" i="2" s="1"/>
  <c r="Q828" i="2"/>
  <c r="R828" i="2" s="1"/>
  <c r="Q829" i="2"/>
  <c r="R829" i="2" s="1"/>
  <c r="Q830" i="2"/>
  <c r="R830" i="2" s="1"/>
  <c r="Q831" i="2"/>
  <c r="R831" i="2" s="1"/>
  <c r="Q832" i="2"/>
  <c r="R832" i="2" s="1"/>
  <c r="Q833" i="2"/>
  <c r="R833" i="2" s="1"/>
  <c r="Q834" i="2"/>
  <c r="R834" i="2" s="1"/>
  <c r="Q835" i="2"/>
  <c r="R835" i="2" s="1"/>
  <c r="Q836" i="2"/>
  <c r="R836" i="2" s="1"/>
  <c r="Q837" i="2"/>
  <c r="R837" i="2" s="1"/>
  <c r="Q838" i="2"/>
  <c r="R838" i="2" s="1"/>
  <c r="Q839" i="2"/>
  <c r="R839" i="2" s="1"/>
  <c r="Q840" i="2"/>
  <c r="R840" i="2" s="1"/>
  <c r="Q841" i="2"/>
  <c r="R841" i="2" s="1"/>
  <c r="Q842" i="2"/>
  <c r="R842" i="2" s="1"/>
  <c r="Q843" i="2"/>
  <c r="R843" i="2" s="1"/>
  <c r="Q844" i="2"/>
  <c r="R844" i="2" s="1"/>
  <c r="Q845" i="2"/>
  <c r="R845" i="2" s="1"/>
  <c r="Q846" i="2"/>
  <c r="R846" i="2" s="1"/>
  <c r="Q847" i="2"/>
  <c r="R847" i="2" s="1"/>
  <c r="Q848" i="2"/>
  <c r="R848" i="2" s="1"/>
  <c r="Q849" i="2"/>
  <c r="R849" i="2" s="1"/>
  <c r="Q850" i="2"/>
  <c r="R850" i="2" s="1"/>
  <c r="Q851" i="2"/>
  <c r="R851" i="2" s="1"/>
  <c r="Q852" i="2"/>
  <c r="R852" i="2" s="1"/>
  <c r="Q853" i="2"/>
  <c r="R853" i="2" s="1"/>
  <c r="Q854" i="2"/>
  <c r="R854" i="2" s="1"/>
  <c r="Q855" i="2"/>
  <c r="R855" i="2" s="1"/>
  <c r="Q856" i="2"/>
  <c r="R856" i="2" s="1"/>
  <c r="Q857" i="2"/>
  <c r="R857" i="2" s="1"/>
  <c r="Q858" i="2"/>
  <c r="R858" i="2" s="1"/>
  <c r="Q859" i="2"/>
  <c r="R859" i="2" s="1"/>
  <c r="Q860" i="2"/>
  <c r="R860" i="2" s="1"/>
  <c r="Q861" i="2"/>
  <c r="R861" i="2" s="1"/>
  <c r="Q862" i="2"/>
  <c r="R862" i="2" s="1"/>
  <c r="Q863" i="2"/>
  <c r="R863" i="2" s="1"/>
  <c r="Q864" i="2"/>
  <c r="R864" i="2" s="1"/>
  <c r="Q865" i="2"/>
  <c r="R865" i="2" s="1"/>
  <c r="Q866" i="2"/>
  <c r="R866" i="2" s="1"/>
  <c r="Q867" i="2"/>
  <c r="R867" i="2" s="1"/>
  <c r="Q868" i="2"/>
  <c r="R868" i="2" s="1"/>
  <c r="Q869" i="2"/>
  <c r="R869" i="2" s="1"/>
  <c r="Q870" i="2"/>
  <c r="R870" i="2" s="1"/>
  <c r="Q871" i="2"/>
  <c r="R871" i="2" s="1"/>
  <c r="Q872" i="2"/>
  <c r="R872" i="2" s="1"/>
  <c r="Q873" i="2"/>
  <c r="R873" i="2" s="1"/>
  <c r="Q874" i="2"/>
  <c r="R874" i="2" s="1"/>
  <c r="Q875" i="2"/>
  <c r="R875" i="2" s="1"/>
  <c r="Q876" i="2"/>
  <c r="R876" i="2" s="1"/>
  <c r="Q877" i="2"/>
  <c r="R877" i="2" s="1"/>
  <c r="Q878" i="2"/>
  <c r="R878" i="2" s="1"/>
  <c r="Q879" i="2"/>
  <c r="R879" i="2" s="1"/>
  <c r="Q880" i="2"/>
  <c r="R880" i="2" s="1"/>
  <c r="Q881" i="2"/>
  <c r="R881" i="2" s="1"/>
  <c r="Q882" i="2"/>
  <c r="R882" i="2" s="1"/>
  <c r="Q883" i="2"/>
  <c r="R883" i="2" s="1"/>
  <c r="Q884" i="2"/>
  <c r="R884" i="2" s="1"/>
  <c r="Q885" i="2"/>
  <c r="R885" i="2" s="1"/>
  <c r="Q886" i="2"/>
  <c r="R886" i="2" s="1"/>
  <c r="Q887" i="2"/>
  <c r="R887" i="2" s="1"/>
  <c r="Q888" i="2"/>
  <c r="R888" i="2" s="1"/>
  <c r="Q889" i="2"/>
  <c r="R889" i="2" s="1"/>
  <c r="Q890" i="2"/>
  <c r="R890" i="2" s="1"/>
  <c r="Q891" i="2"/>
  <c r="R891" i="2" s="1"/>
  <c r="Q892" i="2"/>
  <c r="R892" i="2" s="1"/>
  <c r="Q893" i="2"/>
  <c r="R893" i="2" s="1"/>
  <c r="Q894" i="2"/>
  <c r="R894" i="2" s="1"/>
  <c r="Q895" i="2"/>
  <c r="R895" i="2" s="1"/>
  <c r="Q896" i="2"/>
  <c r="R896" i="2" s="1"/>
  <c r="Q897" i="2"/>
  <c r="R897" i="2" s="1"/>
  <c r="Q898" i="2"/>
  <c r="R898" i="2" s="1"/>
  <c r="Q899" i="2"/>
  <c r="R899" i="2" s="1"/>
  <c r="Q900" i="2"/>
  <c r="R900" i="2" s="1"/>
  <c r="Q901" i="2"/>
  <c r="R901" i="2" s="1"/>
  <c r="Q902" i="2"/>
  <c r="R902" i="2" s="1"/>
  <c r="Q903" i="2"/>
  <c r="R903" i="2" s="1"/>
  <c r="Q904" i="2"/>
  <c r="R904" i="2" s="1"/>
  <c r="Q905" i="2"/>
  <c r="R905" i="2" s="1"/>
  <c r="Q906" i="2"/>
  <c r="R906" i="2" s="1"/>
  <c r="Q907" i="2"/>
  <c r="R907" i="2" s="1"/>
  <c r="Q908" i="2"/>
  <c r="R908" i="2" s="1"/>
  <c r="Q909" i="2"/>
  <c r="R909" i="2" s="1"/>
  <c r="Q910" i="2"/>
  <c r="R910" i="2" s="1"/>
  <c r="Q911" i="2"/>
  <c r="R911" i="2" s="1"/>
  <c r="Q912" i="2"/>
  <c r="R912" i="2" s="1"/>
  <c r="Q913" i="2"/>
  <c r="R913" i="2" s="1"/>
  <c r="Q914" i="2"/>
  <c r="R914" i="2" s="1"/>
  <c r="Q915" i="2"/>
  <c r="R915" i="2" s="1"/>
  <c r="Q916" i="2"/>
  <c r="R916" i="2" s="1"/>
  <c r="Q917" i="2"/>
  <c r="R917" i="2" s="1"/>
  <c r="Q918" i="2"/>
  <c r="R918" i="2" s="1"/>
  <c r="Q919" i="2"/>
  <c r="R919" i="2" s="1"/>
  <c r="Q920" i="2"/>
  <c r="R920" i="2" s="1"/>
  <c r="Q921" i="2"/>
  <c r="R921" i="2" s="1"/>
  <c r="Q922" i="2"/>
  <c r="R922" i="2" s="1"/>
  <c r="Q923" i="2"/>
  <c r="R923" i="2" s="1"/>
  <c r="Q924" i="2"/>
  <c r="R924" i="2" s="1"/>
  <c r="Q925" i="2"/>
  <c r="R925" i="2" s="1"/>
  <c r="Q926" i="2"/>
  <c r="R926" i="2" s="1"/>
  <c r="Q927" i="2"/>
  <c r="R927" i="2" s="1"/>
  <c r="Q928" i="2"/>
  <c r="R928" i="2" s="1"/>
  <c r="Q929" i="2"/>
  <c r="R929" i="2" s="1"/>
  <c r="Q930" i="2"/>
  <c r="R930" i="2" s="1"/>
  <c r="Q931" i="2"/>
  <c r="R931" i="2" s="1"/>
  <c r="Q932" i="2"/>
  <c r="R932" i="2" s="1"/>
  <c r="Q933" i="2"/>
  <c r="R933" i="2" s="1"/>
  <c r="Q934" i="2"/>
  <c r="R934" i="2" s="1"/>
  <c r="Q935" i="2"/>
  <c r="R935" i="2" s="1"/>
  <c r="Q936" i="2"/>
  <c r="R936" i="2" s="1"/>
  <c r="Q937" i="2"/>
  <c r="R937" i="2" s="1"/>
  <c r="Q938" i="2"/>
  <c r="R938" i="2" s="1"/>
  <c r="Q939" i="2"/>
  <c r="R939" i="2" s="1"/>
  <c r="Q940" i="2"/>
  <c r="R940" i="2" s="1"/>
  <c r="Q941" i="2"/>
  <c r="R941" i="2" s="1"/>
  <c r="Q942" i="2"/>
  <c r="R942" i="2" s="1"/>
  <c r="Q943" i="2"/>
  <c r="R943" i="2" s="1"/>
  <c r="Q944" i="2"/>
  <c r="R944" i="2" s="1"/>
  <c r="Q945" i="2"/>
  <c r="R945" i="2" s="1"/>
  <c r="Q946" i="2"/>
  <c r="R946" i="2" s="1"/>
  <c r="Q947" i="2"/>
  <c r="R947" i="2" s="1"/>
  <c r="Q948" i="2"/>
  <c r="R948" i="2" s="1"/>
  <c r="Q949" i="2"/>
  <c r="R949" i="2" s="1"/>
  <c r="Q950" i="2"/>
  <c r="R950" i="2" s="1"/>
  <c r="Q951" i="2"/>
  <c r="R951" i="2" s="1"/>
  <c r="Q952" i="2"/>
  <c r="R952" i="2" s="1"/>
  <c r="Q953" i="2"/>
  <c r="R953" i="2" s="1"/>
  <c r="Q954" i="2"/>
  <c r="R954" i="2" s="1"/>
  <c r="Q955" i="2"/>
  <c r="R955" i="2" s="1"/>
  <c r="Q956" i="2"/>
  <c r="R956" i="2" s="1"/>
  <c r="Q957" i="2"/>
  <c r="R957" i="2" s="1"/>
  <c r="Q958" i="2"/>
  <c r="R958" i="2" s="1"/>
  <c r="Q959" i="2"/>
  <c r="R959" i="2" s="1"/>
  <c r="Q960" i="2"/>
  <c r="R960" i="2" s="1"/>
  <c r="Q961" i="2"/>
  <c r="R961" i="2" s="1"/>
  <c r="Q962" i="2"/>
  <c r="R962" i="2" s="1"/>
  <c r="Q963" i="2"/>
  <c r="R963" i="2" s="1"/>
  <c r="Q964" i="2"/>
  <c r="R964" i="2" s="1"/>
  <c r="Q965" i="2"/>
  <c r="R965" i="2" s="1"/>
  <c r="Q966" i="2"/>
  <c r="R966" i="2" s="1"/>
  <c r="Q967" i="2"/>
  <c r="R967" i="2" s="1"/>
  <c r="Q968" i="2"/>
  <c r="R968" i="2" s="1"/>
  <c r="Q969" i="2"/>
  <c r="R969" i="2" s="1"/>
  <c r="Q970" i="2"/>
  <c r="R970" i="2" s="1"/>
  <c r="Q971" i="2"/>
  <c r="R971" i="2" s="1"/>
  <c r="Q972" i="2"/>
  <c r="R972" i="2" s="1"/>
  <c r="Q973" i="2"/>
  <c r="R973" i="2" s="1"/>
  <c r="Q974" i="2"/>
  <c r="R974" i="2" s="1"/>
  <c r="Q975" i="2"/>
  <c r="R975" i="2" s="1"/>
  <c r="Q976" i="2"/>
  <c r="R976" i="2" s="1"/>
  <c r="Q977" i="2"/>
  <c r="R977" i="2" s="1"/>
  <c r="Q978" i="2"/>
  <c r="R978" i="2" s="1"/>
  <c r="Q979" i="2"/>
  <c r="R979" i="2" s="1"/>
  <c r="Q980" i="2"/>
  <c r="R980" i="2" s="1"/>
  <c r="Q981" i="2"/>
  <c r="R981" i="2" s="1"/>
  <c r="Q982" i="2"/>
  <c r="R982" i="2" s="1"/>
  <c r="Q983" i="2"/>
  <c r="R983" i="2" s="1"/>
  <c r="Q984" i="2"/>
  <c r="R984" i="2" s="1"/>
  <c r="Q985" i="2"/>
  <c r="R985" i="2" s="1"/>
  <c r="Q986" i="2"/>
  <c r="R986" i="2" s="1"/>
  <c r="Q987" i="2"/>
  <c r="R987" i="2" s="1"/>
  <c r="Q988" i="2"/>
  <c r="R988" i="2" s="1"/>
  <c r="Q989" i="2"/>
  <c r="R989" i="2" s="1"/>
  <c r="Q990" i="2"/>
  <c r="R990" i="2" s="1"/>
  <c r="Q991" i="2"/>
  <c r="R991" i="2" s="1"/>
  <c r="Q992" i="2"/>
  <c r="R992" i="2" s="1"/>
  <c r="Q993" i="2"/>
  <c r="R993" i="2" s="1"/>
  <c r="Q994" i="2"/>
  <c r="R994" i="2" s="1"/>
  <c r="Q995" i="2"/>
  <c r="R995" i="2" s="1"/>
  <c r="Q996" i="2"/>
  <c r="R996" i="2" s="1"/>
  <c r="Q997" i="2"/>
  <c r="R997" i="2" s="1"/>
  <c r="Q998" i="2"/>
  <c r="R998" i="2" s="1"/>
  <c r="Q999" i="2"/>
  <c r="R999" i="2" s="1"/>
  <c r="Q1000" i="2"/>
  <c r="R1000" i="2" s="1"/>
  <c r="Q1001" i="2"/>
  <c r="R1001" i="2" s="1"/>
  <c r="Q1002" i="2"/>
  <c r="R1002" i="2" s="1"/>
  <c r="Q1003" i="2"/>
  <c r="R1003" i="2" s="1"/>
  <c r="Q1004" i="2"/>
  <c r="R1004" i="2" s="1"/>
  <c r="Q1005" i="2"/>
  <c r="R1005" i="2" s="1"/>
  <c r="Q1006" i="2"/>
  <c r="R1006" i="2" s="1"/>
  <c r="Q1007" i="2"/>
  <c r="R1007" i="2" s="1"/>
  <c r="Q1008" i="2"/>
  <c r="R1008" i="2" s="1"/>
  <c r="Q1009" i="2"/>
  <c r="R1009" i="2" s="1"/>
  <c r="Q1010" i="2"/>
  <c r="R1010" i="2" s="1"/>
  <c r="Q1011" i="2"/>
  <c r="R1011" i="2" s="1"/>
  <c r="Q1012" i="2"/>
  <c r="R1012" i="2" s="1"/>
  <c r="Q1013" i="2"/>
  <c r="R1013" i="2" s="1"/>
  <c r="Q1014" i="2"/>
  <c r="R1014" i="2" s="1"/>
  <c r="Q1015" i="2"/>
  <c r="R1015" i="2" s="1"/>
  <c r="Q1016" i="2"/>
  <c r="R1016" i="2" s="1"/>
  <c r="Q1017" i="2"/>
  <c r="R1017" i="2" s="1"/>
  <c r="Q1018" i="2"/>
  <c r="R1018" i="2" s="1"/>
  <c r="Q1019" i="2"/>
  <c r="R1019" i="2" s="1"/>
  <c r="Q1020" i="2"/>
  <c r="R1020" i="2" s="1"/>
  <c r="Q1021" i="2"/>
  <c r="R1021" i="2" s="1"/>
  <c r="Q1022" i="2"/>
  <c r="R1022" i="2" s="1"/>
  <c r="Q1023" i="2"/>
  <c r="R1023" i="2" s="1"/>
  <c r="Q1024" i="2"/>
  <c r="R1024" i="2" s="1"/>
  <c r="Q1025" i="2"/>
  <c r="R1025" i="2" s="1"/>
  <c r="Q1026" i="2"/>
  <c r="R1026" i="2" s="1"/>
  <c r="Q1027" i="2"/>
  <c r="R1027" i="2" s="1"/>
  <c r="Q1028" i="2"/>
  <c r="R1028" i="2" s="1"/>
  <c r="Q1029" i="2"/>
  <c r="R1029" i="2" s="1"/>
  <c r="Q1030" i="2"/>
  <c r="R1030" i="2" s="1"/>
  <c r="Q1031" i="2"/>
  <c r="R1031" i="2" s="1"/>
  <c r="Q1032" i="2"/>
  <c r="R1032" i="2" s="1"/>
  <c r="Q1033" i="2"/>
  <c r="R1033" i="2" s="1"/>
  <c r="Q1034" i="2"/>
  <c r="R1034" i="2" s="1"/>
  <c r="Q1035" i="2"/>
  <c r="R1035" i="2" s="1"/>
  <c r="Q1036" i="2"/>
  <c r="R1036" i="2" s="1"/>
  <c r="Q1037" i="2"/>
  <c r="R1037" i="2" s="1"/>
  <c r="Q1038" i="2"/>
  <c r="R1038" i="2" s="1"/>
  <c r="Q1039" i="2"/>
  <c r="R1039" i="2" s="1"/>
  <c r="Q1040" i="2"/>
  <c r="R1040" i="2" s="1"/>
  <c r="Q1041" i="2"/>
  <c r="R1041" i="2" s="1"/>
  <c r="Q1042" i="2"/>
  <c r="R1042" i="2" s="1"/>
  <c r="Q1043" i="2"/>
  <c r="R1043" i="2" s="1"/>
  <c r="Q1044" i="2"/>
  <c r="R1044" i="2" s="1"/>
  <c r="Q1045" i="2"/>
  <c r="R1045" i="2" s="1"/>
  <c r="Q1046" i="2"/>
  <c r="R1046" i="2" s="1"/>
  <c r="Q1047" i="2"/>
  <c r="R1047" i="2" s="1"/>
  <c r="Q1048" i="2"/>
  <c r="R1048" i="2" s="1"/>
  <c r="Q1049" i="2"/>
  <c r="R1049" i="2" s="1"/>
  <c r="Q1050" i="2"/>
  <c r="R1050" i="2" s="1"/>
  <c r="Q1051" i="2"/>
  <c r="R1051" i="2" s="1"/>
  <c r="Q1052" i="2"/>
  <c r="R1052" i="2" s="1"/>
  <c r="Q1053" i="2"/>
  <c r="R1053" i="2" s="1"/>
  <c r="Q1054" i="2"/>
  <c r="R1054" i="2" s="1"/>
  <c r="Q1055" i="2"/>
  <c r="R1055" i="2" s="1"/>
  <c r="Q1056" i="2"/>
  <c r="R1056" i="2" s="1"/>
  <c r="Q1057" i="2"/>
  <c r="R1057" i="2" s="1"/>
  <c r="Q1058" i="2"/>
  <c r="R1058" i="2" s="1"/>
  <c r="Q1059" i="2"/>
  <c r="R1059" i="2" s="1"/>
  <c r="Q1060" i="2"/>
  <c r="R1060" i="2" s="1"/>
  <c r="Q1061" i="2"/>
  <c r="R1061" i="2" s="1"/>
  <c r="Q1062" i="2"/>
  <c r="R1062" i="2" s="1"/>
  <c r="Q1063" i="2"/>
  <c r="R1063" i="2" s="1"/>
  <c r="Q1064" i="2"/>
  <c r="R1064" i="2" s="1"/>
  <c r="Q1065" i="2"/>
  <c r="R1065" i="2" s="1"/>
  <c r="Q1066" i="2"/>
  <c r="R1066" i="2" s="1"/>
  <c r="Q1067" i="2"/>
  <c r="R1067" i="2" s="1"/>
  <c r="Q1068" i="2"/>
  <c r="R1068" i="2" s="1"/>
  <c r="Q1069" i="2"/>
  <c r="R1069" i="2" s="1"/>
  <c r="Q1070" i="2"/>
  <c r="R1070" i="2" s="1"/>
  <c r="Q1071" i="2"/>
  <c r="R1071" i="2" s="1"/>
  <c r="Q1072" i="2"/>
  <c r="R1072" i="2" s="1"/>
  <c r="Q1073" i="2"/>
  <c r="R1073" i="2" s="1"/>
  <c r="Q1074" i="2"/>
  <c r="R1074" i="2" s="1"/>
  <c r="Q1075" i="2"/>
  <c r="R1075" i="2" s="1"/>
  <c r="Q1076" i="2"/>
  <c r="R1076" i="2" s="1"/>
  <c r="Q1077" i="2"/>
  <c r="R1077" i="2" s="1"/>
  <c r="Q1078" i="2"/>
  <c r="R1078" i="2" s="1"/>
  <c r="Q1079" i="2"/>
  <c r="R1079" i="2" s="1"/>
  <c r="Q1080" i="2"/>
  <c r="R1080" i="2" s="1"/>
  <c r="Q1081" i="2"/>
  <c r="R1081" i="2" s="1"/>
  <c r="Q1082" i="2"/>
  <c r="R1082" i="2" s="1"/>
  <c r="Q1083" i="2"/>
  <c r="R1083" i="2" s="1"/>
  <c r="Q1084" i="2"/>
  <c r="R1084" i="2" s="1"/>
  <c r="Q1085" i="2"/>
  <c r="R1085" i="2" s="1"/>
  <c r="Q1086" i="2"/>
  <c r="R1086" i="2" s="1"/>
  <c r="Q1087" i="2"/>
  <c r="R1087" i="2" s="1"/>
  <c r="Q1088" i="2"/>
  <c r="R1088" i="2" s="1"/>
  <c r="Q1089" i="2"/>
  <c r="R1089" i="2" s="1"/>
  <c r="Q1090" i="2"/>
  <c r="R1090" i="2" s="1"/>
  <c r="Q1091" i="2"/>
  <c r="R1091" i="2" s="1"/>
  <c r="Q1092" i="2"/>
  <c r="R1092" i="2" s="1"/>
  <c r="Q1093" i="2"/>
  <c r="R1093" i="2" s="1"/>
  <c r="Q1094" i="2"/>
  <c r="R1094" i="2" s="1"/>
  <c r="Q1095" i="2"/>
  <c r="R1095" i="2" s="1"/>
  <c r="Q1096" i="2"/>
  <c r="R1096" i="2" s="1"/>
  <c r="Q1097" i="2"/>
  <c r="R1097" i="2" s="1"/>
  <c r="Q1098" i="2"/>
  <c r="R1098" i="2" s="1"/>
  <c r="Q1099" i="2"/>
  <c r="R1099" i="2" s="1"/>
  <c r="Q1100" i="2"/>
  <c r="R1100" i="2" s="1"/>
  <c r="Q1101" i="2"/>
  <c r="R1101" i="2" s="1"/>
  <c r="Q1102" i="2"/>
  <c r="R1102" i="2" s="1"/>
  <c r="Q1103" i="2"/>
  <c r="R1103" i="2" s="1"/>
  <c r="Q1104" i="2"/>
  <c r="R1104" i="2" s="1"/>
  <c r="Q1105" i="2"/>
  <c r="R1105" i="2" s="1"/>
  <c r="Q1106" i="2"/>
  <c r="R1106" i="2" s="1"/>
  <c r="Q1107" i="2"/>
  <c r="R1107" i="2" s="1"/>
  <c r="Q1108" i="2"/>
  <c r="R1108" i="2" s="1"/>
  <c r="Q1109" i="2"/>
  <c r="R1109" i="2" s="1"/>
  <c r="Q1110" i="2"/>
  <c r="R1110" i="2" s="1"/>
  <c r="Q1111" i="2"/>
  <c r="R1111" i="2" s="1"/>
  <c r="Q1112" i="2"/>
  <c r="R1112" i="2" s="1"/>
  <c r="Q1113" i="2"/>
  <c r="R1113" i="2" s="1"/>
  <c r="Q1114" i="2"/>
  <c r="R1114" i="2" s="1"/>
  <c r="Q1115" i="2"/>
  <c r="R1115" i="2" s="1"/>
  <c r="Q1116" i="2"/>
  <c r="R1116" i="2" s="1"/>
  <c r="Q1117" i="2"/>
  <c r="R1117" i="2" s="1"/>
  <c r="Q1118" i="2"/>
  <c r="R1118" i="2" s="1"/>
  <c r="Q1119" i="2"/>
  <c r="R1119" i="2" s="1"/>
  <c r="Q1120" i="2"/>
  <c r="R1120" i="2" s="1"/>
  <c r="Q1121" i="2"/>
  <c r="R1121" i="2" s="1"/>
  <c r="Q1122" i="2"/>
  <c r="R1122" i="2" s="1"/>
  <c r="Q1123" i="2"/>
  <c r="R1123" i="2" s="1"/>
  <c r="Q1124" i="2"/>
  <c r="R1124" i="2" s="1"/>
  <c r="Q1125" i="2"/>
  <c r="R1125" i="2" s="1"/>
  <c r="Q1126" i="2"/>
  <c r="R1126" i="2" s="1"/>
  <c r="Q1127" i="2"/>
  <c r="R1127" i="2" s="1"/>
  <c r="Q1128" i="2"/>
  <c r="R1128" i="2" s="1"/>
  <c r="Q1129" i="2"/>
  <c r="R1129" i="2" s="1"/>
  <c r="Q1130" i="2"/>
  <c r="R1130" i="2" s="1"/>
  <c r="Q1131" i="2"/>
  <c r="R1131" i="2" s="1"/>
  <c r="Q1132" i="2"/>
  <c r="R1132" i="2" s="1"/>
  <c r="Q1133" i="2"/>
  <c r="R1133" i="2" s="1"/>
  <c r="Q1134" i="2"/>
  <c r="R1134" i="2" s="1"/>
  <c r="Q1135" i="2"/>
  <c r="R1135" i="2" s="1"/>
  <c r="Q1136" i="2"/>
  <c r="R1136" i="2" s="1"/>
  <c r="Q1137" i="2"/>
  <c r="R1137" i="2" s="1"/>
  <c r="Q1138" i="2"/>
  <c r="R1138" i="2" s="1"/>
  <c r="Q1139" i="2"/>
  <c r="R1139" i="2" s="1"/>
  <c r="Q1140" i="2"/>
  <c r="R1140" i="2" s="1"/>
  <c r="Q1141" i="2"/>
  <c r="R1141" i="2" s="1"/>
  <c r="Q1142" i="2"/>
  <c r="R1142" i="2" s="1"/>
  <c r="Q1143" i="2"/>
  <c r="R1143" i="2" s="1"/>
  <c r="Q1144" i="2"/>
  <c r="R1144" i="2" s="1"/>
  <c r="Q1145" i="2"/>
  <c r="R1145" i="2" s="1"/>
  <c r="Q1146" i="2"/>
  <c r="R1146" i="2" s="1"/>
  <c r="Q1147" i="2"/>
  <c r="R1147" i="2" s="1"/>
  <c r="Q1148" i="2"/>
  <c r="R1148" i="2" s="1"/>
  <c r="Q1149" i="2"/>
  <c r="R1149" i="2" s="1"/>
  <c r="Q1150" i="2"/>
  <c r="R1150" i="2" s="1"/>
  <c r="Q1151" i="2"/>
  <c r="R1151" i="2" s="1"/>
  <c r="Q1152" i="2"/>
  <c r="R1152" i="2" s="1"/>
  <c r="Q1153" i="2"/>
  <c r="R1153" i="2" s="1"/>
  <c r="Q1154" i="2"/>
  <c r="R1154" i="2" s="1"/>
  <c r="Q1155" i="2"/>
  <c r="R1155" i="2" s="1"/>
  <c r="Q1156" i="2"/>
  <c r="R1156" i="2" s="1"/>
  <c r="Q1157" i="2"/>
  <c r="R1157" i="2" s="1"/>
  <c r="Q1158" i="2"/>
  <c r="R1158" i="2" s="1"/>
  <c r="Q1159" i="2"/>
  <c r="R1159" i="2" s="1"/>
  <c r="Q1160" i="2"/>
  <c r="R1160" i="2" s="1"/>
  <c r="Q1161" i="2"/>
  <c r="R1161" i="2" s="1"/>
  <c r="Q1162" i="2"/>
  <c r="R1162" i="2" s="1"/>
  <c r="Q1163" i="2"/>
  <c r="R1163" i="2" s="1"/>
  <c r="Q1164" i="2"/>
  <c r="R1164" i="2" s="1"/>
  <c r="Q1165" i="2"/>
  <c r="R1165" i="2" s="1"/>
  <c r="Q1166" i="2"/>
  <c r="R1166" i="2" s="1"/>
  <c r="Q1167" i="2"/>
  <c r="R1167" i="2" s="1"/>
  <c r="Q1168" i="2"/>
  <c r="R1168" i="2" s="1"/>
  <c r="Q1169" i="2"/>
  <c r="R1169" i="2" s="1"/>
  <c r="Q1170" i="2"/>
  <c r="R1170" i="2" s="1"/>
  <c r="Q1171" i="2"/>
  <c r="R1171" i="2" s="1"/>
  <c r="Q1172" i="2"/>
  <c r="R1172" i="2" s="1"/>
  <c r="Q1173" i="2"/>
  <c r="R1173" i="2" s="1"/>
  <c r="Q1174" i="2"/>
  <c r="R1174" i="2" s="1"/>
  <c r="Q1175" i="2"/>
  <c r="R1175" i="2" s="1"/>
  <c r="Q1176" i="2"/>
  <c r="R1176" i="2" s="1"/>
  <c r="Q1177" i="2"/>
  <c r="R1177" i="2" s="1"/>
  <c r="Q1178" i="2"/>
  <c r="R1178" i="2" s="1"/>
  <c r="Q1179" i="2"/>
  <c r="R1179" i="2" s="1"/>
  <c r="Q1180" i="2"/>
  <c r="R1180" i="2" s="1"/>
  <c r="Q1181" i="2"/>
  <c r="R1181" i="2" s="1"/>
  <c r="Q1182" i="2"/>
  <c r="R1182" i="2" s="1"/>
  <c r="Q1183" i="2"/>
  <c r="R1183" i="2" s="1"/>
  <c r="Q1184" i="2"/>
  <c r="R1184" i="2" s="1"/>
  <c r="Q1185" i="2"/>
  <c r="R1185" i="2" s="1"/>
  <c r="Q1186" i="2"/>
  <c r="R1186" i="2" s="1"/>
  <c r="Q1187" i="2"/>
  <c r="R1187" i="2" s="1"/>
  <c r="Q1188" i="2"/>
  <c r="R1188" i="2" s="1"/>
  <c r="Q1189" i="2"/>
  <c r="R1189" i="2" s="1"/>
  <c r="Q1190" i="2"/>
  <c r="R1190" i="2" s="1"/>
  <c r="Q1191" i="2"/>
  <c r="R1191" i="2" s="1"/>
  <c r="Q1192" i="2"/>
  <c r="R1192" i="2" s="1"/>
  <c r="Q1193" i="2"/>
  <c r="R1193" i="2" s="1"/>
  <c r="Q1194" i="2"/>
  <c r="R1194" i="2" s="1"/>
  <c r="Q1195" i="2"/>
  <c r="R1195" i="2" s="1"/>
  <c r="Q1196" i="2"/>
  <c r="R1196" i="2" s="1"/>
  <c r="Q1197" i="2"/>
  <c r="R1197" i="2" s="1"/>
  <c r="Q1198" i="2"/>
  <c r="R1198" i="2" s="1"/>
  <c r="Q1199" i="2"/>
  <c r="R1199" i="2" s="1"/>
  <c r="Q1200" i="2"/>
  <c r="R1200" i="2" s="1"/>
  <c r="Q1201" i="2"/>
  <c r="R1201" i="2" s="1"/>
  <c r="Q1202" i="2"/>
  <c r="R1202" i="2" s="1"/>
  <c r="Q1203" i="2"/>
  <c r="R1203" i="2" s="1"/>
  <c r="Q1204" i="2"/>
  <c r="R1204" i="2" s="1"/>
  <c r="Q1205" i="2"/>
  <c r="R1205" i="2" s="1"/>
  <c r="Q1206" i="2"/>
  <c r="R1206" i="2" s="1"/>
  <c r="Q1207" i="2"/>
  <c r="R1207" i="2" s="1"/>
  <c r="Q1208" i="2"/>
  <c r="R1208" i="2" s="1"/>
  <c r="Q1209" i="2"/>
  <c r="R1209" i="2" s="1"/>
  <c r="Q1210" i="2"/>
  <c r="R1210" i="2" s="1"/>
  <c r="Q1211" i="2"/>
  <c r="R1211" i="2" s="1"/>
  <c r="Q1212" i="2"/>
  <c r="R1212" i="2" s="1"/>
  <c r="Q1213" i="2"/>
  <c r="R1213" i="2" s="1"/>
  <c r="Q1214" i="2"/>
  <c r="R1214" i="2" s="1"/>
  <c r="Q1215" i="2"/>
  <c r="R1215" i="2" s="1"/>
  <c r="Q1216" i="2"/>
  <c r="R1216" i="2" s="1"/>
  <c r="Q1217" i="2"/>
  <c r="R1217" i="2" s="1"/>
  <c r="Q1218" i="2"/>
  <c r="R1218" i="2" s="1"/>
  <c r="Q1219" i="2"/>
  <c r="R1219" i="2" s="1"/>
  <c r="Q1220" i="2"/>
  <c r="R1220" i="2" s="1"/>
  <c r="Q1221" i="2"/>
  <c r="R1221" i="2" s="1"/>
  <c r="Q1222" i="2"/>
  <c r="R1222" i="2" s="1"/>
  <c r="Q1223" i="2"/>
  <c r="R1223" i="2" s="1"/>
  <c r="Q1224" i="2"/>
  <c r="R1224" i="2" s="1"/>
  <c r="Q1225" i="2"/>
  <c r="R1225" i="2" s="1"/>
  <c r="Q1226" i="2"/>
  <c r="R1226" i="2" s="1"/>
  <c r="Q1227" i="2"/>
  <c r="R1227" i="2" s="1"/>
  <c r="Q1228" i="2"/>
  <c r="R1228" i="2" s="1"/>
  <c r="Q1229" i="2"/>
  <c r="R1229" i="2" s="1"/>
  <c r="Q1230" i="2"/>
  <c r="R1230" i="2" s="1"/>
  <c r="Q1231" i="2"/>
  <c r="R1231" i="2" s="1"/>
  <c r="Q1232" i="2"/>
  <c r="R1232" i="2" s="1"/>
  <c r="Q1233" i="2"/>
  <c r="R1233" i="2" s="1"/>
  <c r="Q1234" i="2"/>
  <c r="R1234" i="2" s="1"/>
  <c r="Q1235" i="2"/>
  <c r="R1235" i="2" s="1"/>
  <c r="Q1236" i="2"/>
  <c r="R1236" i="2" s="1"/>
  <c r="Q1237" i="2"/>
  <c r="R1237" i="2" s="1"/>
  <c r="Q1238" i="2"/>
  <c r="R1238" i="2" s="1"/>
  <c r="Q1239" i="2"/>
  <c r="R1239" i="2" s="1"/>
  <c r="Q1240" i="2"/>
  <c r="R1240" i="2" s="1"/>
  <c r="Q1241" i="2"/>
  <c r="R1241" i="2" s="1"/>
  <c r="Q1242" i="2"/>
  <c r="R1242" i="2" s="1"/>
  <c r="Q1243" i="2"/>
  <c r="R1243" i="2" s="1"/>
  <c r="Q1244" i="2"/>
  <c r="R1244" i="2" s="1"/>
  <c r="Q1245" i="2"/>
  <c r="R1245" i="2" s="1"/>
  <c r="Q1246" i="2"/>
  <c r="R1246" i="2" s="1"/>
  <c r="Q1247" i="2"/>
  <c r="R1247" i="2" s="1"/>
  <c r="Q1248" i="2"/>
  <c r="R1248" i="2" s="1"/>
  <c r="Q1249" i="2"/>
  <c r="R1249" i="2" s="1"/>
  <c r="Q1250" i="2"/>
  <c r="R1250" i="2" s="1"/>
  <c r="Q1251" i="2"/>
  <c r="R1251" i="2" s="1"/>
  <c r="Q1252" i="2"/>
  <c r="R1252" i="2" s="1"/>
  <c r="Q1253" i="2"/>
  <c r="R1253" i="2" s="1"/>
  <c r="Q1254" i="2"/>
  <c r="R1254" i="2" s="1"/>
  <c r="Q1255" i="2"/>
  <c r="R1255" i="2" s="1"/>
  <c r="Q1256" i="2"/>
  <c r="R1256" i="2" s="1"/>
  <c r="Q1257" i="2"/>
  <c r="R1257" i="2" s="1"/>
  <c r="Q1258" i="2"/>
  <c r="R1258" i="2" s="1"/>
  <c r="Q1259" i="2"/>
  <c r="R1259" i="2" s="1"/>
  <c r="Q1260" i="2"/>
  <c r="R1260" i="2" s="1"/>
  <c r="Q1261" i="2"/>
  <c r="R1261" i="2" s="1"/>
  <c r="Q1262" i="2"/>
  <c r="R1262" i="2" s="1"/>
  <c r="Q1263" i="2"/>
  <c r="R1263" i="2" s="1"/>
  <c r="Q1264" i="2"/>
  <c r="R1264" i="2" s="1"/>
  <c r="Q1265" i="2"/>
  <c r="R1265" i="2" s="1"/>
  <c r="Q1266" i="2"/>
  <c r="R1266" i="2" s="1"/>
  <c r="Q1267" i="2"/>
  <c r="R1267" i="2" s="1"/>
  <c r="Q1268" i="2"/>
  <c r="R1268" i="2" s="1"/>
  <c r="Q1269" i="2"/>
  <c r="R1269" i="2" s="1"/>
  <c r="Q1270" i="2"/>
  <c r="R1270" i="2" s="1"/>
  <c r="Q1271" i="2"/>
  <c r="R1271" i="2" s="1"/>
  <c r="Q1272" i="2"/>
  <c r="R1272" i="2" s="1"/>
  <c r="Q1273" i="2"/>
  <c r="R1273" i="2" s="1"/>
  <c r="Q1274" i="2"/>
  <c r="R1274" i="2" s="1"/>
  <c r="Q1275" i="2"/>
  <c r="R1275" i="2" s="1"/>
  <c r="Q1276" i="2"/>
  <c r="R1276" i="2" s="1"/>
  <c r="Q1277" i="2"/>
  <c r="R1277" i="2" s="1"/>
  <c r="Q1278" i="2"/>
  <c r="R1278" i="2" s="1"/>
  <c r="Q1279" i="2"/>
  <c r="R1279" i="2" s="1"/>
  <c r="Q1280" i="2"/>
  <c r="R1280" i="2" s="1"/>
  <c r="Q1281" i="2"/>
  <c r="R1281" i="2" s="1"/>
  <c r="Q1282" i="2"/>
  <c r="R1282" i="2" s="1"/>
  <c r="Q1283" i="2"/>
  <c r="R1283" i="2" s="1"/>
  <c r="Q1284" i="2"/>
  <c r="R1284" i="2" s="1"/>
  <c r="Q1285" i="2"/>
  <c r="R1285" i="2" s="1"/>
  <c r="Q1286" i="2"/>
  <c r="R1286" i="2" s="1"/>
  <c r="Q1287" i="2"/>
  <c r="R1287" i="2" s="1"/>
  <c r="Q1288" i="2"/>
  <c r="R1288" i="2" s="1"/>
  <c r="Q1289" i="2"/>
  <c r="R1289" i="2" s="1"/>
  <c r="Q1290" i="2"/>
  <c r="R1290" i="2" s="1"/>
  <c r="Q1291" i="2"/>
  <c r="R1291" i="2" s="1"/>
  <c r="Q1292" i="2"/>
  <c r="R1292" i="2" s="1"/>
  <c r="Q1293" i="2"/>
  <c r="R1293" i="2" s="1"/>
  <c r="Q1294" i="2"/>
  <c r="R1294" i="2" s="1"/>
  <c r="Q1295" i="2"/>
  <c r="R1295" i="2" s="1"/>
  <c r="Q1296" i="2"/>
  <c r="R1296" i="2" s="1"/>
  <c r="Q1297" i="2"/>
  <c r="R1297" i="2" s="1"/>
  <c r="Q1298" i="2"/>
  <c r="R1298" i="2" s="1"/>
  <c r="Q1299" i="2"/>
  <c r="R1299" i="2" s="1"/>
  <c r="Q1300" i="2"/>
  <c r="R1300" i="2" s="1"/>
  <c r="Q1301" i="2"/>
  <c r="R1301" i="2" s="1"/>
  <c r="Q1302" i="2"/>
  <c r="R1302" i="2" s="1"/>
  <c r="Q1303" i="2"/>
  <c r="R1303" i="2" s="1"/>
  <c r="Q1304" i="2"/>
  <c r="R1304" i="2" s="1"/>
  <c r="Q1305" i="2"/>
  <c r="R1305" i="2" s="1"/>
  <c r="Q1306" i="2"/>
  <c r="R1306" i="2" s="1"/>
  <c r="Q1307" i="2"/>
  <c r="R1307" i="2" s="1"/>
  <c r="Q1308" i="2"/>
  <c r="R1308" i="2" s="1"/>
  <c r="Q1309" i="2"/>
  <c r="R1309" i="2" s="1"/>
  <c r="Q1310" i="2"/>
  <c r="R1310" i="2" s="1"/>
  <c r="Q1311" i="2"/>
  <c r="R1311" i="2" s="1"/>
  <c r="Q1312" i="2"/>
  <c r="R1312" i="2" s="1"/>
  <c r="Q1313" i="2"/>
  <c r="R1313" i="2" s="1"/>
  <c r="Q1314" i="2"/>
  <c r="R1314" i="2" s="1"/>
  <c r="Q1315" i="2"/>
  <c r="R1315" i="2" s="1"/>
  <c r="Q1316" i="2"/>
  <c r="R1316" i="2" s="1"/>
  <c r="Q1317" i="2"/>
  <c r="R1317" i="2" s="1"/>
  <c r="Q1318" i="2"/>
  <c r="R1318" i="2" s="1"/>
  <c r="Q1319" i="2"/>
  <c r="R1319" i="2" s="1"/>
  <c r="Q1320" i="2"/>
  <c r="R1320" i="2" s="1"/>
  <c r="Q1321" i="2"/>
  <c r="R1321" i="2" s="1"/>
  <c r="Q1322" i="2"/>
  <c r="R1322" i="2" s="1"/>
  <c r="Q1323" i="2"/>
  <c r="R1323" i="2" s="1"/>
  <c r="Q1324" i="2"/>
  <c r="R1324" i="2" s="1"/>
  <c r="Q1325" i="2"/>
  <c r="R1325" i="2" s="1"/>
  <c r="Q1326" i="2"/>
  <c r="R1326" i="2" s="1"/>
  <c r="Q1327" i="2"/>
  <c r="R1327" i="2" s="1"/>
  <c r="Q1328" i="2"/>
  <c r="R1328" i="2" s="1"/>
  <c r="Q1329" i="2"/>
  <c r="R1329" i="2" s="1"/>
  <c r="Q1330" i="2"/>
  <c r="R1330" i="2" s="1"/>
  <c r="Q1331" i="2"/>
  <c r="R1331" i="2" s="1"/>
  <c r="Q1332" i="2"/>
  <c r="R1332" i="2" s="1"/>
  <c r="Q1333" i="2"/>
  <c r="R1333" i="2" s="1"/>
  <c r="Q1334" i="2"/>
  <c r="R1334" i="2" s="1"/>
  <c r="Q1335" i="2"/>
  <c r="R1335" i="2" s="1"/>
  <c r="Q1336" i="2"/>
  <c r="R1336" i="2" s="1"/>
  <c r="Q1337" i="2"/>
  <c r="R1337" i="2" s="1"/>
  <c r="Q1338" i="2"/>
  <c r="R1338" i="2" s="1"/>
  <c r="Q1339" i="2"/>
  <c r="R1339" i="2" s="1"/>
  <c r="Q1340" i="2"/>
  <c r="R1340" i="2" s="1"/>
  <c r="Q1341" i="2"/>
  <c r="R1341" i="2" s="1"/>
  <c r="Q1342" i="2"/>
  <c r="R1342" i="2" s="1"/>
  <c r="Q1343" i="2"/>
  <c r="R1343" i="2" s="1"/>
  <c r="Q1344" i="2"/>
  <c r="R1344" i="2" s="1"/>
  <c r="Q1345" i="2"/>
  <c r="R1345" i="2" s="1"/>
  <c r="Q1346" i="2"/>
  <c r="R1346" i="2" s="1"/>
  <c r="Q1347" i="2"/>
  <c r="R1347" i="2" s="1"/>
  <c r="Q1348" i="2"/>
  <c r="R1348" i="2" s="1"/>
  <c r="Q1349" i="2"/>
  <c r="R1349" i="2" s="1"/>
  <c r="Q1350" i="2"/>
  <c r="R1350" i="2" s="1"/>
  <c r="Q1351" i="2"/>
  <c r="R1351" i="2" s="1"/>
  <c r="Q1352" i="2"/>
  <c r="R1352" i="2" s="1"/>
  <c r="Q1353" i="2"/>
  <c r="R1353" i="2" s="1"/>
  <c r="Q1354" i="2"/>
  <c r="R1354" i="2" s="1"/>
  <c r="Q1355" i="2"/>
  <c r="R1355" i="2" s="1"/>
  <c r="Q1356" i="2"/>
  <c r="R1356" i="2" s="1"/>
  <c r="Q1357" i="2"/>
  <c r="R1357" i="2" s="1"/>
  <c r="Q1358" i="2"/>
  <c r="R1358" i="2" s="1"/>
  <c r="Q1359" i="2"/>
  <c r="R1359" i="2" s="1"/>
  <c r="Q1360" i="2"/>
  <c r="R1360" i="2" s="1"/>
  <c r="Q1361" i="2"/>
  <c r="R1361" i="2" s="1"/>
  <c r="Q1362" i="2"/>
  <c r="R1362" i="2" s="1"/>
  <c r="Q1363" i="2"/>
  <c r="R1363" i="2" s="1"/>
  <c r="Q1364" i="2"/>
  <c r="R1364" i="2" s="1"/>
  <c r="Q1365" i="2"/>
  <c r="R1365" i="2" s="1"/>
  <c r="Q1366" i="2"/>
  <c r="R1366" i="2" s="1"/>
  <c r="Q1367" i="2"/>
  <c r="R1367" i="2" s="1"/>
  <c r="Q1368" i="2"/>
  <c r="R1368" i="2" s="1"/>
  <c r="Q1369" i="2"/>
  <c r="R1369" i="2" s="1"/>
  <c r="Q1370" i="2"/>
  <c r="R1370" i="2" s="1"/>
  <c r="Q1371" i="2"/>
  <c r="R1371" i="2" s="1"/>
  <c r="Q1372" i="2"/>
  <c r="R1372" i="2" s="1"/>
  <c r="Q1373" i="2"/>
  <c r="R1373" i="2" s="1"/>
  <c r="Q1374" i="2"/>
  <c r="R1374" i="2" s="1"/>
  <c r="Q1375" i="2"/>
  <c r="R1375" i="2" s="1"/>
  <c r="Q1376" i="2"/>
  <c r="R1376" i="2" s="1"/>
  <c r="Q1377" i="2"/>
  <c r="R1377" i="2" s="1"/>
  <c r="Q1378" i="2"/>
  <c r="R1378" i="2" s="1"/>
  <c r="Q1379" i="2"/>
  <c r="R1379" i="2" s="1"/>
  <c r="Q1380" i="2"/>
  <c r="R1380" i="2" s="1"/>
  <c r="Q1381" i="2"/>
  <c r="R1381" i="2" s="1"/>
  <c r="Q1382" i="2"/>
  <c r="R1382" i="2" s="1"/>
  <c r="Q1383" i="2"/>
  <c r="R1383" i="2" s="1"/>
  <c r="Q1384" i="2"/>
  <c r="R1384" i="2" s="1"/>
  <c r="Q1385" i="2"/>
  <c r="R1385" i="2" s="1"/>
  <c r="Q1386" i="2"/>
  <c r="R1386" i="2" s="1"/>
  <c r="Q1387" i="2"/>
  <c r="R1387" i="2" s="1"/>
  <c r="Q1388" i="2"/>
  <c r="R1388" i="2" s="1"/>
  <c r="Q1389" i="2"/>
  <c r="R1389" i="2" s="1"/>
  <c r="Q1390" i="2"/>
  <c r="R1390" i="2" s="1"/>
  <c r="Q1391" i="2"/>
  <c r="R1391" i="2" s="1"/>
  <c r="Q1392" i="2"/>
  <c r="R1392" i="2" s="1"/>
  <c r="Q1393" i="2"/>
  <c r="R1393" i="2" s="1"/>
  <c r="Q1394" i="2"/>
  <c r="R1394" i="2" s="1"/>
  <c r="Q1395" i="2"/>
  <c r="R1395" i="2" s="1"/>
  <c r="Q1396" i="2"/>
  <c r="R1396" i="2" s="1"/>
  <c r="Q1397" i="2"/>
  <c r="R1397" i="2" s="1"/>
  <c r="Q1398" i="2"/>
  <c r="R1398" i="2" s="1"/>
  <c r="Q1399" i="2"/>
  <c r="R1399" i="2" s="1"/>
  <c r="Q1400" i="2"/>
  <c r="R1400" i="2" s="1"/>
  <c r="Q1401" i="2"/>
  <c r="R1401" i="2" s="1"/>
  <c r="Q1402" i="2"/>
  <c r="R1402" i="2" s="1"/>
  <c r="Q1403" i="2"/>
  <c r="R1403" i="2" s="1"/>
  <c r="Q1404" i="2"/>
  <c r="R1404" i="2" s="1"/>
  <c r="Q1405" i="2"/>
  <c r="R1405" i="2" s="1"/>
  <c r="Q1406" i="2"/>
  <c r="R1406" i="2" s="1"/>
  <c r="Q1407" i="2"/>
  <c r="R1407" i="2" s="1"/>
  <c r="Q1408" i="2"/>
  <c r="R1408" i="2" s="1"/>
  <c r="Q1409" i="2"/>
  <c r="R1409" i="2" s="1"/>
  <c r="Q1410" i="2"/>
  <c r="R1410" i="2" s="1"/>
  <c r="Q1411" i="2"/>
  <c r="R1411" i="2" s="1"/>
  <c r="Q1412" i="2"/>
  <c r="R1412" i="2" s="1"/>
  <c r="Q1413" i="2"/>
  <c r="R1413" i="2" s="1"/>
  <c r="Q1414" i="2"/>
  <c r="R1414" i="2" s="1"/>
  <c r="Q1415" i="2"/>
  <c r="R1415" i="2" s="1"/>
  <c r="Q1416" i="2"/>
  <c r="R1416" i="2" s="1"/>
  <c r="Q1417" i="2"/>
  <c r="R1417" i="2" s="1"/>
  <c r="Q1418" i="2"/>
  <c r="R1418" i="2" s="1"/>
  <c r="Q1419" i="2"/>
  <c r="R1419" i="2" s="1"/>
  <c r="Q1420" i="2"/>
  <c r="R1420" i="2" s="1"/>
  <c r="Q1421" i="2"/>
  <c r="R1421" i="2" s="1"/>
  <c r="Q1422" i="2"/>
  <c r="R1422" i="2" s="1"/>
  <c r="Q1423" i="2"/>
  <c r="R1423" i="2" s="1"/>
  <c r="Q1424" i="2"/>
  <c r="R1424" i="2" s="1"/>
  <c r="Q1425" i="2"/>
  <c r="R1425" i="2" s="1"/>
  <c r="Q1426" i="2"/>
  <c r="R1426" i="2" s="1"/>
  <c r="Q1427" i="2"/>
  <c r="R1427" i="2" s="1"/>
  <c r="Q1428" i="2"/>
  <c r="R1428" i="2" s="1"/>
  <c r="Q1429" i="2"/>
  <c r="R1429" i="2" s="1"/>
  <c r="Q1430" i="2"/>
  <c r="R1430" i="2" s="1"/>
  <c r="Q1431" i="2"/>
  <c r="R1431" i="2" s="1"/>
  <c r="Q1432" i="2"/>
  <c r="R1432" i="2" s="1"/>
  <c r="Q1433" i="2"/>
  <c r="R1433" i="2" s="1"/>
  <c r="Q1434" i="2"/>
  <c r="R1434" i="2" s="1"/>
  <c r="Q1435" i="2"/>
  <c r="R1435" i="2" s="1"/>
  <c r="Q1436" i="2"/>
  <c r="R1436" i="2" s="1"/>
  <c r="Q1437" i="2"/>
  <c r="R1437" i="2" s="1"/>
  <c r="Q1438" i="2"/>
  <c r="R1438" i="2" s="1"/>
  <c r="Q1439" i="2"/>
  <c r="R1439" i="2" s="1"/>
  <c r="Q1440" i="2"/>
  <c r="R1440" i="2" s="1"/>
  <c r="Q1441" i="2"/>
  <c r="R1441" i="2" s="1"/>
  <c r="Q1442" i="2"/>
  <c r="R1442" i="2" s="1"/>
  <c r="Q1443" i="2"/>
  <c r="R1443" i="2" s="1"/>
  <c r="Q1444" i="2"/>
  <c r="R1444" i="2" s="1"/>
  <c r="Q1445" i="2"/>
  <c r="R1445" i="2" s="1"/>
  <c r="Q1446" i="2"/>
  <c r="R1446" i="2" s="1"/>
  <c r="Q1447" i="2"/>
  <c r="R1447" i="2" s="1"/>
  <c r="Q1448" i="2"/>
  <c r="R1448" i="2" s="1"/>
  <c r="Q1449" i="2"/>
  <c r="R1449" i="2" s="1"/>
  <c r="Q1450" i="2"/>
  <c r="R1450" i="2" s="1"/>
  <c r="Q1451" i="2"/>
  <c r="R1451" i="2" s="1"/>
  <c r="Q1452" i="2"/>
  <c r="R1452" i="2" s="1"/>
  <c r="Q1453" i="2"/>
  <c r="R1453" i="2" s="1"/>
  <c r="Q1454" i="2"/>
  <c r="R1454" i="2" s="1"/>
  <c r="Q1455" i="2"/>
  <c r="R1455" i="2" s="1"/>
  <c r="Q1456" i="2"/>
  <c r="R1456" i="2" s="1"/>
  <c r="Q1457" i="2"/>
  <c r="R1457" i="2" s="1"/>
  <c r="Q1458" i="2"/>
  <c r="R1458" i="2" s="1"/>
  <c r="Q1459" i="2"/>
  <c r="R1459" i="2" s="1"/>
  <c r="Q1460" i="2"/>
  <c r="R1460" i="2" s="1"/>
  <c r="Q1461" i="2"/>
  <c r="R1461" i="2" s="1"/>
  <c r="Q1462" i="2"/>
  <c r="R1462" i="2" s="1"/>
  <c r="Q1463" i="2"/>
  <c r="R1463" i="2" s="1"/>
  <c r="Q1464" i="2"/>
  <c r="R1464" i="2" s="1"/>
  <c r="Q1465" i="2"/>
  <c r="R1465" i="2" s="1"/>
  <c r="Q1466" i="2"/>
  <c r="R1466" i="2" s="1"/>
  <c r="Q1467" i="2"/>
  <c r="R1467" i="2" s="1"/>
  <c r="Q1468" i="2"/>
  <c r="R1468" i="2" s="1"/>
  <c r="Q1469" i="2"/>
  <c r="R1469" i="2" s="1"/>
  <c r="Q1470" i="2"/>
  <c r="R1470" i="2" s="1"/>
  <c r="Q1471" i="2"/>
  <c r="R1471" i="2" s="1"/>
  <c r="Q1472" i="2"/>
  <c r="R1472" i="2" s="1"/>
  <c r="Q1473" i="2"/>
  <c r="R1473" i="2" s="1"/>
  <c r="Q1474" i="2"/>
  <c r="R1474" i="2" s="1"/>
  <c r="Q1475" i="2"/>
  <c r="R1475" i="2" s="1"/>
  <c r="Q1476" i="2"/>
  <c r="R1476" i="2" s="1"/>
  <c r="Q1477" i="2"/>
  <c r="R1477" i="2" s="1"/>
  <c r="Q1478" i="2"/>
  <c r="R1478" i="2" s="1"/>
  <c r="Q1479" i="2"/>
  <c r="R1479" i="2" s="1"/>
  <c r="Q1480" i="2"/>
  <c r="R1480" i="2" s="1"/>
  <c r="Q1481" i="2"/>
  <c r="R1481" i="2" s="1"/>
  <c r="Q1482" i="2"/>
  <c r="R1482" i="2" s="1"/>
  <c r="Q1483" i="2"/>
  <c r="R1483" i="2" s="1"/>
  <c r="Q1484" i="2"/>
  <c r="R1484" i="2" s="1"/>
  <c r="Q1485" i="2"/>
  <c r="R1485" i="2" s="1"/>
  <c r="Q1486" i="2"/>
  <c r="R1486" i="2" s="1"/>
  <c r="Q1487" i="2"/>
  <c r="R1487" i="2" s="1"/>
  <c r="Q1488" i="2"/>
  <c r="R1488" i="2" s="1"/>
  <c r="Q1489" i="2"/>
  <c r="R1489" i="2" s="1"/>
  <c r="Q1490" i="2"/>
  <c r="R1490" i="2" s="1"/>
  <c r="Q1491" i="2"/>
  <c r="R1491" i="2" s="1"/>
  <c r="Q1492" i="2"/>
  <c r="R1492" i="2" s="1"/>
  <c r="Q1493" i="2"/>
  <c r="R1493" i="2" s="1"/>
  <c r="Q1494" i="2"/>
  <c r="R1494" i="2" s="1"/>
  <c r="Q1495" i="2"/>
  <c r="R1495" i="2" s="1"/>
  <c r="Q1496" i="2"/>
  <c r="R1496" i="2" s="1"/>
  <c r="Q1497" i="2"/>
  <c r="R1497" i="2" s="1"/>
  <c r="Q1498" i="2"/>
  <c r="R1498" i="2" s="1"/>
  <c r="Q1499" i="2"/>
  <c r="R1499" i="2" s="1"/>
  <c r="Q1500" i="2"/>
  <c r="R1500" i="2" s="1"/>
  <c r="Q1501" i="2"/>
  <c r="R1501" i="2" s="1"/>
  <c r="Q2" i="2"/>
  <c r="Z7" i="2" l="1"/>
  <c r="U1458" i="2"/>
  <c r="U1175" i="2"/>
  <c r="U626" i="2"/>
  <c r="U823" i="2"/>
  <c r="U1435" i="2"/>
  <c r="U1410" i="2"/>
  <c r="U1072" i="2"/>
  <c r="U1134" i="2"/>
  <c r="U1383" i="2"/>
  <c r="U995" i="2"/>
  <c r="U1343" i="2"/>
  <c r="U1486" i="2"/>
  <c r="U1300" i="2"/>
  <c r="U779" i="2"/>
  <c r="U904" i="2"/>
  <c r="U1481" i="2"/>
  <c r="U1259" i="2"/>
  <c r="U564" i="2"/>
  <c r="U1462" i="2"/>
  <c r="U1217" i="2"/>
  <c r="U1406" i="2"/>
  <c r="U1454" i="2"/>
  <c r="U1374" i="2"/>
  <c r="U1207" i="2"/>
  <c r="U879" i="2"/>
  <c r="U1499" i="2"/>
  <c r="U1476" i="2"/>
  <c r="U1452" i="2"/>
  <c r="U1426" i="2"/>
  <c r="U1400" i="2"/>
  <c r="U1369" i="2"/>
  <c r="U1327" i="2"/>
  <c r="U1284" i="2"/>
  <c r="U1243" i="2"/>
  <c r="U1201" i="2"/>
  <c r="U1160" i="2"/>
  <c r="U1115" i="2"/>
  <c r="U1044" i="2"/>
  <c r="U963" i="2"/>
  <c r="U865" i="2"/>
  <c r="U706" i="2"/>
  <c r="U405" i="2"/>
  <c r="U1434" i="2"/>
  <c r="U1379" i="2"/>
  <c r="U1480" i="2"/>
  <c r="U1403" i="2"/>
  <c r="U1290" i="2"/>
  <c r="U1164" i="2"/>
  <c r="U1054" i="2"/>
  <c r="U732" i="2"/>
  <c r="U1449" i="2"/>
  <c r="U1394" i="2"/>
  <c r="U1321" i="2"/>
  <c r="U1238" i="2"/>
  <c r="U1154" i="2"/>
  <c r="U1035" i="2"/>
  <c r="U686" i="2"/>
  <c r="U29" i="2"/>
  <c r="U1471" i="2"/>
  <c r="U1444" i="2"/>
  <c r="U1420" i="2"/>
  <c r="U1358" i="2"/>
  <c r="U1316" i="2"/>
  <c r="U1274" i="2"/>
  <c r="U1233" i="2"/>
  <c r="U1191" i="2"/>
  <c r="U1150" i="2"/>
  <c r="U1099" i="2"/>
  <c r="U1026" i="2"/>
  <c r="U940" i="2"/>
  <c r="U836" i="2"/>
  <c r="U655" i="2"/>
  <c r="U242" i="2"/>
  <c r="R5" i="2"/>
  <c r="U24" i="2"/>
  <c r="U72" i="2"/>
  <c r="U136" i="2"/>
  <c r="U200" i="2"/>
  <c r="U216" i="2"/>
  <c r="U224" i="2"/>
  <c r="U240" i="2"/>
  <c r="U248" i="2"/>
  <c r="U256" i="2"/>
  <c r="U320" i="2"/>
  <c r="U376" i="2"/>
  <c r="U384" i="2"/>
  <c r="U400" i="2"/>
  <c r="U408" i="2"/>
  <c r="U440" i="2"/>
  <c r="U512" i="2"/>
  <c r="U576" i="2"/>
  <c r="U584" i="2"/>
  <c r="U592" i="2"/>
  <c r="U648" i="2"/>
  <c r="U672" i="2"/>
  <c r="U680" i="2"/>
  <c r="U9" i="2"/>
  <c r="U17" i="2"/>
  <c r="U49" i="2"/>
  <c r="U65" i="2"/>
  <c r="U89" i="2"/>
  <c r="U105" i="2"/>
  <c r="U145" i="2"/>
  <c r="U161" i="2"/>
  <c r="U185" i="2"/>
  <c r="U201" i="2"/>
  <c r="U209" i="2"/>
  <c r="U225" i="2"/>
  <c r="U233" i="2"/>
  <c r="U249" i="2"/>
  <c r="U257" i="2"/>
  <c r="U273" i="2"/>
  <c r="U297" i="2"/>
  <c r="U305" i="2"/>
  <c r="U321" i="2"/>
  <c r="U337" i="2"/>
  <c r="U345" i="2"/>
  <c r="U377" i="2"/>
  <c r="U10" i="2"/>
  <c r="U94" i="2"/>
  <c r="U222" i="2"/>
  <c r="U298" i="2"/>
  <c r="U318" i="2"/>
  <c r="U330" i="2"/>
  <c r="U372" i="2"/>
  <c r="U393" i="2"/>
  <c r="U402" i="2"/>
  <c r="U411" i="2"/>
  <c r="U429" i="2"/>
  <c r="U438" i="2"/>
  <c r="U457" i="2"/>
  <c r="U484" i="2"/>
  <c r="U493" i="2"/>
  <c r="U530" i="2"/>
  <c r="U539" i="2"/>
  <c r="U575" i="2"/>
  <c r="U585" i="2"/>
  <c r="U594" i="2"/>
  <c r="U649" i="2"/>
  <c r="U658" i="2"/>
  <c r="U667" i="2"/>
  <c r="U676" i="2"/>
  <c r="U701" i="2"/>
  <c r="U709" i="2"/>
  <c r="U733" i="2"/>
  <c r="U741" i="2"/>
  <c r="U757" i="2"/>
  <c r="U765" i="2"/>
  <c r="U789" i="2"/>
  <c r="U829" i="2"/>
  <c r="U853" i="2"/>
  <c r="U893" i="2"/>
  <c r="U901" i="2"/>
  <c r="U925" i="2"/>
  <c r="U965" i="2"/>
  <c r="U973" i="2"/>
  <c r="U981" i="2"/>
  <c r="U1021" i="2"/>
  <c r="U1053" i="2"/>
  <c r="U1061" i="2"/>
  <c r="U1077" i="2"/>
  <c r="U1093" i="2"/>
  <c r="U1101" i="2"/>
  <c r="U1117" i="2"/>
  <c r="U1141" i="2"/>
  <c r="U1173" i="2"/>
  <c r="U1189" i="2"/>
  <c r="U1213" i="2"/>
  <c r="U1221" i="2"/>
  <c r="U1253" i="2"/>
  <c r="U1261" i="2"/>
  <c r="U1293" i="2"/>
  <c r="U1309" i="2"/>
  <c r="U1325" i="2"/>
  <c r="U1333" i="2"/>
  <c r="U1453" i="2"/>
  <c r="U1461" i="2"/>
  <c r="U1469" i="2"/>
  <c r="U1477" i="2"/>
  <c r="U1485" i="2"/>
  <c r="U43" i="2"/>
  <c r="U107" i="2"/>
  <c r="U117" i="2"/>
  <c r="U171" i="2"/>
  <c r="U245" i="2"/>
  <c r="U394" i="2"/>
  <c r="U421" i="2"/>
  <c r="U439" i="2"/>
  <c r="U503" i="2"/>
  <c r="U522" i="2"/>
  <c r="U540" i="2"/>
  <c r="U44" i="2"/>
  <c r="U76" i="2"/>
  <c r="U162" i="2"/>
  <c r="U172" i="2"/>
  <c r="U258" i="2"/>
  <c r="U300" i="2"/>
  <c r="U13" i="2"/>
  <c r="U23" i="2"/>
  <c r="U35" i="2"/>
  <c r="U55" i="2"/>
  <c r="U131" i="2"/>
  <c r="U60" i="2"/>
  <c r="U82" i="2"/>
  <c r="U124" i="2"/>
  <c r="U295" i="2"/>
  <c r="U314" i="2"/>
  <c r="U342" i="2"/>
  <c r="U370" i="2"/>
  <c r="U422" i="2"/>
  <c r="U459" i="2"/>
  <c r="U482" i="2"/>
  <c r="U495" i="2"/>
  <c r="U518" i="2"/>
  <c r="U569" i="2"/>
  <c r="U591" i="2"/>
  <c r="U605" i="2"/>
  <c r="U647" i="2"/>
  <c r="U679" i="2"/>
  <c r="U726" i="2"/>
  <c r="U771" i="2"/>
  <c r="U790" i="2"/>
  <c r="U799" i="2"/>
  <c r="U854" i="2"/>
  <c r="U890" i="2"/>
  <c r="U908" i="2"/>
  <c r="U927" i="2"/>
  <c r="U39" i="2"/>
  <c r="U197" i="2"/>
  <c r="U301" i="2"/>
  <c r="U343" i="2"/>
  <c r="U410" i="2"/>
  <c r="U435" i="2"/>
  <c r="U460" i="2"/>
  <c r="U497" i="2"/>
  <c r="U533" i="2"/>
  <c r="U545" i="2"/>
  <c r="U556" i="2"/>
  <c r="U593" i="2"/>
  <c r="U628" i="2"/>
  <c r="U650" i="2"/>
  <c r="U670" i="2"/>
  <c r="U718" i="2"/>
  <c r="U754" i="2"/>
  <c r="U791" i="2"/>
  <c r="U46" i="2"/>
  <c r="U68" i="2"/>
  <c r="U90" i="2"/>
  <c r="U110" i="2"/>
  <c r="U198" i="2"/>
  <c r="U251" i="2"/>
  <c r="U269" i="2"/>
  <c r="U284" i="2"/>
  <c r="U316" i="2"/>
  <c r="U332" i="2"/>
  <c r="U346" i="2"/>
  <c r="U358" i="2"/>
  <c r="U413" i="2"/>
  <c r="U619" i="2"/>
  <c r="U651" i="2"/>
  <c r="U661" i="2"/>
  <c r="U682" i="2"/>
  <c r="U691" i="2"/>
  <c r="U719" i="2"/>
  <c r="U783" i="2"/>
  <c r="U819" i="2"/>
  <c r="U5" i="2"/>
  <c r="U69" i="2"/>
  <c r="U111" i="2"/>
  <c r="U151" i="2"/>
  <c r="U219" i="2"/>
  <c r="U237" i="2"/>
  <c r="U285" i="2"/>
  <c r="U317" i="2"/>
  <c r="U333" i="2"/>
  <c r="U401" i="2"/>
  <c r="U462" i="2"/>
  <c r="U547" i="2"/>
  <c r="U662" i="2"/>
  <c r="U702" i="2"/>
  <c r="U766" i="2"/>
  <c r="U775" i="2"/>
  <c r="U802" i="2"/>
  <c r="U820" i="2"/>
  <c r="U830" i="2"/>
  <c r="U857" i="2"/>
  <c r="U894" i="2"/>
  <c r="U903" i="2"/>
  <c r="U930" i="2"/>
  <c r="U958" i="2"/>
  <c r="U985" i="2"/>
  <c r="U1003" i="2"/>
  <c r="U1012" i="2"/>
  <c r="U1022" i="2"/>
  <c r="U28" i="2"/>
  <c r="U50" i="2"/>
  <c r="U70" i="2"/>
  <c r="U92" i="2"/>
  <c r="U154" i="2"/>
  <c r="U220" i="2"/>
  <c r="U238" i="2"/>
  <c r="U253" i="2"/>
  <c r="U306" i="2"/>
  <c r="U364" i="2"/>
  <c r="U390" i="2"/>
  <c r="U404" i="2"/>
  <c r="U427" i="2"/>
  <c r="U477" i="2"/>
  <c r="U514" i="2"/>
  <c r="U550" i="2"/>
  <c r="U598" i="2"/>
  <c r="U643" i="2"/>
  <c r="U684" i="2"/>
  <c r="U694" i="2"/>
  <c r="U703" i="2"/>
  <c r="U712" i="2"/>
  <c r="U739" i="2"/>
  <c r="U803" i="2"/>
  <c r="U51" i="2"/>
  <c r="U101" i="2"/>
  <c r="U156" i="2"/>
  <c r="U243" i="2"/>
  <c r="U367" i="2"/>
  <c r="U505" i="2"/>
  <c r="U538" i="2"/>
  <c r="U565" i="2"/>
  <c r="U601" i="2"/>
  <c r="U634" i="2"/>
  <c r="U713" i="2"/>
  <c r="U786" i="2"/>
  <c r="U806" i="2"/>
  <c r="U880" i="2"/>
  <c r="U892" i="2"/>
  <c r="U916" i="2"/>
  <c r="U929" i="2"/>
  <c r="U964" i="2"/>
  <c r="U996" i="2"/>
  <c r="U1017" i="2"/>
  <c r="U1027" i="2"/>
  <c r="U1036" i="2"/>
  <c r="U1064" i="2"/>
  <c r="U115" i="2"/>
  <c r="U379" i="2"/>
  <c r="U574" i="2"/>
  <c r="U665" i="2"/>
  <c r="U761" i="2"/>
  <c r="U787" i="2"/>
  <c r="U943" i="2"/>
  <c r="U955" i="2"/>
  <c r="U977" i="2"/>
  <c r="U1028" i="2"/>
  <c r="U1047" i="2"/>
  <c r="U1102" i="2"/>
  <c r="U59" i="2"/>
  <c r="U173" i="2"/>
  <c r="U339" i="2"/>
  <c r="U479" i="2"/>
  <c r="U636" i="2"/>
  <c r="U666" i="2"/>
  <c r="U788" i="2"/>
  <c r="U809" i="2"/>
  <c r="U883" i="2"/>
  <c r="U907" i="2"/>
  <c r="U956" i="2"/>
  <c r="U1084" i="2"/>
  <c r="U1121" i="2"/>
  <c r="U1148" i="2"/>
  <c r="U1158" i="2"/>
  <c r="U1176" i="2"/>
  <c r="U1185" i="2"/>
  <c r="U1276" i="2"/>
  <c r="U1286" i="2"/>
  <c r="U1313" i="2"/>
  <c r="U1322" i="2"/>
  <c r="U1340" i="2"/>
  <c r="U1350" i="2"/>
  <c r="U15" i="2"/>
  <c r="U175" i="2"/>
  <c r="U227" i="2"/>
  <c r="U274" i="2"/>
  <c r="U311" i="2"/>
  <c r="U391" i="2"/>
  <c r="U419" i="2"/>
  <c r="U517" i="2"/>
  <c r="U553" i="2"/>
  <c r="U588" i="2"/>
  <c r="U645" i="2"/>
  <c r="U675" i="2"/>
  <c r="U832" i="2"/>
  <c r="U846" i="2"/>
  <c r="U860" i="2"/>
  <c r="U874" i="2"/>
  <c r="U887" i="2"/>
  <c r="U911" i="2"/>
  <c r="U947" i="2"/>
  <c r="U1001" i="2"/>
  <c r="U1059" i="2"/>
  <c r="U1105" i="2"/>
  <c r="U625" i="2"/>
  <c r="U778" i="2"/>
  <c r="U878" i="2"/>
  <c r="U902" i="2"/>
  <c r="U993" i="2"/>
  <c r="U1015" i="2"/>
  <c r="U1034" i="2"/>
  <c r="U1106" i="2"/>
  <c r="U1153" i="2"/>
  <c r="U100" i="2"/>
  <c r="U501" i="2"/>
  <c r="U516" i="2"/>
  <c r="U579" i="2"/>
  <c r="U644" i="2"/>
  <c r="U696" i="2"/>
  <c r="U795" i="2"/>
  <c r="U859" i="2"/>
  <c r="U910" i="2"/>
  <c r="U959" i="2"/>
  <c r="U1040" i="2"/>
  <c r="U1108" i="2"/>
  <c r="U1155" i="2"/>
  <c r="U1177" i="2"/>
  <c r="U1198" i="2"/>
  <c r="U1208" i="2"/>
  <c r="U1218" i="2"/>
  <c r="U1250" i="2"/>
  <c r="U1281" i="2"/>
  <c r="U1291" i="2"/>
  <c r="U1302" i="2"/>
  <c r="U1312" i="2"/>
  <c r="U1323" i="2"/>
  <c r="U1396" i="2"/>
  <c r="U1407" i="2"/>
  <c r="U1417" i="2"/>
  <c r="U1446" i="2"/>
  <c r="U1455" i="2"/>
  <c r="U1464" i="2"/>
  <c r="U1500" i="2"/>
  <c r="U1098" i="2"/>
  <c r="U1159" i="2"/>
  <c r="U1200" i="2"/>
  <c r="U1242" i="2"/>
  <c r="U1326" i="2"/>
  <c r="U1388" i="2"/>
  <c r="U1466" i="2"/>
  <c r="U141" i="2"/>
  <c r="U228" i="2"/>
  <c r="U323" i="2"/>
  <c r="U646" i="2"/>
  <c r="U704" i="2"/>
  <c r="U798" i="2"/>
  <c r="U1060" i="2"/>
  <c r="U1110" i="2"/>
  <c r="U1178" i="2"/>
  <c r="U1209" i="2"/>
  <c r="U1262" i="2"/>
  <c r="U1272" i="2"/>
  <c r="U1387" i="2"/>
  <c r="U1408" i="2"/>
  <c r="U1428" i="2"/>
  <c r="U1456" i="2"/>
  <c r="U1501" i="2"/>
  <c r="U1147" i="2"/>
  <c r="U1169" i="2"/>
  <c r="U1190" i="2"/>
  <c r="U1210" i="2"/>
  <c r="U1252" i="2"/>
  <c r="U1378" i="2"/>
  <c r="U1419" i="2"/>
  <c r="U1457" i="2"/>
  <c r="U239" i="2"/>
  <c r="U324" i="2"/>
  <c r="U396" i="2"/>
  <c r="U527" i="2"/>
  <c r="U752" i="2"/>
  <c r="U834" i="2"/>
  <c r="U1004" i="2"/>
  <c r="U1025" i="2"/>
  <c r="U174" i="2"/>
  <c r="U349" i="2"/>
  <c r="U551" i="2"/>
  <c r="U614" i="2"/>
  <c r="U668" i="2"/>
  <c r="U769" i="2"/>
  <c r="U814" i="2"/>
  <c r="U897" i="2"/>
  <c r="U990" i="2"/>
  <c r="U1049" i="2"/>
  <c r="U1067" i="2"/>
  <c r="U1086" i="2"/>
  <c r="U1202" i="2"/>
  <c r="U1214" i="2"/>
  <c r="U1244" i="2"/>
  <c r="U1287" i="2"/>
  <c r="U1297" i="2"/>
  <c r="U1318" i="2"/>
  <c r="U1348" i="2"/>
  <c r="U1360" i="2"/>
  <c r="U1391" i="2"/>
  <c r="U1401" i="2"/>
  <c r="U1422" i="2"/>
  <c r="U1459" i="2"/>
  <c r="U1487" i="2"/>
  <c r="U79" i="2"/>
  <c r="U355" i="2"/>
  <c r="U554" i="2"/>
  <c r="U777" i="2"/>
  <c r="U816" i="2"/>
  <c r="U876" i="2"/>
  <c r="U950" i="2"/>
  <c r="U971" i="2"/>
  <c r="U992" i="2"/>
  <c r="U1088" i="2"/>
  <c r="U1172" i="2"/>
  <c r="U1183" i="2"/>
  <c r="U1225" i="2"/>
  <c r="U1288" i="2"/>
  <c r="U1319" i="2"/>
  <c r="U1329" i="2"/>
  <c r="U1339" i="2"/>
  <c r="U1351" i="2"/>
  <c r="U1392" i="2"/>
  <c r="U1412" i="2"/>
  <c r="U1424" i="2"/>
  <c r="U1442" i="2"/>
  <c r="U1470" i="2"/>
  <c r="U1195" i="2"/>
  <c r="U1206" i="2"/>
  <c r="U1216" i="2"/>
  <c r="U1236" i="2"/>
  <c r="U1257" i="2"/>
  <c r="U1268" i="2"/>
  <c r="U1310" i="2"/>
  <c r="U1320" i="2"/>
  <c r="U1342" i="2"/>
  <c r="U1352" i="2"/>
  <c r="U1372" i="2"/>
  <c r="U1490" i="2"/>
  <c r="U1467" i="2"/>
  <c r="U1443" i="2"/>
  <c r="U1416" i="2"/>
  <c r="U1390" i="2"/>
  <c r="U1353" i="2"/>
  <c r="U1311" i="2"/>
  <c r="U1270" i="2"/>
  <c r="U1227" i="2"/>
  <c r="U1186" i="2"/>
  <c r="U1144" i="2"/>
  <c r="U1090" i="2"/>
  <c r="U1016" i="2"/>
  <c r="U928" i="2"/>
  <c r="U155" i="2"/>
  <c r="U1431" i="2"/>
  <c r="U1332" i="2"/>
  <c r="U1248" i="2"/>
  <c r="U1122" i="2"/>
  <c r="U974" i="2"/>
  <c r="U468" i="2"/>
  <c r="U1498" i="2"/>
  <c r="U1472" i="2"/>
  <c r="U1425" i="2"/>
  <c r="U1363" i="2"/>
  <c r="U1280" i="2"/>
  <c r="U1196" i="2"/>
  <c r="U1107" i="2"/>
  <c r="U952" i="2"/>
  <c r="U851" i="2"/>
  <c r="U325" i="2"/>
  <c r="U1495" i="2"/>
  <c r="U1393" i="2"/>
  <c r="R20" i="2"/>
  <c r="U1184" i="2"/>
  <c r="U1043" i="2"/>
  <c r="U1226" i="2"/>
  <c r="U1279" i="2"/>
  <c r="U1299" i="2"/>
  <c r="U1330" i="2"/>
  <c r="U1362" i="2"/>
  <c r="R4" i="2"/>
  <c r="U16" i="2"/>
  <c r="U64" i="2"/>
  <c r="U88" i="2"/>
  <c r="U120" i="2"/>
  <c r="U128" i="2"/>
  <c r="U152" i="2"/>
  <c r="U160" i="2"/>
  <c r="U184" i="2"/>
  <c r="U192" i="2"/>
  <c r="U312" i="2"/>
  <c r="U344" i="2"/>
  <c r="U360" i="2"/>
  <c r="U368" i="2"/>
  <c r="U392" i="2"/>
  <c r="U416" i="2"/>
  <c r="U424" i="2"/>
  <c r="U432" i="2"/>
  <c r="U448" i="2"/>
  <c r="U464" i="2"/>
  <c r="U472" i="2"/>
  <c r="U480" i="2"/>
  <c r="U488" i="2"/>
  <c r="U496" i="2"/>
  <c r="U504" i="2"/>
  <c r="U528" i="2"/>
  <c r="U560" i="2"/>
  <c r="U568" i="2"/>
  <c r="U608" i="2"/>
  <c r="U632" i="2"/>
  <c r="U640" i="2"/>
  <c r="U41" i="2"/>
  <c r="U113" i="2"/>
  <c r="U121" i="2"/>
  <c r="U137" i="2"/>
  <c r="U153" i="2"/>
  <c r="U177" i="2"/>
  <c r="U217" i="2"/>
  <c r="U241" i="2"/>
  <c r="U281" i="2"/>
  <c r="U313" i="2"/>
  <c r="U353" i="2"/>
  <c r="U361" i="2"/>
  <c r="U30" i="2"/>
  <c r="U42" i="2"/>
  <c r="U52" i="2"/>
  <c r="U62" i="2"/>
  <c r="U84" i="2"/>
  <c r="U106" i="2"/>
  <c r="U126" i="2"/>
  <c r="U138" i="2"/>
  <c r="U158" i="2"/>
  <c r="U170" i="2"/>
  <c r="U180" i="2"/>
  <c r="U190" i="2"/>
  <c r="U212" i="2"/>
  <c r="U244" i="2"/>
  <c r="U254" i="2"/>
  <c r="U266" i="2"/>
  <c r="U276" i="2"/>
  <c r="U286" i="2"/>
  <c r="U340" i="2"/>
  <c r="U350" i="2"/>
  <c r="U362" i="2"/>
  <c r="U420" i="2"/>
  <c r="U447" i="2"/>
  <c r="U466" i="2"/>
  <c r="U475" i="2"/>
  <c r="U502" i="2"/>
  <c r="U511" i="2"/>
  <c r="U548" i="2"/>
  <c r="U557" i="2"/>
  <c r="U621" i="2"/>
  <c r="U685" i="2"/>
  <c r="U797" i="2"/>
  <c r="U805" i="2"/>
  <c r="U821" i="2"/>
  <c r="U837" i="2"/>
  <c r="U869" i="2"/>
  <c r="U885" i="2"/>
  <c r="U997" i="2"/>
  <c r="U1013" i="2"/>
  <c r="U1045" i="2"/>
  <c r="U1085" i="2"/>
  <c r="U1157" i="2"/>
  <c r="U1181" i="2"/>
  <c r="U1237" i="2"/>
  <c r="U1277" i="2"/>
  <c r="U1285" i="2"/>
  <c r="U1301" i="2"/>
  <c r="U1317" i="2"/>
  <c r="U1341" i="2"/>
  <c r="U1357" i="2"/>
  <c r="U1365" i="2"/>
  <c r="U1381" i="2"/>
  <c r="U1413" i="2"/>
  <c r="U1445" i="2"/>
  <c r="U11" i="2"/>
  <c r="U53" i="2"/>
  <c r="U63" i="2"/>
  <c r="U75" i="2"/>
  <c r="U85" i="2"/>
  <c r="U127" i="2"/>
  <c r="U181" i="2"/>
  <c r="U191" i="2"/>
  <c r="U203" i="2"/>
  <c r="U213" i="2"/>
  <c r="U267" i="2"/>
  <c r="U277" i="2"/>
  <c r="U319" i="2"/>
  <c r="U331" i="2"/>
  <c r="U363" i="2"/>
  <c r="U403" i="2"/>
  <c r="U430" i="2"/>
  <c r="U467" i="2"/>
  <c r="U476" i="2"/>
  <c r="U485" i="2"/>
  <c r="U494" i="2"/>
  <c r="U549" i="2"/>
  <c r="U558" i="2"/>
  <c r="U567" i="2"/>
  <c r="U586" i="2"/>
  <c r="U604" i="2"/>
  <c r="U613" i="2"/>
  <c r="U12" i="2"/>
  <c r="U22" i="2"/>
  <c r="U86" i="2"/>
  <c r="U130" i="2"/>
  <c r="U182" i="2"/>
  <c r="U226" i="2"/>
  <c r="U236" i="2"/>
  <c r="U246" i="2"/>
  <c r="U67" i="2"/>
  <c r="U77" i="2"/>
  <c r="U87" i="2"/>
  <c r="U99" i="2"/>
  <c r="U196" i="2"/>
  <c r="U211" i="2"/>
  <c r="U229" i="2"/>
  <c r="U247" i="2"/>
  <c r="U282" i="2"/>
  <c r="U356" i="2"/>
  <c r="U386" i="2"/>
  <c r="U397" i="2"/>
  <c r="U434" i="2"/>
  <c r="U445" i="2"/>
  <c r="U507" i="2"/>
  <c r="U532" i="2"/>
  <c r="U555" i="2"/>
  <c r="U580" i="2"/>
  <c r="U617" i="2"/>
  <c r="U627" i="2"/>
  <c r="U637" i="2"/>
  <c r="U659" i="2"/>
  <c r="U669" i="2"/>
  <c r="U689" i="2"/>
  <c r="U716" i="2"/>
  <c r="U753" i="2"/>
  <c r="U762" i="2"/>
  <c r="U835" i="2"/>
  <c r="U844" i="2"/>
  <c r="U872" i="2"/>
  <c r="U881" i="2"/>
  <c r="U899" i="2"/>
  <c r="U936" i="2"/>
  <c r="U945" i="2"/>
  <c r="U61" i="2"/>
  <c r="U125" i="2"/>
  <c r="U164" i="2"/>
  <c r="U179" i="2"/>
  <c r="U215" i="2"/>
  <c r="U230" i="2"/>
  <c r="U283" i="2"/>
  <c r="U371" i="2"/>
  <c r="U387" i="2"/>
  <c r="U423" i="2"/>
  <c r="U446" i="2"/>
  <c r="U519" i="2"/>
  <c r="U570" i="2"/>
  <c r="U660" i="2"/>
  <c r="U727" i="2"/>
  <c r="U736" i="2"/>
  <c r="U763" i="2"/>
  <c r="U4" i="2"/>
  <c r="U26" i="2"/>
  <c r="U165" i="2"/>
  <c r="U183" i="2"/>
  <c r="U218" i="2"/>
  <c r="U231" i="2"/>
  <c r="U302" i="2"/>
  <c r="U374" i="2"/>
  <c r="U425" i="2"/>
  <c r="U436" i="2"/>
  <c r="U450" i="2"/>
  <c r="U461" i="2"/>
  <c r="U473" i="2"/>
  <c r="U498" i="2"/>
  <c r="U546" i="2"/>
  <c r="U559" i="2"/>
  <c r="U596" i="2"/>
  <c r="U629" i="2"/>
  <c r="U700" i="2"/>
  <c r="U710" i="2"/>
  <c r="U728" i="2"/>
  <c r="U737" i="2"/>
  <c r="U755" i="2"/>
  <c r="U774" i="2"/>
  <c r="U792" i="2"/>
  <c r="U27" i="2"/>
  <c r="U91" i="2"/>
  <c r="U133" i="2"/>
  <c r="U166" i="2"/>
  <c r="U186" i="2"/>
  <c r="U199" i="2"/>
  <c r="U270" i="2"/>
  <c r="U303" i="2"/>
  <c r="U347" i="2"/>
  <c r="U359" i="2"/>
  <c r="U375" i="2"/>
  <c r="U426" i="2"/>
  <c r="U474" i="2"/>
  <c r="U487" i="2"/>
  <c r="U499" i="2"/>
  <c r="U510" i="2"/>
  <c r="U524" i="2"/>
  <c r="U535" i="2"/>
  <c r="U597" i="2"/>
  <c r="U609" i="2"/>
  <c r="U631" i="2"/>
  <c r="U642" i="2"/>
  <c r="U720" i="2"/>
  <c r="U756" i="2"/>
  <c r="U811" i="2"/>
  <c r="U839" i="2"/>
  <c r="U848" i="2"/>
  <c r="U866" i="2"/>
  <c r="U912" i="2"/>
  <c r="U921" i="2"/>
  <c r="U939" i="2"/>
  <c r="U948" i="2"/>
  <c r="U976" i="2"/>
  <c r="U6" i="2"/>
  <c r="U114" i="2"/>
  <c r="U167" i="2"/>
  <c r="U187" i="2"/>
  <c r="U271" i="2"/>
  <c r="U378" i="2"/>
  <c r="U452" i="2"/>
  <c r="U489" i="2"/>
  <c r="U500" i="2"/>
  <c r="U525" i="2"/>
  <c r="U573" i="2"/>
  <c r="U730" i="2"/>
  <c r="U748" i="2"/>
  <c r="U758" i="2"/>
  <c r="U776" i="2"/>
  <c r="U858" i="2"/>
  <c r="U406" i="2"/>
  <c r="U442" i="2"/>
  <c r="U657" i="2"/>
  <c r="U687" i="2"/>
  <c r="U838" i="2"/>
  <c r="U868" i="2"/>
  <c r="U953" i="2"/>
  <c r="U1007" i="2"/>
  <c r="U1046" i="2"/>
  <c r="U1073" i="2"/>
  <c r="U1082" i="2"/>
  <c r="U58" i="2"/>
  <c r="U157" i="2"/>
  <c r="U294" i="2"/>
  <c r="U407" i="2"/>
  <c r="U478" i="2"/>
  <c r="U602" i="2"/>
  <c r="U740" i="2"/>
  <c r="U841" i="2"/>
  <c r="U855" i="2"/>
  <c r="U870" i="2"/>
  <c r="U882" i="2"/>
  <c r="U895" i="2"/>
  <c r="U931" i="2"/>
  <c r="U966" i="2"/>
  <c r="U987" i="2"/>
  <c r="U1008" i="2"/>
  <c r="U1018" i="2"/>
  <c r="U1056" i="2"/>
  <c r="U1092" i="2"/>
  <c r="U1111" i="2"/>
  <c r="U1129" i="2"/>
  <c r="U7" i="2"/>
  <c r="U122" i="2"/>
  <c r="U260" i="2"/>
  <c r="U515" i="2"/>
  <c r="U578" i="2"/>
  <c r="U611" i="2"/>
  <c r="U827" i="2"/>
  <c r="U988" i="2"/>
  <c r="U1030" i="2"/>
  <c r="U1039" i="2"/>
  <c r="U1048" i="2"/>
  <c r="U1075" i="2"/>
  <c r="U1094" i="2"/>
  <c r="U1103" i="2"/>
  <c r="U1203" i="2"/>
  <c r="U1212" i="2"/>
  <c r="U1222" i="2"/>
  <c r="U1231" i="2"/>
  <c r="U1240" i="2"/>
  <c r="U1258" i="2"/>
  <c r="U1267" i="2"/>
  <c r="U1359" i="2"/>
  <c r="U1368" i="2"/>
  <c r="U1386" i="2"/>
  <c r="U1404" i="2"/>
  <c r="U1423" i="2"/>
  <c r="U78" i="2"/>
  <c r="U135" i="2"/>
  <c r="U354" i="2"/>
  <c r="U490" i="2"/>
  <c r="U615" i="2"/>
  <c r="U697" i="2"/>
  <c r="U750" i="2"/>
  <c r="U960" i="2"/>
  <c r="U1023" i="2"/>
  <c r="U1032" i="2"/>
  <c r="U1068" i="2"/>
  <c r="U1078" i="2"/>
  <c r="U1114" i="2"/>
  <c r="U279" i="2"/>
  <c r="U365" i="2"/>
  <c r="U563" i="2"/>
  <c r="U678" i="2"/>
  <c r="U731" i="2"/>
  <c r="U926" i="2"/>
  <c r="U951" i="2"/>
  <c r="U972" i="2"/>
  <c r="U1071" i="2"/>
  <c r="U1119" i="2"/>
  <c r="U1143" i="2"/>
  <c r="U195" i="2"/>
  <c r="U292" i="2"/>
  <c r="U14" i="2"/>
  <c r="U123" i="2"/>
  <c r="U310" i="2"/>
  <c r="U453" i="2"/>
  <c r="U743" i="2"/>
  <c r="U934" i="2"/>
  <c r="U979" i="2"/>
  <c r="U1000" i="2"/>
  <c r="U1020" i="2"/>
  <c r="U1058" i="2"/>
  <c r="U1076" i="2"/>
  <c r="U1123" i="2"/>
  <c r="U1135" i="2"/>
  <c r="U1166" i="2"/>
  <c r="U1187" i="2"/>
  <c r="U1239" i="2"/>
  <c r="U1271" i="2"/>
  <c r="U1364" i="2"/>
  <c r="U1385" i="2"/>
  <c r="U1436" i="2"/>
  <c r="U1473" i="2"/>
  <c r="U1062" i="2"/>
  <c r="U1179" i="2"/>
  <c r="U1263" i="2"/>
  <c r="U1346" i="2"/>
  <c r="U1367" i="2"/>
  <c r="U1409" i="2"/>
  <c r="U1430" i="2"/>
  <c r="T7" i="2"/>
  <c r="U395" i="2"/>
  <c r="U455" i="2"/>
  <c r="U751" i="2"/>
  <c r="U888" i="2"/>
  <c r="U937" i="2"/>
  <c r="U961" i="2"/>
  <c r="U1002" i="2"/>
  <c r="U1024" i="2"/>
  <c r="U1079" i="2"/>
  <c r="U1097" i="2"/>
  <c r="U1124" i="2"/>
  <c r="U1146" i="2"/>
  <c r="U1156" i="2"/>
  <c r="U1219" i="2"/>
  <c r="U1241" i="2"/>
  <c r="U1251" i="2"/>
  <c r="U1282" i="2"/>
  <c r="U1292" i="2"/>
  <c r="U1314" i="2"/>
  <c r="U1324" i="2"/>
  <c r="U1345" i="2"/>
  <c r="U1366" i="2"/>
  <c r="U1376" i="2"/>
  <c r="U1418" i="2"/>
  <c r="U1438" i="2"/>
  <c r="U1447" i="2"/>
  <c r="U1465" i="2"/>
  <c r="U1492" i="2"/>
  <c r="U1273" i="2"/>
  <c r="U1315" i="2"/>
  <c r="U1336" i="2"/>
  <c r="U1356" i="2"/>
  <c r="U1494" i="2"/>
  <c r="U36" i="2"/>
  <c r="U142" i="2"/>
  <c r="U465" i="2"/>
  <c r="U590" i="2"/>
  <c r="U889" i="2"/>
  <c r="U914" i="2"/>
  <c r="U983" i="2"/>
  <c r="U71" i="2"/>
  <c r="U418" i="2"/>
  <c r="U481" i="2"/>
  <c r="U843" i="2"/>
  <c r="U946" i="2"/>
  <c r="U969" i="2"/>
  <c r="U1100" i="2"/>
  <c r="U1116" i="2"/>
  <c r="U1161" i="2"/>
  <c r="U1171" i="2"/>
  <c r="U1182" i="2"/>
  <c r="U1224" i="2"/>
  <c r="U1255" i="2"/>
  <c r="U1275" i="2"/>
  <c r="U1328" i="2"/>
  <c r="U1338" i="2"/>
  <c r="U1370" i="2"/>
  <c r="U1432" i="2"/>
  <c r="U188" i="2"/>
  <c r="U428" i="2"/>
  <c r="U491" i="2"/>
  <c r="U623" i="2"/>
  <c r="U677" i="2"/>
  <c r="U924" i="2"/>
  <c r="U1033" i="2"/>
  <c r="U1070" i="2"/>
  <c r="U1104" i="2"/>
  <c r="U1118" i="2"/>
  <c r="U1131" i="2"/>
  <c r="U1152" i="2"/>
  <c r="U1162" i="2"/>
  <c r="U1193" i="2"/>
  <c r="U1246" i="2"/>
  <c r="U1256" i="2"/>
  <c r="U1298" i="2"/>
  <c r="U1308" i="2"/>
  <c r="U1402" i="2"/>
  <c r="U1451" i="2"/>
  <c r="U1479" i="2"/>
  <c r="U1247" i="2"/>
  <c r="U1289" i="2"/>
  <c r="U1489" i="2"/>
  <c r="U1463" i="2"/>
  <c r="U1440" i="2"/>
  <c r="U1415" i="2"/>
  <c r="U1384" i="2"/>
  <c r="U1347" i="2"/>
  <c r="U1306" i="2"/>
  <c r="U1264" i="2"/>
  <c r="U1223" i="2"/>
  <c r="U1180" i="2"/>
  <c r="U1138" i="2"/>
  <c r="U1081" i="2"/>
  <c r="U1006" i="2"/>
  <c r="U915" i="2"/>
  <c r="U804" i="2"/>
  <c r="U599" i="2"/>
  <c r="U37" i="2"/>
  <c r="U1337" i="2"/>
  <c r="U1296" i="2"/>
  <c r="U1254" i="2"/>
  <c r="U1211" i="2"/>
  <c r="U1170" i="2"/>
  <c r="U1127" i="2"/>
  <c r="U1063" i="2"/>
  <c r="U984" i="2"/>
  <c r="U891" i="2"/>
  <c r="U759" i="2"/>
  <c r="U529" i="2"/>
  <c r="U1497" i="2"/>
  <c r="U1488" i="2"/>
  <c r="U1460" i="2"/>
  <c r="U1433" i="2"/>
  <c r="U1382" i="2"/>
  <c r="U1371" i="2"/>
  <c r="U1361" i="2"/>
  <c r="U1278" i="2"/>
  <c r="U1266" i="2"/>
  <c r="U1235" i="2"/>
  <c r="U1215" i="2"/>
  <c r="U1204" i="2"/>
  <c r="U1142" i="2"/>
  <c r="U1051" i="2"/>
  <c r="U1014" i="2"/>
  <c r="U900" i="2"/>
  <c r="U847" i="2"/>
  <c r="U724" i="2"/>
  <c r="U275" i="2"/>
  <c r="R2" i="2"/>
  <c r="U1496" i="2"/>
  <c r="U1478" i="2"/>
  <c r="U1468" i="2"/>
  <c r="U1450" i="2"/>
  <c r="U1441" i="2"/>
  <c r="U1411" i="2"/>
  <c r="U1380" i="2"/>
  <c r="U1307" i="2"/>
  <c r="U1265" i="2"/>
  <c r="U1234" i="2"/>
  <c r="U1192" i="2"/>
  <c r="U1151" i="2"/>
  <c r="U1140" i="2"/>
  <c r="U1128" i="2"/>
  <c r="U1031" i="2"/>
  <c r="U1010" i="2"/>
  <c r="U922" i="2"/>
  <c r="U873" i="2"/>
  <c r="U722" i="2"/>
  <c r="U261" i="2"/>
  <c r="U962" i="2"/>
  <c r="U938" i="2"/>
  <c r="U864" i="2"/>
  <c r="U800" i="2"/>
  <c r="U705" i="2"/>
  <c r="U654" i="2"/>
  <c r="U1475" i="2"/>
  <c r="U1439" i="2"/>
  <c r="U1399" i="2"/>
  <c r="U1294" i="2"/>
  <c r="U1232" i="2"/>
  <c r="U1080" i="2"/>
  <c r="U1483" i="2"/>
  <c r="U1474" i="2"/>
  <c r="U1398" i="2"/>
  <c r="U1355" i="2"/>
  <c r="U1335" i="2"/>
  <c r="U1303" i="2"/>
  <c r="U1230" i="2"/>
  <c r="U1199" i="2"/>
  <c r="U1188" i="2"/>
  <c r="U1168" i="2"/>
  <c r="U1136" i="2"/>
  <c r="U1042" i="2"/>
  <c r="U982" i="2"/>
  <c r="U913" i="2"/>
  <c r="U862" i="2"/>
  <c r="U833" i="2"/>
  <c r="U589" i="2"/>
  <c r="U526" i="2"/>
  <c r="U1484" i="2"/>
  <c r="U1448" i="2"/>
  <c r="U1305" i="2"/>
  <c r="U1283" i="2"/>
  <c r="U1220" i="2"/>
  <c r="U1137" i="2"/>
  <c r="U1126" i="2"/>
  <c r="U1113" i="2"/>
  <c r="U8" i="2"/>
  <c r="U32" i="2"/>
  <c r="U40" i="2"/>
  <c r="U48" i="2"/>
  <c r="U56" i="2"/>
  <c r="U80" i="2"/>
  <c r="U96" i="2"/>
  <c r="U104" i="2"/>
  <c r="U112" i="2"/>
  <c r="U144" i="2"/>
  <c r="U168" i="2"/>
  <c r="U176" i="2"/>
  <c r="U208" i="2"/>
  <c r="U232" i="2"/>
  <c r="U264" i="2"/>
  <c r="U272" i="2"/>
  <c r="U280" i="2"/>
  <c r="U288" i="2"/>
  <c r="U296" i="2"/>
  <c r="U304" i="2"/>
  <c r="U328" i="2"/>
  <c r="U336" i="2"/>
  <c r="U352" i="2"/>
  <c r="U456" i="2"/>
  <c r="U520" i="2"/>
  <c r="U536" i="2"/>
  <c r="U544" i="2"/>
  <c r="U552" i="2"/>
  <c r="U600" i="2"/>
  <c r="U616" i="2"/>
  <c r="U624" i="2"/>
  <c r="U656" i="2"/>
  <c r="U664" i="2"/>
  <c r="U25" i="2"/>
  <c r="U33" i="2"/>
  <c r="U57" i="2"/>
  <c r="U73" i="2"/>
  <c r="U81" i="2"/>
  <c r="U97" i="2"/>
  <c r="U129" i="2"/>
  <c r="U169" i="2"/>
  <c r="U193" i="2"/>
  <c r="U265" i="2"/>
  <c r="U289" i="2"/>
  <c r="U329" i="2"/>
  <c r="U369" i="2"/>
  <c r="U385" i="2"/>
  <c r="U20" i="2"/>
  <c r="U74" i="2"/>
  <c r="U116" i="2"/>
  <c r="U148" i="2"/>
  <c r="U202" i="2"/>
  <c r="U234" i="2"/>
  <c r="U308" i="2"/>
  <c r="U382" i="2"/>
  <c r="U521" i="2"/>
  <c r="U566" i="2"/>
  <c r="U603" i="2"/>
  <c r="U612" i="2"/>
  <c r="U630" i="2"/>
  <c r="U639" i="2"/>
  <c r="U693" i="2"/>
  <c r="U717" i="2"/>
  <c r="U725" i="2"/>
  <c r="U749" i="2"/>
  <c r="U773" i="2"/>
  <c r="U781" i="2"/>
  <c r="U813" i="2"/>
  <c r="U845" i="2"/>
  <c r="U861" i="2"/>
  <c r="U877" i="2"/>
  <c r="U909" i="2"/>
  <c r="U917" i="2"/>
  <c r="U933" i="2"/>
  <c r="U941" i="2"/>
  <c r="U949" i="2"/>
  <c r="U957" i="2"/>
  <c r="U989" i="2"/>
  <c r="U1005" i="2"/>
  <c r="U1029" i="2"/>
  <c r="U1037" i="2"/>
  <c r="U1069" i="2"/>
  <c r="U1109" i="2"/>
  <c r="U1125" i="2"/>
  <c r="U1133" i="2"/>
  <c r="U1149" i="2"/>
  <c r="U1165" i="2"/>
  <c r="U1197" i="2"/>
  <c r="U1205" i="2"/>
  <c r="U1229" i="2"/>
  <c r="U1245" i="2"/>
  <c r="U1269" i="2"/>
  <c r="U1349" i="2"/>
  <c r="U1373" i="2"/>
  <c r="U1389" i="2"/>
  <c r="U1397" i="2"/>
  <c r="U1405" i="2"/>
  <c r="U1421" i="2"/>
  <c r="U1429" i="2"/>
  <c r="U1437" i="2"/>
  <c r="U1493" i="2"/>
  <c r="U21" i="2"/>
  <c r="U31" i="2"/>
  <c r="U95" i="2"/>
  <c r="U139" i="2"/>
  <c r="U149" i="2"/>
  <c r="U159" i="2"/>
  <c r="U223" i="2"/>
  <c r="U235" i="2"/>
  <c r="U255" i="2"/>
  <c r="U287" i="2"/>
  <c r="U299" i="2"/>
  <c r="U309" i="2"/>
  <c r="U341" i="2"/>
  <c r="U351" i="2"/>
  <c r="U373" i="2"/>
  <c r="U383" i="2"/>
  <c r="U412" i="2"/>
  <c r="U449" i="2"/>
  <c r="U458" i="2"/>
  <c r="U513" i="2"/>
  <c r="U531" i="2"/>
  <c r="U577" i="2"/>
  <c r="U595" i="2"/>
  <c r="U2" i="2"/>
  <c r="U34" i="2"/>
  <c r="U54" i="2"/>
  <c r="U66" i="2"/>
  <c r="U98" i="2"/>
  <c r="U108" i="2"/>
  <c r="U118" i="2"/>
  <c r="U140" i="2"/>
  <c r="U150" i="2"/>
  <c r="U194" i="2"/>
  <c r="U204" i="2"/>
  <c r="U214" i="2"/>
  <c r="U268" i="2"/>
  <c r="U278" i="2"/>
  <c r="U290" i="2"/>
  <c r="U3" i="2"/>
  <c r="U45" i="2"/>
  <c r="U109" i="2"/>
  <c r="U119" i="2"/>
  <c r="U18" i="2"/>
  <c r="U38" i="2"/>
  <c r="U102" i="2"/>
  <c r="U143" i="2"/>
  <c r="U163" i="2"/>
  <c r="U178" i="2"/>
  <c r="U262" i="2"/>
  <c r="U326" i="2"/>
  <c r="U409" i="2"/>
  <c r="U470" i="2"/>
  <c r="U543" i="2"/>
  <c r="U698" i="2"/>
  <c r="U707" i="2"/>
  <c r="U735" i="2"/>
  <c r="U744" i="2"/>
  <c r="U780" i="2"/>
  <c r="U808" i="2"/>
  <c r="U817" i="2"/>
  <c r="U826" i="2"/>
  <c r="U863" i="2"/>
  <c r="U918" i="2"/>
  <c r="U954" i="2"/>
  <c r="U19" i="2"/>
  <c r="U83" i="2"/>
  <c r="U103" i="2"/>
  <c r="U146" i="2"/>
  <c r="U250" i="2"/>
  <c r="U263" i="2"/>
  <c r="U315" i="2"/>
  <c r="U327" i="2"/>
  <c r="U357" i="2"/>
  <c r="U398" i="2"/>
  <c r="U471" i="2"/>
  <c r="U483" i="2"/>
  <c r="U508" i="2"/>
  <c r="U581" i="2"/>
  <c r="U606" i="2"/>
  <c r="U618" i="2"/>
  <c r="U638" i="2"/>
  <c r="U681" i="2"/>
  <c r="U690" i="2"/>
  <c r="U699" i="2"/>
  <c r="U708" i="2"/>
  <c r="U745" i="2"/>
  <c r="U772" i="2"/>
  <c r="U782" i="2"/>
  <c r="U132" i="2"/>
  <c r="U147" i="2"/>
  <c r="U388" i="2"/>
  <c r="U399" i="2"/>
  <c r="U486" i="2"/>
  <c r="U509" i="2"/>
  <c r="U523" i="2"/>
  <c r="U534" i="2"/>
  <c r="U571" i="2"/>
  <c r="U582" i="2"/>
  <c r="U607" i="2"/>
  <c r="U641" i="2"/>
  <c r="U671" i="2"/>
  <c r="U746" i="2"/>
  <c r="U764" i="2"/>
  <c r="U801" i="2"/>
  <c r="U810" i="2"/>
  <c r="U47" i="2"/>
  <c r="U252" i="2"/>
  <c r="U389" i="2"/>
  <c r="U414" i="2"/>
  <c r="U437" i="2"/>
  <c r="U451" i="2"/>
  <c r="U561" i="2"/>
  <c r="U572" i="2"/>
  <c r="U583" i="2"/>
  <c r="U620" i="2"/>
  <c r="U652" i="2"/>
  <c r="U673" i="2"/>
  <c r="U683" i="2"/>
  <c r="U692" i="2"/>
  <c r="U711" i="2"/>
  <c r="U729" i="2"/>
  <c r="U738" i="2"/>
  <c r="U747" i="2"/>
  <c r="U784" i="2"/>
  <c r="U793" i="2"/>
  <c r="U875" i="2"/>
  <c r="U884" i="2"/>
  <c r="U967" i="2"/>
  <c r="U994" i="2"/>
  <c r="U134" i="2"/>
  <c r="U205" i="2"/>
  <c r="U291" i="2"/>
  <c r="U322" i="2"/>
  <c r="U334" i="2"/>
  <c r="U348" i="2"/>
  <c r="U415" i="2"/>
  <c r="U441" i="2"/>
  <c r="U463" i="2"/>
  <c r="U537" i="2"/>
  <c r="U562" i="2"/>
  <c r="U587" i="2"/>
  <c r="U610" i="2"/>
  <c r="U622" i="2"/>
  <c r="U633" i="2"/>
  <c r="U653" i="2"/>
  <c r="U663" i="2"/>
  <c r="U674" i="2"/>
  <c r="U721" i="2"/>
  <c r="U767" i="2"/>
  <c r="U785" i="2"/>
  <c r="U794" i="2"/>
  <c r="U812" i="2"/>
  <c r="U822" i="2"/>
  <c r="U831" i="2"/>
  <c r="U840" i="2"/>
  <c r="U849" i="2"/>
  <c r="U867" i="2"/>
  <c r="U206" i="2"/>
  <c r="U293" i="2"/>
  <c r="U335" i="2"/>
  <c r="U469" i="2"/>
  <c r="U734" i="2"/>
  <c r="U760" i="2"/>
  <c r="U824" i="2"/>
  <c r="U852" i="2"/>
  <c r="U905" i="2"/>
  <c r="U942" i="2"/>
  <c r="U975" i="2"/>
  <c r="U986" i="2"/>
  <c r="U1055" i="2"/>
  <c r="U1091" i="2"/>
  <c r="U207" i="2"/>
  <c r="U259" i="2"/>
  <c r="U338" i="2"/>
  <c r="U443" i="2"/>
  <c r="U506" i="2"/>
  <c r="U541" i="2"/>
  <c r="U635" i="2"/>
  <c r="U688" i="2"/>
  <c r="U714" i="2"/>
  <c r="U807" i="2"/>
  <c r="U825" i="2"/>
  <c r="U906" i="2"/>
  <c r="U919" i="2"/>
  <c r="U998" i="2"/>
  <c r="U1038" i="2"/>
  <c r="U1065" i="2"/>
  <c r="U1074" i="2"/>
  <c r="U1083" i="2"/>
  <c r="U1120" i="2"/>
  <c r="U210" i="2"/>
  <c r="U307" i="2"/>
  <c r="U380" i="2"/>
  <c r="U417" i="2"/>
  <c r="U444" i="2"/>
  <c r="U542" i="2"/>
  <c r="U695" i="2"/>
  <c r="U715" i="2"/>
  <c r="U742" i="2"/>
  <c r="U768" i="2"/>
  <c r="U842" i="2"/>
  <c r="U856" i="2"/>
  <c r="U871" i="2"/>
  <c r="U896" i="2"/>
  <c r="U920" i="2"/>
  <c r="U932" i="2"/>
  <c r="U944" i="2"/>
  <c r="U968" i="2"/>
  <c r="U978" i="2"/>
  <c r="U999" i="2"/>
  <c r="U1009" i="2"/>
  <c r="U1019" i="2"/>
  <c r="U1057" i="2"/>
  <c r="U1066" i="2"/>
  <c r="U1112" i="2"/>
  <c r="U1130" i="2"/>
  <c r="U1139" i="2"/>
  <c r="U1167" i="2"/>
  <c r="U1194" i="2"/>
  <c r="U1249" i="2"/>
  <c r="U1295" i="2"/>
  <c r="U1304" i="2"/>
  <c r="U1331" i="2"/>
  <c r="U1377" i="2"/>
  <c r="U1395" i="2"/>
  <c r="U1414" i="2"/>
  <c r="U454" i="2"/>
  <c r="U723" i="2"/>
  <c r="U770" i="2"/>
  <c r="U796" i="2"/>
  <c r="U815" i="2"/>
  <c r="U898" i="2"/>
  <c r="U923" i="2"/>
  <c r="U935" i="2"/>
  <c r="U970" i="2"/>
  <c r="U980" i="2"/>
  <c r="U991" i="2"/>
  <c r="U1011" i="2"/>
  <c r="U1041" i="2"/>
  <c r="U1050" i="2"/>
  <c r="U1087" i="2"/>
  <c r="U1096" i="2"/>
  <c r="U1491" i="2"/>
  <c r="U1482" i="2"/>
  <c r="U1427" i="2"/>
  <c r="U1375" i="2"/>
  <c r="U1354" i="2"/>
  <c r="U1344" i="2"/>
  <c r="U1334" i="2"/>
  <c r="U1260" i="2"/>
  <c r="U1228" i="2"/>
  <c r="U1145" i="2"/>
  <c r="U1095" i="2"/>
  <c r="U886" i="2"/>
  <c r="U828" i="2"/>
  <c r="U381" i="2"/>
  <c r="U221" i="2"/>
  <c r="U433" i="2"/>
  <c r="U366" i="2"/>
  <c r="U1174" i="2"/>
  <c r="U1163" i="2"/>
  <c r="U1132" i="2"/>
  <c r="U1089" i="2"/>
  <c r="U1052" i="2"/>
  <c r="U850" i="2"/>
  <c r="U818" i="2"/>
  <c r="U492" i="2"/>
  <c r="U431" i="2"/>
  <c r="U189" i="2"/>
  <c r="U93" i="2"/>
</calcChain>
</file>

<file path=xl/sharedStrings.xml><?xml version="1.0" encoding="utf-8"?>
<sst xmlns="http://schemas.openxmlformats.org/spreadsheetml/2006/main" count="15134" uniqueCount="1816">
  <si>
    <t xml:space="preserve">E-Commerce Analyst Excel Case Study </t>
  </si>
  <si>
    <t xml:space="preserve">Scenario: You are a Data Analyst at an e-commerce company. Use Excel to explore the </t>
  </si>
  <si>
    <t xml:space="preserve">dataset and answer the following real-world questions: </t>
  </si>
  <si>
    <t xml:space="preserve">Revenue, Pricing &amp; Profitability </t>
  </si>
  <si>
    <t xml:space="preserve">2. Which product category contributes the most to overall revenue? </t>
  </si>
  <si>
    <t xml:space="preserve">3. Identify the top 10 products by revenue. What % of total revenue do they </t>
  </si>
  <si>
    <t xml:space="preserve">contribute? </t>
  </si>
  <si>
    <t xml:space="preserve">4. Which customer segment has the highest average order value (AOV)? </t>
  </si>
  <si>
    <t xml:space="preserve">category has the highest discounting rate. </t>
  </si>
  <si>
    <t xml:space="preserve">Fulfillment &amp; Delivery </t>
  </si>
  <si>
    <t xml:space="preserve">8. What is the overall order fulfillment rate (i.e., % of orders delivered vs. total </t>
  </si>
  <si>
    <t xml:space="preserve">orders)? </t>
  </si>
  <si>
    <t xml:space="preserve">9. Compare the return and cancellation rates across customer segments — who </t>
  </si>
  <si>
    <t xml:space="preserve">returns the most? </t>
  </si>
  <si>
    <t xml:space="preserve">10. Which shipping method has the highest on-time delivery ratio? </t>
  </si>
  <si>
    <t xml:space="preserve">11. Calculate average revenue loss from returned and cancelled orders. </t>
  </si>
  <si>
    <t xml:space="preserve">12. Which product types face higher cancellation/return frequencies — is there a </t>
  </si>
  <si>
    <t xml:space="preserve">pattern? </t>
  </si>
  <si>
    <t xml:space="preserve">Trend &amp; Time-Series </t>
  </si>
  <si>
    <t xml:space="preserve">13. Show a monthly trend of total revenue for each product category. </t>
  </si>
  <si>
    <t xml:space="preserve">14. Which day(s) of the week or month tend to generate higher sales? </t>
  </si>
  <si>
    <t xml:space="preserve">15. Plot the month-over-month growth in revenue. Highlight any negative growth </t>
  </si>
  <si>
    <t xml:space="preserve">months. </t>
  </si>
  <si>
    <t xml:space="preserve">Customer &amp; Product Behavior </t>
  </si>
  <si>
    <t xml:space="preserve">fall in this segment? </t>
  </si>
  <si>
    <t xml:space="preserve">18. Which combination of category + region shows the highest average order size </t>
  </si>
  <si>
    <t xml:space="preserve">(quantity)? </t>
  </si>
  <si>
    <t>Order ID</t>
  </si>
  <si>
    <t>Order Date</t>
  </si>
  <si>
    <t>State</t>
  </si>
  <si>
    <t>Region</t>
  </si>
  <si>
    <t>Category</t>
  </si>
  <si>
    <t>Product</t>
  </si>
  <si>
    <t>Quantity</t>
  </si>
  <si>
    <t>Unit Price (₹)</t>
  </si>
  <si>
    <t>Discount Rate</t>
  </si>
  <si>
    <t>Total Price (₹)</t>
  </si>
  <si>
    <t>Payment Type</t>
  </si>
  <si>
    <t>Customer Segment</t>
  </si>
  <si>
    <t>Shipping Method</t>
  </si>
  <si>
    <t>Delivery Status</t>
  </si>
  <si>
    <t>ORD0001</t>
  </si>
  <si>
    <t>07-May-2025</t>
  </si>
  <si>
    <t>Karnataka</t>
  </si>
  <si>
    <t>North</t>
  </si>
  <si>
    <t>Electronics</t>
  </si>
  <si>
    <t>Smartphone</t>
  </si>
  <si>
    <t>Debit Card</t>
  </si>
  <si>
    <t>Regular</t>
  </si>
  <si>
    <t>Same-Day</t>
  </si>
  <si>
    <t>Delivered</t>
  </si>
  <si>
    <t>ORD0002</t>
  </si>
  <si>
    <t>24-Jan-2025</t>
  </si>
  <si>
    <t>Maharashtra</t>
  </si>
  <si>
    <t>West</t>
  </si>
  <si>
    <t>ORD0003</t>
  </si>
  <si>
    <t>07-Jan-2025</t>
  </si>
  <si>
    <t>Grocery</t>
  </si>
  <si>
    <t>Milk</t>
  </si>
  <si>
    <t>First-Time</t>
  </si>
  <si>
    <t>Express</t>
  </si>
  <si>
    <t>ORD0004</t>
  </si>
  <si>
    <t>26-May-2025</t>
  </si>
  <si>
    <t>Headphones</t>
  </si>
  <si>
    <t>COD</t>
  </si>
  <si>
    <t>Prime</t>
  </si>
  <si>
    <t>ORD0005</t>
  </si>
  <si>
    <t>25-Feb-2025</t>
  </si>
  <si>
    <t>Gujarat</t>
  </si>
  <si>
    <t>Returned</t>
  </si>
  <si>
    <t>ORD0006</t>
  </si>
  <si>
    <t>19-Feb-2025</t>
  </si>
  <si>
    <t>East</t>
  </si>
  <si>
    <t>Smartwatch</t>
  </si>
  <si>
    <t>Net Banking</t>
  </si>
  <si>
    <t>ORD0007</t>
  </si>
  <si>
    <t>15-Feb-2025</t>
  </si>
  <si>
    <t>South</t>
  </si>
  <si>
    <t>Laptop</t>
  </si>
  <si>
    <t>ORD0008</t>
  </si>
  <si>
    <t>30-Jan-2025</t>
  </si>
  <si>
    <t>UPI</t>
  </si>
  <si>
    <t>ORD0009</t>
  </si>
  <si>
    <t>Tamil Nadu</t>
  </si>
  <si>
    <t>Books</t>
  </si>
  <si>
    <t>Biography</t>
  </si>
  <si>
    <t>ORD0010</t>
  </si>
  <si>
    <t>22-Jan-2025</t>
  </si>
  <si>
    <t>Delhi</t>
  </si>
  <si>
    <t>Comics</t>
  </si>
  <si>
    <t>Standard</t>
  </si>
  <si>
    <t>ORD0011</t>
  </si>
  <si>
    <t>14-May-2025</t>
  </si>
  <si>
    <t>Novel</t>
  </si>
  <si>
    <t>ORD0012</t>
  </si>
  <si>
    <t>Credit Card</t>
  </si>
  <si>
    <t>In Transit</t>
  </si>
  <si>
    <t>ORD0013</t>
  </si>
  <si>
    <t>25-Jun-2025</t>
  </si>
  <si>
    <t>Clothing</t>
  </si>
  <si>
    <t>T-shirt</t>
  </si>
  <si>
    <t>ORD0014</t>
  </si>
  <si>
    <t>18-Apr-2025</t>
  </si>
  <si>
    <t>ORD0015</t>
  </si>
  <si>
    <t>19-Jan-2025</t>
  </si>
  <si>
    <t>ORD0016</t>
  </si>
  <si>
    <t>27-Apr-2025</t>
  </si>
  <si>
    <t>Dress</t>
  </si>
  <si>
    <t>ORD0017</t>
  </si>
  <si>
    <t>25-Mar-2025</t>
  </si>
  <si>
    <t>Oil</t>
  </si>
  <si>
    <t>ORD0018</t>
  </si>
  <si>
    <t>09-Jan-2025</t>
  </si>
  <si>
    <t>ORD0019</t>
  </si>
  <si>
    <t>08-Jan-2025</t>
  </si>
  <si>
    <t>ORD0020</t>
  </si>
  <si>
    <t>21-Jan-2025</t>
  </si>
  <si>
    <t>ORD0021</t>
  </si>
  <si>
    <t>14-Feb-2025</t>
  </si>
  <si>
    <t>Textbook</t>
  </si>
  <si>
    <t>ORD0022</t>
  </si>
  <si>
    <t>17-Feb-2025</t>
  </si>
  <si>
    <t>Jeans</t>
  </si>
  <si>
    <t>ORD0023</t>
  </si>
  <si>
    <t>11-Apr-2025</t>
  </si>
  <si>
    <t>ORD0024</t>
  </si>
  <si>
    <t>29-Apr-2025</t>
  </si>
  <si>
    <t>ORD0025</t>
  </si>
  <si>
    <t>Rice</t>
  </si>
  <si>
    <t>ORD0026</t>
  </si>
  <si>
    <t>21-Apr-2025</t>
  </si>
  <si>
    <t>ORD0027</t>
  </si>
  <si>
    <t>10-Feb-2025</t>
  </si>
  <si>
    <t>ORD0028</t>
  </si>
  <si>
    <t>22-May-2025</t>
  </si>
  <si>
    <t>ORD0029</t>
  </si>
  <si>
    <t>09-May-2025</t>
  </si>
  <si>
    <t>ORD0030</t>
  </si>
  <si>
    <t>19-May-2025</t>
  </si>
  <si>
    <t>ORD0031</t>
  </si>
  <si>
    <t>ORD0032</t>
  </si>
  <si>
    <t>Biscuits</t>
  </si>
  <si>
    <t>Cancelled</t>
  </si>
  <si>
    <t>ORD0033</t>
  </si>
  <si>
    <t>ORD0034</t>
  </si>
  <si>
    <t>31-Mar-2025</t>
  </si>
  <si>
    <t>ORD0035</t>
  </si>
  <si>
    <t>Jacket</t>
  </si>
  <si>
    <t>ORD0036</t>
  </si>
  <si>
    <t>26-Feb-2025</t>
  </si>
  <si>
    <t>ORD0037</t>
  </si>
  <si>
    <t>09-Jun-2025</t>
  </si>
  <si>
    <t>ORD0038</t>
  </si>
  <si>
    <t>20-Jun-2025</t>
  </si>
  <si>
    <t>ORD0039</t>
  </si>
  <si>
    <t>04-Jan-2025</t>
  </si>
  <si>
    <t>ORD0040</t>
  </si>
  <si>
    <t>30-May-2025</t>
  </si>
  <si>
    <t>ORD0041</t>
  </si>
  <si>
    <t>08-Jun-2025</t>
  </si>
  <si>
    <t>Home Decor</t>
  </si>
  <si>
    <t>Sofa</t>
  </si>
  <si>
    <t>ORD0042</t>
  </si>
  <si>
    <t>03-Feb-2025</t>
  </si>
  <si>
    <t>ORD0043</t>
  </si>
  <si>
    <t>18-May-2025</t>
  </si>
  <si>
    <t>ORD0044</t>
  </si>
  <si>
    <t>26-Mar-2025</t>
  </si>
  <si>
    <t>ORD0045</t>
  </si>
  <si>
    <t>10-Mar-2025</t>
  </si>
  <si>
    <t>ORD0046</t>
  </si>
  <si>
    <t>ORD0047</t>
  </si>
  <si>
    <t>02-Feb-2025</t>
  </si>
  <si>
    <t>ORD0048</t>
  </si>
  <si>
    <t>13-Feb-2025</t>
  </si>
  <si>
    <t>ORD0049</t>
  </si>
  <si>
    <t>31-May-2025</t>
  </si>
  <si>
    <t>ORD0050</t>
  </si>
  <si>
    <t>09-Mar-2025</t>
  </si>
  <si>
    <t>ORD0051</t>
  </si>
  <si>
    <t>Curtain</t>
  </si>
  <si>
    <t>ORD0052</t>
  </si>
  <si>
    <t>ORD0053</t>
  </si>
  <si>
    <t>17-Mar-2025</t>
  </si>
  <si>
    <t>ORD0054</t>
  </si>
  <si>
    <t>Table</t>
  </si>
  <si>
    <t>ORD0055</t>
  </si>
  <si>
    <t>13-Mar-2025</t>
  </si>
  <si>
    <t>ORD0056</t>
  </si>
  <si>
    <t>16-Jun-2025</t>
  </si>
  <si>
    <t>ORD0057</t>
  </si>
  <si>
    <t>ORD0058</t>
  </si>
  <si>
    <t>30-Apr-2025</t>
  </si>
  <si>
    <t>Lamp</t>
  </si>
  <si>
    <t>ORD0059</t>
  </si>
  <si>
    <t>23-Feb-2025</t>
  </si>
  <si>
    <t>ORD0060</t>
  </si>
  <si>
    <t>ORD0061</t>
  </si>
  <si>
    <t>11-Jan-2025</t>
  </si>
  <si>
    <t>ORD0062</t>
  </si>
  <si>
    <t>24-May-2025</t>
  </si>
  <si>
    <t>ORD0063</t>
  </si>
  <si>
    <t>02-Apr-2025</t>
  </si>
  <si>
    <t>ORD0064</t>
  </si>
  <si>
    <t>17-Apr-2025</t>
  </si>
  <si>
    <t>ORD0065</t>
  </si>
  <si>
    <t>27-Jan-2025</t>
  </si>
  <si>
    <t>ORD0066</t>
  </si>
  <si>
    <t>01-Jul-2025</t>
  </si>
  <si>
    <t>ORD0067</t>
  </si>
  <si>
    <t>ORD0068</t>
  </si>
  <si>
    <t>18-Jan-2025</t>
  </si>
  <si>
    <t>ORD0069</t>
  </si>
  <si>
    <t>20-Apr-2025</t>
  </si>
  <si>
    <t>ORD0070</t>
  </si>
  <si>
    <t>28-Feb-2025</t>
  </si>
  <si>
    <t>ORD0071</t>
  </si>
  <si>
    <t>13-Jun-2025</t>
  </si>
  <si>
    <t>ORD0072</t>
  </si>
  <si>
    <t>05-May-2025</t>
  </si>
  <si>
    <t>ORD0073</t>
  </si>
  <si>
    <t>03-May-2025</t>
  </si>
  <si>
    <t>ORD0074</t>
  </si>
  <si>
    <t>23-Jun-2025</t>
  </si>
  <si>
    <t>ORD0075</t>
  </si>
  <si>
    <t>19-Jun-2025</t>
  </si>
  <si>
    <t>ORD0076</t>
  </si>
  <si>
    <t>14-Mar-2025</t>
  </si>
  <si>
    <t>ORD0077</t>
  </si>
  <si>
    <t>25-Apr-2025</t>
  </si>
  <si>
    <t>ORD0078</t>
  </si>
  <si>
    <t>09-Feb-2025</t>
  </si>
  <si>
    <t>ORD0079</t>
  </si>
  <si>
    <t>ORD0080</t>
  </si>
  <si>
    <t>16-Jan-2025</t>
  </si>
  <si>
    <t>ORD0081</t>
  </si>
  <si>
    <t>ORD0082</t>
  </si>
  <si>
    <t>11-May-2025</t>
  </si>
  <si>
    <t>ORD0083</t>
  </si>
  <si>
    <t>16-Feb-2025</t>
  </si>
  <si>
    <t>ORD0084</t>
  </si>
  <si>
    <t>02-Jun-2025</t>
  </si>
  <si>
    <t>ORD0085</t>
  </si>
  <si>
    <t>ORD0086</t>
  </si>
  <si>
    <t>ORD0087</t>
  </si>
  <si>
    <t>18-Jun-2025</t>
  </si>
  <si>
    <t>ORD0088</t>
  </si>
  <si>
    <t>ORD0089</t>
  </si>
  <si>
    <t>ORD0090</t>
  </si>
  <si>
    <t>ORD0091</t>
  </si>
  <si>
    <t>ORD0092</t>
  </si>
  <si>
    <t>ORD0093</t>
  </si>
  <si>
    <t>01-Apr-2025</t>
  </si>
  <si>
    <t>ORD0094</t>
  </si>
  <si>
    <t>06-May-2025</t>
  </si>
  <si>
    <t>ORD0095</t>
  </si>
  <si>
    <t>ORD0096</t>
  </si>
  <si>
    <t>ORD0097</t>
  </si>
  <si>
    <t>ORD0098</t>
  </si>
  <si>
    <t>15-Mar-2025</t>
  </si>
  <si>
    <t>ORD0099</t>
  </si>
  <si>
    <t>12-Mar-2025</t>
  </si>
  <si>
    <t>ORD0100</t>
  </si>
  <si>
    <t>12-Feb-2025</t>
  </si>
  <si>
    <t>ORD0101</t>
  </si>
  <si>
    <t>13-May-2025</t>
  </si>
  <si>
    <t>ORD0102</t>
  </si>
  <si>
    <t>ORD0103</t>
  </si>
  <si>
    <t>ORD0104</t>
  </si>
  <si>
    <t>03-Jul-2025</t>
  </si>
  <si>
    <t>ORD0105</t>
  </si>
  <si>
    <t>15-May-2025</t>
  </si>
  <si>
    <t>ORD0106</t>
  </si>
  <si>
    <t>08-May-2025</t>
  </si>
  <si>
    <t>ORD0107</t>
  </si>
  <si>
    <t>ORD0108</t>
  </si>
  <si>
    <t>01-May-2025</t>
  </si>
  <si>
    <t>ORD0109</t>
  </si>
  <si>
    <t>ORD0110</t>
  </si>
  <si>
    <t>05-Feb-2025</t>
  </si>
  <si>
    <t>ORD0111</t>
  </si>
  <si>
    <t>16-Apr-2025</t>
  </si>
  <si>
    <t>ORD0112</t>
  </si>
  <si>
    <t>ORD0113</t>
  </si>
  <si>
    <t>ORD0114</t>
  </si>
  <si>
    <t>ORD0115</t>
  </si>
  <si>
    <t>ORD0116</t>
  </si>
  <si>
    <t>ORD0117</t>
  </si>
  <si>
    <t>24-Feb-2025</t>
  </si>
  <si>
    <t>ORD0118</t>
  </si>
  <si>
    <t>ORD0119</t>
  </si>
  <si>
    <t>ORD0120</t>
  </si>
  <si>
    <t>16-May-2025</t>
  </si>
  <si>
    <t>ORD0121</t>
  </si>
  <si>
    <t>ORD0122</t>
  </si>
  <si>
    <t>ORD0123</t>
  </si>
  <si>
    <t>ORD0124</t>
  </si>
  <si>
    <t>06-Mar-2025</t>
  </si>
  <si>
    <t>ORD0125</t>
  </si>
  <si>
    <t>15-Jun-2025</t>
  </si>
  <si>
    <t>ORD0126</t>
  </si>
  <si>
    <t>01-Jun-2025</t>
  </si>
  <si>
    <t>ORD0127</t>
  </si>
  <si>
    <t>ORD0128</t>
  </si>
  <si>
    <t>13-Jan-2025</t>
  </si>
  <si>
    <t>ORD0129</t>
  </si>
  <si>
    <t>ORD0130</t>
  </si>
  <si>
    <t>11-Jun-2025</t>
  </si>
  <si>
    <t>ORD0131</t>
  </si>
  <si>
    <t>ORD0132</t>
  </si>
  <si>
    <t>ORD0133</t>
  </si>
  <si>
    <t>05-Mar-2025</t>
  </si>
  <si>
    <t>ORD0134</t>
  </si>
  <si>
    <t>21-Mar-2025</t>
  </si>
  <si>
    <t>ORD0135</t>
  </si>
  <si>
    <t>ORD0136</t>
  </si>
  <si>
    <t>15-Jan-2025</t>
  </si>
  <si>
    <t>ORD0137</t>
  </si>
  <si>
    <t>ORD0138</t>
  </si>
  <si>
    <t>29-Jun-2025</t>
  </si>
  <si>
    <t>ORD0139</t>
  </si>
  <si>
    <t>23-Apr-2025</t>
  </si>
  <si>
    <t>ORD0140</t>
  </si>
  <si>
    <t>22-Jun-2025</t>
  </si>
  <si>
    <t>ORD0141</t>
  </si>
  <si>
    <t>ORD0142</t>
  </si>
  <si>
    <t>ORD0143</t>
  </si>
  <si>
    <t>ORD0144</t>
  </si>
  <si>
    <t>10-May-2025</t>
  </si>
  <si>
    <t>ORD0145</t>
  </si>
  <si>
    <t>09-Apr-2025</t>
  </si>
  <si>
    <t>ORD0146</t>
  </si>
  <si>
    <t>20-Mar-2025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</si>
  <si>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</si>
  <si>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</si>
  <si>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</si>
  <si>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</si>
  <si>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</si>
  <si>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</si>
  <si>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</si>
  <si>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</si>
  <si>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</si>
  <si>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27-May-2025</t>
  </si>
  <si>
    <t>ORD0156</t>
  </si>
  <si>
    <t>22-Apr-2025</t>
  </si>
  <si>
    <t>ORD0157</t>
  </si>
  <si>
    <t>ORD0158</t>
  </si>
  <si>
    <t>ORD0159</t>
  </si>
  <si>
    <t>28-May-2025</t>
  </si>
  <si>
    <t>ORD0160</t>
  </si>
  <si>
    <t>26-Apr-2025</t>
  </si>
  <si>
    <t>ORD0161</t>
  </si>
  <si>
    <t>27-Mar-2025</t>
  </si>
  <si>
    <t>ORD0162</t>
  </si>
  <si>
    <t>26-Jun-2025</t>
  </si>
  <si>
    <t>ORD0163</t>
  </si>
  <si>
    <t>ORD0164</t>
  </si>
  <si>
    <t>ORD0165</t>
  </si>
  <si>
    <t>ORD0166</t>
  </si>
  <si>
    <t>ORD0167</t>
  </si>
  <si>
    <t>29-Jan-2025</t>
  </si>
  <si>
    <t>ORD0168</t>
  </si>
  <si>
    <t>ORD0169</t>
  </si>
  <si>
    <t>08-Apr-2025</t>
  </si>
  <si>
    <t>ORD0170</t>
  </si>
  <si>
    <t>20-Jan-2025</t>
  </si>
  <si>
    <t>ORD0171</t>
  </si>
  <si>
    <t>29-May-2025</t>
  </si>
  <si>
    <t>ORD0172</t>
  </si>
  <si>
    <t>12-Jan-2025</t>
  </si>
  <si>
    <t>ORD0173</t>
  </si>
  <si>
    <t>ORD0174</t>
  </si>
  <si>
    <t>ORD0175</t>
  </si>
  <si>
    <t>01-Feb-2025</t>
  </si>
  <si>
    <t>ORD0176</t>
  </si>
  <si>
    <t>04-May-2025</t>
  </si>
  <si>
    <t>ORD0177</t>
  </si>
  <si>
    <t>ORD0178</t>
  </si>
  <si>
    <t>05-Jun-2025</t>
  </si>
  <si>
    <t>ORD0179</t>
  </si>
  <si>
    <t>ORD0180</t>
  </si>
  <si>
    <t>ORD0181</t>
  </si>
  <si>
    <t>28-Apr-2025</t>
  </si>
  <si>
    <t>ORD0182</t>
  </si>
  <si>
    <t>ORD0183</t>
  </si>
  <si>
    <t>18-Mar-2025</t>
  </si>
  <si>
    <t>ORD0184</t>
  </si>
  <si>
    <t>ORD0185</t>
  </si>
  <si>
    <t>ORD0186</t>
  </si>
  <si>
    <t>03-Apr-2025</t>
  </si>
  <si>
    <t>ORD0187</t>
  </si>
  <si>
    <t>15-Apr-2025</t>
  </si>
  <si>
    <t>ORD0188</t>
  </si>
  <si>
    <t>20-Feb-2025</t>
  </si>
  <si>
    <t>ORD0189</t>
  </si>
  <si>
    <t>ORD0190</t>
  </si>
  <si>
    <t>ORD0191</t>
  </si>
  <si>
    <t>05-Jan-2025</t>
  </si>
  <si>
    <t>ORD0192</t>
  </si>
  <si>
    <t>ORD0193</t>
  </si>
  <si>
    <t>ORD0194</t>
  </si>
  <si>
    <t>25-Jan-2025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</si>
  <si>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</si>
  <si>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</si>
  <si>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</si>
  <si>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</si>
  <si>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</si>
  <si>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</si>
  <si>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</si>
  <si>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</si>
  <si>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ORD0203</t>
  </si>
  <si>
    <t>ORD0204</t>
  </si>
  <si>
    <t>ORD0205</t>
  </si>
  <si>
    <t>28-Mar-2025</t>
  </si>
  <si>
    <t>ORD0206</t>
  </si>
  <si>
    <t>ORD0207</t>
  </si>
  <si>
    <t>ORD0208</t>
  </si>
  <si>
    <t>03-Jan-2025</t>
  </si>
  <si>
    <t>ORD0209</t>
  </si>
  <si>
    <t>23-May-2025</t>
  </si>
  <si>
    <t>ORD0210</t>
  </si>
  <si>
    <t>ORD0211</t>
  </si>
  <si>
    <t>ORD0212</t>
  </si>
  <si>
    <t>ORD0213</t>
  </si>
  <si>
    <t>10-Apr-2025</t>
  </si>
  <si>
    <t>ORD0214</t>
  </si>
  <si>
    <t>ORD0215</t>
  </si>
  <si>
    <t>06-Feb-2025</t>
  </si>
  <si>
    <t>ORD0216</t>
  </si>
  <si>
    <t>ORD0217</t>
  </si>
  <si>
    <t>ORD0218</t>
  </si>
  <si>
    <t>23-Jan-2025</t>
  </si>
  <si>
    <t>ORD0219</t>
  </si>
  <si>
    <t>21-Jun-2025</t>
  </si>
  <si>
    <t>ORD0220</t>
  </si>
  <si>
    <t>ORD0221</t>
  </si>
  <si>
    <t>01-Mar-2025</t>
  </si>
  <si>
    <t>ORD0222</t>
  </si>
  <si>
    <t>ORD0223</t>
  </si>
  <si>
    <t>ORD0224</t>
  </si>
  <si>
    <t>ORD0225</t>
  </si>
  <si>
    <t>ORD0226</t>
  </si>
  <si>
    <t>ORD0227</t>
  </si>
  <si>
    <t>ORD0228</t>
  </si>
  <si>
    <t>16-Mar-2025</t>
  </si>
  <si>
    <t>ORD0229</t>
  </si>
  <si>
    <t>ORD0230</t>
  </si>
  <si>
    <t>ORD0231</t>
  </si>
  <si>
    <t>ORD0232</t>
  </si>
  <si>
    <t>03-Jun-2025</t>
  </si>
  <si>
    <t>ORD0233</t>
  </si>
  <si>
    <t>ORD0234</t>
  </si>
  <si>
    <t>ORD0235</t>
  </si>
  <si>
    <t>30-Jun-2025</t>
  </si>
  <si>
    <t>ORD0236</t>
  </si>
  <si>
    <t>ORD0237</t>
  </si>
  <si>
    <t>ORD0238</t>
  </si>
  <si>
    <t>ORD0239</t>
  </si>
  <si>
    <t>07-Apr-2025</t>
  </si>
  <si>
    <t>ORD0240</t>
  </si>
  <si>
    <t>06-Jan-2025</t>
  </si>
  <si>
    <t>ORD0241</t>
  </si>
  <si>
    <t>ORD0242</t>
  </si>
  <si>
    <t>02-Jul-2025</t>
  </si>
  <si>
    <t>ORD0243</t>
  </si>
  <si>
    <t>ORD0244</t>
  </si>
  <si>
    <t>ORD0245</t>
  </si>
  <si>
    <t>ORD0246</t>
  </si>
  <si>
    <t>ORD0247</t>
  </si>
  <si>
    <t>03-Mar-2025</t>
  </si>
  <si>
    <t>ORD0248</t>
  </si>
  <si>
    <t>18-Feb-2025</t>
  </si>
  <si>
    <t>ORD0249</t>
  </si>
  <si>
    <t>14-Jan-2025</t>
  </si>
  <si>
    <t>ORD0250</t>
  </si>
  <si>
    <t>ORD0251</t>
  </si>
  <si>
    <t>ORD0252</t>
  </si>
  <si>
    <t>ORD0253</t>
  </si>
  <si>
    <t>ORD0254</t>
  </si>
  <si>
    <t>ORD0255</t>
  </si>
  <si>
    <t>25-May-2025</t>
  </si>
  <si>
    <t>ORD0256</t>
  </si>
  <si>
    <t>ORD0257</t>
  </si>
  <si>
    <t>10-Jun-2025</t>
  </si>
  <si>
    <t>ORD0258</t>
  </si>
  <si>
    <t>ORD0259</t>
  </si>
  <si>
    <t>ORD0260</t>
  </si>
  <si>
    <t>ORD0261</t>
  </si>
  <si>
    <t>ORD0262</t>
  </si>
  <si>
    <t>ORD0263</t>
  </si>
  <si>
    <t>ORD0264</t>
  </si>
  <si>
    <t>ORD0265</t>
  </si>
  <si>
    <t>05-Apr-2025</t>
  </si>
  <si>
    <t>ORD0266</t>
  </si>
  <si>
    <t>19-Apr-2025</t>
  </si>
  <si>
    <t>ORD0267</t>
  </si>
  <si>
    <t>04-Feb-2025</t>
  </si>
  <si>
    <t>ORD0268</t>
  </si>
  <si>
    <t>ORD0269</t>
  </si>
  <si>
    <t>ORD0270</t>
  </si>
  <si>
    <t>ORD0271</t>
  </si>
  <si>
    <t>ORD0272</t>
  </si>
  <si>
    <t>ORD0273</t>
  </si>
  <si>
    <t>ORD0274</t>
  </si>
  <si>
    <t>ORD0275</t>
  </si>
  <si>
    <t>ORD0276</t>
  </si>
  <si>
    <t>ORD0277</t>
  </si>
  <si>
    <t>ORD0278</t>
  </si>
  <si>
    <t>ORD0279</t>
  </si>
  <si>
    <t>11-Feb-2025</t>
  </si>
  <si>
    <t>ORD0280</t>
  </si>
  <si>
    <t>21-May-2025</t>
  </si>
  <si>
    <t>ORD0281</t>
  </si>
  <si>
    <t>04-Mar-2025</t>
  </si>
  <si>
    <t>ORD0282</t>
  </si>
  <si>
    <t>ORD0283</t>
  </si>
  <si>
    <t>ORD0284</t>
  </si>
  <si>
    <t>ORD0285</t>
  </si>
  <si>
    <t>ORD0286</t>
  </si>
  <si>
    <t>29-Mar-2025</t>
  </si>
  <si>
    <t>ORD0287</t>
  </si>
  <si>
    <t>ORD0288</t>
  </si>
  <si>
    <t>13-Apr-2025</t>
  </si>
  <si>
    <t>ORD0289</t>
  </si>
  <si>
    <t>ORD0290</t>
  </si>
  <si>
    <t>26-Jan-2025</t>
  </si>
  <si>
    <t>ORD0291</t>
  </si>
  <si>
    <t>ORD0292</t>
  </si>
  <si>
    <t>ORD0293</t>
  </si>
  <si>
    <t>ORD0294</t>
  </si>
  <si>
    <t>ORD0295</t>
  </si>
  <si>
    <t>ORD0296</t>
  </si>
  <si>
    <t>ORD0297</t>
  </si>
  <si>
    <t>ORD0298</t>
  </si>
  <si>
    <t>ORD0299</t>
  </si>
  <si>
    <t>ORD0300</t>
  </si>
  <si>
    <t>ORD0301</t>
  </si>
  <si>
    <t>ORD0302</t>
  </si>
  <si>
    <t>ORD0303</t>
  </si>
  <si>
    <t>20-May-2025</t>
  </si>
  <si>
    <t>ORD0304</t>
  </si>
  <si>
    <t>ORD0305</t>
  </si>
  <si>
    <t>ORD0306</t>
  </si>
  <si>
    <t>ORD0307</t>
  </si>
  <si>
    <t>ORD0308</t>
  </si>
  <si>
    <t>27-Jun-2025</t>
  </si>
  <si>
    <t>ORD0309</t>
  </si>
  <si>
    <t>ORD0310</t>
  </si>
  <si>
    <t>ORD0311</t>
  </si>
  <si>
    <t>08-Mar-2025</t>
  </si>
  <si>
    <t>ORD0312</t>
  </si>
  <si>
    <t>ORD0313</t>
  </si>
  <si>
    <t>12-Apr-2025</t>
  </si>
  <si>
    <t>ORD0314</t>
  </si>
  <si>
    <t>ORD0315</t>
  </si>
  <si>
    <t>ORD0316</t>
  </si>
  <si>
    <t>12-May-2025</t>
  </si>
  <si>
    <t>ORD0317</t>
  </si>
  <si>
    <t>ORD0318</t>
  </si>
  <si>
    <t>ORD0319</t>
  </si>
  <si>
    <t>ORD0320</t>
  </si>
  <si>
    <t>28-Jan-2025</t>
  </si>
  <si>
    <t>ORD0321</t>
  </si>
  <si>
    <t>ORD0322</t>
  </si>
  <si>
    <t>ORD0323</t>
  </si>
  <si>
    <t>ORD0324</t>
  </si>
  <si>
    <t>ORD0325</t>
  </si>
  <si>
    <t>24-Apr-2025</t>
  </si>
  <si>
    <t>ORD0326</t>
  </si>
  <si>
    <t>04-Apr-2025</t>
  </si>
  <si>
    <t>ORD0327</t>
  </si>
  <si>
    <t>ORD0328</t>
  </si>
  <si>
    <t>04-Jun-2025</t>
  </si>
  <si>
    <t>ORD0329</t>
  </si>
  <si>
    <t>ORD0330</t>
  </si>
  <si>
    <t>ORD0331</t>
  </si>
  <si>
    <t>23-Mar-2025</t>
  </si>
  <si>
    <t>ORD0332</t>
  </si>
  <si>
    <t>08-Feb-2025</t>
  </si>
  <si>
    <t>ORD0333</t>
  </si>
  <si>
    <t>ORD0334</t>
  </si>
  <si>
    <t>ORD0335</t>
  </si>
  <si>
    <t>ORD0336</t>
  </si>
  <si>
    <t>ORD0337</t>
  </si>
  <si>
    <t>ORD0338</t>
  </si>
  <si>
    <t>ORD0339</t>
  </si>
  <si>
    <t>ORD0340</t>
  </si>
  <si>
    <t>ORD0341</t>
  </si>
  <si>
    <t>ORD0342</t>
  </si>
  <si>
    <t>ORD0343</t>
  </si>
  <si>
    <t>ORD0344</t>
  </si>
  <si>
    <t>ORD0345</t>
  </si>
  <si>
    <t>ORD0346</t>
  </si>
  <si>
    <t>ORD0347</t>
  </si>
  <si>
    <t>ORD0348</t>
  </si>
  <si>
    <t>ORD0349</t>
  </si>
  <si>
    <t>22-Mar-2025</t>
  </si>
  <si>
    <t>ORD0350</t>
  </si>
  <si>
    <t>ORD0351</t>
  </si>
  <si>
    <t>ORD0352</t>
  </si>
  <si>
    <t>07-Jun-2025</t>
  </si>
  <si>
    <t>ORD0353</t>
  </si>
  <si>
    <t>ORD0354</t>
  </si>
  <si>
    <t>ORD0355</t>
  </si>
  <si>
    <t>ORD0356</t>
  </si>
  <si>
    <t>ORD0357</t>
  </si>
  <si>
    <t>ORD0358</t>
  </si>
  <si>
    <t>ORD0359</t>
  </si>
  <si>
    <t>ORD0360</t>
  </si>
  <si>
    <t>ORD0361</t>
  </si>
  <si>
    <t>ORD0362</t>
  </si>
  <si>
    <t>07-Feb-2025</t>
  </si>
  <si>
    <t>ORD0363</t>
  </si>
  <si>
    <t>ORD0364</t>
  </si>
  <si>
    <t>ORD0365</t>
  </si>
  <si>
    <t>ORD0366</t>
  </si>
  <si>
    <t>ORD0367</t>
  </si>
  <si>
    <t>ORD0368</t>
  </si>
  <si>
    <t>17-Jan-2025</t>
  </si>
  <si>
    <t>ORD0369</t>
  </si>
  <si>
    <t>30-Mar-2025</t>
  </si>
  <si>
    <t>ORD0370</t>
  </si>
  <si>
    <t>ORD0371</t>
  </si>
  <si>
    <t>ORD0372</t>
  </si>
  <si>
    <t>ORD0373</t>
  </si>
  <si>
    <t>ORD0374</t>
  </si>
  <si>
    <t>ORD0375</t>
  </si>
  <si>
    <t>ORD0376</t>
  </si>
  <si>
    <t>ORD0377</t>
  </si>
  <si>
    <t>ORD0378</t>
  </si>
  <si>
    <t>14-Jun-2025</t>
  </si>
  <si>
    <t>ORD0379</t>
  </si>
  <si>
    <t>ORD0380</t>
  </si>
  <si>
    <t>ORD0381</t>
  </si>
  <si>
    <t>ORD0382</t>
  </si>
  <si>
    <t>ORD0383</t>
  </si>
  <si>
    <t>ORD0384</t>
  </si>
  <si>
    <t>ORD0385</t>
  </si>
  <si>
    <t>ORD0386</t>
  </si>
  <si>
    <t>ORD0387</t>
  </si>
  <si>
    <t>ORD0388</t>
  </si>
  <si>
    <t>06-Apr-2025</t>
  </si>
  <si>
    <t>ORD0389</t>
  </si>
  <si>
    <t>ORD0390</t>
  </si>
  <si>
    <t>ORD0391</t>
  </si>
  <si>
    <t>ORD0392</t>
  </si>
  <si>
    <t>ORD0393</t>
  </si>
  <si>
    <t>ORD0394</t>
  </si>
  <si>
    <t>ORD0395</t>
  </si>
  <si>
    <t>ORD0396</t>
  </si>
  <si>
    <t>ORD0397</t>
  </si>
  <si>
    <t>19-Mar-2025</t>
  </si>
  <si>
    <t>ORD0398</t>
  </si>
  <si>
    <t>ORD0399</t>
  </si>
  <si>
    <t>ORD0400</t>
  </si>
  <si>
    <t>ORD0401</t>
  </si>
  <si>
    <t>ORD0402</t>
  </si>
  <si>
    <t>ORD0403</t>
  </si>
  <si>
    <t>27-Feb-2025</t>
  </si>
  <si>
    <t>ORD0404</t>
  </si>
  <si>
    <t>ORD0405</t>
  </si>
  <si>
    <t>ORD0406</t>
  </si>
  <si>
    <t>ORD0407</t>
  </si>
  <si>
    <t>ORD0408</t>
  </si>
  <si>
    <t>ORD0409</t>
  </si>
  <si>
    <t>ORD0410</t>
  </si>
  <si>
    <t>ORD0411</t>
  </si>
  <si>
    <t>ORD0412</t>
  </si>
  <si>
    <t>ORD0413</t>
  </si>
  <si>
    <t>ORD0414</t>
  </si>
  <si>
    <t>ORD0415</t>
  </si>
  <si>
    <t>ORD0416</t>
  </si>
  <si>
    <t>ORD0417</t>
  </si>
  <si>
    <t>ORD0418</t>
  </si>
  <si>
    <t>ORD0419</t>
  </si>
  <si>
    <t>ORD0420</t>
  </si>
  <si>
    <t>ORD0421</t>
  </si>
  <si>
    <t>ORD0422</t>
  </si>
  <si>
    <t>ORD0423</t>
  </si>
  <si>
    <t>ORD0424</t>
  </si>
  <si>
    <t>ORD0425</t>
  </si>
  <si>
    <t>ORD0426</t>
  </si>
  <si>
    <t>ORD0427</t>
  </si>
  <si>
    <t>ORD0428</t>
  </si>
  <si>
    <t>ORD0429</t>
  </si>
  <si>
    <t>17-Jun-2025</t>
  </si>
  <si>
    <t>ORD0430</t>
  </si>
  <si>
    <t>ORD0431</t>
  </si>
  <si>
    <t>ORD0432</t>
  </si>
  <si>
    <t>ORD0433</t>
  </si>
  <si>
    <t>ORD0434</t>
  </si>
  <si>
    <t>ORD0435</t>
  </si>
  <si>
    <t>ORD0436</t>
  </si>
  <si>
    <t>ORD0437</t>
  </si>
  <si>
    <t>ORD0438</t>
  </si>
  <si>
    <t>ORD0439</t>
  </si>
  <si>
    <t>ORD0440</t>
  </si>
  <si>
    <t>ORD0441</t>
  </si>
  <si>
    <t>ORD0442</t>
  </si>
  <si>
    <t>ORD0443</t>
  </si>
  <si>
    <t>ORD0444</t>
  </si>
  <si>
    <t>ORD0445</t>
  </si>
  <si>
    <t>04-Jul-2025</t>
  </si>
  <si>
    <t>ORD0446</t>
  </si>
  <si>
    <t>24-Jun-2025</t>
  </si>
  <si>
    <t>ORD0447</t>
  </si>
  <si>
    <t>ORD0448</t>
  </si>
  <si>
    <t>ORD0449</t>
  </si>
  <si>
    <t>ORD0450</t>
  </si>
  <si>
    <t>ORD0451</t>
  </si>
  <si>
    <t>10-Jan-2025</t>
  </si>
  <si>
    <t>ORD0452</t>
  </si>
  <si>
    <t>ORD0453</t>
  </si>
  <si>
    <t>ORD0454</t>
  </si>
  <si>
    <t>ORD0455</t>
  </si>
  <si>
    <t>ORD0456</t>
  </si>
  <si>
    <t>ORD0457</t>
  </si>
  <si>
    <t>ORD0458</t>
  </si>
  <si>
    <t>14-Apr-2025</t>
  </si>
  <si>
    <t>ORD0459</t>
  </si>
  <si>
    <t>ORD0460</t>
  </si>
  <si>
    <t>ORD0461</t>
  </si>
  <si>
    <t>22-Feb-2025</t>
  </si>
  <si>
    <t>ORD0462</t>
  </si>
  <si>
    <t>ORD0463</t>
  </si>
  <si>
    <t>ORD0464</t>
  </si>
  <si>
    <t>ORD0465</t>
  </si>
  <si>
    <t>ORD0466</t>
  </si>
  <si>
    <t>ORD0467</t>
  </si>
  <si>
    <t>ORD0468</t>
  </si>
  <si>
    <t>ORD0469</t>
  </si>
  <si>
    <t>ORD0470</t>
  </si>
  <si>
    <t>ORD0471</t>
  </si>
  <si>
    <t>ORD0472</t>
  </si>
  <si>
    <t>02-Mar-2025</t>
  </si>
  <si>
    <t>ORD0473</t>
  </si>
  <si>
    <t>ORD0474</t>
  </si>
  <si>
    <t>ORD0475</t>
  </si>
  <si>
    <t>ORD0476</t>
  </si>
  <si>
    <t>ORD0477</t>
  </si>
  <si>
    <t>ORD0478</t>
  </si>
  <si>
    <t>ORD0479</t>
  </si>
  <si>
    <t>ORD0480</t>
  </si>
  <si>
    <t>ORD0481</t>
  </si>
  <si>
    <t>ORD0482</t>
  </si>
  <si>
    <t>ORD0483</t>
  </si>
  <si>
    <t>ORD0484</t>
  </si>
  <si>
    <t>ORD0485</t>
  </si>
  <si>
    <t>ORD0486</t>
  </si>
  <si>
    <t>ORD0487</t>
  </si>
  <si>
    <t>ORD0488</t>
  </si>
  <si>
    <t>ORD0489</t>
  </si>
  <si>
    <t>ORD0490</t>
  </si>
  <si>
    <t>ORD0491</t>
  </si>
  <si>
    <t>11-Mar-2025</t>
  </si>
  <si>
    <t>ORD0492</t>
  </si>
  <si>
    <t>ORD0493</t>
  </si>
  <si>
    <t>ORD0494</t>
  </si>
  <si>
    <t>ORD0495</t>
  </si>
  <si>
    <t>ORD0496</t>
  </si>
  <si>
    <t>ORD0497</t>
  </si>
  <si>
    <t>ORD0498</t>
  </si>
  <si>
    <t>ORD0499</t>
  </si>
  <si>
    <t>ORD0500</t>
  </si>
  <si>
    <t>ORD0501</t>
  </si>
  <si>
    <t>ORD0502</t>
  </si>
  <si>
    <t>ORD0503</t>
  </si>
  <si>
    <t>ORD0504</t>
  </si>
  <si>
    <t>ORD0505</t>
  </si>
  <si>
    <t>ORD0506</t>
  </si>
  <si>
    <t>ORD0507</t>
  </si>
  <si>
    <t>ORD0508</t>
  </si>
  <si>
    <t>ORD0509</t>
  </si>
  <si>
    <t>ORD0510</t>
  </si>
  <si>
    <t>ORD0511</t>
  </si>
  <si>
    <t>ORD0512</t>
  </si>
  <si>
    <t>ORD0513</t>
  </si>
  <si>
    <t>ORD0514</t>
  </si>
  <si>
    <t>ORD0515</t>
  </si>
  <si>
    <t>ORD0516</t>
  </si>
  <si>
    <t>ORD0517</t>
  </si>
  <si>
    <t>ORD0518</t>
  </si>
  <si>
    <t>ORD0519</t>
  </si>
  <si>
    <t>ORD0520</t>
  </si>
  <si>
    <t>ORD0521</t>
  </si>
  <si>
    <t>ORD0522</t>
  </si>
  <si>
    <t>ORD0523</t>
  </si>
  <si>
    <t>ORD0524</t>
  </si>
  <si>
    <t>ORD0525</t>
  </si>
  <si>
    <t>ORD0526</t>
  </si>
  <si>
    <t>ORD0527</t>
  </si>
  <si>
    <t>ORD0528</t>
  </si>
  <si>
    <t>ORD0529</t>
  </si>
  <si>
    <t>ORD0530</t>
  </si>
  <si>
    <t>ORD0531</t>
  </si>
  <si>
    <t>ORD0532</t>
  </si>
  <si>
    <t>ORD0533</t>
  </si>
  <si>
    <t>ORD0534</t>
  </si>
  <si>
    <t>ORD0535</t>
  </si>
  <si>
    <t>ORD0536</t>
  </si>
  <si>
    <t>ORD0537</t>
  </si>
  <si>
    <t>ORD0538</t>
  </si>
  <si>
    <t>ORD0539</t>
  </si>
  <si>
    <t>ORD0540</t>
  </si>
  <si>
    <t>ORD0541</t>
  </si>
  <si>
    <t>28-Jun-2025</t>
  </si>
  <si>
    <t>ORD0542</t>
  </si>
  <si>
    <t>ORD0543</t>
  </si>
  <si>
    <t>ORD0544</t>
  </si>
  <si>
    <t>ORD0545</t>
  </si>
  <si>
    <t>ORD0546</t>
  </si>
  <si>
    <t>ORD0547</t>
  </si>
  <si>
    <t>ORD0548</t>
  </si>
  <si>
    <t>ORD0549</t>
  </si>
  <si>
    <t>ORD0550</t>
  </si>
  <si>
    <t>ORD0551</t>
  </si>
  <si>
    <t>ORD0552</t>
  </si>
  <si>
    <t>ORD0553</t>
  </si>
  <si>
    <t>ORD0554</t>
  </si>
  <si>
    <t>ORD0555</t>
  </si>
  <si>
    <t>ORD0556</t>
  </si>
  <si>
    <t>ORD0557</t>
  </si>
  <si>
    <t>ORD0558</t>
  </si>
  <si>
    <t>ORD0559</t>
  </si>
  <si>
    <t>ORD0560</t>
  </si>
  <si>
    <t>ORD0561</t>
  </si>
  <si>
    <t>ORD0562</t>
  </si>
  <si>
    <t>ORD0563</t>
  </si>
  <si>
    <t>ORD0564</t>
  </si>
  <si>
    <t>ORD0565</t>
  </si>
  <si>
    <t>ORD0566</t>
  </si>
  <si>
    <t>ORD0567</t>
  </si>
  <si>
    <t>17-May-2025</t>
  </si>
  <si>
    <t>ORD0568</t>
  </si>
  <si>
    <t>ORD0569</t>
  </si>
  <si>
    <t>31-Jan-2025</t>
  </si>
  <si>
    <t>ORD0570</t>
  </si>
  <si>
    <t>ORD0571</t>
  </si>
  <si>
    <t>ORD0572</t>
  </si>
  <si>
    <t>ORD0573</t>
  </si>
  <si>
    <t>ORD0574</t>
  </si>
  <si>
    <t>ORD0575</t>
  </si>
  <si>
    <t>ORD0576</t>
  </si>
  <si>
    <t>ORD0577</t>
  </si>
  <si>
    <t>ORD0578</t>
  </si>
  <si>
    <t>ORD0579</t>
  </si>
  <si>
    <t>ORD0580</t>
  </si>
  <si>
    <t>ORD0581</t>
  </si>
  <si>
    <t>ORD0582</t>
  </si>
  <si>
    <t>ORD0583</t>
  </si>
  <si>
    <t>ORD0584</t>
  </si>
  <si>
    <t>06-Jun-2025</t>
  </si>
  <si>
    <t>ORD0585</t>
  </si>
  <si>
    <t>ORD0586</t>
  </si>
  <si>
    <t>ORD0587</t>
  </si>
  <si>
    <t>ORD0588</t>
  </si>
  <si>
    <t>ORD0589</t>
  </si>
  <si>
    <t>ORD0590</t>
  </si>
  <si>
    <t>ORD0591</t>
  </si>
  <si>
    <t>ORD0592</t>
  </si>
  <si>
    <t>ORD0593</t>
  </si>
  <si>
    <t>ORD0594</t>
  </si>
  <si>
    <t>ORD0595</t>
  </si>
  <si>
    <t>ORD0596</t>
  </si>
  <si>
    <t>ORD0597</t>
  </si>
  <si>
    <t>ORD0598</t>
  </si>
  <si>
    <t>ORD0599</t>
  </si>
  <si>
    <t>ORD0600</t>
  </si>
  <si>
    <t>ORD0601</t>
  </si>
  <si>
    <t>ORD0602</t>
  </si>
  <si>
    <t>ORD0603</t>
  </si>
  <si>
    <t>ORD0604</t>
  </si>
  <si>
    <t>ORD0605</t>
  </si>
  <si>
    <t>ORD0606</t>
  </si>
  <si>
    <t>ORD0607</t>
  </si>
  <si>
    <t>ORD0608</t>
  </si>
  <si>
    <t>ORD0609</t>
  </si>
  <si>
    <t>ORD0610</t>
  </si>
  <si>
    <t>ORD0611</t>
  </si>
  <si>
    <t>ORD0612</t>
  </si>
  <si>
    <t>24-Mar-2025</t>
  </si>
  <si>
    <t>ORD0613</t>
  </si>
  <si>
    <t>ORD0614</t>
  </si>
  <si>
    <t>ORD0615</t>
  </si>
  <si>
    <t>ORD0616</t>
  </si>
  <si>
    <t>ORD0617</t>
  </si>
  <si>
    <t>ORD0618</t>
  </si>
  <si>
    <t>ORD0619</t>
  </si>
  <si>
    <t>ORD0620</t>
  </si>
  <si>
    <t>ORD0621</t>
  </si>
  <si>
    <t>ORD0622</t>
  </si>
  <si>
    <t>ORD0623</t>
  </si>
  <si>
    <t>ORD0624</t>
  </si>
  <si>
    <t>ORD0625</t>
  </si>
  <si>
    <t>ORD0626</t>
  </si>
  <si>
    <t>ORD0627</t>
  </si>
  <si>
    <t>ORD0628</t>
  </si>
  <si>
    <t>ORD0629</t>
  </si>
  <si>
    <t>ORD0630</t>
  </si>
  <si>
    <t>ORD0631</t>
  </si>
  <si>
    <t>ORD0632</t>
  </si>
  <si>
    <t>ORD0633</t>
  </si>
  <si>
    <t>ORD0634</t>
  </si>
  <si>
    <t>ORD0635</t>
  </si>
  <si>
    <t>ORD0636</t>
  </si>
  <si>
    <t>ORD0637</t>
  </si>
  <si>
    <t>ORD0638</t>
  </si>
  <si>
    <t>ORD0639</t>
  </si>
  <si>
    <t>ORD0640</t>
  </si>
  <si>
    <t>ORD0641</t>
  </si>
  <si>
    <t>ORD0642</t>
  </si>
  <si>
    <t>ORD0643</t>
  </si>
  <si>
    <t>ORD0644</t>
  </si>
  <si>
    <t>ORD0645</t>
  </si>
  <si>
    <t>ORD0646</t>
  </si>
  <si>
    <t>ORD0647</t>
  </si>
  <si>
    <t>ORD0648</t>
  </si>
  <si>
    <t>ORD0649</t>
  </si>
  <si>
    <t>ORD0650</t>
  </si>
  <si>
    <t>ORD0651</t>
  </si>
  <si>
    <t>ORD0652</t>
  </si>
  <si>
    <t>ORD0653</t>
  </si>
  <si>
    <t>07-Mar-2025</t>
  </si>
  <si>
    <t>ORD0654</t>
  </si>
  <si>
    <t>ORD0655</t>
  </si>
  <si>
    <t>ORD0656</t>
  </si>
  <si>
    <t>ORD0657</t>
  </si>
  <si>
    <t>ORD0658</t>
  </si>
  <si>
    <t>ORD0659</t>
  </si>
  <si>
    <t>ORD0660</t>
  </si>
  <si>
    <t>ORD0661</t>
  </si>
  <si>
    <t>ORD0662</t>
  </si>
  <si>
    <t>ORD0663</t>
  </si>
  <si>
    <t>ORD0664</t>
  </si>
  <si>
    <t>ORD0665</t>
  </si>
  <si>
    <t>ORD0666</t>
  </si>
  <si>
    <t>ORD0667</t>
  </si>
  <si>
    <t>ORD0668</t>
  </si>
  <si>
    <t>ORD0669</t>
  </si>
  <si>
    <t>ORD0670</t>
  </si>
  <si>
    <t>ORD0671</t>
  </si>
  <si>
    <t>ORD0672</t>
  </si>
  <si>
    <t>ORD0673</t>
  </si>
  <si>
    <t>ORD0674</t>
  </si>
  <si>
    <t>ORD0675</t>
  </si>
  <si>
    <t>ORD0676</t>
  </si>
  <si>
    <t>ORD0677</t>
  </si>
  <si>
    <t>ORD0678</t>
  </si>
  <si>
    <t>ORD0679</t>
  </si>
  <si>
    <t>ORD0680</t>
  </si>
  <si>
    <t>ORD0681</t>
  </si>
  <si>
    <t>ORD0682</t>
  </si>
  <si>
    <t>ORD0683</t>
  </si>
  <si>
    <t>ORD0684</t>
  </si>
  <si>
    <t>ORD0685</t>
  </si>
  <si>
    <t>ORD0686</t>
  </si>
  <si>
    <t>ORD0687</t>
  </si>
  <si>
    <t>ORD0688</t>
  </si>
  <si>
    <t>ORD0689</t>
  </si>
  <si>
    <t>ORD0690</t>
  </si>
  <si>
    <t>ORD0691</t>
  </si>
  <si>
    <t>21-Feb-2025</t>
  </si>
  <si>
    <t>ORD0692</t>
  </si>
  <si>
    <t>ORD0693</t>
  </si>
  <si>
    <t>ORD0694</t>
  </si>
  <si>
    <t>ORD0695</t>
  </si>
  <si>
    <t>ORD0696</t>
  </si>
  <si>
    <t>ORD0697</t>
  </si>
  <si>
    <t>ORD0698</t>
  </si>
  <si>
    <t>ORD0699</t>
  </si>
  <si>
    <t>ORD0700</t>
  </si>
  <si>
    <t>ORD0701</t>
  </si>
  <si>
    <t>ORD0702</t>
  </si>
  <si>
    <t>ORD0703</t>
  </si>
  <si>
    <t>ORD0704</t>
  </si>
  <si>
    <t>ORD0705</t>
  </si>
  <si>
    <t>ORD0706</t>
  </si>
  <si>
    <t>ORD0707</t>
  </si>
  <si>
    <t>ORD0708</t>
  </si>
  <si>
    <t>ORD0709</t>
  </si>
  <si>
    <t>ORD0710</t>
  </si>
  <si>
    <t>ORD0711</t>
  </si>
  <si>
    <t>ORD0712</t>
  </si>
  <si>
    <t>ORD0713</t>
  </si>
  <si>
    <t>ORD0714</t>
  </si>
  <si>
    <t>ORD0715</t>
  </si>
  <si>
    <t>ORD0716</t>
  </si>
  <si>
    <t>ORD0717</t>
  </si>
  <si>
    <t>ORD0718</t>
  </si>
  <si>
    <t>ORD0719</t>
  </si>
  <si>
    <t>ORD0720</t>
  </si>
  <si>
    <t>ORD0721</t>
  </si>
  <si>
    <t>ORD0722</t>
  </si>
  <si>
    <t>ORD0723</t>
  </si>
  <si>
    <t>ORD0724</t>
  </si>
  <si>
    <t>ORD0725</t>
  </si>
  <si>
    <t>ORD0726</t>
  </si>
  <si>
    <t>ORD0727</t>
  </si>
  <si>
    <t>ORD0728</t>
  </si>
  <si>
    <t>ORD0729</t>
  </si>
  <si>
    <t>ORD0730</t>
  </si>
  <si>
    <t>ORD0731</t>
  </si>
  <si>
    <t>ORD0732</t>
  </si>
  <si>
    <t>ORD0733</t>
  </si>
  <si>
    <t>ORD0734</t>
  </si>
  <si>
    <t>ORD0735</t>
  </si>
  <si>
    <t>ORD0736</t>
  </si>
  <si>
    <t>ORD0737</t>
  </si>
  <si>
    <t>ORD0738</t>
  </si>
  <si>
    <t>ORD0739</t>
  </si>
  <si>
    <t>ORD0740</t>
  </si>
  <si>
    <t>02-May-2025</t>
  </si>
  <si>
    <t>ORD0741</t>
  </si>
  <si>
    <t>ORD0742</t>
  </si>
  <si>
    <t>ORD0743</t>
  </si>
  <si>
    <t>ORD0744</t>
  </si>
  <si>
    <t>ORD0745</t>
  </si>
  <si>
    <t>ORD0746</t>
  </si>
  <si>
    <t>ORD0747</t>
  </si>
  <si>
    <t>ORD0748</t>
  </si>
  <si>
    <t>ORD0749</t>
  </si>
  <si>
    <t>ORD0750</t>
  </si>
  <si>
    <t>ORD0751</t>
  </si>
  <si>
    <t>ORD0752</t>
  </si>
  <si>
    <t>ORD0753</t>
  </si>
  <si>
    <t>ORD0754</t>
  </si>
  <si>
    <t>ORD0755</t>
  </si>
  <si>
    <t>ORD0756</t>
  </si>
  <si>
    <t>ORD0757</t>
  </si>
  <si>
    <t>ORD0758</t>
  </si>
  <si>
    <t>ORD0759</t>
  </si>
  <si>
    <t>ORD0760</t>
  </si>
  <si>
    <t>ORD0761</t>
  </si>
  <si>
    <t>ORD0762</t>
  </si>
  <si>
    <t>ORD0763</t>
  </si>
  <si>
    <t>ORD0764</t>
  </si>
  <si>
    <t>ORD0765</t>
  </si>
  <si>
    <t>ORD0766</t>
  </si>
  <si>
    <t>ORD0767</t>
  </si>
  <si>
    <t>ORD0768</t>
  </si>
  <si>
    <t>ORD0769</t>
  </si>
  <si>
    <t>ORD0770</t>
  </si>
  <si>
    <t>ORD0771</t>
  </si>
  <si>
    <t>ORD0772</t>
  </si>
  <si>
    <t>ORD0773</t>
  </si>
  <si>
    <t>ORD0774</t>
  </si>
  <si>
    <t>ORD0775</t>
  </si>
  <si>
    <t>ORD0776</t>
  </si>
  <si>
    <t>ORD0777</t>
  </si>
  <si>
    <t>ORD0778</t>
  </si>
  <si>
    <t>ORD0779</t>
  </si>
  <si>
    <t>ORD0780</t>
  </si>
  <si>
    <t>ORD0781</t>
  </si>
  <si>
    <t>ORD0782</t>
  </si>
  <si>
    <t>ORD0783</t>
  </si>
  <si>
    <t>ORD0784</t>
  </si>
  <si>
    <t>ORD0785</t>
  </si>
  <si>
    <t>ORD0786</t>
  </si>
  <si>
    <t>ORD0787</t>
  </si>
  <si>
    <t>ORD0788</t>
  </si>
  <si>
    <t>ORD0789</t>
  </si>
  <si>
    <t>ORD0790</t>
  </si>
  <si>
    <t>ORD0791</t>
  </si>
  <si>
    <t>ORD0792</t>
  </si>
  <si>
    <t>ORD0793</t>
  </si>
  <si>
    <t>ORD0794</t>
  </si>
  <si>
    <t>ORD0795</t>
  </si>
  <si>
    <t>ORD0796</t>
  </si>
  <si>
    <t>ORD0797</t>
  </si>
  <si>
    <t>ORD0798</t>
  </si>
  <si>
    <t>ORD0799</t>
  </si>
  <si>
    <t>ORD0800</t>
  </si>
  <si>
    <t>ORD0801</t>
  </si>
  <si>
    <t>ORD0802</t>
  </si>
  <si>
    <t>ORD0803</t>
  </si>
  <si>
    <t>ORD0804</t>
  </si>
  <si>
    <t>ORD0805</t>
  </si>
  <si>
    <t>ORD0806</t>
  </si>
  <si>
    <t>ORD0807</t>
  </si>
  <si>
    <t>ORD0808</t>
  </si>
  <si>
    <t>ORD0809</t>
  </si>
  <si>
    <t>ORD0810</t>
  </si>
  <si>
    <t>ORD0811</t>
  </si>
  <si>
    <t>ORD0812</t>
  </si>
  <si>
    <t>ORD0813</t>
  </si>
  <si>
    <t>ORD0814</t>
  </si>
  <si>
    <t>ORD0815</t>
  </si>
  <si>
    <t>ORD0816</t>
  </si>
  <si>
    <t>ORD0817</t>
  </si>
  <si>
    <t>ORD0818</t>
  </si>
  <si>
    <t>ORD0819</t>
  </si>
  <si>
    <t>ORD0820</t>
  </si>
  <si>
    <t>ORD0821</t>
  </si>
  <si>
    <t>ORD0822</t>
  </si>
  <si>
    <t>ORD0823</t>
  </si>
  <si>
    <t>ORD0824</t>
  </si>
  <si>
    <t>ORD0825</t>
  </si>
  <si>
    <t>ORD0826</t>
  </si>
  <si>
    <t>ORD0827</t>
  </si>
  <si>
    <t>ORD0828</t>
  </si>
  <si>
    <t>ORD0829</t>
  </si>
  <si>
    <t>ORD0830</t>
  </si>
  <si>
    <t>ORD0831</t>
  </si>
  <si>
    <t>ORD0832</t>
  </si>
  <si>
    <t>ORD0833</t>
  </si>
  <si>
    <t>ORD0834</t>
  </si>
  <si>
    <t>ORD0835</t>
  </si>
  <si>
    <t>ORD0836</t>
  </si>
  <si>
    <t>ORD0837</t>
  </si>
  <si>
    <t>ORD0838</t>
  </si>
  <si>
    <t>ORD0839</t>
  </si>
  <si>
    <t>ORD0840</t>
  </si>
  <si>
    <t>ORD0841</t>
  </si>
  <si>
    <t>ORD0842</t>
  </si>
  <si>
    <t>ORD0843</t>
  </si>
  <si>
    <t>ORD0844</t>
  </si>
  <si>
    <t>ORD0845</t>
  </si>
  <si>
    <t>ORD0846</t>
  </si>
  <si>
    <t>ORD0847</t>
  </si>
  <si>
    <t>ORD0848</t>
  </si>
  <si>
    <t>ORD0849</t>
  </si>
  <si>
    <t>ORD0850</t>
  </si>
  <si>
    <t>ORD0851</t>
  </si>
  <si>
    <t>ORD0852</t>
  </si>
  <si>
    <t>ORD0853</t>
  </si>
  <si>
    <t>ORD0854</t>
  </si>
  <si>
    <t>ORD0855</t>
  </si>
  <si>
    <t>ORD0856</t>
  </si>
  <si>
    <t>ORD0857</t>
  </si>
  <si>
    <t>ORD0858</t>
  </si>
  <si>
    <t>ORD0859</t>
  </si>
  <si>
    <t>ORD0860</t>
  </si>
  <si>
    <t>ORD0861</t>
  </si>
  <si>
    <t>ORD0862</t>
  </si>
  <si>
    <t>ORD0863</t>
  </si>
  <si>
    <t>ORD0864</t>
  </si>
  <si>
    <t>ORD0865</t>
  </si>
  <si>
    <t>ORD0866</t>
  </si>
  <si>
    <t>ORD0867</t>
  </si>
  <si>
    <t>ORD0868</t>
  </si>
  <si>
    <t>ORD0869</t>
  </si>
  <si>
    <t>ORD0870</t>
  </si>
  <si>
    <t>ORD0871</t>
  </si>
  <si>
    <t>ORD0872</t>
  </si>
  <si>
    <t>ORD0873</t>
  </si>
  <si>
    <t>ORD0874</t>
  </si>
  <si>
    <t>ORD0875</t>
  </si>
  <si>
    <t>ORD0876</t>
  </si>
  <si>
    <t>ORD0877</t>
  </si>
  <si>
    <t>ORD0878</t>
  </si>
  <si>
    <t>ORD0879</t>
  </si>
  <si>
    <t>ORD0880</t>
  </si>
  <si>
    <t>ORD0881</t>
  </si>
  <si>
    <t>ORD0882</t>
  </si>
  <si>
    <t>ORD0883</t>
  </si>
  <si>
    <t>ORD0884</t>
  </si>
  <si>
    <t>ORD0885</t>
  </si>
  <si>
    <t>ORD0886</t>
  </si>
  <si>
    <t>ORD0887</t>
  </si>
  <si>
    <t>ORD0888</t>
  </si>
  <si>
    <t>ORD0889</t>
  </si>
  <si>
    <t>ORD0890</t>
  </si>
  <si>
    <t>ORD0891</t>
  </si>
  <si>
    <t>ORD0892</t>
  </si>
  <si>
    <t>ORD0893</t>
  </si>
  <si>
    <t>ORD0894</t>
  </si>
  <si>
    <t>ORD0895</t>
  </si>
  <si>
    <t>ORD0896</t>
  </si>
  <si>
    <t>ORD0897</t>
  </si>
  <si>
    <t>ORD0898</t>
  </si>
  <si>
    <t>ORD0899</t>
  </si>
  <si>
    <t>ORD0900</t>
  </si>
  <si>
    <t>ORD0901</t>
  </si>
  <si>
    <t>ORD0902</t>
  </si>
  <si>
    <t>ORD0903</t>
  </si>
  <si>
    <t>ORD0904</t>
  </si>
  <si>
    <t>ORD0905</t>
  </si>
  <si>
    <t>ORD0906</t>
  </si>
  <si>
    <t>ORD0907</t>
  </si>
  <si>
    <t>ORD0908</t>
  </si>
  <si>
    <t>ORD0909</t>
  </si>
  <si>
    <t>ORD0910</t>
  </si>
  <si>
    <t>ORD0911</t>
  </si>
  <si>
    <t>ORD0912</t>
  </si>
  <si>
    <t>ORD0913</t>
  </si>
  <si>
    <t>ORD0914</t>
  </si>
  <si>
    <t>ORD0915</t>
  </si>
  <si>
    <t>ORD0916</t>
  </si>
  <si>
    <t>ORD0917</t>
  </si>
  <si>
    <t>ORD0918</t>
  </si>
  <si>
    <t>ORD0919</t>
  </si>
  <si>
    <t>ORD0920</t>
  </si>
  <si>
    <t>ORD0921</t>
  </si>
  <si>
    <t>ORD0922</t>
  </si>
  <si>
    <t>ORD0923</t>
  </si>
  <si>
    <t>ORD0924</t>
  </si>
  <si>
    <t>ORD0925</t>
  </si>
  <si>
    <t>ORD0926</t>
  </si>
  <si>
    <t>ORD0927</t>
  </si>
  <si>
    <t>ORD0928</t>
  </si>
  <si>
    <t>ORD0929</t>
  </si>
  <si>
    <t>ORD0930</t>
  </si>
  <si>
    <t>ORD0931</t>
  </si>
  <si>
    <t>ORD0932</t>
  </si>
  <si>
    <t>ORD0933</t>
  </si>
  <si>
    <t>ORD0934</t>
  </si>
  <si>
    <t>ORD0935</t>
  </si>
  <si>
    <t>ORD0936</t>
  </si>
  <si>
    <t>ORD0937</t>
  </si>
  <si>
    <t>ORD0938</t>
  </si>
  <si>
    <t>ORD0939</t>
  </si>
  <si>
    <t>ORD0940</t>
  </si>
  <si>
    <t>ORD0941</t>
  </si>
  <si>
    <t>ORD0942</t>
  </si>
  <si>
    <t>ORD0943</t>
  </si>
  <si>
    <t>ORD0944</t>
  </si>
  <si>
    <t>ORD0945</t>
  </si>
  <si>
    <t>ORD0946</t>
  </si>
  <si>
    <t>ORD0947</t>
  </si>
  <si>
    <t>ORD0948</t>
  </si>
  <si>
    <t>ORD0949</t>
  </si>
  <si>
    <t>ORD0950</t>
  </si>
  <si>
    <t>ORD0951</t>
  </si>
  <si>
    <t>ORD0952</t>
  </si>
  <si>
    <t>ORD0953</t>
  </si>
  <si>
    <t>ORD0954</t>
  </si>
  <si>
    <t>ORD0955</t>
  </si>
  <si>
    <t>ORD0956</t>
  </si>
  <si>
    <t>ORD0957</t>
  </si>
  <si>
    <t>ORD0958</t>
  </si>
  <si>
    <t>ORD0959</t>
  </si>
  <si>
    <t>ORD0960</t>
  </si>
  <si>
    <t>ORD0961</t>
  </si>
  <si>
    <t>ORD0962</t>
  </si>
  <si>
    <t>ORD0963</t>
  </si>
  <si>
    <t>ORD0964</t>
  </si>
  <si>
    <t>ORD0965</t>
  </si>
  <si>
    <t>ORD0966</t>
  </si>
  <si>
    <t>ORD0967</t>
  </si>
  <si>
    <t>ORD0968</t>
  </si>
  <si>
    <t>ORD0969</t>
  </si>
  <si>
    <t>ORD0970</t>
  </si>
  <si>
    <t>ORD0971</t>
  </si>
  <si>
    <t>ORD0972</t>
  </si>
  <si>
    <t>ORD0973</t>
  </si>
  <si>
    <t>ORD0974</t>
  </si>
  <si>
    <t>ORD0975</t>
  </si>
  <si>
    <t>ORD0976</t>
  </si>
  <si>
    <t>ORD0977</t>
  </si>
  <si>
    <t>ORD0978</t>
  </si>
  <si>
    <t>ORD0979</t>
  </si>
  <si>
    <t>ORD0980</t>
  </si>
  <si>
    <t>ORD0981</t>
  </si>
  <si>
    <t>ORD0982</t>
  </si>
  <si>
    <t>ORD0983</t>
  </si>
  <si>
    <t>ORD0984</t>
  </si>
  <si>
    <t>ORD0985</t>
  </si>
  <si>
    <t>ORD0986</t>
  </si>
  <si>
    <t>ORD0987</t>
  </si>
  <si>
    <t>ORD0988</t>
  </si>
  <si>
    <t>ORD0989</t>
  </si>
  <si>
    <t>ORD0990</t>
  </si>
  <si>
    <t>ORD0991</t>
  </si>
  <si>
    <t>ORD0992</t>
  </si>
  <si>
    <t>ORD0993</t>
  </si>
  <si>
    <t>ORD0994</t>
  </si>
  <si>
    <t>ORD0995</t>
  </si>
  <si>
    <t>ORD0996</t>
  </si>
  <si>
    <t>ORD0997</t>
  </si>
  <si>
    <t>ORD0998</t>
  </si>
  <si>
    <t>ORD0999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</si>
  <si>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</si>
  <si>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</si>
  <si>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</si>
  <si>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</si>
  <si>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</si>
  <si>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</si>
  <si>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</si>
  <si>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</si>
  <si>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</si>
  <si>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</si>
  <si>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</si>
  <si>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</si>
  <si>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</si>
  <si>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</si>
  <si>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</si>
  <si>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</si>
  <si>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</si>
  <si>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</si>
  <si>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</si>
  <si>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</si>
  <si>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</si>
  <si>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</si>
  <si>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</si>
  <si>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</si>
  <si>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</si>
  <si>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</si>
  <si>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</si>
  <si>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</si>
  <si>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</si>
  <si>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</si>
  <si>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</si>
  <si>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</si>
  <si>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</si>
  <si>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</si>
  <si>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</si>
  <si>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</si>
  <si>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</si>
  <si>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</si>
  <si>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</si>
  <si>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</si>
  <si>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</si>
  <si>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</si>
  <si>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</si>
  <si>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</si>
  <si>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</si>
  <si>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</si>
  <si>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</si>
  <si>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</si>
  <si>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</si>
  <si>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</si>
  <si>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</si>
  <si>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</si>
  <si>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</si>
  <si>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</si>
  <si>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</si>
  <si>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</si>
  <si>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</si>
  <si>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</si>
  <si>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</si>
  <si>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</si>
  <si>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</si>
  <si>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</si>
  <si>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</si>
  <si>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</si>
  <si>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</si>
  <si>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</si>
  <si>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</si>
  <si>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</si>
  <si>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</si>
  <si>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</si>
  <si>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</si>
  <si>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</si>
  <si>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</si>
  <si>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</si>
  <si>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</si>
  <si>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</si>
  <si>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12-Jun-2025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</si>
  <si>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</si>
  <si>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</si>
  <si>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</si>
  <si>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</si>
  <si>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</si>
  <si>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</si>
  <si>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</si>
  <si>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</si>
  <si>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</si>
  <si>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</si>
  <si>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</si>
  <si>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</si>
  <si>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</si>
  <si>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</si>
  <si>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</si>
  <si>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</si>
  <si>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</si>
  <si>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</si>
  <si>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</si>
  <si>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</si>
  <si>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</si>
  <si>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</si>
  <si>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</si>
  <si>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</si>
  <si>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</si>
  <si>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</si>
  <si>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</si>
  <si>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</si>
  <si>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</si>
  <si>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</si>
  <si>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</si>
  <si>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</si>
  <si>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</si>
  <si>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</si>
  <si>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</si>
  <si>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</si>
  <si>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</si>
  <si>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</si>
  <si>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</si>
  <si>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</si>
  <si>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</si>
  <si>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</si>
  <si>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</si>
  <si>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</si>
  <si>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</si>
  <si>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</si>
  <si>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</si>
  <si>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</si>
  <si>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</si>
  <si>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</si>
  <si>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</si>
  <si>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</si>
  <si>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</si>
  <si>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</si>
  <si>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</si>
  <si>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</si>
  <si>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</si>
  <si>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</si>
  <si>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</si>
  <si>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</si>
  <si>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</si>
  <si>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</si>
  <si>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</si>
  <si>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</si>
  <si>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</si>
  <si>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</si>
  <si>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</si>
  <si>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</si>
  <si>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</si>
  <si>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</si>
  <si>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</si>
  <si>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</si>
  <si>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</si>
  <si>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</si>
  <si>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</si>
  <si>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</si>
  <si>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</si>
  <si>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</si>
  <si>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</si>
  <si>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</si>
  <si>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</si>
  <si>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</si>
  <si>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</si>
  <si>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</si>
  <si>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</si>
  <si>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</si>
  <si>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</si>
  <si>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</si>
  <si>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</si>
  <si>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</si>
  <si>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</si>
  <si>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</si>
  <si>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</si>
  <si>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</si>
  <si>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</si>
  <si>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</si>
  <si>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</si>
  <si>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</si>
  <si>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</si>
  <si>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</si>
  <si>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</si>
  <si>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</si>
  <si>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</si>
  <si>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</si>
  <si>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</si>
  <si>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</si>
  <si>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</si>
  <si>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</si>
  <si>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</si>
  <si>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</si>
  <si>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</si>
  <si>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</si>
  <si>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</si>
  <si>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</si>
  <si>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</si>
  <si>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</si>
  <si>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</si>
  <si>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</si>
  <si>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</si>
  <si>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</si>
  <si>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</si>
  <si>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</si>
  <si>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</si>
  <si>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</si>
  <si>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</si>
  <si>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</si>
  <si>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</si>
  <si>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</si>
  <si>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</si>
  <si>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</si>
  <si>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</si>
  <si>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</si>
  <si>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</si>
  <si>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</si>
  <si>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</si>
  <si>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</si>
  <si>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</si>
  <si>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</si>
  <si>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</si>
  <si>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</si>
  <si>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</si>
  <si>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</si>
  <si>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</si>
  <si>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</si>
  <si>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</si>
  <si>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</si>
  <si>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</si>
  <si>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</si>
  <si>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</si>
  <si>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</si>
  <si>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</si>
  <si>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</si>
  <si>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</si>
  <si>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</si>
  <si>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</si>
  <si>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</si>
  <si>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</si>
  <si>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</si>
  <si>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</si>
  <si>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</si>
  <si>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</si>
  <si>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</si>
  <si>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</si>
  <si>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</si>
  <si>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</si>
  <si>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</si>
  <si>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</si>
  <si>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</si>
  <si>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</si>
  <si>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</si>
  <si>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</si>
  <si>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</si>
  <si>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</si>
  <si>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</si>
  <si>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</si>
  <si>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</si>
  <si>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</si>
  <si>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</si>
  <si>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</si>
  <si>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</si>
  <si>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</si>
  <si>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</si>
  <si>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</si>
  <si>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</si>
  <si>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</si>
  <si>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</si>
  <si>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</si>
  <si>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</si>
  <si>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</si>
  <si>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</si>
  <si>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</si>
  <si>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</si>
  <si>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</si>
  <si>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</si>
  <si>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</si>
  <si>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</si>
  <si>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</si>
  <si>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</si>
  <si>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</si>
  <si>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</si>
  <si>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</si>
  <si>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</si>
  <si>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</si>
  <si>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</si>
  <si>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</si>
  <si>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</si>
  <si>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</si>
  <si>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</si>
  <si>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</si>
  <si>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</si>
  <si>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</si>
  <si>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</si>
  <si>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</si>
  <si>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</si>
  <si>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</si>
  <si>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</si>
  <si>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</si>
  <si>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</si>
  <si>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</si>
  <si>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</si>
  <si>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</si>
  <si>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</si>
  <si>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</si>
  <si>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</si>
  <si>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</si>
  <si>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</si>
  <si>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</si>
  <si>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</si>
  <si>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</si>
  <si>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</si>
  <si>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</si>
  <si>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</si>
  <si>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</si>
  <si>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</si>
  <si>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</si>
  <si>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</si>
  <si>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</si>
  <si>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</si>
  <si>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</si>
  <si>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</si>
  <si>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</si>
  <si>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</si>
  <si>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</si>
  <si>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</si>
  <si>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</si>
  <si>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</si>
  <si>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</si>
  <si>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</si>
  <si>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</si>
  <si>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</si>
  <si>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</si>
  <si>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</si>
  <si>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</si>
  <si>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</si>
  <si>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</si>
  <si>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</si>
  <si>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</si>
  <si>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</si>
  <si>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</si>
  <si>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</si>
  <si>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</si>
  <si>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</si>
  <si>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</si>
  <si>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</si>
  <si>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</si>
  <si>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</si>
  <si>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</si>
  <si>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</si>
  <si>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</si>
  <si>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</si>
  <si>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</si>
  <si>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</si>
  <si>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</si>
  <si>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</si>
  <si>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</si>
  <si>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</si>
  <si>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</si>
  <si>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</si>
  <si>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</si>
  <si>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</si>
  <si>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</si>
  <si>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</si>
  <si>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</si>
  <si>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</si>
  <si>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</si>
  <si>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</si>
  <si>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</si>
  <si>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</si>
  <si>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</si>
  <si>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</si>
  <si>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</si>
  <si>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</si>
  <si>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</si>
  <si>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</si>
  <si>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</si>
  <si>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</si>
  <si>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</si>
  <si>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</si>
  <si>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</si>
  <si>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</si>
  <si>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</si>
  <si>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</si>
  <si>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</si>
  <si>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</si>
  <si>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</si>
  <si>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</si>
  <si>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</si>
  <si>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</si>
  <si>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</si>
  <si>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</si>
  <si>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</si>
  <si>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</si>
  <si>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</si>
  <si>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</si>
  <si>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</si>
  <si>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</si>
  <si>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</si>
  <si>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</si>
  <si>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</si>
  <si>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</si>
  <si>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</si>
  <si>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</si>
  <si>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</si>
  <si>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</si>
  <si>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</si>
  <si>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</si>
  <si>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</si>
  <si>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</si>
  <si>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</si>
  <si>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</si>
  <si>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</si>
  <si>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</si>
  <si>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</si>
  <si>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</si>
  <si>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</si>
  <si>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</si>
  <si>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</si>
  <si>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</si>
  <si>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</si>
  <si>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</si>
  <si>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</si>
  <si>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</si>
  <si>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</si>
  <si>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</si>
  <si>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</si>
  <si>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</si>
  <si>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</si>
  <si>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</si>
  <si>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</si>
  <si>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</si>
  <si>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</si>
  <si>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</si>
  <si>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</si>
  <si>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</si>
  <si>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</si>
  <si>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</si>
  <si>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</si>
  <si>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</si>
  <si>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</si>
  <si>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</si>
  <si>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</si>
  <si>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</si>
  <si>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</si>
  <si>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</si>
  <si>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</si>
  <si>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</si>
  <si>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</si>
  <si>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</si>
  <si>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</si>
  <si>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</si>
  <si>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</si>
  <si>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</si>
  <si>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</si>
  <si>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</si>
  <si>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</si>
  <si>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</si>
  <si>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</si>
  <si>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</si>
  <si>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</si>
  <si>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</si>
  <si>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</si>
  <si>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</si>
  <si>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</si>
  <si>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</si>
  <si>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</si>
  <si>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</si>
  <si>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</si>
  <si>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</si>
  <si>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</si>
  <si>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</si>
  <si>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</si>
  <si>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</si>
  <si>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</si>
  <si>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</si>
  <si>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</si>
  <si>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</si>
  <si>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</si>
  <si>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</si>
  <si>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</si>
  <si>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</si>
  <si>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</si>
  <si>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</si>
  <si>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</si>
  <si>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</si>
  <si>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</si>
  <si>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</si>
  <si>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</si>
  <si>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</si>
  <si>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</si>
  <si>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</si>
  <si>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</si>
  <si>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</si>
  <si>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</si>
  <si>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</si>
  <si>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</si>
  <si>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</si>
  <si>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</si>
  <si>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</si>
  <si>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</si>
  <si>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</si>
  <si>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</si>
  <si>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</si>
  <si>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</si>
  <si>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</si>
  <si>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ORD1500</t>
  </si>
  <si>
    <t>1. What is the total gross revenue and net revenue (after discount) across all orders?</t>
  </si>
  <si>
    <t xml:space="preserve">Gross Revenew </t>
  </si>
  <si>
    <t>Net Revenew</t>
  </si>
  <si>
    <t xml:space="preserve"> Product category contributes the most to overall revenue</t>
  </si>
  <si>
    <t>Top 10 Product by revenue</t>
  </si>
  <si>
    <t>AOV</t>
  </si>
  <si>
    <t xml:space="preserve">5. Calculate the effective discount (%) given per category and identify which category has the highest discounting rate. </t>
  </si>
  <si>
    <t>Effective discount (%) given per category and identify which category has the highest discounting rate</t>
  </si>
  <si>
    <t>Compare the return and cancellation rates across customer segments</t>
  </si>
  <si>
    <t>Overall order fulfillment rate</t>
  </si>
  <si>
    <t xml:space="preserve"> On-time delivery ratio? </t>
  </si>
  <si>
    <t>Average revenue loss from returned and cancelled orders</t>
  </si>
  <si>
    <t>Which product types face higher cancellation/return frequencies</t>
  </si>
  <si>
    <t>Row Labels</t>
  </si>
  <si>
    <t>Grand Total</t>
  </si>
  <si>
    <t>Month/Year</t>
  </si>
  <si>
    <t>Apr-2025</t>
  </si>
  <si>
    <t>Feb-2025</t>
  </si>
  <si>
    <t>Jan-2025</t>
  </si>
  <si>
    <t>Jul-2025</t>
  </si>
  <si>
    <t>Jun-2025</t>
  </si>
  <si>
    <t>Mar-2025</t>
  </si>
  <si>
    <t>May-2025</t>
  </si>
  <si>
    <t>Column Labels</t>
  </si>
  <si>
    <t xml:space="preserve">Sum of Gross Revenew </t>
  </si>
  <si>
    <t xml:space="preserve"> Show a monthly trend of total revenue for each product category. 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</si>
  <si>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</si>
  <si>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</si>
  <si>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</si>
  <si>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</si>
  <si>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</si>
  <si>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</si>
  <si>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</si>
  <si>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</si>
  <si>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Which day(s) of the week or month tend to generate higher sales? </t>
  </si>
  <si>
    <t xml:space="preserve">Plot the month-over-month growth in revenue. Highlight any negative growth </t>
  </si>
  <si>
    <t>17. Identify “high-value customers” (total spend &gt; ₹10,000). What % of customers fall in this segment?</t>
  </si>
  <si>
    <t>Sum of Net Revenew</t>
  </si>
  <si>
    <t>“high-value customers” (total spend &gt; ₹10,000). What % of customers fall in this segment</t>
  </si>
  <si>
    <t>Count of Order ID</t>
  </si>
  <si>
    <t>Total Count of Order ID</t>
  </si>
  <si>
    <t>Total Average of Quantity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</si>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</sst>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0" xfId="0" applyFont="1"/>
    <xf numFmtId="14" fontId="5" fillId="0" borderId="0" xfId="0" applyNumberFormat="1" applyFont="1"/>
    <xf numFmtId="14" fontId="0" fillId="0" borderId="0" xfId="0" applyNumberFormat="1"/>
    <xf numFmtId="0" fontId="5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0" fontId="8" fillId="0" borderId="1" xfId="1" applyNumberFormat="1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1ABB35B-D79D-4A13-8F25-3D03CD70B7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'Negative growth Chart'!$A$15:$A$21</c:f>
              <c:strCache>
                <c:ptCount val="7"/>
                <c:pt idx="0">
                  <c:v>May-2025</c:v>
                </c:pt>
                <c:pt idx="1">
                  <c:v>Apr-2025</c:v>
                </c:pt>
                <c:pt idx="2">
                  <c:v>Mar-2025</c:v>
                </c:pt>
                <c:pt idx="3">
                  <c:v>Feb-2025</c:v>
                </c:pt>
                <c:pt idx="4">
                  <c:v>Jan-2025</c:v>
                </c:pt>
                <c:pt idx="5">
                  <c:v>Jun-2025</c:v>
                </c:pt>
                <c:pt idx="6">
                  <c:v>Jul-2025</c:v>
                </c:pt>
              </c:strCache>
            </c:strRef>
          </c:cat>
          <c:val>
            <c:numRef>
              <c:f>'Negative growth Chart'!$B$15:$B$21</c:f>
              <c:numCache>
                <c:formatCode>General</c:formatCode>
                <c:ptCount val="7"/>
                <c:pt idx="0">
                  <c:v>1963324.01</c:v>
                </c:pt>
                <c:pt idx="1">
                  <c:v>1941217.1500000004</c:v>
                </c:pt>
                <c:pt idx="2">
                  <c:v>1895260.9100000015</c:v>
                </c:pt>
                <c:pt idx="3">
                  <c:v>1811129.4100000006</c:v>
                </c:pt>
                <c:pt idx="4">
                  <c:v>1756130.5200000014</c:v>
                </c:pt>
                <c:pt idx="5">
                  <c:v>1740105.8200000005</c:v>
                </c:pt>
                <c:pt idx="6">
                  <c:v>283014.38000000006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5-4804-A0B7-F7233F9F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88015"/>
        <c:axId val="1718888495"/>
      </c:lineChart>
      <c:catAx>
        <c:axId val="17188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8495"/>
        <c:crosses val="autoZero"/>
        <c:auto val="1"/>
        <c:lblAlgn val="ctr"/>
        <c:lblOffset val="100"/>
        <c:noMultiLvlLbl val="0"/>
      </c:catAx>
      <c:valAx>
        <c:axId val="17188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38100</xdr:rowOff>
    </xdr:from>
    <xdr:to>
      <xdr:col>14</xdr:col>
      <xdr:colOff>358140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CE0DD-D6C8-4560-3820-183330EDB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pal Patel" refreshedDate="45918.945277777777" createdVersion="8" refreshedVersion="8" minRefreshableVersion="3" recordCount="1500" xr:uid="{A2372EDA-BA73-4A99-85DD-8B1AF3796AA6}">
  <cacheSource type="worksheet">
    <worksheetSource ref="A1:Q1501" sheet="Data"/>
  </cacheSource>
  <cacheFields count="16">
    <cacheField name="Order ID" numFmtId="0">
      <sharedItems/>
    </cacheField>
    <cacheField name="Order Date" numFmtId="14">
      <sharedItems/>
    </cacheField>
    <cacheField name="Month/Year" numFmtId="14">
      <sharedItems count="7">
        <s v="May-2025"/>
        <s v="Jan-2025"/>
        <s v="Feb-2025"/>
        <s v="Jun-2025"/>
        <s v="Apr-2025"/>
        <s v="Mar-2025"/>
        <s v="Jul-2025"/>
      </sharedItems>
    </cacheField>
    <cacheField name="State" numFmtId="0">
      <sharedItems/>
    </cacheField>
    <cacheField name="Region" numFmtId="0">
      <sharedItems/>
    </cacheField>
    <cacheField name="Category" numFmtId="0">
      <sharedItems count="5">
        <s v="Electronics"/>
        <s v="Grocery"/>
        <s v="Books"/>
        <s v="Clothing"/>
        <s v="Home Decor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" maxValue="5"/>
    </cacheField>
    <cacheField name="Unit Price (₹)" numFmtId="0">
      <sharedItems containsSemiMixedTypes="0" containsString="0" containsNumber="1" minValue="103.31" maxValue="4997.28"/>
    </cacheField>
    <cacheField name="Discount Rate" numFmtId="0">
      <sharedItems containsSemiMixedTypes="0" containsString="0" containsNumber="1" minValue="0" maxValue="0.25"/>
    </cacheField>
    <cacheField name="Total Price (₹)" numFmtId="0">
      <sharedItems containsSemiMixedTypes="0" containsString="0" containsNumber="1" minValue="92.68" maxValue="24951.1"/>
    </cacheField>
    <cacheField name="Payment Type" numFmtId="0">
      <sharedItems/>
    </cacheField>
    <cacheField name="Customer Segment" numFmtId="0">
      <sharedItems/>
    </cacheField>
    <cacheField name="Shipping Method" numFmtId="0">
      <sharedItems/>
    </cacheField>
    <cacheField name="Delivery Status" numFmtId="0">
      <sharedItems/>
    </cacheField>
    <cacheField name="Gross Revenew " numFmtId="0">
      <sharedItems containsSemiMixedTypes="0" containsString="0" containsNumber="1" minValue="105.32" maxValue="2497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pal Patel" refreshedDate="45918.949927662034" createdVersion="8" refreshedVersion="8" minRefreshableVersion="3" recordCount="1500" xr:uid="{B4CD3FF1-05B8-437A-83B0-10D56CD06A53}">
  <cacheSource type="worksheet">
    <worksheetSource ref="A1:R1501" sheet="Data"/>
  </cacheSource>
  <cacheFields count="18">
    <cacheField name="Order ID" numFmtId="0">
      <sharedItems count="1500">
        <s v="ORD0001"/>
        <s v="ORD0002"/>
        <s v="ORD0003"/>
        <s v="ORD0004"/>
        <s v="ORD0005"/>
        <s v="ORD0006"/>
        <s v="ORD0007"/>
        <s v="ORD0008"/>
        <s v="ORD0009"/>
        <s v="ORD0010"/>
        <s v="ORD0011"/>
        <s v="ORD0012"/>
        <s v="ORD0013"/>
        <s v="ORD0014"/>
        <s v="ORD0015"/>
        <s v="ORD0016"/>
        <s v="ORD0017"/>
        <s v="ORD0018"/>
        <s v="ORD0019"/>
        <s v="ORD0020"/>
        <s v="ORD0021"/>
        <s v="ORD0022"/>
        <s v="ORD0023"/>
        <s v="ORD0024"/>
        <s v="ORD0025"/>
        <s v="ORD0026"/>
        <s v="ORD0027"/>
        <s v="ORD0028"/>
        <s v="ORD0029"/>
        <s v="ORD0030"/>
        <s v="ORD0031"/>
        <s v="ORD0032"/>
        <s v="ORD0033"/>
        <s v="ORD0034"/>
        <s v="ORD0035"/>
        <s v="ORD0036"/>
        <s v="ORD0037"/>
        <s v="ORD0038"/>
        <s v="ORD0039"/>
        <s v="ORD0040"/>
        <s v="ORD0041"/>
        <s v="ORD0042"/>
        <s v="ORD0043"/>
        <s v="ORD0044"/>
        <s v="ORD0045"/>
        <s v="ORD0046"/>
        <s v="ORD0047"/>
        <s v="ORD0048"/>
        <s v="ORD0049"/>
        <s v="ORD0050"/>
        <s v="ORD0051"/>
        <s v="ORD0052"/>
        <s v="ORD0053"/>
        <s v="ORD0054"/>
        <s v="ORD0055"/>
        <s v="ORD0056"/>
        <s v="ORD0057"/>
        <s v="ORD0058"/>
        <s v="ORD0059"/>
        <s v="ORD0060"/>
        <s v="ORD0061"/>
        <s v="ORD0062"/>
        <s v="ORD0063"/>
        <s v="ORD0064"/>
        <s v="ORD0065"/>
        <s v="ORD0066"/>
        <s v="ORD0067"/>
        <s v="ORD0068"/>
        <s v="ORD0069"/>
        <s v="ORD0070"/>
        <s v="ORD0071"/>
        <s v="ORD0072"/>
        <s v="ORD0073"/>
        <s v="ORD0074"/>
        <s v="ORD0075"/>
        <s v="ORD0076"/>
        <s v="ORD0077"/>
        <s v="ORD0078"/>
        <s v="ORD0079"/>
        <s v="ORD0080"/>
        <s v="ORD0081"/>
        <s v="ORD0082"/>
        <s v="ORD0083"/>
        <s v="ORD0084"/>
        <s v="ORD0085"/>
        <s v="ORD0086"/>
        <s v="ORD0087"/>
        <s v="ORD0088"/>
        <s v="ORD0089"/>
        <s v="ORD0090"/>
        <s v="ORD0091"/>
        <s v="ORD0092"/>
        <s v="ORD0093"/>
        <s v="ORD0094"/>
        <s v="ORD0095"/>
        <s v="ORD0096"/>
        <s v="ORD0097"/>
        <s v="ORD0098"/>
        <s v="ORD0099"/>
        <s v="ORD0100"/>
        <s v="ORD0101"/>
        <s v="ORD0102"/>
        <s v="ORD0103"/>
        <s v="ORD0104"/>
        <s v="ORD0105"/>
        <s v="ORD0106"/>
        <s v="ORD0107"/>
        <s v="ORD0108"/>
        <s v="ORD0109"/>
        <s v="ORD0110"/>
        <s v="ORD0111"/>
        <s v="ORD0112"/>
        <s v="ORD0113"/>
        <s v="ORD0114"/>
        <s v="ORD0115"/>
        <s v="ORD0116"/>
        <s v="ORD0117"/>
        <s v="ORD0118"/>
        <s v="ORD0119"/>
        <s v="ORD0120"/>
        <s v="ORD0121"/>
        <s v="ORD0122"/>
        <s v="ORD0123"/>
        <s v="ORD0124"/>
        <s v="ORD0125"/>
        <s v="ORD0126"/>
        <s v="ORD0127"/>
        <s v="ORD0128"/>
        <s v="ORD0129"/>
        <s v="ORD0130"/>
        <s v="ORD0131"/>
        <s v="ORD0132"/>
        <s v="ORD0133"/>
        <s v="ORD0134"/>
        <s v="ORD0135"/>
        <s v="ORD0136"/>
        <s v="ORD0137"/>
        <s v="ORD0138"/>
        <s v="ORD0139"/>
        <s v="ORD0140"/>
        <s v="ORD0141"/>
        <s v="ORD0142"/>
        <s v="ORD0143"/>
        <s v="ORD0144"/>
        <s v="ORD0145"/>
        <s v="ORD0146"/>
        <s v="ORD0147"/>
        <s v="ORD0148"/>
        <s v="ORD0149"/>
        <s v="ORD0150"/>
        <s v="ORD0151"/>
        <s v="ORD0152"/>
        <s v="ORD0153"/>
        <s v="ORD0154"/>
        <s v="ORD0155"/>
        <s v="ORD0156"/>
        <s v="ORD0157"/>
        <s v="ORD0158"/>
        <s v="ORD0159"/>
        <s v="ORD0160"/>
        <s v="ORD0161"/>
        <s v="ORD0162"/>
        <s v="ORD0163"/>
        <s v="ORD0164"/>
        <s v="ORD0165"/>
        <s v="ORD0166"/>
        <s v="ORD0167"/>
        <s v="ORD0168"/>
        <s v="ORD0169"/>
        <s v="ORD0170"/>
        <s v="ORD0171"/>
        <s v="ORD0172"/>
        <s v="ORD0173"/>
        <s v="ORD0174"/>
        <s v="ORD0175"/>
        <s v="ORD0176"/>
        <s v="ORD0177"/>
        <s v="ORD0178"/>
        <s v="ORD0179"/>
        <s v="ORD0180"/>
        <s v="ORD0181"/>
        <s v="ORD0182"/>
        <s v="ORD0183"/>
        <s v="ORD0184"/>
        <s v="ORD0185"/>
        <s v="ORD0186"/>
        <s v="ORD0187"/>
        <s v="ORD0188"/>
        <s v="ORD0189"/>
        <s v="ORD0190"/>
        <s v="ORD0191"/>
        <s v="ORD0192"/>
        <s v="ORD0193"/>
        <s v="ORD0194"/>
        <s v="ORD0195"/>
        <s v="ORD0196"/>
        <s v="ORD0197"/>
        <s v="ORD0198"/>
        <s v="ORD0199"/>
        <s v="ORD0200"/>
        <s v="ORD0201"/>
        <s v="ORD0202"/>
        <s v="ORD0203"/>
        <s v="ORD0204"/>
        <s v="ORD0205"/>
        <s v="ORD0206"/>
        <s v="ORD0207"/>
        <s v="ORD0208"/>
        <s v="ORD0209"/>
        <s v="ORD0210"/>
        <s v="ORD0211"/>
        <s v="ORD0212"/>
        <s v="ORD0213"/>
        <s v="ORD0214"/>
        <s v="ORD0215"/>
        <s v="ORD0216"/>
        <s v="ORD0217"/>
        <s v="ORD0218"/>
        <s v="ORD0219"/>
        <s v="ORD0220"/>
        <s v="ORD0221"/>
        <s v="ORD0222"/>
        <s v="ORD0223"/>
        <s v="ORD0224"/>
        <s v="ORD0225"/>
        <s v="ORD0226"/>
        <s v="ORD0227"/>
        <s v="ORD0228"/>
        <s v="ORD0229"/>
        <s v="ORD0230"/>
        <s v="ORD0231"/>
        <s v="ORD0232"/>
        <s v="ORD0233"/>
        <s v="ORD0234"/>
        <s v="ORD0235"/>
        <s v="ORD0236"/>
        <s v="ORD0237"/>
        <s v="ORD0238"/>
        <s v="ORD0239"/>
        <s v="ORD0240"/>
        <s v="ORD0241"/>
        <s v="ORD0242"/>
        <s v="ORD0243"/>
        <s v="ORD0244"/>
        <s v="ORD0245"/>
        <s v="ORD0246"/>
        <s v="ORD0247"/>
        <s v="ORD0248"/>
        <s v="ORD0249"/>
        <s v="ORD0250"/>
        <s v="ORD0251"/>
        <s v="ORD0252"/>
        <s v="ORD0253"/>
        <s v="ORD0254"/>
        <s v="ORD0255"/>
        <s v="ORD0256"/>
        <s v="ORD0257"/>
        <s v="ORD0258"/>
        <s v="ORD0259"/>
        <s v="ORD0260"/>
        <s v="ORD0261"/>
        <s v="ORD0262"/>
        <s v="ORD0263"/>
        <s v="ORD0264"/>
        <s v="ORD0265"/>
        <s v="ORD0266"/>
        <s v="ORD0267"/>
        <s v="ORD0268"/>
        <s v="ORD0269"/>
        <s v="ORD0270"/>
        <s v="ORD0271"/>
        <s v="ORD0272"/>
        <s v="ORD0273"/>
        <s v="ORD0274"/>
        <s v="ORD0275"/>
        <s v="ORD0276"/>
        <s v="ORD0277"/>
        <s v="ORD0278"/>
        <s v="ORD0279"/>
        <s v="ORD0280"/>
        <s v="ORD0281"/>
        <s v="ORD0282"/>
        <s v="ORD0283"/>
        <s v="ORD0284"/>
        <s v="ORD0285"/>
        <s v="ORD0286"/>
        <s v="ORD0287"/>
        <s v="ORD0288"/>
        <s v="ORD0289"/>
        <s v="ORD0290"/>
        <s v="ORD0291"/>
        <s v="ORD0292"/>
        <s v="ORD0293"/>
        <s v="ORD0294"/>
        <s v="ORD0295"/>
        <s v="ORD0296"/>
        <s v="ORD0297"/>
        <s v="ORD0298"/>
        <s v="ORD0299"/>
        <s v="ORD0300"/>
        <s v="ORD0301"/>
        <s v="ORD0302"/>
        <s v="ORD0303"/>
        <s v="ORD0304"/>
        <s v="ORD0305"/>
        <s v="ORD0306"/>
        <s v="ORD0307"/>
        <s v="ORD0308"/>
        <s v="ORD0309"/>
        <s v="ORD0310"/>
        <s v="ORD0311"/>
        <s v="ORD0312"/>
        <s v="ORD0313"/>
        <s v="ORD0314"/>
        <s v="ORD0315"/>
        <s v="ORD0316"/>
        <s v="ORD0317"/>
        <s v="ORD0318"/>
        <s v="ORD0319"/>
        <s v="ORD0320"/>
        <s v="ORD0321"/>
        <s v="ORD0322"/>
        <s v="ORD0323"/>
        <s v="ORD0324"/>
        <s v="ORD0325"/>
        <s v="ORD0326"/>
        <s v="ORD0327"/>
        <s v="ORD0328"/>
        <s v="ORD0329"/>
        <s v="ORD0330"/>
        <s v="ORD0331"/>
        <s v="ORD0332"/>
        <s v="ORD0333"/>
        <s v="ORD0334"/>
        <s v="ORD0335"/>
        <s v="ORD0336"/>
        <s v="ORD0337"/>
        <s v="ORD0338"/>
        <s v="ORD0339"/>
        <s v="ORD0340"/>
        <s v="ORD0341"/>
        <s v="ORD0342"/>
        <s v="ORD0343"/>
        <s v="ORD0344"/>
        <s v="ORD0345"/>
        <s v="ORD0346"/>
        <s v="ORD0347"/>
        <s v="ORD0348"/>
        <s v="ORD0349"/>
        <s v="ORD0350"/>
        <s v="ORD0351"/>
        <s v="ORD0352"/>
        <s v="ORD0353"/>
        <s v="ORD0354"/>
        <s v="ORD0355"/>
        <s v="ORD0356"/>
        <s v="ORD0357"/>
        <s v="ORD0358"/>
        <s v="ORD0359"/>
        <s v="ORD0360"/>
        <s v="ORD0361"/>
        <s v="ORD0362"/>
        <s v="ORD0363"/>
        <s v="ORD0364"/>
        <s v="ORD0365"/>
        <s v="ORD0366"/>
        <s v="ORD0367"/>
        <s v="ORD0368"/>
        <s v="ORD0369"/>
        <s v="ORD0370"/>
        <s v="ORD0371"/>
        <s v="ORD0372"/>
        <s v="ORD0373"/>
        <s v="ORD0374"/>
        <s v="ORD0375"/>
        <s v="ORD0376"/>
        <s v="ORD0377"/>
        <s v="ORD0378"/>
        <s v="ORD0379"/>
        <s v="ORD0380"/>
        <s v="ORD0381"/>
        <s v="ORD0382"/>
        <s v="ORD0383"/>
        <s v="ORD0384"/>
        <s v="ORD0385"/>
        <s v="ORD0386"/>
        <s v="ORD0387"/>
        <s v="ORD0388"/>
        <s v="ORD0389"/>
        <s v="ORD0390"/>
        <s v="ORD0391"/>
        <s v="ORD0392"/>
        <s v="ORD0393"/>
        <s v="ORD0394"/>
        <s v="ORD0395"/>
        <s v="ORD0396"/>
        <s v="ORD0397"/>
        <s v="ORD0398"/>
        <s v="ORD0399"/>
        <s v="ORD0400"/>
        <s v="ORD0401"/>
        <s v="ORD0402"/>
        <s v="ORD0403"/>
        <s v="ORD0404"/>
        <s v="ORD0405"/>
        <s v="ORD0406"/>
        <s v="ORD0407"/>
        <s v="ORD0408"/>
        <s v="ORD0409"/>
        <s v="ORD0410"/>
        <s v="ORD0411"/>
        <s v="ORD0412"/>
        <s v="ORD0413"/>
        <s v="ORD0414"/>
        <s v="ORD0415"/>
        <s v="ORD0416"/>
        <s v="ORD0417"/>
        <s v="ORD0418"/>
        <s v="ORD0419"/>
        <s v="ORD0420"/>
        <s v="ORD0421"/>
        <s v="ORD0422"/>
        <s v="ORD0423"/>
        <s v="ORD0424"/>
        <s v="ORD0425"/>
        <s v="ORD0426"/>
        <s v="ORD0427"/>
        <s v="ORD0428"/>
        <s v="ORD0429"/>
        <s v="ORD0430"/>
        <s v="ORD0431"/>
        <s v="ORD0432"/>
        <s v="ORD0433"/>
        <s v="ORD0434"/>
        <s v="ORD0435"/>
        <s v="ORD0436"/>
        <s v="ORD0437"/>
        <s v="ORD0438"/>
        <s v="ORD0439"/>
        <s v="ORD0440"/>
        <s v="ORD0441"/>
        <s v="ORD0442"/>
        <s v="ORD0443"/>
        <s v="ORD0444"/>
        <s v="ORD0445"/>
        <s v="ORD0446"/>
        <s v="ORD0447"/>
        <s v="ORD0448"/>
        <s v="ORD0449"/>
        <s v="ORD0450"/>
        <s v="ORD0451"/>
        <s v="ORD0452"/>
        <s v="ORD0453"/>
        <s v="ORD0454"/>
        <s v="ORD0455"/>
        <s v="ORD0456"/>
        <s v="ORD0457"/>
        <s v="ORD0458"/>
        <s v="ORD0459"/>
        <s v="ORD0460"/>
        <s v="ORD0461"/>
        <s v="ORD0462"/>
        <s v="ORD0463"/>
        <s v="ORD0464"/>
        <s v="ORD0465"/>
        <s v="ORD0466"/>
        <s v="ORD0467"/>
        <s v="ORD0468"/>
        <s v="ORD0469"/>
        <s v="ORD0470"/>
        <s v="ORD0471"/>
        <s v="ORD0472"/>
        <s v="ORD0473"/>
        <s v="ORD0474"/>
        <s v="ORD0475"/>
        <s v="ORD0476"/>
        <s v="ORD0477"/>
        <s v="ORD0478"/>
        <s v="ORD0479"/>
        <s v="ORD0480"/>
        <s v="ORD0481"/>
        <s v="ORD0482"/>
        <s v="ORD0483"/>
        <s v="ORD0484"/>
        <s v="ORD0485"/>
        <s v="ORD0486"/>
        <s v="ORD0487"/>
        <s v="ORD0488"/>
        <s v="ORD0489"/>
        <s v="ORD0490"/>
        <s v="ORD0491"/>
        <s v="ORD0492"/>
        <s v="ORD0493"/>
        <s v="ORD0494"/>
        <s v="ORD0495"/>
        <s v="ORD0496"/>
        <s v="ORD0497"/>
        <s v="ORD0498"/>
        <s v="ORD0499"/>
        <s v="ORD0500"/>
        <s v="ORD0501"/>
        <s v="ORD0502"/>
        <s v="ORD0503"/>
        <s v="ORD0504"/>
        <s v="ORD0505"/>
        <s v="ORD0506"/>
        <s v="ORD0507"/>
        <s v="ORD0508"/>
        <s v="ORD0509"/>
        <s v="ORD0510"/>
        <s v="ORD0511"/>
        <s v="ORD0512"/>
        <s v="ORD0513"/>
        <s v="ORD0514"/>
        <s v="ORD0515"/>
        <s v="ORD0516"/>
        <s v="ORD0517"/>
        <s v="ORD0518"/>
        <s v="ORD0519"/>
        <s v="ORD0520"/>
        <s v="ORD0521"/>
        <s v="ORD0522"/>
        <s v="ORD0523"/>
        <s v="ORD0524"/>
        <s v="ORD0525"/>
        <s v="ORD0526"/>
        <s v="ORD0527"/>
        <s v="ORD0528"/>
        <s v="ORD0529"/>
        <s v="ORD0530"/>
        <s v="ORD0531"/>
        <s v="ORD0532"/>
        <s v="ORD0533"/>
        <s v="ORD0534"/>
        <s v="ORD0535"/>
        <s v="ORD0536"/>
        <s v="ORD0537"/>
        <s v="ORD0538"/>
        <s v="ORD0539"/>
        <s v="ORD0540"/>
        <s v="ORD0541"/>
        <s v="ORD0542"/>
        <s v="ORD0543"/>
        <s v="ORD0544"/>
        <s v="ORD0545"/>
        <s v="ORD0546"/>
        <s v="ORD0547"/>
        <s v="ORD0548"/>
        <s v="ORD0549"/>
        <s v="ORD0550"/>
        <s v="ORD0551"/>
        <s v="ORD0552"/>
        <s v="ORD0553"/>
        <s v="ORD0554"/>
        <s v="ORD0555"/>
        <s v="ORD0556"/>
        <s v="ORD0557"/>
        <s v="ORD0558"/>
        <s v="ORD0559"/>
        <s v="ORD0560"/>
        <s v="ORD0561"/>
        <s v="ORD0562"/>
        <s v="ORD0563"/>
        <s v="ORD0564"/>
        <s v="ORD0565"/>
        <s v="ORD0566"/>
        <s v="ORD0567"/>
        <s v="ORD0568"/>
        <s v="ORD0569"/>
        <s v="ORD0570"/>
        <s v="ORD0571"/>
        <s v="ORD0572"/>
        <s v="ORD0573"/>
        <s v="ORD0574"/>
        <s v="ORD0575"/>
        <s v="ORD0576"/>
        <s v="ORD0577"/>
        <s v="ORD0578"/>
        <s v="ORD0579"/>
        <s v="ORD0580"/>
        <s v="ORD0581"/>
        <s v="ORD0582"/>
        <s v="ORD0583"/>
        <s v="ORD0584"/>
        <s v="ORD0585"/>
        <s v="ORD0586"/>
        <s v="ORD0587"/>
        <s v="ORD0588"/>
        <s v="ORD0589"/>
        <s v="ORD0590"/>
        <s v="ORD0591"/>
        <s v="ORD0592"/>
        <s v="ORD0593"/>
        <s v="ORD0594"/>
        <s v="ORD0595"/>
        <s v="ORD0596"/>
        <s v="ORD0597"/>
        <s v="ORD0598"/>
        <s v="ORD0599"/>
        <s v="ORD0600"/>
        <s v="ORD0601"/>
        <s v="ORD0602"/>
        <s v="ORD0603"/>
        <s v="ORD0604"/>
        <s v="ORD0605"/>
        <s v="ORD0606"/>
        <s v="ORD0607"/>
        <s v="ORD0608"/>
        <s v="ORD0609"/>
        <s v="ORD0610"/>
        <s v="ORD0611"/>
        <s v="ORD0612"/>
        <s v="ORD0613"/>
        <s v="ORD0614"/>
        <s v="ORD0615"/>
        <s v="ORD0616"/>
        <s v="ORD0617"/>
        <s v="ORD0618"/>
        <s v="ORD0619"/>
        <s v="ORD0620"/>
        <s v="ORD0621"/>
        <s v="ORD0622"/>
        <s v="ORD0623"/>
        <s v="ORD0624"/>
        <s v="ORD0625"/>
        <s v="ORD0626"/>
        <s v="ORD0627"/>
        <s v="ORD0628"/>
        <s v="ORD0629"/>
        <s v="ORD0630"/>
        <s v="ORD0631"/>
        <s v="ORD0632"/>
        <s v="ORD0633"/>
        <s v="ORD0634"/>
        <s v="ORD0635"/>
        <s v="ORD0636"/>
        <s v="ORD0637"/>
        <s v="ORD0638"/>
        <s v="ORD0639"/>
        <s v="ORD0640"/>
        <s v="ORD0641"/>
        <s v="ORD0642"/>
        <s v="ORD0643"/>
        <s v="ORD0644"/>
        <s v="ORD0645"/>
        <s v="ORD0646"/>
        <s v="ORD0647"/>
        <s v="ORD0648"/>
        <s v="ORD0649"/>
        <s v="ORD0650"/>
        <s v="ORD0651"/>
        <s v="ORD0652"/>
        <s v="ORD0653"/>
        <s v="ORD0654"/>
        <s v="ORD0655"/>
        <s v="ORD0656"/>
        <s v="ORD0657"/>
        <s v="ORD0658"/>
        <s v="ORD0659"/>
        <s v="ORD0660"/>
        <s v="ORD0661"/>
        <s v="ORD0662"/>
        <s v="ORD0663"/>
        <s v="ORD0664"/>
        <s v="ORD0665"/>
        <s v="ORD0666"/>
        <s v="ORD0667"/>
        <s v="ORD0668"/>
        <s v="ORD0669"/>
        <s v="ORD0670"/>
        <s v="ORD0671"/>
        <s v="ORD0672"/>
        <s v="ORD0673"/>
        <s v="ORD0674"/>
        <s v="ORD0675"/>
        <s v="ORD0676"/>
        <s v="ORD0677"/>
        <s v="ORD0678"/>
        <s v="ORD0679"/>
        <s v="ORD0680"/>
        <s v="ORD0681"/>
        <s v="ORD0682"/>
        <s v="ORD0683"/>
        <s v="ORD0684"/>
        <s v="ORD0685"/>
        <s v="ORD0686"/>
        <s v="ORD0687"/>
        <s v="ORD0688"/>
        <s v="ORD0689"/>
        <s v="ORD0690"/>
        <s v="ORD0691"/>
        <s v="ORD0692"/>
        <s v="ORD0693"/>
        <s v="ORD0694"/>
        <s v="ORD0695"/>
        <s v="ORD0696"/>
        <s v="ORD0697"/>
        <s v="ORD0698"/>
        <s v="ORD0699"/>
        <s v="ORD0700"/>
        <s v="ORD0701"/>
        <s v="ORD0702"/>
        <s v="ORD0703"/>
        <s v="ORD0704"/>
        <s v="ORD0705"/>
        <s v="ORD0706"/>
        <s v="ORD0707"/>
        <s v="ORD0708"/>
        <s v="ORD0709"/>
        <s v="ORD0710"/>
        <s v="ORD0711"/>
        <s v="ORD0712"/>
        <s v="ORD0713"/>
        <s v="ORD0714"/>
        <s v="ORD0715"/>
        <s v="ORD0716"/>
        <s v="ORD0717"/>
        <s v="ORD0718"/>
        <s v="ORD0719"/>
        <s v="ORD0720"/>
        <s v="ORD0721"/>
        <s v="ORD0722"/>
        <s v="ORD0723"/>
        <s v="ORD0724"/>
        <s v="ORD0725"/>
        <s v="ORD0726"/>
        <s v="ORD0727"/>
        <s v="ORD0728"/>
        <s v="ORD0729"/>
        <s v="ORD0730"/>
        <s v="ORD0731"/>
        <s v="ORD0732"/>
        <s v="ORD0733"/>
        <s v="ORD0734"/>
        <s v="ORD0735"/>
        <s v="ORD0736"/>
        <s v="ORD0737"/>
        <s v="ORD0738"/>
        <s v="ORD0739"/>
        <s v="ORD0740"/>
        <s v="ORD0741"/>
        <s v="ORD0742"/>
        <s v="ORD0743"/>
        <s v="ORD0744"/>
        <s v="ORD0745"/>
        <s v="ORD0746"/>
        <s v="ORD0747"/>
        <s v="ORD0748"/>
        <s v="ORD0749"/>
        <s v="ORD0750"/>
        <s v="ORD0751"/>
        <s v="ORD0752"/>
        <s v="ORD0753"/>
        <s v="ORD0754"/>
        <s v="ORD0755"/>
        <s v="ORD0756"/>
        <s v="ORD0757"/>
        <s v="ORD0758"/>
        <s v="ORD0759"/>
        <s v="ORD0760"/>
        <s v="ORD0761"/>
        <s v="ORD0762"/>
        <s v="ORD0763"/>
        <s v="ORD0764"/>
        <s v="ORD0765"/>
        <s v="ORD0766"/>
        <s v="ORD0767"/>
        <s v="ORD0768"/>
        <s v="ORD0769"/>
        <s v="ORD0770"/>
        <s v="ORD0771"/>
        <s v="ORD0772"/>
        <s v="ORD0773"/>
        <s v="ORD0774"/>
        <s v="ORD0775"/>
        <s v="ORD0776"/>
        <s v="ORD0777"/>
        <s v="ORD0778"/>
        <s v="ORD0779"/>
        <s v="ORD0780"/>
        <s v="ORD0781"/>
        <s v="ORD0782"/>
        <s v="ORD0783"/>
        <s v="ORD0784"/>
        <s v="ORD0785"/>
        <s v="ORD0786"/>
        <s v="ORD0787"/>
        <s v="ORD0788"/>
        <s v="ORD0789"/>
        <s v="ORD0790"/>
        <s v="ORD0791"/>
        <s v="ORD0792"/>
        <s v="ORD0793"/>
        <s v="ORD0794"/>
        <s v="ORD0795"/>
        <s v="ORD0796"/>
        <s v="ORD0797"/>
        <s v="ORD0798"/>
        <s v="ORD0799"/>
        <s v="ORD0800"/>
        <s v="ORD0801"/>
        <s v="ORD0802"/>
        <s v="ORD0803"/>
        <s v="ORD0804"/>
        <s v="ORD0805"/>
        <s v="ORD0806"/>
        <s v="ORD0807"/>
        <s v="ORD0808"/>
        <s v="ORD0809"/>
        <s v="ORD0810"/>
        <s v="ORD0811"/>
        <s v="ORD0812"/>
        <s v="ORD0813"/>
        <s v="ORD0814"/>
        <s v="ORD0815"/>
        <s v="ORD0816"/>
        <s v="ORD0817"/>
        <s v="ORD0818"/>
        <s v="ORD0819"/>
        <s v="ORD0820"/>
        <s v="ORD0821"/>
        <s v="ORD0822"/>
        <s v="ORD0823"/>
        <s v="ORD0824"/>
        <s v="ORD0825"/>
        <s v="ORD0826"/>
        <s v="ORD0827"/>
        <s v="ORD0828"/>
        <s v="ORD0829"/>
        <s v="ORD0830"/>
        <s v="ORD0831"/>
        <s v="ORD0832"/>
        <s v="ORD0833"/>
        <s v="ORD0834"/>
        <s v="ORD0835"/>
        <s v="ORD0836"/>
        <s v="ORD0837"/>
        <s v="ORD0838"/>
        <s v="ORD0839"/>
        <s v="ORD0840"/>
        <s v="ORD0841"/>
        <s v="ORD0842"/>
        <s v="ORD0843"/>
        <s v="ORD0844"/>
        <s v="ORD0845"/>
        <s v="ORD0846"/>
        <s v="ORD0847"/>
        <s v="ORD0848"/>
        <s v="ORD0849"/>
        <s v="ORD0850"/>
        <s v="ORD0851"/>
        <s v="ORD0852"/>
        <s v="ORD0853"/>
        <s v="ORD0854"/>
        <s v="ORD0855"/>
        <s v="ORD0856"/>
        <s v="ORD0857"/>
        <s v="ORD0858"/>
        <s v="ORD0859"/>
        <s v="ORD0860"/>
        <s v="ORD0861"/>
        <s v="ORD0862"/>
        <s v="ORD0863"/>
        <s v="ORD0864"/>
        <s v="ORD0865"/>
        <s v="ORD0866"/>
        <s v="ORD0867"/>
        <s v="ORD0868"/>
        <s v="ORD0869"/>
        <s v="ORD0870"/>
        <s v="ORD0871"/>
        <s v="ORD0872"/>
        <s v="ORD0873"/>
        <s v="ORD0874"/>
        <s v="ORD0875"/>
        <s v="ORD0876"/>
        <s v="ORD0877"/>
        <s v="ORD0878"/>
        <s v="ORD0879"/>
        <s v="ORD0880"/>
        <s v="ORD0881"/>
        <s v="ORD0882"/>
        <s v="ORD0883"/>
        <s v="ORD0884"/>
        <s v="ORD0885"/>
        <s v="ORD0886"/>
        <s v="ORD0887"/>
        <s v="ORD0888"/>
        <s v="ORD0889"/>
        <s v="ORD0890"/>
        <s v="ORD0891"/>
        <s v="ORD0892"/>
        <s v="ORD0893"/>
        <s v="ORD0894"/>
        <s v="ORD0895"/>
        <s v="ORD0896"/>
        <s v="ORD0897"/>
        <s v="ORD0898"/>
        <s v="ORD0899"/>
        <s v="ORD0900"/>
        <s v="ORD0901"/>
        <s v="ORD0902"/>
        <s v="ORD0903"/>
        <s v="ORD0904"/>
        <s v="ORD0905"/>
        <s v="ORD0906"/>
        <s v="ORD0907"/>
        <s v="ORD0908"/>
        <s v="ORD0909"/>
        <s v="ORD0910"/>
        <s v="ORD0911"/>
        <s v="ORD0912"/>
        <s v="ORD0913"/>
        <s v="ORD0914"/>
        <s v="ORD0915"/>
        <s v="ORD0916"/>
        <s v="ORD0917"/>
        <s v="ORD0918"/>
        <s v="ORD0919"/>
        <s v="ORD0920"/>
        <s v="ORD0921"/>
        <s v="ORD0922"/>
        <s v="ORD0923"/>
        <s v="ORD0924"/>
        <s v="ORD0925"/>
        <s v="ORD0926"/>
        <s v="ORD0927"/>
        <s v="ORD0928"/>
        <s v="ORD0929"/>
        <s v="ORD0930"/>
        <s v="ORD0931"/>
        <s v="ORD0932"/>
        <s v="ORD0933"/>
        <s v="ORD0934"/>
        <s v="ORD0935"/>
        <s v="ORD0936"/>
        <s v="ORD0937"/>
        <s v="ORD0938"/>
        <s v="ORD0939"/>
        <s v="ORD0940"/>
        <s v="ORD0941"/>
        <s v="ORD0942"/>
        <s v="ORD0943"/>
        <s v="ORD0944"/>
        <s v="ORD0945"/>
        <s v="ORD0946"/>
        <s v="ORD0947"/>
        <s v="ORD0948"/>
        <s v="ORD0949"/>
        <s v="ORD0950"/>
        <s v="ORD0951"/>
        <s v="ORD0952"/>
        <s v="ORD0953"/>
        <s v="ORD0954"/>
        <s v="ORD0955"/>
        <s v="ORD0956"/>
        <s v="ORD0957"/>
        <s v="ORD0958"/>
        <s v="ORD0959"/>
        <s v="ORD0960"/>
        <s v="ORD0961"/>
        <s v="ORD0962"/>
        <s v="ORD0963"/>
        <s v="ORD0964"/>
        <s v="ORD0965"/>
        <s v="ORD0966"/>
        <s v="ORD0967"/>
        <s v="ORD0968"/>
        <s v="ORD0969"/>
        <s v="ORD0970"/>
        <s v="ORD0971"/>
        <s v="ORD0972"/>
        <s v="ORD0973"/>
        <s v="ORD0974"/>
        <s v="ORD0975"/>
        <s v="ORD0976"/>
        <s v="ORD0977"/>
        <s v="ORD0978"/>
        <s v="ORD0979"/>
        <s v="ORD0980"/>
        <s v="ORD0981"/>
        <s v="ORD0982"/>
        <s v="ORD0983"/>
        <s v="ORD0984"/>
        <s v="ORD0985"/>
        <s v="ORD0986"/>
        <s v="ORD0987"/>
        <s v="ORD0988"/>
        <s v="ORD0989"/>
        <s v="ORD0990"/>
        <s v="ORD0991"/>
        <s v="ORD0992"/>
        <s v="ORD0993"/>
        <s v="ORD0994"/>
        <s v="ORD0995"/>
        <s v="ORD0996"/>
        <s v="ORD0997"/>
        <s v="ORD0998"/>
        <s v="ORD0999"/>
        <s v="ORD1000"/>
        <s v="ORD1001"/>
        <s v="ORD1002"/>
        <s v="ORD1003"/>
        <s v="ORD1004"/>
        <s v="ORD1005"/>
        <s v="ORD1006"/>
        <s v="ORD1007"/>
        <s v="ORD1008"/>
        <s v="ORD1009"/>
        <s v="ORD1010"/>
        <s v="ORD1011"/>
        <s v="ORD1012"/>
        <s v="ORD1013"/>
        <s v="ORD1014"/>
        <s v="ORD1015"/>
        <s v="ORD1016"/>
        <s v="ORD1017"/>
        <s v="ORD1018"/>
        <s v="ORD1019"/>
        <s v="ORD1020"/>
        <s v="ORD1021"/>
        <s v="ORD1022"/>
        <s v="ORD1023"/>
        <s v="ORD1024"/>
        <s v="ORD1025"/>
        <s v="ORD1026"/>
        <s v="ORD1027"/>
        <s v="ORD1028"/>
        <s v="ORD1029"/>
        <s v="ORD1030"/>
        <s v="ORD1031"/>
        <s v="ORD1032"/>
        <s v="ORD1033"/>
        <s v="ORD1034"/>
        <s v="ORD1035"/>
        <s v="ORD1036"/>
        <s v="ORD1037"/>
        <s v="ORD1038"/>
        <s v="ORD1039"/>
        <s v="ORD1040"/>
        <s v="ORD1041"/>
        <s v="ORD1042"/>
        <s v="ORD1043"/>
        <s v="ORD1044"/>
        <s v="ORD1045"/>
        <s v="ORD1046"/>
        <s v="ORD1047"/>
        <s v="ORD1048"/>
        <s v="ORD1049"/>
        <s v="ORD1050"/>
        <s v="ORD1051"/>
        <s v="ORD1052"/>
        <s v="ORD1053"/>
        <s v="ORD1054"/>
        <s v="ORD1055"/>
        <s v="ORD1056"/>
        <s v="ORD1057"/>
        <s v="ORD1058"/>
        <s v="ORD1059"/>
        <s v="ORD1060"/>
        <s v="ORD1061"/>
        <s v="ORD1062"/>
        <s v="ORD1063"/>
        <s v="ORD1064"/>
        <s v="ORD1065"/>
        <s v="ORD1066"/>
        <s v="ORD1067"/>
        <s v="ORD1068"/>
        <s v="ORD1069"/>
        <s v="ORD1070"/>
        <s v="ORD1071"/>
        <s v="ORD1072"/>
        <s v="ORD1073"/>
        <s v="ORD1074"/>
        <s v="ORD1075"/>
        <s v="ORD1076"/>
        <s v="ORD1077"/>
        <s v="ORD1078"/>
        <s v="ORD1079"/>
        <s v="ORD1080"/>
        <s v="ORD1081"/>
        <s v="ORD1082"/>
        <s v="ORD1083"/>
        <s v="ORD1084"/>
        <s v="ORD1085"/>
        <s v="ORD1086"/>
        <s v="ORD1087"/>
        <s v="ORD1088"/>
        <s v="ORD1089"/>
        <s v="ORD1090"/>
        <s v="ORD1091"/>
        <s v="ORD1092"/>
        <s v="ORD1093"/>
        <s v="ORD1094"/>
        <s v="ORD1095"/>
        <s v="ORD1096"/>
        <s v="ORD1097"/>
        <s v="ORD1098"/>
        <s v="ORD1099"/>
        <s v="ORD1100"/>
        <s v="ORD1101"/>
        <s v="ORD1102"/>
        <s v="ORD1103"/>
        <s v="ORD1104"/>
        <s v="ORD1105"/>
        <s v="ORD1106"/>
        <s v="ORD1107"/>
        <s v="ORD1108"/>
        <s v="ORD1109"/>
        <s v="ORD1110"/>
        <s v="ORD1111"/>
        <s v="ORD1112"/>
        <s v="ORD1113"/>
        <s v="ORD1114"/>
        <s v="ORD1115"/>
        <s v="ORD1116"/>
        <s v="ORD1117"/>
        <s v="ORD1118"/>
        <s v="ORD1119"/>
        <s v="ORD1120"/>
        <s v="ORD1121"/>
        <s v="ORD1122"/>
        <s v="ORD1123"/>
        <s v="ORD1124"/>
        <s v="ORD1125"/>
        <s v="ORD1126"/>
        <s v="ORD1127"/>
        <s v="ORD1128"/>
        <s v="ORD1129"/>
        <s v="ORD1130"/>
        <s v="ORD1131"/>
        <s v="ORD1132"/>
        <s v="ORD1133"/>
        <s v="ORD1134"/>
        <s v="ORD1135"/>
        <s v="ORD1136"/>
        <s v="ORD1137"/>
        <s v="ORD1138"/>
        <s v="ORD1139"/>
        <s v="ORD1140"/>
        <s v="ORD1141"/>
        <s v="ORD1142"/>
        <s v="ORD1143"/>
        <s v="ORD1144"/>
        <s v="ORD1145"/>
        <s v="ORD1146"/>
        <s v="ORD1147"/>
        <s v="ORD1148"/>
        <s v="ORD1149"/>
        <s v="ORD1150"/>
        <s v="ORD1151"/>
        <s v="ORD1152"/>
        <s v="ORD1153"/>
        <s v="ORD1154"/>
        <s v="ORD1155"/>
        <s v="ORD1156"/>
        <s v="ORD1157"/>
        <s v="ORD1158"/>
        <s v="ORD1159"/>
        <s v="ORD1160"/>
        <s v="ORD1161"/>
        <s v="ORD1162"/>
        <s v="ORD1163"/>
        <s v="ORD1164"/>
        <s v="ORD1165"/>
        <s v="ORD1166"/>
        <s v="ORD1167"/>
        <s v="ORD1168"/>
        <s v="ORD1169"/>
        <s v="ORD1170"/>
        <s v="ORD1171"/>
        <s v="ORD1172"/>
        <s v="ORD1173"/>
        <s v="ORD1174"/>
        <s v="ORD1175"/>
        <s v="ORD1176"/>
        <s v="ORD1177"/>
        <s v="ORD1178"/>
        <s v="ORD1179"/>
        <s v="ORD1180"/>
        <s v="ORD1181"/>
        <s v="ORD1182"/>
        <s v="ORD1183"/>
        <s v="ORD1184"/>
        <s v="ORD1185"/>
        <s v="ORD1186"/>
        <s v="ORD1187"/>
        <s v="ORD1188"/>
        <s v="ORD1189"/>
        <s v="ORD1190"/>
        <s v="ORD1191"/>
        <s v="ORD1192"/>
        <s v="ORD1193"/>
        <s v="ORD1194"/>
        <s v="ORD1195"/>
        <s v="ORD1196"/>
        <s v="ORD1197"/>
        <s v="ORD1198"/>
        <s v="ORD1199"/>
        <s v="ORD1200"/>
        <s v="ORD1201"/>
        <s v="ORD1202"/>
        <s v="ORD1203"/>
        <s v="ORD1204"/>
        <s v="ORD1205"/>
        <s v="ORD1206"/>
        <s v="ORD1207"/>
        <s v="ORD1208"/>
        <s v="ORD1209"/>
        <s v="ORD1210"/>
        <s v="ORD1211"/>
        <s v="ORD1212"/>
        <s v="ORD1213"/>
        <s v="ORD1214"/>
        <s v="ORD1215"/>
        <s v="ORD1216"/>
        <s v="ORD1217"/>
        <s v="ORD1218"/>
        <s v="ORD1219"/>
        <s v="ORD1220"/>
        <s v="ORD1221"/>
        <s v="ORD1222"/>
        <s v="ORD1223"/>
        <s v="ORD1224"/>
        <s v="ORD1225"/>
        <s v="ORD1226"/>
        <s v="ORD1227"/>
        <s v="ORD1228"/>
        <s v="ORD1229"/>
        <s v="ORD1230"/>
        <s v="ORD1231"/>
        <s v="ORD1232"/>
        <s v="ORD1233"/>
        <s v="ORD1234"/>
        <s v="ORD1235"/>
        <s v="ORD1236"/>
        <s v="ORD1237"/>
        <s v="ORD1238"/>
        <s v="ORD1239"/>
        <s v="ORD1240"/>
        <s v="ORD1241"/>
        <s v="ORD1242"/>
        <s v="ORD1243"/>
        <s v="ORD1244"/>
        <s v="ORD1245"/>
        <s v="ORD1246"/>
        <s v="ORD1247"/>
        <s v="ORD1248"/>
        <s v="ORD1249"/>
        <s v="ORD1250"/>
        <s v="ORD1251"/>
        <s v="ORD1252"/>
        <s v="ORD1253"/>
        <s v="ORD1254"/>
        <s v="ORD1255"/>
        <s v="ORD1256"/>
        <s v="ORD1257"/>
        <s v="ORD1258"/>
        <s v="ORD1259"/>
        <s v="ORD1260"/>
        <s v="ORD1261"/>
        <s v="ORD1262"/>
        <s v="ORD1263"/>
        <s v="ORD1264"/>
        <s v="ORD1265"/>
        <s v="ORD1266"/>
        <s v="ORD1267"/>
        <s v="ORD1268"/>
        <s v="ORD1269"/>
        <s v="ORD1270"/>
        <s v="ORD1271"/>
        <s v="ORD1272"/>
        <s v="ORD1273"/>
        <s v="ORD1274"/>
        <s v="ORD1275"/>
        <s v="ORD1276"/>
        <s v="ORD1277"/>
        <s v="ORD1278"/>
        <s v="ORD1279"/>
        <s v="ORD1280"/>
        <s v="ORD1281"/>
        <s v="ORD1282"/>
        <s v="ORD1283"/>
        <s v="ORD1284"/>
        <s v="ORD1285"/>
        <s v="ORD1286"/>
        <s v="ORD1287"/>
        <s v="ORD1288"/>
        <s v="ORD1289"/>
        <s v="ORD1290"/>
        <s v="ORD1291"/>
        <s v="ORD1292"/>
        <s v="ORD1293"/>
        <s v="ORD1294"/>
        <s v="ORD1295"/>
        <s v="ORD1296"/>
        <s v="ORD1297"/>
        <s v="ORD1298"/>
        <s v="ORD1299"/>
        <s v="ORD1300"/>
        <s v="ORD1301"/>
        <s v="ORD1302"/>
        <s v="ORD1303"/>
        <s v="ORD1304"/>
        <s v="ORD1305"/>
        <s v="ORD1306"/>
        <s v="ORD1307"/>
        <s v="ORD1308"/>
        <s v="ORD1309"/>
        <s v="ORD1310"/>
        <s v="ORD1311"/>
        <s v="ORD1312"/>
        <s v="ORD1313"/>
        <s v="ORD1314"/>
        <s v="ORD1315"/>
        <s v="ORD1316"/>
        <s v="ORD1317"/>
        <s v="ORD1318"/>
        <s v="ORD1319"/>
        <s v="ORD1320"/>
        <s v="ORD1321"/>
        <s v="ORD1322"/>
        <s v="ORD1323"/>
        <s v="ORD1324"/>
        <s v="ORD1325"/>
        <s v="ORD1326"/>
        <s v="ORD1327"/>
        <s v="ORD1328"/>
        <s v="ORD1329"/>
        <s v="ORD1330"/>
        <s v="ORD1331"/>
        <s v="ORD1332"/>
        <s v="ORD1333"/>
        <s v="ORD1334"/>
        <s v="ORD1335"/>
        <s v="ORD1336"/>
        <s v="ORD1337"/>
        <s v="ORD1338"/>
        <s v="ORD1339"/>
        <s v="ORD1340"/>
        <s v="ORD1341"/>
        <s v="ORD1342"/>
        <s v="ORD1343"/>
        <s v="ORD1344"/>
        <s v="ORD1345"/>
        <s v="ORD1346"/>
        <s v="ORD1347"/>
        <s v="ORD1348"/>
        <s v="ORD1349"/>
        <s v="ORD1350"/>
        <s v="ORD1351"/>
        <s v="ORD1352"/>
        <s v="ORD1353"/>
        <s v="ORD1354"/>
        <s v="ORD1355"/>
        <s v="ORD1356"/>
        <s v="ORD1357"/>
        <s v="ORD1358"/>
        <s v="ORD1359"/>
        <s v="ORD1360"/>
        <s v="ORD1361"/>
        <s v="ORD1362"/>
        <s v="ORD1363"/>
        <s v="ORD1364"/>
        <s v="ORD1365"/>
        <s v="ORD1366"/>
        <s v="ORD1367"/>
        <s v="ORD1368"/>
        <s v="ORD1369"/>
        <s v="ORD1370"/>
        <s v="ORD1371"/>
        <s v="ORD1372"/>
        <s v="ORD1373"/>
        <s v="ORD1374"/>
        <s v="ORD1375"/>
        <s v="ORD1376"/>
        <s v="ORD1377"/>
        <s v="ORD1378"/>
        <s v="ORD1379"/>
        <s v="ORD1380"/>
        <s v="ORD1381"/>
        <s v="ORD1382"/>
        <s v="ORD1383"/>
        <s v="ORD1384"/>
        <s v="ORD1385"/>
        <s v="ORD1386"/>
        <s v="ORD1387"/>
        <s v="ORD1388"/>
        <s v="ORD1389"/>
        <s v="ORD1390"/>
        <s v="ORD1391"/>
        <s v="ORD1392"/>
        <s v="ORD1393"/>
        <s v="ORD1394"/>
        <s v="ORD1395"/>
        <s v="ORD1396"/>
        <s v="ORD1397"/>
        <s v="ORD1398"/>
        <s v="ORD1399"/>
        <s v="ORD1400"/>
        <s v="ORD1401"/>
        <s v="ORD1402"/>
        <s v="ORD1403"/>
        <s v="ORD1404"/>
        <s v="ORD1405"/>
        <s v="ORD1406"/>
        <s v="ORD1407"/>
        <s v="ORD1408"/>
        <s v="ORD1409"/>
        <s v="ORD1410"/>
        <s v="ORD1411"/>
        <s v="ORD1412"/>
        <s v="ORD1413"/>
        <s v="ORD1414"/>
        <s v="ORD1415"/>
        <s v="ORD1416"/>
        <s v="ORD1417"/>
        <s v="ORD1418"/>
        <s v="ORD1419"/>
        <s v="ORD1420"/>
        <s v="ORD1421"/>
        <s v="ORD1422"/>
        <s v="ORD1423"/>
        <s v="ORD1424"/>
        <s v="ORD1425"/>
        <s v="ORD1426"/>
        <s v="ORD1427"/>
        <s v="ORD1428"/>
        <s v="ORD1429"/>
        <s v="ORD1430"/>
        <s v="ORD1431"/>
        <s v="ORD1432"/>
        <s v="ORD1433"/>
        <s v="ORD1434"/>
        <s v="ORD1435"/>
        <s v="ORD1436"/>
        <s v="ORD1437"/>
        <s v="ORD1438"/>
        <s v="ORD1439"/>
        <s v="ORD1440"/>
        <s v="ORD1441"/>
        <s v="ORD1442"/>
        <s v="ORD1443"/>
        <s v="ORD1444"/>
        <s v="ORD1445"/>
        <s v="ORD1446"/>
        <s v="ORD1447"/>
        <s v="ORD1448"/>
        <s v="ORD1449"/>
        <s v="ORD1450"/>
        <s v="ORD1451"/>
        <s v="ORD1452"/>
        <s v="ORD1453"/>
        <s v="ORD1454"/>
        <s v="ORD1455"/>
        <s v="ORD1456"/>
        <s v="ORD1457"/>
        <s v="ORD1458"/>
        <s v="ORD1459"/>
        <s v="ORD1460"/>
        <s v="ORD1461"/>
        <s v="ORD1462"/>
        <s v="ORD1463"/>
        <s v="ORD1464"/>
        <s v="ORD1465"/>
        <s v="ORD1466"/>
        <s v="ORD1467"/>
        <s v="ORD1468"/>
        <s v="ORD1469"/>
        <s v="ORD1470"/>
        <s v="ORD1471"/>
        <s v="ORD1472"/>
        <s v="ORD1473"/>
        <s v="ORD1474"/>
        <s v="ORD1475"/>
        <s v="ORD1476"/>
        <s v="ORD1477"/>
        <s v="ORD1478"/>
        <s v="ORD1479"/>
        <s v="ORD1480"/>
        <s v="ORD1481"/>
        <s v="ORD1482"/>
        <s v="ORD1483"/>
        <s v="ORD1484"/>
        <s v="ORD1485"/>
        <s v="ORD1486"/>
        <s v="ORD1487"/>
        <s v="ORD1488"/>
        <s v="ORD1489"/>
        <s v="ORD1490"/>
        <s v="ORD1491"/>
        <s v="ORD1492"/>
        <s v="ORD1493"/>
        <s v="ORD1494"/>
        <s v="ORD1495"/>
        <s v="ORD1496"/>
        <s v="ORD1497"/>
        <s v="ORD1498"/>
        <s v="ORD1499"/>
        <s v="ORD1500"/>
      </sharedItems>
    </cacheField>
    <cacheField name="Order Date" numFmtId="14">
      <sharedItems/>
    </cacheField>
    <cacheField name="Day" numFmtId="14">
      <sharedItems count="7">
        <s v="Wednesday"/>
        <s v="Friday"/>
        <s v="Tuesday"/>
        <s v="Monday"/>
        <s v="Saturday"/>
        <s v="Thursday"/>
        <s v="Sunday"/>
      </sharedItems>
    </cacheField>
    <cacheField name="Month/Year" numFmtId="14">
      <sharedItems count="7">
        <s v="May-2025"/>
        <s v="Jan-2025"/>
        <s v="Feb-2025"/>
        <s v="Jun-2025"/>
        <s v="Apr-2025"/>
        <s v="Mar-2025"/>
        <s v="Jul-2025"/>
      </sharedItems>
    </cacheField>
    <cacheField name="State" numFmtId="0">
      <sharedItems/>
    </cacheField>
    <cacheField name="Region" numFmtId="0">
      <sharedItems count="4">
        <s v="North"/>
        <s v="West"/>
        <s v="East"/>
        <s v="South"/>
      </sharedItems>
    </cacheField>
    <cacheField name="Category" numFmtId="0">
      <sharedItems count="5">
        <s v="Electronics"/>
        <s v="Grocery"/>
        <s v="Books"/>
        <s v="Clothing"/>
        <s v="Home Decor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1" maxValue="5"/>
    </cacheField>
    <cacheField name="Unit Price (₹)" numFmtId="0">
      <sharedItems containsSemiMixedTypes="0" containsString="0" containsNumber="1" minValue="103.31" maxValue="4997.28"/>
    </cacheField>
    <cacheField name="Discount Rate" numFmtId="0">
      <sharedItems containsSemiMixedTypes="0" containsString="0" containsNumber="1" minValue="0" maxValue="0.25"/>
    </cacheField>
    <cacheField name="Total Price (₹)" numFmtId="0">
      <sharedItems containsSemiMixedTypes="0" containsString="0" containsNumber="1" minValue="92.68" maxValue="24951.1"/>
    </cacheField>
    <cacheField name="Payment Type" numFmtId="0">
      <sharedItems/>
    </cacheField>
    <cacheField name="Customer Segment" numFmtId="0">
      <sharedItems count="3">
        <s v="Regular"/>
        <s v="First-Time"/>
        <s v="Prime"/>
      </sharedItems>
    </cacheField>
    <cacheField name="Shipping Method" numFmtId="0">
      <sharedItems/>
    </cacheField>
    <cacheField name="Delivery Status" numFmtId="0">
      <sharedItems/>
    </cacheField>
    <cacheField name="Gross Revenew " numFmtId="0">
      <sharedItems containsSemiMixedTypes="0" containsString="0" containsNumber="1" minValue="105.32" maxValue="24973.3"/>
    </cacheField>
    <cacheField name="Net Revenew" numFmtId="0">
      <sharedItems containsSemiMixedTypes="0" containsString="0" containsNumber="1" minValue="92.681599999999989" maxValue="24951.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ORD0001"/>
    <s v="07-May-2025"/>
    <x v="0"/>
    <s v="Karnataka"/>
    <s v="North"/>
    <x v="0"/>
    <s v="Smartphone"/>
    <n v="2"/>
    <n v="3708.71"/>
    <n v="0.17"/>
    <n v="6156.46"/>
    <s v="Debit Card"/>
    <s v="Regular"/>
    <s v="Same-Day"/>
    <s v="Delivered"/>
    <n v="7417.42"/>
  </r>
  <r>
    <s v="ORD0002"/>
    <s v="24-Jan-2025"/>
    <x v="1"/>
    <s v="Maharashtra"/>
    <s v="West"/>
    <x v="0"/>
    <s v="Smartphone"/>
    <n v="5"/>
    <n v="3049.89"/>
    <n v="0.14000000000000001"/>
    <n v="13114.53"/>
    <s v="Debit Card"/>
    <s v="Regular"/>
    <s v="Same-Day"/>
    <s v="Delivered"/>
    <n v="15249.449999999999"/>
  </r>
  <r>
    <s v="ORD0003"/>
    <s v="07-Jan-2025"/>
    <x v="1"/>
    <s v="Maharashtra"/>
    <s v="North"/>
    <x v="1"/>
    <s v="Milk"/>
    <n v="4"/>
    <n v="1767.23"/>
    <n v="0.04"/>
    <n v="6786.16"/>
    <s v="Debit Card"/>
    <s v="First-Time"/>
    <s v="Express"/>
    <s v="Delivered"/>
    <n v="7068.92"/>
  </r>
  <r>
    <s v="ORD0004"/>
    <s v="26-May-2025"/>
    <x v="0"/>
    <s v="Karnataka"/>
    <s v="North"/>
    <x v="0"/>
    <s v="Headphones"/>
    <n v="1"/>
    <n v="3675.69"/>
    <n v="0.13"/>
    <n v="3197.85"/>
    <s v="COD"/>
    <s v="Prime"/>
    <s v="Express"/>
    <s v="Delivered"/>
    <n v="3675.69"/>
  </r>
  <r>
    <s v="ORD0005"/>
    <s v="25-Feb-2025"/>
    <x v="2"/>
    <s v="Gujarat"/>
    <s v="North"/>
    <x v="1"/>
    <s v="Milk"/>
    <n v="1"/>
    <n v="324.54000000000002"/>
    <n v="0.06"/>
    <n v="305.07"/>
    <s v="Debit Card"/>
    <s v="First-Time"/>
    <s v="Express"/>
    <s v="Returned"/>
    <n v="324.54000000000002"/>
  </r>
  <r>
    <s v="ORD0006"/>
    <s v="19-Feb-2025"/>
    <x v="2"/>
    <s v="Karnataka"/>
    <s v="East"/>
    <x v="0"/>
    <s v="Smartwatch"/>
    <n v="3"/>
    <n v="897.01"/>
    <n v="0.09"/>
    <n v="2448.84"/>
    <s v="Net Banking"/>
    <s v="First-Time"/>
    <s v="Same-Day"/>
    <s v="Delivered"/>
    <n v="2691.0299999999997"/>
  </r>
  <r>
    <s v="ORD0007"/>
    <s v="15-Feb-2025"/>
    <x v="2"/>
    <s v="Gujarat"/>
    <s v="South"/>
    <x v="0"/>
    <s v="Laptop"/>
    <n v="4"/>
    <n v="1959.33"/>
    <n v="0.25"/>
    <n v="5877.99"/>
    <s v="Debit Card"/>
    <s v="Regular"/>
    <s v="Same-Day"/>
    <s v="Delivered"/>
    <n v="7837.32"/>
  </r>
  <r>
    <s v="ORD0008"/>
    <s v="30-Jan-2025"/>
    <x v="1"/>
    <s v="Maharashtra"/>
    <s v="East"/>
    <x v="0"/>
    <s v="Laptop"/>
    <n v="3"/>
    <n v="424.32"/>
    <n v="0.23"/>
    <n v="980.18"/>
    <s v="UPI"/>
    <s v="Prime"/>
    <s v="Same-Day"/>
    <s v="Delivered"/>
    <n v="1272.96"/>
  </r>
  <r>
    <s v="ORD0009"/>
    <s v="26-May-2025"/>
    <x v="0"/>
    <s v="Tamil Nadu"/>
    <s v="West"/>
    <x v="2"/>
    <s v="Biography"/>
    <n v="2"/>
    <n v="1308.47"/>
    <n v="0.14000000000000001"/>
    <n v="2250.5700000000002"/>
    <s v="Debit Card"/>
    <s v="Prime"/>
    <s v="Express"/>
    <s v="Returned"/>
    <n v="2616.94"/>
  </r>
  <r>
    <s v="ORD0010"/>
    <s v="22-Jan-2025"/>
    <x v="1"/>
    <s v="Delhi"/>
    <s v="South"/>
    <x v="2"/>
    <s v="Comics"/>
    <n v="4"/>
    <n v="545.46"/>
    <n v="0.01"/>
    <n v="2160.02"/>
    <s v="Debit Card"/>
    <s v="First-Time"/>
    <s v="Standard"/>
    <s v="Delivered"/>
    <n v="2181.84"/>
  </r>
  <r>
    <s v="ORD0011"/>
    <s v="14-May-2025"/>
    <x v="0"/>
    <s v="Tamil Nadu"/>
    <s v="North"/>
    <x v="2"/>
    <s v="Novel"/>
    <n v="4"/>
    <n v="2692.66"/>
    <n v="0.24"/>
    <n v="8185.69"/>
    <s v="Net Banking"/>
    <s v="First-Time"/>
    <s v="Standard"/>
    <s v="Delivered"/>
    <n v="10770.64"/>
  </r>
  <r>
    <s v="ORD0012"/>
    <s v="26-May-2025"/>
    <x v="0"/>
    <s v="Karnataka"/>
    <s v="East"/>
    <x v="1"/>
    <s v="Milk"/>
    <n v="4"/>
    <n v="874.97"/>
    <n v="0"/>
    <n v="3499.88"/>
    <s v="Credit Card"/>
    <s v="Prime"/>
    <s v="Same-Day"/>
    <s v="In Transit"/>
    <n v="3499.88"/>
  </r>
  <r>
    <s v="ORD0013"/>
    <s v="25-Jun-2025"/>
    <x v="3"/>
    <s v="Karnataka"/>
    <s v="North"/>
    <x v="3"/>
    <s v="T-shirt"/>
    <n v="2"/>
    <n v="848.91"/>
    <n v="0.19"/>
    <n v="1375.23"/>
    <s v="COD"/>
    <s v="First-Time"/>
    <s v="Same-Day"/>
    <s v="Delivered"/>
    <n v="1697.82"/>
  </r>
  <r>
    <s v="ORD0014"/>
    <s v="18-Apr-2025"/>
    <x v="4"/>
    <s v="Maharashtra"/>
    <s v="North"/>
    <x v="2"/>
    <s v="Novel"/>
    <n v="2"/>
    <n v="383.83"/>
    <n v="0.22"/>
    <n v="598.77"/>
    <s v="UPI"/>
    <s v="Prime"/>
    <s v="Standard"/>
    <s v="Delivered"/>
    <n v="767.66"/>
  </r>
  <r>
    <s v="ORD0015"/>
    <s v="19-Jan-2025"/>
    <x v="1"/>
    <s v="Delhi"/>
    <s v="South"/>
    <x v="0"/>
    <s v="Laptop"/>
    <n v="2"/>
    <n v="1398.78"/>
    <n v="0.22"/>
    <n v="2182.1"/>
    <s v="Net Banking"/>
    <s v="First-Time"/>
    <s v="Express"/>
    <s v="Returned"/>
    <n v="2797.56"/>
  </r>
  <r>
    <s v="ORD0016"/>
    <s v="27-Apr-2025"/>
    <x v="4"/>
    <s v="Tamil Nadu"/>
    <s v="East"/>
    <x v="3"/>
    <s v="Dress"/>
    <n v="5"/>
    <n v="2312.2800000000002"/>
    <n v="0.06"/>
    <n v="10867.72"/>
    <s v="UPI"/>
    <s v="Prime"/>
    <s v="Standard"/>
    <s v="Delivered"/>
    <n v="11561.400000000001"/>
  </r>
  <r>
    <s v="ORD0017"/>
    <s v="25-Mar-2025"/>
    <x v="5"/>
    <s v="Gujarat"/>
    <s v="North"/>
    <x v="1"/>
    <s v="Oil"/>
    <n v="1"/>
    <n v="3568.42"/>
    <n v="0.01"/>
    <n v="3532.74"/>
    <s v="Debit Card"/>
    <s v="Regular"/>
    <s v="Standard"/>
    <s v="Returned"/>
    <n v="3568.42"/>
  </r>
  <r>
    <s v="ORD0018"/>
    <s v="09-Jan-2025"/>
    <x v="1"/>
    <s v="Karnataka"/>
    <s v="West"/>
    <x v="0"/>
    <s v="Laptop"/>
    <n v="5"/>
    <n v="748.33"/>
    <n v="0.23"/>
    <n v="2881.07"/>
    <s v="Net Banking"/>
    <s v="Regular"/>
    <s v="Same-Day"/>
    <s v="Delivered"/>
    <n v="3741.65"/>
  </r>
  <r>
    <s v="ORD0019"/>
    <s v="08-Jan-2025"/>
    <x v="1"/>
    <s v="Delhi"/>
    <s v="North"/>
    <x v="2"/>
    <s v="Biography"/>
    <n v="4"/>
    <n v="1836.06"/>
    <n v="0.1"/>
    <n v="6609.82"/>
    <s v="Credit Card"/>
    <s v="Regular"/>
    <s v="Same-Day"/>
    <s v="Delivered"/>
    <n v="7344.24"/>
  </r>
  <r>
    <s v="ORD0020"/>
    <s v="21-Jan-2025"/>
    <x v="1"/>
    <s v="Tamil Nadu"/>
    <s v="West"/>
    <x v="0"/>
    <s v="Smartphone"/>
    <n v="2"/>
    <n v="1038.79"/>
    <n v="0.13"/>
    <n v="1807.49"/>
    <s v="UPI"/>
    <s v="Regular"/>
    <s v="Standard"/>
    <s v="Delivered"/>
    <n v="2077.58"/>
  </r>
  <r>
    <s v="ORD0021"/>
    <s v="14-Feb-2025"/>
    <x v="2"/>
    <s v="Maharashtra"/>
    <s v="North"/>
    <x v="2"/>
    <s v="Textbook"/>
    <n v="1"/>
    <n v="347.88"/>
    <n v="0.25"/>
    <n v="260.91000000000003"/>
    <s v="Net Banking"/>
    <s v="First-Time"/>
    <s v="Standard"/>
    <s v="Returned"/>
    <n v="347.88"/>
  </r>
  <r>
    <s v="ORD0022"/>
    <s v="17-Feb-2025"/>
    <x v="2"/>
    <s v="Tamil Nadu"/>
    <s v="West"/>
    <x v="3"/>
    <s v="Jeans"/>
    <n v="2"/>
    <n v="4336.79"/>
    <n v="0.23"/>
    <n v="6678.66"/>
    <s v="Net Banking"/>
    <s v="Prime"/>
    <s v="Standard"/>
    <s v="Delivered"/>
    <n v="8673.58"/>
  </r>
  <r>
    <s v="ORD0023"/>
    <s v="11-Apr-2025"/>
    <x v="4"/>
    <s v="Tamil Nadu"/>
    <s v="East"/>
    <x v="2"/>
    <s v="Comics"/>
    <n v="5"/>
    <n v="3343.17"/>
    <n v="0.12"/>
    <n v="14709.95"/>
    <s v="UPI"/>
    <s v="Prime"/>
    <s v="Standard"/>
    <s v="Delivered"/>
    <n v="16715.849999999999"/>
  </r>
  <r>
    <s v="ORD0024"/>
    <s v="29-Apr-2025"/>
    <x v="4"/>
    <s v="Karnataka"/>
    <s v="South"/>
    <x v="0"/>
    <s v="Smartphone"/>
    <n v="5"/>
    <n v="2436.2600000000002"/>
    <n v="0.23"/>
    <n v="9379.6"/>
    <s v="Credit Card"/>
    <s v="Regular"/>
    <s v="Same-Day"/>
    <s v="Delivered"/>
    <n v="12181.300000000001"/>
  </r>
  <r>
    <s v="ORD0025"/>
    <s v="08-Jan-2025"/>
    <x v="1"/>
    <s v="Delhi"/>
    <s v="South"/>
    <x v="1"/>
    <s v="Rice"/>
    <n v="1"/>
    <n v="3408.54"/>
    <n v="0.06"/>
    <n v="3204.03"/>
    <s v="Credit Card"/>
    <s v="First-Time"/>
    <s v="Standard"/>
    <s v="Delivered"/>
    <n v="3408.54"/>
  </r>
  <r>
    <s v="ORD0026"/>
    <s v="21-Apr-2025"/>
    <x v="4"/>
    <s v="Tamil Nadu"/>
    <s v="East"/>
    <x v="0"/>
    <s v="Smartphone"/>
    <n v="5"/>
    <n v="1650.21"/>
    <n v="7.0000000000000007E-2"/>
    <n v="7673.48"/>
    <s v="COD"/>
    <s v="First-Time"/>
    <s v="Same-Day"/>
    <s v="Delivered"/>
    <n v="8251.0499999999993"/>
  </r>
  <r>
    <s v="ORD0027"/>
    <s v="10-Feb-2025"/>
    <x v="2"/>
    <s v="Karnataka"/>
    <s v="North"/>
    <x v="2"/>
    <s v="Textbook"/>
    <n v="1"/>
    <n v="145.65"/>
    <n v="0.16"/>
    <n v="122.35"/>
    <s v="Net Banking"/>
    <s v="Prime"/>
    <s v="Same-Day"/>
    <s v="Delivered"/>
    <n v="145.65"/>
  </r>
  <r>
    <s v="ORD0028"/>
    <s v="22-May-2025"/>
    <x v="0"/>
    <s v="Delhi"/>
    <s v="East"/>
    <x v="3"/>
    <s v="Dress"/>
    <n v="2"/>
    <n v="1910.68"/>
    <n v="0.04"/>
    <n v="3668.51"/>
    <s v="UPI"/>
    <s v="Regular"/>
    <s v="Same-Day"/>
    <s v="Delivered"/>
    <n v="3821.36"/>
  </r>
  <r>
    <s v="ORD0029"/>
    <s v="09-May-2025"/>
    <x v="0"/>
    <s v="Gujarat"/>
    <s v="North"/>
    <x v="1"/>
    <s v="Rice"/>
    <n v="1"/>
    <n v="4700.76"/>
    <n v="0.03"/>
    <n v="4559.74"/>
    <s v="UPI"/>
    <s v="First-Time"/>
    <s v="Standard"/>
    <s v="Delivered"/>
    <n v="4700.76"/>
  </r>
  <r>
    <s v="ORD0030"/>
    <s v="19-May-2025"/>
    <x v="0"/>
    <s v="Karnataka"/>
    <s v="West"/>
    <x v="3"/>
    <s v="Dress"/>
    <n v="3"/>
    <n v="1097.6300000000001"/>
    <n v="0.16"/>
    <n v="2766.03"/>
    <s v="COD"/>
    <s v="Regular"/>
    <s v="Express"/>
    <s v="Delivered"/>
    <n v="3292.8900000000003"/>
  </r>
  <r>
    <s v="ORD0031"/>
    <s v="18-Apr-2025"/>
    <x v="4"/>
    <s v="Tamil Nadu"/>
    <s v="South"/>
    <x v="0"/>
    <s v="Smartphone"/>
    <n v="1"/>
    <n v="1734.43"/>
    <n v="0.03"/>
    <n v="1682.4"/>
    <s v="UPI"/>
    <s v="Regular"/>
    <s v="Express"/>
    <s v="Delivered"/>
    <n v="1734.43"/>
  </r>
  <r>
    <s v="ORD0032"/>
    <s v="25-Mar-2025"/>
    <x v="5"/>
    <s v="Gujarat"/>
    <s v="North"/>
    <x v="1"/>
    <s v="Biscuits"/>
    <n v="1"/>
    <n v="4730.75"/>
    <n v="0.17"/>
    <n v="3926.52"/>
    <s v="Credit Card"/>
    <s v="Regular"/>
    <s v="Standard"/>
    <s v="Cancelled"/>
    <n v="4730.75"/>
  </r>
  <r>
    <s v="ORD0033"/>
    <s v="14-Feb-2025"/>
    <x v="2"/>
    <s v="Tamil Nadu"/>
    <s v="East"/>
    <x v="1"/>
    <s v="Oil"/>
    <n v="3"/>
    <n v="1886.79"/>
    <n v="0.23"/>
    <n v="4358.4799999999996"/>
    <s v="Debit Card"/>
    <s v="Regular"/>
    <s v="Standard"/>
    <s v="Delivered"/>
    <n v="5660.37"/>
  </r>
  <r>
    <s v="ORD0034"/>
    <s v="31-Mar-2025"/>
    <x v="5"/>
    <s v="Karnataka"/>
    <s v="South"/>
    <x v="3"/>
    <s v="T-shirt"/>
    <n v="5"/>
    <n v="3772.44"/>
    <n v="0.23"/>
    <n v="14523.89"/>
    <s v="COD"/>
    <s v="Prime"/>
    <s v="Standard"/>
    <s v="In Transit"/>
    <n v="18862.2"/>
  </r>
  <r>
    <s v="ORD0035"/>
    <s v="27-Apr-2025"/>
    <x v="4"/>
    <s v="Maharashtra"/>
    <s v="South"/>
    <x v="3"/>
    <s v="Jacket"/>
    <n v="3"/>
    <n v="3933.69"/>
    <n v="0.1"/>
    <n v="10620.96"/>
    <s v="Debit Card"/>
    <s v="First-Time"/>
    <s v="Same-Day"/>
    <s v="Delivered"/>
    <n v="11801.07"/>
  </r>
  <r>
    <s v="ORD0036"/>
    <s v="26-Feb-2025"/>
    <x v="2"/>
    <s v="Maharashtra"/>
    <s v="South"/>
    <x v="0"/>
    <s v="Smartwatch"/>
    <n v="2"/>
    <n v="4101.2700000000004"/>
    <n v="0.12"/>
    <n v="7218.24"/>
    <s v="Net Banking"/>
    <s v="Regular"/>
    <s v="Express"/>
    <s v="Delivered"/>
    <n v="8202.5400000000009"/>
  </r>
  <r>
    <s v="ORD0037"/>
    <s v="09-Jun-2025"/>
    <x v="3"/>
    <s v="Karnataka"/>
    <s v="East"/>
    <x v="3"/>
    <s v="Jacket"/>
    <n v="3"/>
    <n v="1820.62"/>
    <n v="0.13"/>
    <n v="4751.82"/>
    <s v="UPI"/>
    <s v="Regular"/>
    <s v="Same-Day"/>
    <s v="Returned"/>
    <n v="5461.86"/>
  </r>
  <r>
    <s v="ORD0038"/>
    <s v="20-Jun-2025"/>
    <x v="3"/>
    <s v="Delhi"/>
    <s v="East"/>
    <x v="0"/>
    <s v="Headphones"/>
    <n v="1"/>
    <n v="631.16999999999996"/>
    <n v="0.11"/>
    <n v="561.74"/>
    <s v="COD"/>
    <s v="Prime"/>
    <s v="Same-Day"/>
    <s v="Delivered"/>
    <n v="631.16999999999996"/>
  </r>
  <r>
    <s v="ORD0039"/>
    <s v="04-Jan-2025"/>
    <x v="1"/>
    <s v="Tamil Nadu"/>
    <s v="South"/>
    <x v="1"/>
    <s v="Rice"/>
    <n v="3"/>
    <n v="317.49"/>
    <n v="0.11"/>
    <n v="847.7"/>
    <s v="COD"/>
    <s v="Regular"/>
    <s v="Same-Day"/>
    <s v="Delivered"/>
    <n v="952.47"/>
  </r>
  <r>
    <s v="ORD0040"/>
    <s v="30-May-2025"/>
    <x v="0"/>
    <s v="Gujarat"/>
    <s v="West"/>
    <x v="0"/>
    <s v="Headphones"/>
    <n v="1"/>
    <n v="3626.8"/>
    <n v="0.08"/>
    <n v="3336.66"/>
    <s v="UPI"/>
    <s v="First-Time"/>
    <s v="Express"/>
    <s v="Delivered"/>
    <n v="3626.8"/>
  </r>
  <r>
    <s v="ORD0041"/>
    <s v="08-Jun-2025"/>
    <x v="3"/>
    <s v="Delhi"/>
    <s v="East"/>
    <x v="4"/>
    <s v="Sofa"/>
    <n v="4"/>
    <n v="3418.86"/>
    <n v="0.23"/>
    <n v="10530.09"/>
    <s v="Net Banking"/>
    <s v="First-Time"/>
    <s v="Same-Day"/>
    <s v="Delivered"/>
    <n v="13675.44"/>
  </r>
  <r>
    <s v="ORD0042"/>
    <s v="03-Feb-2025"/>
    <x v="2"/>
    <s v="Karnataka"/>
    <s v="West"/>
    <x v="0"/>
    <s v="Headphones"/>
    <n v="5"/>
    <n v="3072.64"/>
    <n v="0.08"/>
    <n v="14134.14"/>
    <s v="Debit Card"/>
    <s v="Prime"/>
    <s v="Express"/>
    <s v="Delivered"/>
    <n v="15363.199999999999"/>
  </r>
  <r>
    <s v="ORD0043"/>
    <s v="18-May-2025"/>
    <x v="0"/>
    <s v="Delhi"/>
    <s v="South"/>
    <x v="1"/>
    <s v="Biscuits"/>
    <n v="5"/>
    <n v="3352.88"/>
    <n v="0.15"/>
    <n v="14249.74"/>
    <s v="Credit Card"/>
    <s v="Prime"/>
    <s v="Standard"/>
    <s v="Delivered"/>
    <n v="16764.400000000001"/>
  </r>
  <r>
    <s v="ORD0044"/>
    <s v="26-Mar-2025"/>
    <x v="5"/>
    <s v="Delhi"/>
    <s v="West"/>
    <x v="3"/>
    <s v="Jeans"/>
    <n v="2"/>
    <n v="4921.29"/>
    <n v="0.15"/>
    <n v="8366.19"/>
    <s v="Credit Card"/>
    <s v="Regular"/>
    <s v="Standard"/>
    <s v="Delivered"/>
    <n v="9842.58"/>
  </r>
  <r>
    <s v="ORD0045"/>
    <s v="10-Mar-2025"/>
    <x v="5"/>
    <s v="Tamil Nadu"/>
    <s v="West"/>
    <x v="1"/>
    <s v="Oil"/>
    <n v="2"/>
    <n v="823.1"/>
    <n v="0.17"/>
    <n v="1366.35"/>
    <s v="Net Banking"/>
    <s v="Prime"/>
    <s v="Standard"/>
    <s v="Delivered"/>
    <n v="1646.2"/>
  </r>
  <r>
    <s v="ORD0046"/>
    <s v="25-Feb-2025"/>
    <x v="2"/>
    <s v="Maharashtra"/>
    <s v="East"/>
    <x v="1"/>
    <s v="Biscuits"/>
    <n v="1"/>
    <n v="2336.66"/>
    <n v="0.2"/>
    <n v="1869.33"/>
    <s v="COD"/>
    <s v="Regular"/>
    <s v="Same-Day"/>
    <s v="In Transit"/>
    <n v="2336.66"/>
  </r>
  <r>
    <s v="ORD0047"/>
    <s v="02-Feb-2025"/>
    <x v="2"/>
    <s v="Gujarat"/>
    <s v="East"/>
    <x v="2"/>
    <s v="Biography"/>
    <n v="4"/>
    <n v="2305.34"/>
    <n v="0.19"/>
    <n v="7469.3"/>
    <s v="Net Banking"/>
    <s v="Regular"/>
    <s v="Same-Day"/>
    <s v="Cancelled"/>
    <n v="9221.36"/>
  </r>
  <r>
    <s v="ORD0048"/>
    <s v="13-Feb-2025"/>
    <x v="2"/>
    <s v="Delhi"/>
    <s v="East"/>
    <x v="1"/>
    <s v="Biscuits"/>
    <n v="1"/>
    <n v="3596.37"/>
    <n v="0.06"/>
    <n v="3380.59"/>
    <s v="UPI"/>
    <s v="Prime"/>
    <s v="Express"/>
    <s v="Returned"/>
    <n v="3596.37"/>
  </r>
  <r>
    <s v="ORD0049"/>
    <s v="31-May-2025"/>
    <x v="0"/>
    <s v="Delhi"/>
    <s v="East"/>
    <x v="0"/>
    <s v="Laptop"/>
    <n v="2"/>
    <n v="3561.45"/>
    <n v="0.02"/>
    <n v="6980.44"/>
    <s v="Debit Card"/>
    <s v="Prime"/>
    <s v="Express"/>
    <s v="Delivered"/>
    <n v="7122.9"/>
  </r>
  <r>
    <s v="ORD0050"/>
    <s v="09-Mar-2025"/>
    <x v="5"/>
    <s v="Delhi"/>
    <s v="West"/>
    <x v="2"/>
    <s v="Novel"/>
    <n v="5"/>
    <n v="4735.7"/>
    <n v="0"/>
    <n v="23678.5"/>
    <s v="Net Banking"/>
    <s v="Prime"/>
    <s v="Same-Day"/>
    <s v="Delivered"/>
    <n v="23678.5"/>
  </r>
  <r>
    <s v="ORD0051"/>
    <s v="22-Jan-2025"/>
    <x v="1"/>
    <s v="Tamil Nadu"/>
    <s v="South"/>
    <x v="4"/>
    <s v="Curtain"/>
    <n v="5"/>
    <n v="4019.35"/>
    <n v="0.22"/>
    <n v="15675.47"/>
    <s v="Net Banking"/>
    <s v="First-Time"/>
    <s v="Express"/>
    <s v="Delivered"/>
    <n v="20096.75"/>
  </r>
  <r>
    <s v="ORD0052"/>
    <s v="21-Jan-2025"/>
    <x v="1"/>
    <s v="Tamil Nadu"/>
    <s v="North"/>
    <x v="2"/>
    <s v="Novel"/>
    <n v="4"/>
    <n v="3648.49"/>
    <n v="0.21"/>
    <n v="11529.23"/>
    <s v="UPI"/>
    <s v="First-Time"/>
    <s v="Standard"/>
    <s v="Returned"/>
    <n v="14593.96"/>
  </r>
  <r>
    <s v="ORD0053"/>
    <s v="17-Mar-2025"/>
    <x v="5"/>
    <s v="Maharashtra"/>
    <s v="South"/>
    <x v="1"/>
    <s v="Rice"/>
    <n v="4"/>
    <n v="990.47"/>
    <n v="7.0000000000000007E-2"/>
    <n v="3684.55"/>
    <s v="Net Banking"/>
    <s v="Regular"/>
    <s v="Express"/>
    <s v="Delivered"/>
    <n v="3961.88"/>
  </r>
  <r>
    <s v="ORD0054"/>
    <s v="21-Jan-2025"/>
    <x v="1"/>
    <s v="Karnataka"/>
    <s v="East"/>
    <x v="4"/>
    <s v="Table"/>
    <n v="1"/>
    <n v="2404.5"/>
    <n v="0.19"/>
    <n v="1947.65"/>
    <s v="Net Banking"/>
    <s v="Prime"/>
    <s v="Standard"/>
    <s v="Delivered"/>
    <n v="2404.5"/>
  </r>
  <r>
    <s v="ORD0055"/>
    <s v="13-Mar-2025"/>
    <x v="5"/>
    <s v="Maharashtra"/>
    <s v="North"/>
    <x v="0"/>
    <s v="Smartphone"/>
    <n v="1"/>
    <n v="3144.54"/>
    <n v="0.06"/>
    <n v="2955.87"/>
    <s v="Debit Card"/>
    <s v="Regular"/>
    <s v="Express"/>
    <s v="Delivered"/>
    <n v="3144.54"/>
  </r>
  <r>
    <s v="ORD0056"/>
    <s v="16-Jun-2025"/>
    <x v="3"/>
    <s v="Karnataka"/>
    <s v="South"/>
    <x v="3"/>
    <s v="Jacket"/>
    <n v="5"/>
    <n v="3075.51"/>
    <n v="0.19"/>
    <n v="12455.82"/>
    <s v="UPI"/>
    <s v="Regular"/>
    <s v="Standard"/>
    <s v="In Transit"/>
    <n v="15377.550000000001"/>
  </r>
  <r>
    <s v="ORD0057"/>
    <s v="10-Mar-2025"/>
    <x v="5"/>
    <s v="Karnataka"/>
    <s v="South"/>
    <x v="0"/>
    <s v="Smartphone"/>
    <n v="4"/>
    <n v="2043.61"/>
    <n v="0.18"/>
    <n v="6703.04"/>
    <s v="COD"/>
    <s v="First-Time"/>
    <s v="Standard"/>
    <s v="Delivered"/>
    <n v="8174.44"/>
  </r>
  <r>
    <s v="ORD0058"/>
    <s v="30-Apr-2025"/>
    <x v="4"/>
    <s v="Gujarat"/>
    <s v="East"/>
    <x v="4"/>
    <s v="Lamp"/>
    <n v="5"/>
    <n v="2199.0500000000002"/>
    <n v="0.09"/>
    <n v="10005.68"/>
    <s v="Credit Card"/>
    <s v="Prime"/>
    <s v="Same-Day"/>
    <s v="Delivered"/>
    <n v="10995.25"/>
  </r>
  <r>
    <s v="ORD0059"/>
    <s v="23-Feb-2025"/>
    <x v="2"/>
    <s v="Maharashtra"/>
    <s v="East"/>
    <x v="2"/>
    <s v="Biography"/>
    <n v="4"/>
    <n v="3565.81"/>
    <n v="0.11"/>
    <n v="12694.28"/>
    <s v="Net Banking"/>
    <s v="Prime"/>
    <s v="Same-Day"/>
    <s v="Delivered"/>
    <n v="14263.24"/>
  </r>
  <r>
    <s v="ORD0060"/>
    <s v="08-Jun-2025"/>
    <x v="3"/>
    <s v="Tamil Nadu"/>
    <s v="East"/>
    <x v="1"/>
    <s v="Biscuits"/>
    <n v="5"/>
    <n v="1415.14"/>
    <n v="0.21"/>
    <n v="5589.8"/>
    <s v="Net Banking"/>
    <s v="First-Time"/>
    <s v="Standard"/>
    <s v="Returned"/>
    <n v="7075.7000000000007"/>
  </r>
  <r>
    <s v="ORD0061"/>
    <s v="11-Jan-2025"/>
    <x v="1"/>
    <s v="Gujarat"/>
    <s v="South"/>
    <x v="3"/>
    <s v="Jacket"/>
    <n v="4"/>
    <n v="1748.34"/>
    <n v="0.12"/>
    <n v="6154.16"/>
    <s v="COD"/>
    <s v="First-Time"/>
    <s v="Express"/>
    <s v="Delivered"/>
    <n v="6993.36"/>
  </r>
  <r>
    <s v="ORD0062"/>
    <s v="24-May-2025"/>
    <x v="0"/>
    <s v="Karnataka"/>
    <s v="North"/>
    <x v="4"/>
    <s v="Curtain"/>
    <n v="3"/>
    <n v="2823.38"/>
    <n v="0.13"/>
    <n v="7369.02"/>
    <s v="UPI"/>
    <s v="First-Time"/>
    <s v="Standard"/>
    <s v="Delivered"/>
    <n v="8470.14"/>
  </r>
  <r>
    <s v="ORD0063"/>
    <s v="02-Apr-2025"/>
    <x v="4"/>
    <s v="Gujarat"/>
    <s v="North"/>
    <x v="2"/>
    <s v="Biography"/>
    <n v="4"/>
    <n v="3264.92"/>
    <n v="0.12"/>
    <n v="11492.52"/>
    <s v="Debit Card"/>
    <s v="First-Time"/>
    <s v="Standard"/>
    <s v="Delivered"/>
    <n v="13059.68"/>
  </r>
  <r>
    <s v="ORD0064"/>
    <s v="17-Apr-2025"/>
    <x v="4"/>
    <s v="Karnataka"/>
    <s v="East"/>
    <x v="2"/>
    <s v="Textbook"/>
    <n v="4"/>
    <n v="2812.02"/>
    <n v="0.09"/>
    <n v="10235.75"/>
    <s v="COD"/>
    <s v="Prime"/>
    <s v="Same-Day"/>
    <s v="Delivered"/>
    <n v="11248.08"/>
  </r>
  <r>
    <s v="ORD0065"/>
    <s v="27-Jan-2025"/>
    <x v="1"/>
    <s v="Karnataka"/>
    <s v="South"/>
    <x v="2"/>
    <s v="Comics"/>
    <n v="1"/>
    <n v="3634.29"/>
    <n v="0.08"/>
    <n v="3343.55"/>
    <s v="UPI"/>
    <s v="Regular"/>
    <s v="Same-Day"/>
    <s v="Delivered"/>
    <n v="3634.29"/>
  </r>
  <r>
    <s v="ORD0066"/>
    <s v="01-Jul-2025"/>
    <x v="6"/>
    <s v="Gujarat"/>
    <s v="South"/>
    <x v="2"/>
    <s v="Comics"/>
    <n v="3"/>
    <n v="4904.5"/>
    <n v="0.21"/>
    <n v="11623.67"/>
    <s v="COD"/>
    <s v="First-Time"/>
    <s v="Express"/>
    <s v="Delivered"/>
    <n v="14713.5"/>
  </r>
  <r>
    <s v="ORD0067"/>
    <s v="17-Mar-2025"/>
    <x v="5"/>
    <s v="Gujarat"/>
    <s v="South"/>
    <x v="4"/>
    <s v="Lamp"/>
    <n v="1"/>
    <n v="4874.05"/>
    <n v="0.14000000000000001"/>
    <n v="4191.68"/>
    <s v="Debit Card"/>
    <s v="Prime"/>
    <s v="Same-Day"/>
    <s v="Delivered"/>
    <n v="4874.05"/>
  </r>
  <r>
    <s v="ORD0068"/>
    <s v="18-Jan-2025"/>
    <x v="1"/>
    <s v="Maharashtra"/>
    <s v="East"/>
    <x v="2"/>
    <s v="Novel"/>
    <n v="4"/>
    <n v="2445.6999999999998"/>
    <n v="0.09"/>
    <n v="8902.35"/>
    <s v="COD"/>
    <s v="Prime"/>
    <s v="Standard"/>
    <s v="Returned"/>
    <n v="9782.7999999999993"/>
  </r>
  <r>
    <s v="ORD0069"/>
    <s v="20-Apr-2025"/>
    <x v="4"/>
    <s v="Maharashtra"/>
    <s v="South"/>
    <x v="2"/>
    <s v="Novel"/>
    <n v="1"/>
    <n v="2927.4"/>
    <n v="0.17"/>
    <n v="2429.7399999999998"/>
    <s v="Net Banking"/>
    <s v="Prime"/>
    <s v="Standard"/>
    <s v="Cancelled"/>
    <n v="2927.4"/>
  </r>
  <r>
    <s v="ORD0070"/>
    <s v="28-Feb-2025"/>
    <x v="2"/>
    <s v="Delhi"/>
    <s v="West"/>
    <x v="4"/>
    <s v="Lamp"/>
    <n v="4"/>
    <n v="3070.96"/>
    <n v="0.2"/>
    <n v="9827.07"/>
    <s v="Credit Card"/>
    <s v="First-Time"/>
    <s v="Standard"/>
    <s v="Delivered"/>
    <n v="12283.84"/>
  </r>
  <r>
    <s v="ORD0071"/>
    <s v="13-Jun-2025"/>
    <x v="3"/>
    <s v="Gujarat"/>
    <s v="North"/>
    <x v="2"/>
    <s v="Comics"/>
    <n v="5"/>
    <n v="3143.03"/>
    <n v="0.15"/>
    <n v="13357.88"/>
    <s v="Net Banking"/>
    <s v="Prime"/>
    <s v="Same-Day"/>
    <s v="Returned"/>
    <n v="15715.150000000001"/>
  </r>
  <r>
    <s v="ORD0072"/>
    <s v="05-May-2025"/>
    <x v="0"/>
    <s v="Karnataka"/>
    <s v="West"/>
    <x v="3"/>
    <s v="Jeans"/>
    <n v="2"/>
    <n v="951.69"/>
    <n v="0.02"/>
    <n v="1865.31"/>
    <s v="Credit Card"/>
    <s v="Regular"/>
    <s v="Standard"/>
    <s v="Delivered"/>
    <n v="1903.38"/>
  </r>
  <r>
    <s v="ORD0073"/>
    <s v="03-May-2025"/>
    <x v="0"/>
    <s v="Karnataka"/>
    <s v="North"/>
    <x v="1"/>
    <s v="Biscuits"/>
    <n v="3"/>
    <n v="3564.08"/>
    <n v="0.18"/>
    <n v="8767.64"/>
    <s v="Credit Card"/>
    <s v="Regular"/>
    <s v="Express"/>
    <s v="Delivered"/>
    <n v="10692.24"/>
  </r>
  <r>
    <s v="ORD0074"/>
    <s v="23-Jun-2025"/>
    <x v="3"/>
    <s v="Tamil Nadu"/>
    <s v="North"/>
    <x v="4"/>
    <s v="Sofa"/>
    <n v="2"/>
    <n v="3273.41"/>
    <n v="0.23"/>
    <n v="5041.05"/>
    <s v="Credit Card"/>
    <s v="First-Time"/>
    <s v="Standard"/>
    <s v="Delivered"/>
    <n v="6546.82"/>
  </r>
  <r>
    <s v="ORD0075"/>
    <s v="19-Jun-2025"/>
    <x v="3"/>
    <s v="Tamil Nadu"/>
    <s v="West"/>
    <x v="4"/>
    <s v="Curtain"/>
    <n v="3"/>
    <n v="3528.7"/>
    <n v="0.24"/>
    <n v="8045.44"/>
    <s v="Credit Card"/>
    <s v="Prime"/>
    <s v="Same-Day"/>
    <s v="Delivered"/>
    <n v="10586.099999999999"/>
  </r>
  <r>
    <s v="ORD0076"/>
    <s v="14-Mar-2025"/>
    <x v="5"/>
    <s v="Tamil Nadu"/>
    <s v="North"/>
    <x v="1"/>
    <s v="Rice"/>
    <n v="3"/>
    <n v="226.74"/>
    <n v="0.06"/>
    <n v="639.41"/>
    <s v="UPI"/>
    <s v="First-Time"/>
    <s v="Same-Day"/>
    <s v="In Transit"/>
    <n v="680.22"/>
  </r>
  <r>
    <s v="ORD0077"/>
    <s v="25-Apr-2025"/>
    <x v="4"/>
    <s v="Delhi"/>
    <s v="West"/>
    <x v="4"/>
    <s v="Lamp"/>
    <n v="4"/>
    <n v="4588.76"/>
    <n v="0.05"/>
    <n v="17437.29"/>
    <s v="Net Banking"/>
    <s v="First-Time"/>
    <s v="Same-Day"/>
    <s v="Delivered"/>
    <n v="18355.04"/>
  </r>
  <r>
    <s v="ORD0078"/>
    <s v="09-Feb-2025"/>
    <x v="2"/>
    <s v="Tamil Nadu"/>
    <s v="East"/>
    <x v="2"/>
    <s v="Novel"/>
    <n v="3"/>
    <n v="1673.19"/>
    <n v="0.03"/>
    <n v="4868.9799999999996"/>
    <s v="UPI"/>
    <s v="Prime"/>
    <s v="Standard"/>
    <s v="Delivered"/>
    <n v="5019.57"/>
  </r>
  <r>
    <s v="ORD0079"/>
    <s v="19-May-2025"/>
    <x v="0"/>
    <s v="Tamil Nadu"/>
    <s v="West"/>
    <x v="2"/>
    <s v="Comics"/>
    <n v="4"/>
    <n v="531.49"/>
    <n v="0.06"/>
    <n v="1998.4"/>
    <s v="COD"/>
    <s v="Regular"/>
    <s v="Standard"/>
    <s v="Returned"/>
    <n v="2125.96"/>
  </r>
  <r>
    <s v="ORD0080"/>
    <s v="16-Jan-2025"/>
    <x v="1"/>
    <s v="Tamil Nadu"/>
    <s v="West"/>
    <x v="0"/>
    <s v="Smartwatch"/>
    <n v="5"/>
    <n v="1872.72"/>
    <n v="0.19"/>
    <n v="7584.52"/>
    <s v="Credit Card"/>
    <s v="Regular"/>
    <s v="Same-Day"/>
    <s v="Cancelled"/>
    <n v="9363.6"/>
  </r>
  <r>
    <s v="ORD0081"/>
    <s v="11-Jan-2025"/>
    <x v="1"/>
    <s v="Gujarat"/>
    <s v="South"/>
    <x v="3"/>
    <s v="Dress"/>
    <n v="4"/>
    <n v="4416.1499999999996"/>
    <n v="0.12"/>
    <n v="15544.85"/>
    <s v="Debit Card"/>
    <s v="Prime"/>
    <s v="Standard"/>
    <s v="Delivered"/>
    <n v="17664.599999999999"/>
  </r>
  <r>
    <s v="ORD0082"/>
    <s v="11-May-2025"/>
    <x v="0"/>
    <s v="Gujarat"/>
    <s v="North"/>
    <x v="4"/>
    <s v="Lamp"/>
    <n v="2"/>
    <n v="4962.0600000000004"/>
    <n v="0.23"/>
    <n v="7641.57"/>
    <s v="Net Banking"/>
    <s v="Regular"/>
    <s v="Express"/>
    <s v="Delivered"/>
    <n v="9924.1200000000008"/>
  </r>
  <r>
    <s v="ORD0083"/>
    <s v="16-Feb-2025"/>
    <x v="2"/>
    <s v="Karnataka"/>
    <s v="South"/>
    <x v="3"/>
    <s v="Jacket"/>
    <n v="3"/>
    <n v="2135.9"/>
    <n v="0.12"/>
    <n v="5638.78"/>
    <s v="COD"/>
    <s v="First-Time"/>
    <s v="Express"/>
    <s v="Delivered"/>
    <n v="6407.7000000000007"/>
  </r>
  <r>
    <s v="ORD0084"/>
    <s v="02-Jun-2025"/>
    <x v="3"/>
    <s v="Delhi"/>
    <s v="East"/>
    <x v="3"/>
    <s v="Jacket"/>
    <n v="2"/>
    <n v="4333.7299999999996"/>
    <n v="7.0000000000000007E-2"/>
    <n v="8060.74"/>
    <s v="COD"/>
    <s v="First-Time"/>
    <s v="Express"/>
    <s v="Returned"/>
    <n v="8667.4599999999991"/>
  </r>
  <r>
    <s v="ORD0085"/>
    <s v="28-Feb-2025"/>
    <x v="2"/>
    <s v="Maharashtra"/>
    <s v="West"/>
    <x v="1"/>
    <s v="Milk"/>
    <n v="3"/>
    <n v="4203.63"/>
    <n v="0.14000000000000001"/>
    <n v="10845.37"/>
    <s v="UPI"/>
    <s v="First-Time"/>
    <s v="Same-Day"/>
    <s v="Returned"/>
    <n v="12610.89"/>
  </r>
  <r>
    <s v="ORD0086"/>
    <s v="18-Jan-2025"/>
    <x v="1"/>
    <s v="Karnataka"/>
    <s v="South"/>
    <x v="2"/>
    <s v="Biography"/>
    <n v="5"/>
    <n v="1948.33"/>
    <n v="0.23"/>
    <n v="7501.07"/>
    <s v="UPI"/>
    <s v="First-Time"/>
    <s v="Standard"/>
    <s v="Delivered"/>
    <n v="9741.65"/>
  </r>
  <r>
    <s v="ORD0087"/>
    <s v="18-Jun-2025"/>
    <x v="3"/>
    <s v="Maharashtra"/>
    <s v="South"/>
    <x v="3"/>
    <s v="Jacket"/>
    <n v="4"/>
    <n v="3555.62"/>
    <n v="0.2"/>
    <n v="11377.98"/>
    <s v="UPI"/>
    <s v="First-Time"/>
    <s v="Express"/>
    <s v="Delivered"/>
    <n v="14222.48"/>
  </r>
  <r>
    <s v="ORD0088"/>
    <s v="17-Feb-2025"/>
    <x v="2"/>
    <s v="Gujarat"/>
    <s v="West"/>
    <x v="0"/>
    <s v="Laptop"/>
    <n v="1"/>
    <n v="4383.53"/>
    <n v="0.11"/>
    <n v="3901.34"/>
    <s v="COD"/>
    <s v="Prime"/>
    <s v="Same-Day"/>
    <s v="Delivered"/>
    <n v="4383.53"/>
  </r>
  <r>
    <s v="ORD0089"/>
    <s v="20-Jun-2025"/>
    <x v="3"/>
    <s v="Delhi"/>
    <s v="North"/>
    <x v="3"/>
    <s v="Jacket"/>
    <n v="3"/>
    <n v="1758.95"/>
    <n v="0.17"/>
    <n v="4379.79"/>
    <s v="Credit Card"/>
    <s v="Prime"/>
    <s v="Same-Day"/>
    <s v="Returned"/>
    <n v="5276.85"/>
  </r>
  <r>
    <s v="ORD0090"/>
    <s v="22-Jan-2025"/>
    <x v="1"/>
    <s v="Karnataka"/>
    <s v="East"/>
    <x v="1"/>
    <s v="Biscuits"/>
    <n v="1"/>
    <n v="3125.55"/>
    <n v="0.06"/>
    <n v="2938.02"/>
    <s v="Net Banking"/>
    <s v="First-Time"/>
    <s v="Same-Day"/>
    <s v="In Transit"/>
    <n v="3125.55"/>
  </r>
  <r>
    <s v="ORD0091"/>
    <s v="17-Mar-2025"/>
    <x v="5"/>
    <s v="Maharashtra"/>
    <s v="East"/>
    <x v="0"/>
    <s v="Smartwatch"/>
    <n v="2"/>
    <n v="3500.61"/>
    <n v="0.23"/>
    <n v="5390.94"/>
    <s v="Credit Card"/>
    <s v="Prime"/>
    <s v="Standard"/>
    <s v="Cancelled"/>
    <n v="7001.22"/>
  </r>
  <r>
    <s v="ORD0092"/>
    <s v="25-Feb-2025"/>
    <x v="2"/>
    <s v="Karnataka"/>
    <s v="South"/>
    <x v="4"/>
    <s v="Curtain"/>
    <n v="2"/>
    <n v="2702.71"/>
    <n v="0.14000000000000001"/>
    <n v="4648.66"/>
    <s v="Net Banking"/>
    <s v="Regular"/>
    <s v="Standard"/>
    <s v="Delivered"/>
    <n v="5405.42"/>
  </r>
  <r>
    <s v="ORD0093"/>
    <s v="01-Apr-2025"/>
    <x v="4"/>
    <s v="Gujarat"/>
    <s v="West"/>
    <x v="1"/>
    <s v="Biscuits"/>
    <n v="5"/>
    <n v="801.28"/>
    <n v="0.12"/>
    <n v="3525.63"/>
    <s v="Debit Card"/>
    <s v="Prime"/>
    <s v="Express"/>
    <s v="Delivered"/>
    <n v="4006.3999999999996"/>
  </r>
  <r>
    <s v="ORD0094"/>
    <s v="06-May-2025"/>
    <x v="0"/>
    <s v="Karnataka"/>
    <s v="East"/>
    <x v="0"/>
    <s v="Smartwatch"/>
    <n v="1"/>
    <n v="2264.48"/>
    <n v="0.09"/>
    <n v="2060.6799999999998"/>
    <s v="COD"/>
    <s v="Regular"/>
    <s v="Same-Day"/>
    <s v="Delivered"/>
    <n v="2264.48"/>
  </r>
  <r>
    <s v="ORD0095"/>
    <s v="13-Jun-2025"/>
    <x v="3"/>
    <s v="Tamil Nadu"/>
    <s v="East"/>
    <x v="2"/>
    <s v="Comics"/>
    <n v="4"/>
    <n v="4281.34"/>
    <n v="0.03"/>
    <n v="16611.599999999999"/>
    <s v="UPI"/>
    <s v="Regular"/>
    <s v="Express"/>
    <s v="Delivered"/>
    <n v="17125.36"/>
  </r>
  <r>
    <s v="ORD0096"/>
    <s v="14-Mar-2025"/>
    <x v="5"/>
    <s v="Tamil Nadu"/>
    <s v="West"/>
    <x v="4"/>
    <s v="Lamp"/>
    <n v="5"/>
    <n v="4338.83"/>
    <n v="0.19"/>
    <n v="17572.259999999998"/>
    <s v="UPI"/>
    <s v="Regular"/>
    <s v="Standard"/>
    <s v="Cancelled"/>
    <n v="21694.15"/>
  </r>
  <r>
    <s v="ORD0097"/>
    <s v="03-Feb-2025"/>
    <x v="2"/>
    <s v="Gujarat"/>
    <s v="South"/>
    <x v="4"/>
    <s v="Sofa"/>
    <n v="2"/>
    <n v="3142.37"/>
    <n v="0.17"/>
    <n v="5216.33"/>
    <s v="UPI"/>
    <s v="Regular"/>
    <s v="Same-Day"/>
    <s v="Delivered"/>
    <n v="6284.74"/>
  </r>
  <r>
    <s v="ORD0098"/>
    <s v="15-Mar-2025"/>
    <x v="5"/>
    <s v="Tamil Nadu"/>
    <s v="East"/>
    <x v="0"/>
    <s v="Headphones"/>
    <n v="3"/>
    <n v="3688.56"/>
    <n v="0.02"/>
    <n v="10844.37"/>
    <s v="Credit Card"/>
    <s v="First-Time"/>
    <s v="Express"/>
    <s v="Delivered"/>
    <n v="11065.68"/>
  </r>
  <r>
    <s v="ORD0099"/>
    <s v="12-Mar-2025"/>
    <x v="5"/>
    <s v="Delhi"/>
    <s v="East"/>
    <x v="3"/>
    <s v="Jeans"/>
    <n v="5"/>
    <n v="2558.79"/>
    <n v="7.0000000000000007E-2"/>
    <n v="11898.37"/>
    <s v="COD"/>
    <s v="Prime"/>
    <s v="Standard"/>
    <s v="Returned"/>
    <n v="12793.95"/>
  </r>
  <r>
    <s v="ORD0100"/>
    <s v="12-Feb-2025"/>
    <x v="2"/>
    <s v="Karnataka"/>
    <s v="West"/>
    <x v="2"/>
    <s v="Comics"/>
    <n v="1"/>
    <n v="789.71"/>
    <n v="0.24"/>
    <n v="600.17999999999995"/>
    <s v="Credit Card"/>
    <s v="Prime"/>
    <s v="Same-Day"/>
    <s v="In Transit"/>
    <n v="789.71"/>
  </r>
  <r>
    <s v="ORD0101"/>
    <s v="13-May-2025"/>
    <x v="0"/>
    <s v="Maharashtra"/>
    <s v="East"/>
    <x v="1"/>
    <s v="Milk"/>
    <n v="3"/>
    <n v="2729.2"/>
    <n v="0.11"/>
    <n v="7286.96"/>
    <s v="Net Banking"/>
    <s v="Regular"/>
    <s v="Same-Day"/>
    <s v="Delivered"/>
    <n v="8187.5999999999995"/>
  </r>
  <r>
    <s v="ORD0102"/>
    <s v="23-Feb-2025"/>
    <x v="2"/>
    <s v="Delhi"/>
    <s v="South"/>
    <x v="4"/>
    <s v="Lamp"/>
    <n v="5"/>
    <n v="4432.75"/>
    <n v="0.14000000000000001"/>
    <n v="19060.830000000002"/>
    <s v="Net Banking"/>
    <s v="Regular"/>
    <s v="Same-Day"/>
    <s v="Delivered"/>
    <n v="22163.75"/>
  </r>
  <r>
    <s v="ORD0103"/>
    <s v="19-May-2025"/>
    <x v="0"/>
    <s v="Tamil Nadu"/>
    <s v="North"/>
    <x v="2"/>
    <s v="Comics"/>
    <n v="1"/>
    <n v="4736.68"/>
    <n v="0.08"/>
    <n v="4357.75"/>
    <s v="Credit Card"/>
    <s v="Regular"/>
    <s v="Express"/>
    <s v="Delivered"/>
    <n v="4736.68"/>
  </r>
  <r>
    <s v="ORD0104"/>
    <s v="03-Jul-2025"/>
    <x v="6"/>
    <s v="Tamil Nadu"/>
    <s v="West"/>
    <x v="1"/>
    <s v="Oil"/>
    <n v="5"/>
    <n v="2153.7199999999998"/>
    <n v="0.19"/>
    <n v="8722.57"/>
    <s v="Net Banking"/>
    <s v="Prime"/>
    <s v="Standard"/>
    <s v="Delivered"/>
    <n v="10768.599999999999"/>
  </r>
  <r>
    <s v="ORD0105"/>
    <s v="15-May-2025"/>
    <x v="0"/>
    <s v="Karnataka"/>
    <s v="East"/>
    <x v="2"/>
    <s v="Biography"/>
    <n v="3"/>
    <n v="1164.6199999999999"/>
    <n v="0.11"/>
    <n v="3109.54"/>
    <s v="Credit Card"/>
    <s v="First-Time"/>
    <s v="Standard"/>
    <s v="Delivered"/>
    <n v="3493.8599999999997"/>
  </r>
  <r>
    <s v="ORD0106"/>
    <s v="08-May-2025"/>
    <x v="0"/>
    <s v="Maharashtra"/>
    <s v="North"/>
    <x v="4"/>
    <s v="Curtain"/>
    <n v="2"/>
    <n v="4844.21"/>
    <n v="0.24"/>
    <n v="7363.2"/>
    <s v="Net Banking"/>
    <s v="Prime"/>
    <s v="Express"/>
    <s v="Delivered"/>
    <n v="9688.42"/>
  </r>
  <r>
    <s v="ORD0107"/>
    <s v="16-Jan-2025"/>
    <x v="1"/>
    <s v="Maharashtra"/>
    <s v="South"/>
    <x v="1"/>
    <s v="Rice"/>
    <n v="2"/>
    <n v="3956.19"/>
    <n v="0.05"/>
    <n v="7516.76"/>
    <s v="UPI"/>
    <s v="Regular"/>
    <s v="Same-Day"/>
    <s v="Delivered"/>
    <n v="7912.38"/>
  </r>
  <r>
    <s v="ORD0108"/>
    <s v="01-May-2025"/>
    <x v="0"/>
    <s v="Delhi"/>
    <s v="East"/>
    <x v="3"/>
    <s v="Dress"/>
    <n v="3"/>
    <n v="4306.1899999999996"/>
    <n v="0.04"/>
    <n v="12401.83"/>
    <s v="COD"/>
    <s v="Regular"/>
    <s v="Standard"/>
    <s v="Cancelled"/>
    <n v="12918.57"/>
  </r>
  <r>
    <s v="ORD0109"/>
    <s v="06-May-2025"/>
    <x v="0"/>
    <s v="Delhi"/>
    <s v="North"/>
    <x v="0"/>
    <s v="Smartphone"/>
    <n v="2"/>
    <n v="2985.38"/>
    <n v="0"/>
    <n v="5970.76"/>
    <s v="Credit Card"/>
    <s v="Prime"/>
    <s v="Express"/>
    <s v="Delivered"/>
    <n v="5970.76"/>
  </r>
  <r>
    <s v="ORD0110"/>
    <s v="05-Feb-2025"/>
    <x v="2"/>
    <s v="Maharashtra"/>
    <s v="South"/>
    <x v="2"/>
    <s v="Novel"/>
    <n v="3"/>
    <n v="2614.87"/>
    <n v="0.03"/>
    <n v="7609.27"/>
    <s v="Net Banking"/>
    <s v="Prime"/>
    <s v="Same-Day"/>
    <s v="Returned"/>
    <n v="7844.61"/>
  </r>
  <r>
    <s v="ORD0111"/>
    <s v="16-Apr-2025"/>
    <x v="4"/>
    <s v="Tamil Nadu"/>
    <s v="West"/>
    <x v="0"/>
    <s v="Headphones"/>
    <n v="4"/>
    <n v="4251.76"/>
    <n v="0.11"/>
    <n v="15136.27"/>
    <s v="Credit Card"/>
    <s v="Regular"/>
    <s v="Standard"/>
    <s v="Delivered"/>
    <n v="17007.04"/>
  </r>
  <r>
    <s v="ORD0112"/>
    <s v="24-May-2025"/>
    <x v="0"/>
    <s v="Maharashtra"/>
    <s v="East"/>
    <x v="2"/>
    <s v="Novel"/>
    <n v="2"/>
    <n v="421.84"/>
    <n v="7.0000000000000007E-2"/>
    <n v="784.62"/>
    <s v="UPI"/>
    <s v="First-Time"/>
    <s v="Same-Day"/>
    <s v="Delivered"/>
    <n v="843.68"/>
  </r>
  <r>
    <s v="ORD0113"/>
    <s v="19-Feb-2025"/>
    <x v="2"/>
    <s v="Tamil Nadu"/>
    <s v="South"/>
    <x v="1"/>
    <s v="Milk"/>
    <n v="4"/>
    <n v="585.97"/>
    <n v="0.18"/>
    <n v="1921.98"/>
    <s v="COD"/>
    <s v="First-Time"/>
    <s v="Same-Day"/>
    <s v="Delivered"/>
    <n v="2343.88"/>
  </r>
  <r>
    <s v="ORD0114"/>
    <s v="03-Feb-2025"/>
    <x v="2"/>
    <s v="Karnataka"/>
    <s v="East"/>
    <x v="3"/>
    <s v="Jacket"/>
    <n v="4"/>
    <n v="3675.1"/>
    <n v="0.08"/>
    <n v="13524.37"/>
    <s v="Net Banking"/>
    <s v="Prime"/>
    <s v="Express"/>
    <s v="Delivered"/>
    <n v="14700.4"/>
  </r>
  <r>
    <s v="ORD0115"/>
    <s v="02-Apr-2025"/>
    <x v="4"/>
    <s v="Maharashtra"/>
    <s v="South"/>
    <x v="3"/>
    <s v="Jacket"/>
    <n v="1"/>
    <n v="2216.19"/>
    <n v="0.19"/>
    <n v="1795.11"/>
    <s v="Credit Card"/>
    <s v="Regular"/>
    <s v="Express"/>
    <s v="Delivered"/>
    <n v="2216.19"/>
  </r>
  <r>
    <s v="ORD0116"/>
    <s v="17-Mar-2025"/>
    <x v="5"/>
    <s v="Maharashtra"/>
    <s v="East"/>
    <x v="1"/>
    <s v="Milk"/>
    <n v="4"/>
    <n v="4353.6499999999996"/>
    <n v="0.18"/>
    <n v="14279.97"/>
    <s v="Net Banking"/>
    <s v="Prime"/>
    <s v="Express"/>
    <s v="Delivered"/>
    <n v="17414.599999999999"/>
  </r>
  <r>
    <s v="ORD0117"/>
    <s v="24-Feb-2025"/>
    <x v="2"/>
    <s v="Delhi"/>
    <s v="East"/>
    <x v="1"/>
    <s v="Oil"/>
    <n v="1"/>
    <n v="1815.56"/>
    <n v="0.14000000000000001"/>
    <n v="1561.38"/>
    <s v="Net Banking"/>
    <s v="Regular"/>
    <s v="Standard"/>
    <s v="Delivered"/>
    <n v="1815.56"/>
  </r>
  <r>
    <s v="ORD0118"/>
    <s v="01-Jul-2025"/>
    <x v="6"/>
    <s v="Gujarat"/>
    <s v="East"/>
    <x v="2"/>
    <s v="Novel"/>
    <n v="2"/>
    <n v="1439.02"/>
    <n v="0.19"/>
    <n v="2331.21"/>
    <s v="UPI"/>
    <s v="Regular"/>
    <s v="Express"/>
    <s v="Delivered"/>
    <n v="2878.04"/>
  </r>
  <r>
    <s v="ORD0119"/>
    <s v="07-May-2025"/>
    <x v="0"/>
    <s v="Maharashtra"/>
    <s v="West"/>
    <x v="3"/>
    <s v="Jacket"/>
    <n v="1"/>
    <n v="549.61"/>
    <n v="0.13"/>
    <n v="478.16"/>
    <s v="Debit Card"/>
    <s v="First-Time"/>
    <s v="Express"/>
    <s v="Delivered"/>
    <n v="549.61"/>
  </r>
  <r>
    <s v="ORD0120"/>
    <s v="16-May-2025"/>
    <x v="0"/>
    <s v="Karnataka"/>
    <s v="North"/>
    <x v="3"/>
    <s v="Dress"/>
    <n v="5"/>
    <n v="516.29"/>
    <n v="0.01"/>
    <n v="2555.64"/>
    <s v="UPI"/>
    <s v="First-Time"/>
    <s v="Standard"/>
    <s v="Delivered"/>
    <n v="2581.4499999999998"/>
  </r>
  <r>
    <s v="ORD0121"/>
    <s v="21-Apr-2025"/>
    <x v="4"/>
    <s v="Tamil Nadu"/>
    <s v="North"/>
    <x v="4"/>
    <s v="Table"/>
    <n v="4"/>
    <n v="2129.5"/>
    <n v="0.05"/>
    <n v="8092.1"/>
    <s v="Net Banking"/>
    <s v="First-Time"/>
    <s v="Same-Day"/>
    <s v="Delivered"/>
    <n v="8518"/>
  </r>
  <r>
    <s v="ORD0122"/>
    <s v="14-Feb-2025"/>
    <x v="2"/>
    <s v="Gujarat"/>
    <s v="North"/>
    <x v="0"/>
    <s v="Headphones"/>
    <n v="3"/>
    <n v="322.55"/>
    <n v="0.1"/>
    <n v="870.89"/>
    <s v="Net Banking"/>
    <s v="First-Time"/>
    <s v="Same-Day"/>
    <s v="Delivered"/>
    <n v="967.65000000000009"/>
  </r>
  <r>
    <s v="ORD0123"/>
    <s v="15-May-2025"/>
    <x v="0"/>
    <s v="Delhi"/>
    <s v="South"/>
    <x v="4"/>
    <s v="Sofa"/>
    <n v="3"/>
    <n v="687.92"/>
    <n v="0.12"/>
    <n v="1816.11"/>
    <s v="UPI"/>
    <s v="Prime"/>
    <s v="Express"/>
    <s v="Delivered"/>
    <n v="2063.7599999999998"/>
  </r>
  <r>
    <s v="ORD0124"/>
    <s v="06-Mar-2025"/>
    <x v="5"/>
    <s v="Gujarat"/>
    <s v="West"/>
    <x v="1"/>
    <s v="Oil"/>
    <n v="3"/>
    <n v="453.17"/>
    <n v="0.22"/>
    <n v="1060.42"/>
    <s v="COD"/>
    <s v="First-Time"/>
    <s v="Standard"/>
    <s v="Delivered"/>
    <n v="1359.51"/>
  </r>
  <r>
    <s v="ORD0125"/>
    <s v="15-Jun-2025"/>
    <x v="3"/>
    <s v="Gujarat"/>
    <s v="West"/>
    <x v="0"/>
    <s v="Headphones"/>
    <n v="4"/>
    <n v="3576.54"/>
    <n v="0.1"/>
    <n v="12875.54"/>
    <s v="Net Banking"/>
    <s v="First-Time"/>
    <s v="Standard"/>
    <s v="Delivered"/>
    <n v="14306.16"/>
  </r>
  <r>
    <s v="ORD0126"/>
    <s v="01-Jun-2025"/>
    <x v="3"/>
    <s v="Gujarat"/>
    <s v="West"/>
    <x v="4"/>
    <s v="Sofa"/>
    <n v="3"/>
    <n v="531.84"/>
    <n v="0.21"/>
    <n v="1260.46"/>
    <s v="Net Banking"/>
    <s v="First-Time"/>
    <s v="Standard"/>
    <s v="Delivered"/>
    <n v="1595.52"/>
  </r>
  <r>
    <s v="ORD0127"/>
    <s v="02-Jun-2025"/>
    <x v="3"/>
    <s v="Tamil Nadu"/>
    <s v="North"/>
    <x v="1"/>
    <s v="Rice"/>
    <n v="3"/>
    <n v="1185.7"/>
    <n v="0.19"/>
    <n v="2881.25"/>
    <s v="UPI"/>
    <s v="First-Time"/>
    <s v="Standard"/>
    <s v="Delivered"/>
    <n v="3557.1000000000004"/>
  </r>
  <r>
    <s v="ORD0128"/>
    <s v="13-Jan-2025"/>
    <x v="1"/>
    <s v="Karnataka"/>
    <s v="South"/>
    <x v="3"/>
    <s v="Dress"/>
    <n v="1"/>
    <n v="817.58"/>
    <n v="0.05"/>
    <n v="776.7"/>
    <s v="Debit Card"/>
    <s v="Regular"/>
    <s v="Same-Day"/>
    <s v="Cancelled"/>
    <n v="817.58"/>
  </r>
  <r>
    <s v="ORD0129"/>
    <s v="16-Feb-2025"/>
    <x v="2"/>
    <s v="Tamil Nadu"/>
    <s v="East"/>
    <x v="0"/>
    <s v="Laptop"/>
    <n v="5"/>
    <n v="2299.64"/>
    <n v="0.23"/>
    <n v="8853.61"/>
    <s v="Net Banking"/>
    <s v="First-Time"/>
    <s v="Same-Day"/>
    <s v="Returned"/>
    <n v="11498.199999999999"/>
  </r>
  <r>
    <s v="ORD0130"/>
    <s v="11-Jun-2025"/>
    <x v="3"/>
    <s v="Tamil Nadu"/>
    <s v="North"/>
    <x v="4"/>
    <s v="Sofa"/>
    <n v="4"/>
    <n v="3193.79"/>
    <n v="0.2"/>
    <n v="10220.129999999999"/>
    <s v="Credit Card"/>
    <s v="Prime"/>
    <s v="Same-Day"/>
    <s v="Delivered"/>
    <n v="12775.16"/>
  </r>
  <r>
    <s v="ORD0131"/>
    <s v="09-Jan-2025"/>
    <x v="1"/>
    <s v="Tamil Nadu"/>
    <s v="North"/>
    <x v="0"/>
    <s v="Headphones"/>
    <n v="1"/>
    <n v="1906.81"/>
    <n v="7.0000000000000007E-2"/>
    <n v="1773.33"/>
    <s v="Net Banking"/>
    <s v="Regular"/>
    <s v="Same-Day"/>
    <s v="Delivered"/>
    <n v="1906.81"/>
  </r>
  <r>
    <s v="ORD0132"/>
    <s v="08-Jun-2025"/>
    <x v="3"/>
    <s v="Tamil Nadu"/>
    <s v="South"/>
    <x v="1"/>
    <s v="Biscuits"/>
    <n v="1"/>
    <n v="2303.6999999999998"/>
    <n v="0.2"/>
    <n v="1842.96"/>
    <s v="COD"/>
    <s v="First-Time"/>
    <s v="Same-Day"/>
    <s v="Delivered"/>
    <n v="2303.6999999999998"/>
  </r>
  <r>
    <s v="ORD0133"/>
    <s v="05-Mar-2025"/>
    <x v="5"/>
    <s v="Maharashtra"/>
    <s v="South"/>
    <x v="2"/>
    <s v="Textbook"/>
    <n v="3"/>
    <n v="4913.6899999999996"/>
    <n v="0.02"/>
    <n v="14446.25"/>
    <s v="Net Banking"/>
    <s v="Regular"/>
    <s v="Same-Day"/>
    <s v="Delivered"/>
    <n v="14741.07"/>
  </r>
  <r>
    <s v="ORD0134"/>
    <s v="21-Mar-2025"/>
    <x v="5"/>
    <s v="Gujarat"/>
    <s v="West"/>
    <x v="2"/>
    <s v="Biography"/>
    <n v="2"/>
    <n v="1883.1"/>
    <n v="0.23"/>
    <n v="2899.97"/>
    <s v="COD"/>
    <s v="First-Time"/>
    <s v="Express"/>
    <s v="Cancelled"/>
    <n v="3766.2"/>
  </r>
  <r>
    <s v="ORD0135"/>
    <s v="23-Feb-2025"/>
    <x v="2"/>
    <s v="Karnataka"/>
    <s v="South"/>
    <x v="1"/>
    <s v="Rice"/>
    <n v="1"/>
    <n v="2834.02"/>
    <n v="0.1"/>
    <n v="2550.62"/>
    <s v="Credit Card"/>
    <s v="Prime"/>
    <s v="Express"/>
    <s v="Delivered"/>
    <n v="2834.02"/>
  </r>
  <r>
    <s v="ORD0136"/>
    <s v="15-Jan-2025"/>
    <x v="1"/>
    <s v="Karnataka"/>
    <s v="East"/>
    <x v="1"/>
    <s v="Oil"/>
    <n v="4"/>
    <n v="731.86"/>
    <n v="0.18"/>
    <n v="2400.5"/>
    <s v="UPI"/>
    <s v="First-Time"/>
    <s v="Standard"/>
    <s v="Delivered"/>
    <n v="2927.44"/>
  </r>
  <r>
    <s v="ORD0137"/>
    <s v="12-Feb-2025"/>
    <x v="2"/>
    <s v="Gujarat"/>
    <s v="South"/>
    <x v="4"/>
    <s v="Sofa"/>
    <n v="4"/>
    <n v="2591.59"/>
    <n v="0"/>
    <n v="10366.36"/>
    <s v="Credit Card"/>
    <s v="First-Time"/>
    <s v="Express"/>
    <s v="In Transit"/>
    <n v="10366.36"/>
  </r>
  <r>
    <s v="ORD0138"/>
    <s v="29-Jun-2025"/>
    <x v="3"/>
    <s v="Delhi"/>
    <s v="North"/>
    <x v="4"/>
    <s v="Table"/>
    <n v="2"/>
    <n v="478.11"/>
    <n v="0.21"/>
    <n v="755.41"/>
    <s v="Debit Card"/>
    <s v="Regular"/>
    <s v="Standard"/>
    <s v="Delivered"/>
    <n v="956.22"/>
  </r>
  <r>
    <s v="ORD0139"/>
    <s v="23-Apr-2025"/>
    <x v="4"/>
    <s v="Gujarat"/>
    <s v="South"/>
    <x v="1"/>
    <s v="Oil"/>
    <n v="2"/>
    <n v="986.15"/>
    <n v="0.17"/>
    <n v="1637.01"/>
    <s v="Net Banking"/>
    <s v="Regular"/>
    <s v="Same-Day"/>
    <s v="Delivered"/>
    <n v="1972.3"/>
  </r>
  <r>
    <s v="ORD0140"/>
    <s v="22-Jun-2025"/>
    <x v="3"/>
    <s v="Karnataka"/>
    <s v="South"/>
    <x v="0"/>
    <s v="Smartwatch"/>
    <n v="5"/>
    <n v="1496.15"/>
    <n v="0.19"/>
    <n v="6059.41"/>
    <s v="Debit Card"/>
    <s v="Prime"/>
    <s v="Express"/>
    <s v="Delivered"/>
    <n v="7480.75"/>
  </r>
  <r>
    <s v="ORD0141"/>
    <s v="22-May-2025"/>
    <x v="0"/>
    <s v="Delhi"/>
    <s v="West"/>
    <x v="4"/>
    <s v="Table"/>
    <n v="5"/>
    <n v="4923.75"/>
    <n v="0.12"/>
    <n v="21664.5"/>
    <s v="UPI"/>
    <s v="First-Time"/>
    <s v="Express"/>
    <s v="Delivered"/>
    <n v="24618.75"/>
  </r>
  <r>
    <s v="ORD0142"/>
    <s v="05-Mar-2025"/>
    <x v="5"/>
    <s v="Delhi"/>
    <s v="North"/>
    <x v="2"/>
    <s v="Textbook"/>
    <n v="3"/>
    <n v="355.68"/>
    <n v="0.12"/>
    <n v="939"/>
    <s v="COD"/>
    <s v="Regular"/>
    <s v="Express"/>
    <s v="Delivered"/>
    <n v="1067.04"/>
  </r>
  <r>
    <s v="ORD0143"/>
    <s v="13-Feb-2025"/>
    <x v="2"/>
    <s v="Karnataka"/>
    <s v="North"/>
    <x v="1"/>
    <s v="Rice"/>
    <n v="3"/>
    <n v="2301.66"/>
    <n v="0.13"/>
    <n v="6007.33"/>
    <s v="Credit Card"/>
    <s v="Regular"/>
    <s v="Express"/>
    <s v="Returned"/>
    <n v="6904.98"/>
  </r>
  <r>
    <s v="ORD0144"/>
    <s v="10-May-2025"/>
    <x v="0"/>
    <s v="Karnataka"/>
    <s v="North"/>
    <x v="3"/>
    <s v="Jacket"/>
    <n v="1"/>
    <n v="2042.62"/>
    <n v="0.09"/>
    <n v="1858.78"/>
    <s v="Credit Card"/>
    <s v="Prime"/>
    <s v="Express"/>
    <s v="Delivered"/>
    <n v="2042.62"/>
  </r>
  <r>
    <s v="ORD0145"/>
    <s v="09-Apr-2025"/>
    <x v="4"/>
    <s v="Maharashtra"/>
    <s v="South"/>
    <x v="0"/>
    <s v="Headphones"/>
    <n v="2"/>
    <n v="287.69"/>
    <n v="0.23"/>
    <n v="443.04"/>
    <s v="UPI"/>
    <s v="Regular"/>
    <s v="Express"/>
    <s v="Cancelled"/>
    <n v="575.38"/>
  </r>
  <r>
    <s v="ORD0146"/>
    <s v="20-Mar-2025"/>
    <x v="5"/>
    <s v="Gujarat"/>
    <s v="West"/>
    <x v="2"/>
    <s v="Biography"/>
    <n v="1"/>
    <n v="1354.03"/>
    <n v="0.21"/>
    <n v="1069.68"/>
    <s v="Credit Card"/>
    <s v="Regular"/>
    <s v="Same-Day"/>
    <s v="Delivered"/>
    <n v="1354.03"/>
  </r>
  <r>
    <s v="ORD0147"/>
    <s v="23-Jun-2025"/>
    <x v="3"/>
    <s v="Karnataka"/>
    <s v="North"/>
    <x v="4"/>
    <s v="Sofa"/>
    <n v="2"/>
    <n v="2157.15"/>
    <n v="0.2"/>
    <n v="3451.44"/>
    <s v="Credit Card"/>
    <s v="Regular"/>
    <s v="Express"/>
    <s v="Delivered"/>
    <n v="4314.3"/>
  </r>
  <r>
    <s v="ORD0148"/>
    <s v="29-Jun-2025"/>
    <x v="3"/>
    <s v="Gujarat"/>
    <s v="South"/>
    <x v="2"/>
    <s v="Novel"/>
    <n v="2"/>
    <n v="1527.23"/>
    <n v="0"/>
    <n v="3054.46"/>
    <s v="COD"/>
    <s v="Regular"/>
    <s v="Express"/>
    <s v="Delivered"/>
    <n v="3054.46"/>
  </r>
  <r>
    <s v="ORD0149"/>
    <s v="07-May-2025"/>
    <x v="0"/>
    <s v="Gujarat"/>
    <s v="North"/>
    <x v="3"/>
    <s v="T-shirt"/>
    <n v="5"/>
    <n v="2766"/>
    <n v="0.2"/>
    <n v="11064"/>
    <s v="UPI"/>
    <s v="Regular"/>
    <s v="Same-Day"/>
    <s v="Delivered"/>
    <n v="13830"/>
  </r>
  <r>
    <s v="ORD0150"/>
    <s v="02-Apr-2025"/>
    <x v="4"/>
    <s v="Tamil Nadu"/>
    <s v="North"/>
    <x v="2"/>
    <s v="Novel"/>
    <n v="1"/>
    <n v="1849.76"/>
    <n v="0.02"/>
    <n v="1812.76"/>
    <s v="UPI"/>
    <s v="Prime"/>
    <s v="Standard"/>
    <s v="Cancelled"/>
    <n v="1849.76"/>
  </r>
  <r>
    <s v="ORD0151"/>
    <s v="30-Jan-2025"/>
    <x v="1"/>
    <s v="Maharashtra"/>
    <s v="West"/>
    <x v="4"/>
    <s v="Sofa"/>
    <n v="3"/>
    <n v="4086.19"/>
    <n v="0.04"/>
    <n v="11768.23"/>
    <s v="UPI"/>
    <s v="First-Time"/>
    <s v="Same-Day"/>
    <s v="In Transit"/>
    <n v="12258.57"/>
  </r>
  <r>
    <s v="ORD0152"/>
    <s v="23-Feb-2025"/>
    <x v="2"/>
    <s v="Delhi"/>
    <s v="North"/>
    <x v="2"/>
    <s v="Textbook"/>
    <n v="4"/>
    <n v="281.22000000000003"/>
    <n v="0.05"/>
    <n v="1068.6400000000001"/>
    <s v="Credit Card"/>
    <s v="First-Time"/>
    <s v="Standard"/>
    <s v="Delivered"/>
    <n v="1124.8800000000001"/>
  </r>
  <r>
    <s v="ORD0153"/>
    <s v="30-Jan-2025"/>
    <x v="1"/>
    <s v="Gujarat"/>
    <s v="North"/>
    <x v="4"/>
    <s v="Table"/>
    <n v="1"/>
    <n v="3791.13"/>
    <n v="0.05"/>
    <n v="3601.57"/>
    <s v="Net Banking"/>
    <s v="Prime"/>
    <s v="Express"/>
    <s v="Returned"/>
    <n v="3791.13"/>
  </r>
  <r>
    <s v="ORD0154"/>
    <s v="19-Feb-2025"/>
    <x v="2"/>
    <s v="Maharashtra"/>
    <s v="East"/>
    <x v="4"/>
    <s v="Curtain"/>
    <n v="4"/>
    <n v="3742.21"/>
    <n v="0.22"/>
    <n v="11675.7"/>
    <s v="UPI"/>
    <s v="Prime"/>
    <s v="Express"/>
    <s v="In Transit"/>
    <n v="14968.84"/>
  </r>
  <r>
    <s v="ORD0155"/>
    <s v="27-May-2025"/>
    <x v="0"/>
    <s v="Karnataka"/>
    <s v="South"/>
    <x v="2"/>
    <s v="Biography"/>
    <n v="1"/>
    <n v="3662.7"/>
    <n v="0.02"/>
    <n v="3589.45"/>
    <s v="COD"/>
    <s v="Prime"/>
    <s v="Same-Day"/>
    <s v="Delivered"/>
    <n v="3662.7"/>
  </r>
  <r>
    <s v="ORD0156"/>
    <s v="22-Apr-2025"/>
    <x v="4"/>
    <s v="Maharashtra"/>
    <s v="South"/>
    <x v="4"/>
    <s v="Lamp"/>
    <n v="3"/>
    <n v="1601.83"/>
    <n v="0.15"/>
    <n v="4084.67"/>
    <s v="UPI"/>
    <s v="First-Time"/>
    <s v="Express"/>
    <s v="Delivered"/>
    <n v="4805.49"/>
  </r>
  <r>
    <s v="ORD0157"/>
    <s v="17-Apr-2025"/>
    <x v="4"/>
    <s v="Maharashtra"/>
    <s v="North"/>
    <x v="4"/>
    <s v="Table"/>
    <n v="4"/>
    <n v="1445.32"/>
    <n v="0.25"/>
    <n v="4335.96"/>
    <s v="UPI"/>
    <s v="First-Time"/>
    <s v="Standard"/>
    <s v="Delivered"/>
    <n v="5781.28"/>
  </r>
  <r>
    <s v="ORD0158"/>
    <s v="23-Feb-2025"/>
    <x v="2"/>
    <s v="Gujarat"/>
    <s v="North"/>
    <x v="2"/>
    <s v="Comics"/>
    <n v="2"/>
    <n v="4258.4799999999996"/>
    <n v="0.17"/>
    <n v="7069.08"/>
    <s v="Debit Card"/>
    <s v="Regular"/>
    <s v="Express"/>
    <s v="Delivered"/>
    <n v="8516.9599999999991"/>
  </r>
  <r>
    <s v="ORD0159"/>
    <s v="28-May-2025"/>
    <x v="0"/>
    <s v="Karnataka"/>
    <s v="East"/>
    <x v="3"/>
    <s v="Dress"/>
    <n v="1"/>
    <n v="3064.96"/>
    <n v="0.17"/>
    <n v="2543.92"/>
    <s v="Net Banking"/>
    <s v="First-Time"/>
    <s v="Express"/>
    <s v="Delivered"/>
    <n v="3064.96"/>
  </r>
  <r>
    <s v="ORD0160"/>
    <s v="26-Apr-2025"/>
    <x v="4"/>
    <s v="Gujarat"/>
    <s v="North"/>
    <x v="0"/>
    <s v="Laptop"/>
    <n v="3"/>
    <n v="3282.85"/>
    <n v="0.06"/>
    <n v="9257.64"/>
    <s v="UPI"/>
    <s v="Prime"/>
    <s v="Standard"/>
    <s v="Delivered"/>
    <n v="9848.5499999999993"/>
  </r>
  <r>
    <s v="ORD0161"/>
    <s v="27-Mar-2025"/>
    <x v="5"/>
    <s v="Gujarat"/>
    <s v="East"/>
    <x v="2"/>
    <s v="Biography"/>
    <n v="3"/>
    <n v="3549.79"/>
    <n v="0.05"/>
    <n v="10116.9"/>
    <s v="Credit Card"/>
    <s v="Prime"/>
    <s v="Same-Day"/>
    <s v="Delivered"/>
    <n v="10649.369999999999"/>
  </r>
  <r>
    <s v="ORD0162"/>
    <s v="26-Jun-2025"/>
    <x v="3"/>
    <s v="Maharashtra"/>
    <s v="East"/>
    <x v="2"/>
    <s v="Textbook"/>
    <n v="4"/>
    <n v="946.02"/>
    <n v="0.18"/>
    <n v="3102.95"/>
    <s v="Debit Card"/>
    <s v="Regular"/>
    <s v="Standard"/>
    <s v="Delivered"/>
    <n v="3784.08"/>
  </r>
  <r>
    <s v="ORD0163"/>
    <s v="26-Apr-2025"/>
    <x v="4"/>
    <s v="Karnataka"/>
    <s v="South"/>
    <x v="0"/>
    <s v="Headphones"/>
    <n v="2"/>
    <n v="3989.11"/>
    <n v="0.13"/>
    <n v="6941.05"/>
    <s v="Debit Card"/>
    <s v="First-Time"/>
    <s v="Standard"/>
    <s v="Cancelled"/>
    <n v="7978.22"/>
  </r>
  <r>
    <s v="ORD0164"/>
    <s v="21-Mar-2025"/>
    <x v="5"/>
    <s v="Maharashtra"/>
    <s v="South"/>
    <x v="3"/>
    <s v="Jacket"/>
    <n v="5"/>
    <n v="1907.66"/>
    <n v="0.2"/>
    <n v="7630.64"/>
    <s v="UPI"/>
    <s v="First-Time"/>
    <s v="Same-Day"/>
    <s v="Delivered"/>
    <n v="9538.3000000000011"/>
  </r>
  <r>
    <s v="ORD0165"/>
    <s v="14-Mar-2025"/>
    <x v="5"/>
    <s v="Karnataka"/>
    <s v="North"/>
    <x v="0"/>
    <s v="Smartphone"/>
    <n v="4"/>
    <n v="2675.91"/>
    <n v="0.19"/>
    <n v="8669.9500000000007"/>
    <s v="Net Banking"/>
    <s v="First-Time"/>
    <s v="Same-Day"/>
    <s v="Delivered"/>
    <n v="10703.64"/>
  </r>
  <r>
    <s v="ORD0166"/>
    <s v="14-Feb-2025"/>
    <x v="2"/>
    <s v="Tamil Nadu"/>
    <s v="South"/>
    <x v="4"/>
    <s v="Lamp"/>
    <n v="5"/>
    <n v="1788.12"/>
    <n v="0.22"/>
    <n v="6973.67"/>
    <s v="Net Banking"/>
    <s v="First-Time"/>
    <s v="Same-Day"/>
    <s v="Cancelled"/>
    <n v="8940.5999999999985"/>
  </r>
  <r>
    <s v="ORD0167"/>
    <s v="29-Jan-2025"/>
    <x v="1"/>
    <s v="Gujarat"/>
    <s v="South"/>
    <x v="3"/>
    <s v="Jacket"/>
    <n v="5"/>
    <n v="849.78"/>
    <n v="0.04"/>
    <n v="4078.94"/>
    <s v="Credit Card"/>
    <s v="Regular"/>
    <s v="Express"/>
    <s v="Delivered"/>
    <n v="4248.8999999999996"/>
  </r>
  <r>
    <s v="ORD0168"/>
    <s v="11-Apr-2025"/>
    <x v="4"/>
    <s v="Maharashtra"/>
    <s v="North"/>
    <x v="1"/>
    <s v="Milk"/>
    <n v="5"/>
    <n v="1444.81"/>
    <n v="0.16"/>
    <n v="6068.2"/>
    <s v="UPI"/>
    <s v="Regular"/>
    <s v="Same-Day"/>
    <s v="Delivered"/>
    <n v="7224.0499999999993"/>
  </r>
  <r>
    <s v="ORD0169"/>
    <s v="08-Apr-2025"/>
    <x v="4"/>
    <s v="Delhi"/>
    <s v="North"/>
    <x v="3"/>
    <s v="Jeans"/>
    <n v="5"/>
    <n v="1754.34"/>
    <n v="0.23"/>
    <n v="6754.21"/>
    <s v="COD"/>
    <s v="First-Time"/>
    <s v="Standard"/>
    <s v="Delivered"/>
    <n v="8771.6999999999989"/>
  </r>
  <r>
    <s v="ORD0170"/>
    <s v="20-Jan-2025"/>
    <x v="1"/>
    <s v="Delhi"/>
    <s v="East"/>
    <x v="1"/>
    <s v="Milk"/>
    <n v="5"/>
    <n v="3231.06"/>
    <n v="0.12"/>
    <n v="14216.66"/>
    <s v="COD"/>
    <s v="Prime"/>
    <s v="Same-Day"/>
    <s v="Delivered"/>
    <n v="16155.3"/>
  </r>
  <r>
    <s v="ORD0171"/>
    <s v="29-May-2025"/>
    <x v="0"/>
    <s v="Delhi"/>
    <s v="West"/>
    <x v="4"/>
    <s v="Table"/>
    <n v="4"/>
    <n v="457.57"/>
    <n v="0.01"/>
    <n v="1811.98"/>
    <s v="Net Banking"/>
    <s v="Prime"/>
    <s v="Express"/>
    <s v="Delivered"/>
    <n v="1830.28"/>
  </r>
  <r>
    <s v="ORD0172"/>
    <s v="12-Jan-2025"/>
    <x v="1"/>
    <s v="Gujarat"/>
    <s v="South"/>
    <x v="3"/>
    <s v="Dress"/>
    <n v="3"/>
    <n v="3697.58"/>
    <n v="0.22"/>
    <n v="8652.34"/>
    <s v="Debit Card"/>
    <s v="Prime"/>
    <s v="Express"/>
    <s v="Cancelled"/>
    <n v="11092.74"/>
  </r>
  <r>
    <s v="ORD0173"/>
    <s v="19-Jun-2025"/>
    <x v="3"/>
    <s v="Karnataka"/>
    <s v="North"/>
    <x v="1"/>
    <s v="Rice"/>
    <n v="1"/>
    <n v="1410.61"/>
    <n v="0.06"/>
    <n v="1325.97"/>
    <s v="Debit Card"/>
    <s v="Prime"/>
    <s v="Standard"/>
    <s v="Delivered"/>
    <n v="1410.61"/>
  </r>
  <r>
    <s v="ORD0174"/>
    <s v="24-Jan-2025"/>
    <x v="1"/>
    <s v="Delhi"/>
    <s v="West"/>
    <x v="2"/>
    <s v="Biography"/>
    <n v="5"/>
    <n v="3633.53"/>
    <n v="0.05"/>
    <n v="17259.27"/>
    <s v="Debit Card"/>
    <s v="Prime"/>
    <s v="Standard"/>
    <s v="In Transit"/>
    <n v="18167.650000000001"/>
  </r>
  <r>
    <s v="ORD0175"/>
    <s v="01-Feb-2025"/>
    <x v="2"/>
    <s v="Karnataka"/>
    <s v="South"/>
    <x v="2"/>
    <s v="Biography"/>
    <n v="1"/>
    <n v="4731.6400000000003"/>
    <n v="0.13"/>
    <n v="4116.53"/>
    <s v="Net Banking"/>
    <s v="Regular"/>
    <s v="Standard"/>
    <s v="Delivered"/>
    <n v="4731.6400000000003"/>
  </r>
  <r>
    <s v="ORD0176"/>
    <s v="04-May-2025"/>
    <x v="0"/>
    <s v="Karnataka"/>
    <s v="West"/>
    <x v="0"/>
    <s v="Smartphone"/>
    <n v="4"/>
    <n v="1500.17"/>
    <n v="0"/>
    <n v="6000.68"/>
    <s v="Net Banking"/>
    <s v="First-Time"/>
    <s v="Standard"/>
    <s v="Delivered"/>
    <n v="6000.68"/>
  </r>
  <r>
    <s v="ORD0177"/>
    <s v="03-Feb-2025"/>
    <x v="2"/>
    <s v="Tamil Nadu"/>
    <s v="East"/>
    <x v="4"/>
    <s v="Curtain"/>
    <n v="4"/>
    <n v="350.67"/>
    <n v="0.14000000000000001"/>
    <n v="1206.3"/>
    <s v="UPI"/>
    <s v="Regular"/>
    <s v="Express"/>
    <s v="Delivered"/>
    <n v="1402.68"/>
  </r>
  <r>
    <s v="ORD0178"/>
    <s v="05-Jun-2025"/>
    <x v="3"/>
    <s v="Gujarat"/>
    <s v="East"/>
    <x v="1"/>
    <s v="Biscuits"/>
    <n v="5"/>
    <n v="682.17"/>
    <n v="0.24"/>
    <n v="2592.25"/>
    <s v="UPI"/>
    <s v="First-Time"/>
    <s v="Express"/>
    <s v="Cancelled"/>
    <n v="3410.85"/>
  </r>
  <r>
    <s v="ORD0179"/>
    <s v="15-May-2025"/>
    <x v="0"/>
    <s v="Delhi"/>
    <s v="South"/>
    <x v="4"/>
    <s v="Curtain"/>
    <n v="5"/>
    <n v="2066.8000000000002"/>
    <n v="0.01"/>
    <n v="10230.66"/>
    <s v="Debit Card"/>
    <s v="First-Time"/>
    <s v="Standard"/>
    <s v="Delivered"/>
    <n v="10334"/>
  </r>
  <r>
    <s v="ORD0180"/>
    <s v="25-Mar-2025"/>
    <x v="5"/>
    <s v="Delhi"/>
    <s v="West"/>
    <x v="2"/>
    <s v="Biography"/>
    <n v="2"/>
    <n v="1707.03"/>
    <n v="0.15"/>
    <n v="2901.95"/>
    <s v="COD"/>
    <s v="First-Time"/>
    <s v="Standard"/>
    <s v="In Transit"/>
    <n v="3414.06"/>
  </r>
  <r>
    <s v="ORD0181"/>
    <s v="28-Apr-2025"/>
    <x v="4"/>
    <s v="Gujarat"/>
    <s v="East"/>
    <x v="4"/>
    <s v="Curtain"/>
    <n v="4"/>
    <n v="3572.83"/>
    <n v="7.0000000000000007E-2"/>
    <n v="13290.93"/>
    <s v="COD"/>
    <s v="First-Time"/>
    <s v="Standard"/>
    <s v="Delivered"/>
    <n v="14291.32"/>
  </r>
  <r>
    <s v="ORD0182"/>
    <s v="15-Jan-2025"/>
    <x v="1"/>
    <s v="Gujarat"/>
    <s v="South"/>
    <x v="0"/>
    <s v="Smartwatch"/>
    <n v="1"/>
    <n v="3024.86"/>
    <n v="7.0000000000000007E-2"/>
    <n v="2813.12"/>
    <s v="UPI"/>
    <s v="First-Time"/>
    <s v="Same-Day"/>
    <s v="Delivered"/>
    <n v="3024.86"/>
  </r>
  <r>
    <s v="ORD0183"/>
    <s v="18-Mar-2025"/>
    <x v="5"/>
    <s v="Delhi"/>
    <s v="South"/>
    <x v="1"/>
    <s v="Biscuits"/>
    <n v="5"/>
    <n v="3895.57"/>
    <n v="0.1"/>
    <n v="17530.07"/>
    <s v="COD"/>
    <s v="First-Time"/>
    <s v="Same-Day"/>
    <s v="Delivered"/>
    <n v="19477.850000000002"/>
  </r>
  <r>
    <s v="ORD0184"/>
    <s v="18-Mar-2025"/>
    <x v="5"/>
    <s v="Maharashtra"/>
    <s v="West"/>
    <x v="0"/>
    <s v="Laptop"/>
    <n v="4"/>
    <n v="842.01"/>
    <n v="0.17"/>
    <n v="2795.47"/>
    <s v="Net Banking"/>
    <s v="Prime"/>
    <s v="Express"/>
    <s v="Returned"/>
    <n v="3368.04"/>
  </r>
  <r>
    <s v="ORD0185"/>
    <s v="28-Apr-2025"/>
    <x v="4"/>
    <s v="Gujarat"/>
    <s v="East"/>
    <x v="0"/>
    <s v="Laptop"/>
    <n v="3"/>
    <n v="4990.8"/>
    <n v="0.12"/>
    <n v="13175.71"/>
    <s v="Debit Card"/>
    <s v="First-Time"/>
    <s v="Express"/>
    <s v="In Transit"/>
    <n v="14972.400000000001"/>
  </r>
  <r>
    <s v="ORD0186"/>
    <s v="03-Apr-2025"/>
    <x v="4"/>
    <s v="Gujarat"/>
    <s v="East"/>
    <x v="2"/>
    <s v="Comics"/>
    <n v="3"/>
    <n v="3089.38"/>
    <n v="0.05"/>
    <n v="8804.73"/>
    <s v="UPI"/>
    <s v="First-Time"/>
    <s v="Standard"/>
    <s v="Delivered"/>
    <n v="9268.14"/>
  </r>
  <r>
    <s v="ORD0187"/>
    <s v="15-Apr-2025"/>
    <x v="4"/>
    <s v="Karnataka"/>
    <s v="East"/>
    <x v="3"/>
    <s v="Dress"/>
    <n v="4"/>
    <n v="1653.5"/>
    <n v="0.09"/>
    <n v="6018.74"/>
    <s v="Debit Card"/>
    <s v="First-Time"/>
    <s v="Same-Day"/>
    <s v="Delivered"/>
    <n v="6614"/>
  </r>
  <r>
    <s v="ORD0188"/>
    <s v="20-Feb-2025"/>
    <x v="2"/>
    <s v="Tamil Nadu"/>
    <s v="East"/>
    <x v="1"/>
    <s v="Biscuits"/>
    <n v="3"/>
    <n v="306.13"/>
    <n v="0.24"/>
    <n v="697.98"/>
    <s v="UPI"/>
    <s v="Regular"/>
    <s v="Standard"/>
    <s v="Returned"/>
    <n v="918.39"/>
  </r>
  <r>
    <s v="ORD0189"/>
    <s v="20-Apr-2025"/>
    <x v="4"/>
    <s v="Delhi"/>
    <s v="North"/>
    <x v="4"/>
    <s v="Table"/>
    <n v="3"/>
    <n v="4671.82"/>
    <n v="0.17"/>
    <n v="11632.83"/>
    <s v="Debit Card"/>
    <s v="First-Time"/>
    <s v="Standard"/>
    <s v="Delivered"/>
    <n v="14015.46"/>
  </r>
  <r>
    <s v="ORD0190"/>
    <s v="19-Jun-2025"/>
    <x v="3"/>
    <s v="Delhi"/>
    <s v="West"/>
    <x v="1"/>
    <s v="Oil"/>
    <n v="5"/>
    <n v="1205.79"/>
    <n v="0.06"/>
    <n v="5667.21"/>
    <s v="Credit Card"/>
    <s v="First-Time"/>
    <s v="Standard"/>
    <s v="Delivered"/>
    <n v="6028.95"/>
  </r>
  <r>
    <s v="ORD0191"/>
    <s v="05-Jan-2025"/>
    <x v="1"/>
    <s v="Delhi"/>
    <s v="West"/>
    <x v="2"/>
    <s v="Novel"/>
    <n v="2"/>
    <n v="2093.85"/>
    <n v="0.23"/>
    <n v="3224.53"/>
    <s v="Credit Card"/>
    <s v="First-Time"/>
    <s v="Express"/>
    <s v="Delivered"/>
    <n v="4187.7"/>
  </r>
  <r>
    <s v="ORD0192"/>
    <s v="15-May-2025"/>
    <x v="0"/>
    <s v="Karnataka"/>
    <s v="South"/>
    <x v="4"/>
    <s v="Curtain"/>
    <n v="5"/>
    <n v="1237.8800000000001"/>
    <n v="0.18"/>
    <n v="5075.3100000000004"/>
    <s v="Credit Card"/>
    <s v="Regular"/>
    <s v="Standard"/>
    <s v="Delivered"/>
    <n v="6189.4000000000005"/>
  </r>
  <r>
    <s v="ORD0193"/>
    <s v="22-May-2025"/>
    <x v="0"/>
    <s v="Tamil Nadu"/>
    <s v="North"/>
    <x v="3"/>
    <s v="T-shirt"/>
    <n v="3"/>
    <n v="4396.04"/>
    <n v="0"/>
    <n v="13188.12"/>
    <s v="Net Banking"/>
    <s v="Regular"/>
    <s v="Same-Day"/>
    <s v="Returned"/>
    <n v="13188.119999999999"/>
  </r>
  <r>
    <s v="ORD0194"/>
    <s v="25-Jan-2025"/>
    <x v="1"/>
    <s v="Tamil Nadu"/>
    <s v="West"/>
    <x v="4"/>
    <s v="Curtain"/>
    <n v="4"/>
    <n v="4457.37"/>
    <n v="0.03"/>
    <n v="17294.599999999999"/>
    <s v="COD"/>
    <s v="First-Time"/>
    <s v="Same-Day"/>
    <s v="Delivered"/>
    <n v="17829.48"/>
  </r>
  <r>
    <s v="ORD0195"/>
    <s v="15-May-2025"/>
    <x v="0"/>
    <s v="Delhi"/>
    <s v="East"/>
    <x v="0"/>
    <s v="Headphones"/>
    <n v="3"/>
    <n v="3621.13"/>
    <n v="0"/>
    <n v="10863.39"/>
    <s v="Net Banking"/>
    <s v="First-Time"/>
    <s v="Express"/>
    <s v="Delivered"/>
    <n v="10863.39"/>
  </r>
  <r>
    <s v="ORD0196"/>
    <s v="23-Jun-2025"/>
    <x v="3"/>
    <s v="Gujarat"/>
    <s v="South"/>
    <x v="3"/>
    <s v="Jeans"/>
    <n v="5"/>
    <n v="1706.84"/>
    <n v="0.1"/>
    <n v="7680.78"/>
    <s v="Net Banking"/>
    <s v="Prime"/>
    <s v="Standard"/>
    <s v="In Transit"/>
    <n v="8534.1999999999989"/>
  </r>
  <r>
    <s v="ORD0197"/>
    <s v="17-Apr-2025"/>
    <x v="4"/>
    <s v="Delhi"/>
    <s v="East"/>
    <x v="2"/>
    <s v="Comics"/>
    <n v="4"/>
    <n v="1254.05"/>
    <n v="0.19"/>
    <n v="4063.12"/>
    <s v="Credit Card"/>
    <s v="Prime"/>
    <s v="Express"/>
    <s v="Delivered"/>
    <n v="5016.2"/>
  </r>
  <r>
    <s v="ORD0198"/>
    <s v="28-May-2025"/>
    <x v="0"/>
    <s v="Karnataka"/>
    <s v="South"/>
    <x v="1"/>
    <s v="Rice"/>
    <n v="2"/>
    <n v="404.41"/>
    <n v="0.03"/>
    <n v="784.56"/>
    <s v="UPI"/>
    <s v="First-Time"/>
    <s v="Express"/>
    <s v="Delivered"/>
    <n v="808.82"/>
  </r>
  <r>
    <s v="ORD0199"/>
    <s v="23-Feb-2025"/>
    <x v="2"/>
    <s v="Maharashtra"/>
    <s v="South"/>
    <x v="1"/>
    <s v="Milk"/>
    <n v="5"/>
    <n v="1182.1600000000001"/>
    <n v="0.24"/>
    <n v="4492.21"/>
    <s v="UPI"/>
    <s v="Prime"/>
    <s v="Express"/>
    <s v="Delivered"/>
    <n v="5910.8"/>
  </r>
  <r>
    <s v="ORD0200"/>
    <s v="01-Jun-2025"/>
    <x v="3"/>
    <s v="Tamil Nadu"/>
    <s v="North"/>
    <x v="1"/>
    <s v="Milk"/>
    <n v="5"/>
    <n v="4029.78"/>
    <n v="0.21"/>
    <n v="15917.63"/>
    <s v="COD"/>
    <s v="Prime"/>
    <s v="Standard"/>
    <s v="Delivered"/>
    <n v="20148.900000000001"/>
  </r>
  <r>
    <s v="ORD0201"/>
    <s v="07-May-2025"/>
    <x v="0"/>
    <s v="Maharashtra"/>
    <s v="South"/>
    <x v="1"/>
    <s v="Milk"/>
    <n v="1"/>
    <n v="4160.99"/>
    <n v="0.23"/>
    <n v="3203.96"/>
    <s v="COD"/>
    <s v="Regular"/>
    <s v="Standard"/>
    <s v="Delivered"/>
    <n v="4160.99"/>
  </r>
  <r>
    <s v="ORD0202"/>
    <s v="10-Mar-2025"/>
    <x v="5"/>
    <s v="Maharashtra"/>
    <s v="North"/>
    <x v="1"/>
    <s v="Biscuits"/>
    <n v="5"/>
    <n v="2495.2600000000002"/>
    <n v="0.22"/>
    <n v="9731.51"/>
    <s v="Debit Card"/>
    <s v="First-Time"/>
    <s v="Express"/>
    <s v="Delivered"/>
    <n v="12476.300000000001"/>
  </r>
  <r>
    <s v="ORD0203"/>
    <s v="24-Jan-2025"/>
    <x v="1"/>
    <s v="Tamil Nadu"/>
    <s v="North"/>
    <x v="1"/>
    <s v="Biscuits"/>
    <n v="5"/>
    <n v="2365.65"/>
    <n v="0.2"/>
    <n v="9462.6"/>
    <s v="COD"/>
    <s v="Regular"/>
    <s v="Same-Day"/>
    <s v="Delivered"/>
    <n v="11828.25"/>
  </r>
  <r>
    <s v="ORD0204"/>
    <s v="28-Feb-2025"/>
    <x v="2"/>
    <s v="Gujarat"/>
    <s v="North"/>
    <x v="0"/>
    <s v="Laptop"/>
    <n v="4"/>
    <n v="1788.19"/>
    <n v="0.02"/>
    <n v="7009.7"/>
    <s v="Credit Card"/>
    <s v="Regular"/>
    <s v="Standard"/>
    <s v="In Transit"/>
    <n v="7152.76"/>
  </r>
  <r>
    <s v="ORD0205"/>
    <s v="28-Mar-2025"/>
    <x v="5"/>
    <s v="Karnataka"/>
    <s v="West"/>
    <x v="2"/>
    <s v="Novel"/>
    <n v="2"/>
    <n v="3852.56"/>
    <n v="0.24"/>
    <n v="5855.89"/>
    <s v="Net Banking"/>
    <s v="Regular"/>
    <s v="Same-Day"/>
    <s v="Delivered"/>
    <n v="7705.12"/>
  </r>
  <r>
    <s v="ORD0206"/>
    <s v="02-Feb-2025"/>
    <x v="2"/>
    <s v="Tamil Nadu"/>
    <s v="South"/>
    <x v="2"/>
    <s v="Biography"/>
    <n v="5"/>
    <n v="751.65"/>
    <n v="0.22"/>
    <n v="2931.43"/>
    <s v="Net Banking"/>
    <s v="Regular"/>
    <s v="Standard"/>
    <s v="In Transit"/>
    <n v="3758.25"/>
  </r>
  <r>
    <s v="ORD0207"/>
    <s v="01-Apr-2025"/>
    <x v="4"/>
    <s v="Delhi"/>
    <s v="West"/>
    <x v="2"/>
    <s v="Textbook"/>
    <n v="3"/>
    <n v="2368.7199999999998"/>
    <n v="0.18"/>
    <n v="5827.05"/>
    <s v="Credit Card"/>
    <s v="Regular"/>
    <s v="Express"/>
    <s v="Cancelled"/>
    <n v="7106.16"/>
  </r>
  <r>
    <s v="ORD0208"/>
    <s v="03-Jan-2025"/>
    <x v="1"/>
    <s v="Karnataka"/>
    <s v="North"/>
    <x v="3"/>
    <s v="Jacket"/>
    <n v="2"/>
    <n v="4693.3100000000004"/>
    <n v="0.18"/>
    <n v="7697.03"/>
    <s v="Debit Card"/>
    <s v="Prime"/>
    <s v="Standard"/>
    <s v="Cancelled"/>
    <n v="9386.6200000000008"/>
  </r>
  <r>
    <s v="ORD0209"/>
    <s v="23-May-2025"/>
    <x v="0"/>
    <s v="Delhi"/>
    <s v="North"/>
    <x v="2"/>
    <s v="Novel"/>
    <n v="1"/>
    <n v="3010.33"/>
    <n v="0.11"/>
    <n v="2679.19"/>
    <s v="Debit Card"/>
    <s v="Regular"/>
    <s v="Same-Day"/>
    <s v="Delivered"/>
    <n v="3010.33"/>
  </r>
  <r>
    <s v="ORD0210"/>
    <s v="22-Jun-2025"/>
    <x v="3"/>
    <s v="Tamil Nadu"/>
    <s v="East"/>
    <x v="0"/>
    <s v="Smartwatch"/>
    <n v="2"/>
    <n v="3796.49"/>
    <n v="0.19"/>
    <n v="6150.31"/>
    <s v="Debit Card"/>
    <s v="First-Time"/>
    <s v="Standard"/>
    <s v="Delivered"/>
    <n v="7592.98"/>
  </r>
  <r>
    <s v="ORD0211"/>
    <s v="22-May-2025"/>
    <x v="0"/>
    <s v="Gujarat"/>
    <s v="South"/>
    <x v="1"/>
    <s v="Milk"/>
    <n v="3"/>
    <n v="1260.83"/>
    <n v="0.22"/>
    <n v="2950.34"/>
    <s v="COD"/>
    <s v="First-Time"/>
    <s v="Same-Day"/>
    <s v="Delivered"/>
    <n v="3782.49"/>
  </r>
  <r>
    <s v="ORD0212"/>
    <s v="23-Feb-2025"/>
    <x v="2"/>
    <s v="Gujarat"/>
    <s v="North"/>
    <x v="4"/>
    <s v="Lamp"/>
    <n v="2"/>
    <n v="3167.37"/>
    <n v="0.11"/>
    <n v="5637.92"/>
    <s v="COD"/>
    <s v="First-Time"/>
    <s v="Express"/>
    <s v="In Transit"/>
    <n v="6334.74"/>
  </r>
  <r>
    <s v="ORD0213"/>
    <s v="10-Apr-2025"/>
    <x v="4"/>
    <s v="Tamil Nadu"/>
    <s v="South"/>
    <x v="2"/>
    <s v="Comics"/>
    <n v="3"/>
    <n v="1944.65"/>
    <n v="0.19"/>
    <n v="4725.5"/>
    <s v="Net Banking"/>
    <s v="Regular"/>
    <s v="Express"/>
    <s v="Cancelled"/>
    <n v="5833.9500000000007"/>
  </r>
  <r>
    <s v="ORD0214"/>
    <s v="30-May-2025"/>
    <x v="0"/>
    <s v="Tamil Nadu"/>
    <s v="West"/>
    <x v="4"/>
    <s v="Sofa"/>
    <n v="4"/>
    <n v="4842.1499999999996"/>
    <n v="0.14000000000000001"/>
    <n v="16657"/>
    <s v="Credit Card"/>
    <s v="First-Time"/>
    <s v="Standard"/>
    <s v="Delivered"/>
    <n v="19368.599999999999"/>
  </r>
  <r>
    <s v="ORD0215"/>
    <s v="06-Feb-2025"/>
    <x v="2"/>
    <s v="Maharashtra"/>
    <s v="East"/>
    <x v="3"/>
    <s v="Dress"/>
    <n v="1"/>
    <n v="2724.61"/>
    <n v="0.21"/>
    <n v="2152.44"/>
    <s v="Net Banking"/>
    <s v="Prime"/>
    <s v="Standard"/>
    <s v="Delivered"/>
    <n v="2724.61"/>
  </r>
  <r>
    <s v="ORD0216"/>
    <s v="11-Apr-2025"/>
    <x v="4"/>
    <s v="Maharashtra"/>
    <s v="East"/>
    <x v="1"/>
    <s v="Rice"/>
    <n v="5"/>
    <n v="1163.3800000000001"/>
    <n v="0.05"/>
    <n v="5526.06"/>
    <s v="Debit Card"/>
    <s v="First-Time"/>
    <s v="Express"/>
    <s v="In Transit"/>
    <n v="5816.9000000000005"/>
  </r>
  <r>
    <s v="ORD0217"/>
    <s v="29-Jun-2025"/>
    <x v="3"/>
    <s v="Delhi"/>
    <s v="South"/>
    <x v="0"/>
    <s v="Laptop"/>
    <n v="4"/>
    <n v="4580.76"/>
    <n v="0.17"/>
    <n v="15208.12"/>
    <s v="Credit Card"/>
    <s v="First-Time"/>
    <s v="Same-Day"/>
    <s v="Delivered"/>
    <n v="18323.04"/>
  </r>
  <r>
    <s v="ORD0218"/>
    <s v="23-Jan-2025"/>
    <x v="1"/>
    <s v="Karnataka"/>
    <s v="West"/>
    <x v="3"/>
    <s v="Dress"/>
    <n v="5"/>
    <n v="3278.73"/>
    <n v="0.08"/>
    <n v="15082.16"/>
    <s v="Net Banking"/>
    <s v="Prime"/>
    <s v="Express"/>
    <s v="Delivered"/>
    <n v="16393.650000000001"/>
  </r>
  <r>
    <s v="ORD0219"/>
    <s v="21-Jun-2025"/>
    <x v="3"/>
    <s v="Delhi"/>
    <s v="South"/>
    <x v="2"/>
    <s v="Comics"/>
    <n v="4"/>
    <n v="324.01"/>
    <n v="0.22"/>
    <n v="1010.91"/>
    <s v="UPI"/>
    <s v="Prime"/>
    <s v="Same-Day"/>
    <s v="Delivered"/>
    <n v="1296.04"/>
  </r>
  <r>
    <s v="ORD0220"/>
    <s v="04-May-2025"/>
    <x v="0"/>
    <s v="Karnataka"/>
    <s v="West"/>
    <x v="1"/>
    <s v="Biscuits"/>
    <n v="3"/>
    <n v="1227.0899999999999"/>
    <n v="0.14000000000000001"/>
    <n v="3165.89"/>
    <s v="Debit Card"/>
    <s v="Regular"/>
    <s v="Standard"/>
    <s v="Delivered"/>
    <n v="3681.2699999999995"/>
  </r>
  <r>
    <s v="ORD0221"/>
    <s v="01-Mar-2025"/>
    <x v="5"/>
    <s v="Tamil Nadu"/>
    <s v="West"/>
    <x v="4"/>
    <s v="Curtain"/>
    <n v="2"/>
    <n v="3690.58"/>
    <n v="0.09"/>
    <n v="6716.86"/>
    <s v="Net Banking"/>
    <s v="Prime"/>
    <s v="Standard"/>
    <s v="Delivered"/>
    <n v="7381.16"/>
  </r>
  <r>
    <s v="ORD0222"/>
    <s v="15-Jun-2025"/>
    <x v="3"/>
    <s v="Gujarat"/>
    <s v="South"/>
    <x v="1"/>
    <s v="Rice"/>
    <n v="1"/>
    <n v="3845.26"/>
    <n v="0.1"/>
    <n v="3460.73"/>
    <s v="Credit Card"/>
    <s v="Regular"/>
    <s v="Same-Day"/>
    <s v="Delivered"/>
    <n v="3845.26"/>
  </r>
  <r>
    <s v="ORD0223"/>
    <s v="07-May-2025"/>
    <x v="0"/>
    <s v="Delhi"/>
    <s v="West"/>
    <x v="3"/>
    <s v="T-shirt"/>
    <n v="3"/>
    <n v="396.21"/>
    <n v="0.16"/>
    <n v="998.45"/>
    <s v="COD"/>
    <s v="Prime"/>
    <s v="Same-Day"/>
    <s v="Delivered"/>
    <n v="1188.6299999999999"/>
  </r>
  <r>
    <s v="ORD0224"/>
    <s v="11-Apr-2025"/>
    <x v="4"/>
    <s v="Gujarat"/>
    <s v="East"/>
    <x v="0"/>
    <s v="Smartphone"/>
    <n v="1"/>
    <n v="181.96"/>
    <n v="0.18"/>
    <n v="149.21"/>
    <s v="COD"/>
    <s v="Prime"/>
    <s v="Same-Day"/>
    <s v="Delivered"/>
    <n v="181.96"/>
  </r>
  <r>
    <s v="ORD0225"/>
    <s v="01-May-2025"/>
    <x v="0"/>
    <s v="Maharashtra"/>
    <s v="East"/>
    <x v="2"/>
    <s v="Textbook"/>
    <n v="2"/>
    <n v="1280.75"/>
    <n v="0.15"/>
    <n v="2177.2800000000002"/>
    <s v="Credit Card"/>
    <s v="First-Time"/>
    <s v="Express"/>
    <s v="Delivered"/>
    <n v="2561.5"/>
  </r>
  <r>
    <s v="ORD0226"/>
    <s v="10-Feb-2025"/>
    <x v="2"/>
    <s v="Karnataka"/>
    <s v="North"/>
    <x v="2"/>
    <s v="Novel"/>
    <n v="5"/>
    <n v="1291.72"/>
    <n v="0.17"/>
    <n v="5360.64"/>
    <s v="Net Banking"/>
    <s v="Prime"/>
    <s v="Express"/>
    <s v="Delivered"/>
    <n v="6458.6"/>
  </r>
  <r>
    <s v="ORD0227"/>
    <s v="01-Feb-2025"/>
    <x v="2"/>
    <s v="Tamil Nadu"/>
    <s v="South"/>
    <x v="0"/>
    <s v="Smartphone"/>
    <n v="5"/>
    <n v="2432.42"/>
    <n v="0.16"/>
    <n v="10216.16"/>
    <s v="Net Banking"/>
    <s v="Prime"/>
    <s v="Same-Day"/>
    <s v="Delivered"/>
    <n v="12162.1"/>
  </r>
  <r>
    <s v="ORD0228"/>
    <s v="16-Mar-2025"/>
    <x v="5"/>
    <s v="Gujarat"/>
    <s v="West"/>
    <x v="2"/>
    <s v="Comics"/>
    <n v="1"/>
    <n v="1225.8599999999999"/>
    <n v="0.23"/>
    <n v="943.91"/>
    <s v="Credit Card"/>
    <s v="First-Time"/>
    <s v="Same-Day"/>
    <s v="Delivered"/>
    <n v="1225.8599999999999"/>
  </r>
  <r>
    <s v="ORD0229"/>
    <s v="31-May-2025"/>
    <x v="0"/>
    <s v="Gujarat"/>
    <s v="South"/>
    <x v="0"/>
    <s v="Headphones"/>
    <n v="1"/>
    <n v="978.84"/>
    <n v="0.21"/>
    <n v="773.28"/>
    <s v="COD"/>
    <s v="First-Time"/>
    <s v="Standard"/>
    <s v="Delivered"/>
    <n v="978.84"/>
  </r>
  <r>
    <s v="ORD0230"/>
    <s v="03-Feb-2025"/>
    <x v="2"/>
    <s v="Karnataka"/>
    <s v="East"/>
    <x v="2"/>
    <s v="Novel"/>
    <n v="2"/>
    <n v="2876.81"/>
    <n v="0.21"/>
    <n v="4545.3599999999997"/>
    <s v="Debit Card"/>
    <s v="First-Time"/>
    <s v="Same-Day"/>
    <s v="Delivered"/>
    <n v="5753.62"/>
  </r>
  <r>
    <s v="ORD0231"/>
    <s v="17-Apr-2025"/>
    <x v="4"/>
    <s v="Gujarat"/>
    <s v="West"/>
    <x v="3"/>
    <s v="T-shirt"/>
    <n v="1"/>
    <n v="2241.73"/>
    <n v="0.21"/>
    <n v="1770.97"/>
    <s v="UPI"/>
    <s v="Regular"/>
    <s v="Express"/>
    <s v="In Transit"/>
    <n v="2241.73"/>
  </r>
  <r>
    <s v="ORD0232"/>
    <s v="03-Jun-2025"/>
    <x v="3"/>
    <s v="Karnataka"/>
    <s v="South"/>
    <x v="4"/>
    <s v="Lamp"/>
    <n v="2"/>
    <n v="1843.47"/>
    <n v="0.24"/>
    <n v="2802.07"/>
    <s v="Net Banking"/>
    <s v="Prime"/>
    <s v="Express"/>
    <s v="Delivered"/>
    <n v="3686.94"/>
  </r>
  <r>
    <s v="ORD0233"/>
    <s v="01-Jul-2025"/>
    <x v="6"/>
    <s v="Gujarat"/>
    <s v="South"/>
    <x v="2"/>
    <s v="Novel"/>
    <n v="1"/>
    <n v="501.99"/>
    <n v="0.04"/>
    <n v="481.91"/>
    <s v="UPI"/>
    <s v="Regular"/>
    <s v="Same-Day"/>
    <s v="Delivered"/>
    <n v="501.99"/>
  </r>
  <r>
    <s v="ORD0234"/>
    <s v="15-Apr-2025"/>
    <x v="4"/>
    <s v="Maharashtra"/>
    <s v="South"/>
    <x v="4"/>
    <s v="Curtain"/>
    <n v="3"/>
    <n v="2279.21"/>
    <n v="0.19"/>
    <n v="5538.48"/>
    <s v="Credit Card"/>
    <s v="Regular"/>
    <s v="Standard"/>
    <s v="Delivered"/>
    <n v="6837.63"/>
  </r>
  <r>
    <s v="ORD0235"/>
    <s v="30-Jun-2025"/>
    <x v="3"/>
    <s v="Gujarat"/>
    <s v="North"/>
    <x v="2"/>
    <s v="Biography"/>
    <n v="4"/>
    <n v="606.14"/>
    <n v="0.02"/>
    <n v="2376.0700000000002"/>
    <s v="COD"/>
    <s v="First-Time"/>
    <s v="Same-Day"/>
    <s v="Delivered"/>
    <n v="2424.56"/>
  </r>
  <r>
    <s v="ORD0236"/>
    <s v="03-Jan-2025"/>
    <x v="1"/>
    <s v="Maharashtra"/>
    <s v="South"/>
    <x v="4"/>
    <s v="Table"/>
    <n v="4"/>
    <n v="3917.93"/>
    <n v="0.18"/>
    <n v="12850.81"/>
    <s v="UPI"/>
    <s v="Prime"/>
    <s v="Same-Day"/>
    <s v="Delivered"/>
    <n v="15671.72"/>
  </r>
  <r>
    <s v="ORD0237"/>
    <s v="29-Apr-2025"/>
    <x v="4"/>
    <s v="Delhi"/>
    <s v="West"/>
    <x v="3"/>
    <s v="Jacket"/>
    <n v="3"/>
    <n v="1415.19"/>
    <n v="0.04"/>
    <n v="4075.75"/>
    <s v="Debit Card"/>
    <s v="Prime"/>
    <s v="Standard"/>
    <s v="Delivered"/>
    <n v="4245.57"/>
  </r>
  <r>
    <s v="ORD0238"/>
    <s v="06-Mar-2025"/>
    <x v="5"/>
    <s v="Maharashtra"/>
    <s v="South"/>
    <x v="4"/>
    <s v="Table"/>
    <n v="2"/>
    <n v="3632.41"/>
    <n v="0.12"/>
    <n v="6393.04"/>
    <s v="UPI"/>
    <s v="Prime"/>
    <s v="Same-Day"/>
    <s v="Delivered"/>
    <n v="7264.82"/>
  </r>
  <r>
    <s v="ORD0239"/>
    <s v="07-Apr-2025"/>
    <x v="4"/>
    <s v="Maharashtra"/>
    <s v="East"/>
    <x v="3"/>
    <s v="Dress"/>
    <n v="5"/>
    <n v="1961.46"/>
    <n v="0.22"/>
    <n v="7649.69"/>
    <s v="Net Banking"/>
    <s v="Prime"/>
    <s v="Express"/>
    <s v="Delivered"/>
    <n v="9807.2999999999993"/>
  </r>
  <r>
    <s v="ORD0240"/>
    <s v="06-Jan-2025"/>
    <x v="1"/>
    <s v="Karnataka"/>
    <s v="East"/>
    <x v="1"/>
    <s v="Oil"/>
    <n v="2"/>
    <n v="2447.15"/>
    <n v="0.04"/>
    <n v="4698.53"/>
    <s v="UPI"/>
    <s v="First-Time"/>
    <s v="Express"/>
    <s v="Delivered"/>
    <n v="4894.3"/>
  </r>
  <r>
    <s v="ORD0241"/>
    <s v="24-Jan-2025"/>
    <x v="1"/>
    <s v="Karnataka"/>
    <s v="South"/>
    <x v="2"/>
    <s v="Textbook"/>
    <n v="4"/>
    <n v="1888.58"/>
    <n v="0.23"/>
    <n v="5816.83"/>
    <s v="Net Banking"/>
    <s v="Prime"/>
    <s v="Standard"/>
    <s v="Delivered"/>
    <n v="7554.32"/>
  </r>
  <r>
    <s v="ORD0242"/>
    <s v="02-Jul-2025"/>
    <x v="6"/>
    <s v="Tamil Nadu"/>
    <s v="West"/>
    <x v="1"/>
    <s v="Rice"/>
    <n v="3"/>
    <n v="4173.28"/>
    <n v="0.02"/>
    <n v="12269.44"/>
    <s v="Debit Card"/>
    <s v="Prime"/>
    <s v="Express"/>
    <s v="Delivered"/>
    <n v="12519.84"/>
  </r>
  <r>
    <s v="ORD0243"/>
    <s v="14-Mar-2025"/>
    <x v="5"/>
    <s v="Karnataka"/>
    <s v="West"/>
    <x v="4"/>
    <s v="Sofa"/>
    <n v="4"/>
    <n v="3966.48"/>
    <n v="0.02"/>
    <n v="15548.6"/>
    <s v="Debit Card"/>
    <s v="First-Time"/>
    <s v="Same-Day"/>
    <s v="Delivered"/>
    <n v="15865.92"/>
  </r>
  <r>
    <s v="ORD0244"/>
    <s v="22-Jun-2025"/>
    <x v="3"/>
    <s v="Gujarat"/>
    <s v="South"/>
    <x v="1"/>
    <s v="Biscuits"/>
    <n v="5"/>
    <n v="3009.72"/>
    <n v="0.23"/>
    <n v="11587.42"/>
    <s v="Credit Card"/>
    <s v="Prime"/>
    <s v="Standard"/>
    <s v="Delivered"/>
    <n v="15048.599999999999"/>
  </r>
  <r>
    <s v="ORD0245"/>
    <s v="13-Jun-2025"/>
    <x v="3"/>
    <s v="Gujarat"/>
    <s v="North"/>
    <x v="4"/>
    <s v="Sofa"/>
    <n v="4"/>
    <n v="4837.37"/>
    <n v="0.08"/>
    <n v="17801.52"/>
    <s v="Credit Card"/>
    <s v="First-Time"/>
    <s v="Express"/>
    <s v="Delivered"/>
    <n v="19349.48"/>
  </r>
  <r>
    <s v="ORD0246"/>
    <s v="08-Jun-2025"/>
    <x v="3"/>
    <s v="Gujarat"/>
    <s v="West"/>
    <x v="4"/>
    <s v="Sofa"/>
    <n v="5"/>
    <n v="3469.56"/>
    <n v="0.06"/>
    <n v="16306.93"/>
    <s v="COD"/>
    <s v="First-Time"/>
    <s v="Express"/>
    <s v="Delivered"/>
    <n v="17347.8"/>
  </r>
  <r>
    <s v="ORD0247"/>
    <s v="03-Mar-2025"/>
    <x v="5"/>
    <s v="Karnataka"/>
    <s v="North"/>
    <x v="1"/>
    <s v="Oil"/>
    <n v="1"/>
    <n v="1547.62"/>
    <n v="0.23"/>
    <n v="1191.67"/>
    <s v="Credit Card"/>
    <s v="Prime"/>
    <s v="Standard"/>
    <s v="Cancelled"/>
    <n v="1547.62"/>
  </r>
  <r>
    <s v="ORD0248"/>
    <s v="18-Feb-2025"/>
    <x v="2"/>
    <s v="Karnataka"/>
    <s v="West"/>
    <x v="3"/>
    <s v="Dress"/>
    <n v="2"/>
    <n v="2653.46"/>
    <n v="0.09"/>
    <n v="4829.3"/>
    <s v="UPI"/>
    <s v="Prime"/>
    <s v="Standard"/>
    <s v="Delivered"/>
    <n v="5306.92"/>
  </r>
  <r>
    <s v="ORD0249"/>
    <s v="14-Jan-2025"/>
    <x v="1"/>
    <s v="Maharashtra"/>
    <s v="South"/>
    <x v="2"/>
    <s v="Comics"/>
    <n v="1"/>
    <n v="210.67"/>
    <n v="0.09"/>
    <n v="191.71"/>
    <s v="UPI"/>
    <s v="Regular"/>
    <s v="Standard"/>
    <s v="Returned"/>
    <n v="210.67"/>
  </r>
  <r>
    <s v="ORD0250"/>
    <s v="18-Feb-2025"/>
    <x v="2"/>
    <s v="Gujarat"/>
    <s v="South"/>
    <x v="3"/>
    <s v="Jeans"/>
    <n v="5"/>
    <n v="2189.21"/>
    <n v="0.12"/>
    <n v="9632.52"/>
    <s v="Debit Card"/>
    <s v="Prime"/>
    <s v="Express"/>
    <s v="Delivered"/>
    <n v="10946.05"/>
  </r>
  <r>
    <s v="ORD0251"/>
    <s v="22-Jun-2025"/>
    <x v="3"/>
    <s v="Maharashtra"/>
    <s v="South"/>
    <x v="2"/>
    <s v="Biography"/>
    <n v="4"/>
    <n v="3001.8"/>
    <n v="0.1"/>
    <n v="10806.48"/>
    <s v="COD"/>
    <s v="Regular"/>
    <s v="Same-Day"/>
    <s v="Delivered"/>
    <n v="12007.2"/>
  </r>
  <r>
    <s v="ORD0252"/>
    <s v="23-Apr-2025"/>
    <x v="4"/>
    <s v="Gujarat"/>
    <s v="West"/>
    <x v="0"/>
    <s v="Smartphone"/>
    <n v="3"/>
    <n v="1065.6600000000001"/>
    <n v="0.03"/>
    <n v="3101.07"/>
    <s v="Debit Card"/>
    <s v="Prime"/>
    <s v="Same-Day"/>
    <s v="Delivered"/>
    <n v="3196.9800000000005"/>
  </r>
  <r>
    <s v="ORD0253"/>
    <s v="18-Jan-2025"/>
    <x v="1"/>
    <s v="Gujarat"/>
    <s v="South"/>
    <x v="4"/>
    <s v="Table"/>
    <n v="1"/>
    <n v="1804.83"/>
    <n v="0.21"/>
    <n v="1425.82"/>
    <s v="Net Banking"/>
    <s v="First-Time"/>
    <s v="Same-Day"/>
    <s v="Cancelled"/>
    <n v="1804.83"/>
  </r>
  <r>
    <s v="ORD0254"/>
    <s v="19-Jan-2025"/>
    <x v="1"/>
    <s v="Delhi"/>
    <s v="South"/>
    <x v="4"/>
    <s v="Lamp"/>
    <n v="2"/>
    <n v="1596.36"/>
    <n v="0.05"/>
    <n v="3033.08"/>
    <s v="UPI"/>
    <s v="Regular"/>
    <s v="Same-Day"/>
    <s v="Delivered"/>
    <n v="3192.72"/>
  </r>
  <r>
    <s v="ORD0255"/>
    <s v="25-May-2025"/>
    <x v="0"/>
    <s v="Gujarat"/>
    <s v="South"/>
    <x v="2"/>
    <s v="Textbook"/>
    <n v="2"/>
    <n v="2484.6799999999998"/>
    <n v="0.13"/>
    <n v="4323.34"/>
    <s v="Net Banking"/>
    <s v="Prime"/>
    <s v="Same-Day"/>
    <s v="Delivered"/>
    <n v="4969.3599999999997"/>
  </r>
  <r>
    <s v="ORD0256"/>
    <s v="07-Apr-2025"/>
    <x v="4"/>
    <s v="Delhi"/>
    <s v="West"/>
    <x v="2"/>
    <s v="Comics"/>
    <n v="4"/>
    <n v="3135.11"/>
    <n v="0.22"/>
    <n v="9781.5400000000009"/>
    <s v="Debit Card"/>
    <s v="Prime"/>
    <s v="Standard"/>
    <s v="Delivered"/>
    <n v="12540.44"/>
  </r>
  <r>
    <s v="ORD0257"/>
    <s v="10-Jun-2025"/>
    <x v="3"/>
    <s v="Tamil Nadu"/>
    <s v="South"/>
    <x v="2"/>
    <s v="Biography"/>
    <n v="4"/>
    <n v="2494.63"/>
    <n v="0.02"/>
    <n v="9778.9500000000007"/>
    <s v="Net Banking"/>
    <s v="Prime"/>
    <s v="Standard"/>
    <s v="Delivered"/>
    <n v="9978.52"/>
  </r>
  <r>
    <s v="ORD0258"/>
    <s v="16-Jan-2025"/>
    <x v="1"/>
    <s v="Gujarat"/>
    <s v="North"/>
    <x v="4"/>
    <s v="Sofa"/>
    <n v="4"/>
    <n v="2871.69"/>
    <n v="0.19"/>
    <n v="9304.2800000000007"/>
    <s v="UPI"/>
    <s v="Regular"/>
    <s v="Express"/>
    <s v="Delivered"/>
    <n v="11486.76"/>
  </r>
  <r>
    <s v="ORD0259"/>
    <s v="30-May-2025"/>
    <x v="0"/>
    <s v="Gujarat"/>
    <s v="South"/>
    <x v="4"/>
    <s v="Curtain"/>
    <n v="4"/>
    <n v="2777.13"/>
    <n v="0.25"/>
    <n v="8331.39"/>
    <s v="Credit Card"/>
    <s v="First-Time"/>
    <s v="Standard"/>
    <s v="Delivered"/>
    <n v="11108.52"/>
  </r>
  <r>
    <s v="ORD0260"/>
    <s v="16-Apr-2025"/>
    <x v="4"/>
    <s v="Karnataka"/>
    <s v="South"/>
    <x v="0"/>
    <s v="Smartwatch"/>
    <n v="4"/>
    <n v="4339.92"/>
    <n v="0.03"/>
    <n v="16838.89"/>
    <s v="UPI"/>
    <s v="Regular"/>
    <s v="Standard"/>
    <s v="Cancelled"/>
    <n v="17359.68"/>
  </r>
  <r>
    <s v="ORD0261"/>
    <s v="31-May-2025"/>
    <x v="0"/>
    <s v="Gujarat"/>
    <s v="North"/>
    <x v="1"/>
    <s v="Milk"/>
    <n v="5"/>
    <n v="782.25"/>
    <n v="0.05"/>
    <n v="3715.69"/>
    <s v="Net Banking"/>
    <s v="Regular"/>
    <s v="Standard"/>
    <s v="Delivered"/>
    <n v="3911.25"/>
  </r>
  <r>
    <s v="ORD0262"/>
    <s v="27-Jan-2025"/>
    <x v="1"/>
    <s v="Gujarat"/>
    <s v="East"/>
    <x v="1"/>
    <s v="Milk"/>
    <n v="3"/>
    <n v="4897.1000000000004"/>
    <n v="7.0000000000000007E-2"/>
    <n v="13662.91"/>
    <s v="COD"/>
    <s v="Regular"/>
    <s v="Same-Day"/>
    <s v="In Transit"/>
    <n v="14691.300000000001"/>
  </r>
  <r>
    <s v="ORD0263"/>
    <s v="27-Jan-2025"/>
    <x v="1"/>
    <s v="Delhi"/>
    <s v="South"/>
    <x v="1"/>
    <s v="Rice"/>
    <n v="3"/>
    <n v="4348.53"/>
    <n v="0.03"/>
    <n v="12654.22"/>
    <s v="Net Banking"/>
    <s v="Regular"/>
    <s v="Standard"/>
    <s v="Delivered"/>
    <n v="13045.59"/>
  </r>
  <r>
    <s v="ORD0264"/>
    <s v="11-May-2025"/>
    <x v="0"/>
    <s v="Tamil Nadu"/>
    <s v="West"/>
    <x v="4"/>
    <s v="Sofa"/>
    <n v="5"/>
    <n v="3198.77"/>
    <n v="0.16"/>
    <n v="13434.83"/>
    <s v="Net Banking"/>
    <s v="Regular"/>
    <s v="Express"/>
    <s v="Delivered"/>
    <n v="15993.85"/>
  </r>
  <r>
    <s v="ORD0265"/>
    <s v="05-Apr-2025"/>
    <x v="4"/>
    <s v="Gujarat"/>
    <s v="North"/>
    <x v="0"/>
    <s v="Smartwatch"/>
    <n v="3"/>
    <n v="2328.0100000000002"/>
    <n v="0.12"/>
    <n v="6145.95"/>
    <s v="UPI"/>
    <s v="First-Time"/>
    <s v="Same-Day"/>
    <s v="Returned"/>
    <n v="6984.0300000000007"/>
  </r>
  <r>
    <s v="ORD0266"/>
    <s v="19-Apr-2025"/>
    <x v="4"/>
    <s v="Karnataka"/>
    <s v="West"/>
    <x v="0"/>
    <s v="Smartwatch"/>
    <n v="4"/>
    <n v="1167.3699999999999"/>
    <n v="0.11"/>
    <n v="4155.84"/>
    <s v="Credit Card"/>
    <s v="First-Time"/>
    <s v="Standard"/>
    <s v="Delivered"/>
    <n v="4669.4799999999996"/>
  </r>
  <r>
    <s v="ORD0267"/>
    <s v="04-Feb-2025"/>
    <x v="2"/>
    <s v="Gujarat"/>
    <s v="North"/>
    <x v="4"/>
    <s v="Curtain"/>
    <n v="5"/>
    <n v="4276.87"/>
    <n v="0.2"/>
    <n v="17107.48"/>
    <s v="COD"/>
    <s v="Regular"/>
    <s v="Same-Day"/>
    <s v="Delivered"/>
    <n v="21384.35"/>
  </r>
  <r>
    <s v="ORD0268"/>
    <s v="23-Feb-2025"/>
    <x v="2"/>
    <s v="Maharashtra"/>
    <s v="South"/>
    <x v="2"/>
    <s v="Novel"/>
    <n v="4"/>
    <n v="103.31"/>
    <n v="0.24"/>
    <n v="314.06"/>
    <s v="Debit Card"/>
    <s v="Prime"/>
    <s v="Standard"/>
    <s v="Returned"/>
    <n v="413.24"/>
  </r>
  <r>
    <s v="ORD0269"/>
    <s v="15-Apr-2025"/>
    <x v="4"/>
    <s v="Karnataka"/>
    <s v="South"/>
    <x v="4"/>
    <s v="Sofa"/>
    <n v="3"/>
    <n v="1326.91"/>
    <n v="0.09"/>
    <n v="3622.46"/>
    <s v="Credit Card"/>
    <s v="First-Time"/>
    <s v="Same-Day"/>
    <s v="Delivered"/>
    <n v="3980.7300000000005"/>
  </r>
  <r>
    <s v="ORD0270"/>
    <s v="21-Jun-2025"/>
    <x v="3"/>
    <s v="Tamil Nadu"/>
    <s v="South"/>
    <x v="4"/>
    <s v="Sofa"/>
    <n v="1"/>
    <n v="105.32"/>
    <n v="0.12"/>
    <n v="92.68"/>
    <s v="Credit Card"/>
    <s v="First-Time"/>
    <s v="Standard"/>
    <s v="Delivered"/>
    <n v="105.32"/>
  </r>
  <r>
    <s v="ORD0271"/>
    <s v="30-Apr-2025"/>
    <x v="4"/>
    <s v="Maharashtra"/>
    <s v="West"/>
    <x v="2"/>
    <s v="Novel"/>
    <n v="4"/>
    <n v="3500.75"/>
    <n v="0.12"/>
    <n v="12322.64"/>
    <s v="UPI"/>
    <s v="Regular"/>
    <s v="Standard"/>
    <s v="Delivered"/>
    <n v="14003"/>
  </r>
  <r>
    <s v="ORD0272"/>
    <s v="26-Mar-2025"/>
    <x v="5"/>
    <s v="Karnataka"/>
    <s v="South"/>
    <x v="0"/>
    <s v="Smartphone"/>
    <n v="2"/>
    <n v="1975.33"/>
    <n v="0.2"/>
    <n v="3160.53"/>
    <s v="UPI"/>
    <s v="Prime"/>
    <s v="Standard"/>
    <s v="Delivered"/>
    <n v="3950.66"/>
  </r>
  <r>
    <s v="ORD0273"/>
    <s v="13-Feb-2025"/>
    <x v="2"/>
    <s v="Gujarat"/>
    <s v="West"/>
    <x v="1"/>
    <s v="Rice"/>
    <n v="3"/>
    <n v="3639.92"/>
    <n v="0.16"/>
    <n v="9172.6"/>
    <s v="Debit Card"/>
    <s v="Prime"/>
    <s v="Standard"/>
    <s v="Delivered"/>
    <n v="10919.76"/>
  </r>
  <r>
    <s v="ORD0274"/>
    <s v="02-Jul-2025"/>
    <x v="6"/>
    <s v="Maharashtra"/>
    <s v="East"/>
    <x v="2"/>
    <s v="Textbook"/>
    <n v="1"/>
    <n v="2988.91"/>
    <n v="0.1"/>
    <n v="2690.02"/>
    <s v="Credit Card"/>
    <s v="Regular"/>
    <s v="Express"/>
    <s v="Cancelled"/>
    <n v="2988.91"/>
  </r>
  <r>
    <s v="ORD0275"/>
    <s v="17-Apr-2025"/>
    <x v="4"/>
    <s v="Maharashtra"/>
    <s v="North"/>
    <x v="3"/>
    <s v="Dress"/>
    <n v="5"/>
    <n v="3040.04"/>
    <n v="0.15"/>
    <n v="12920.17"/>
    <s v="Debit Card"/>
    <s v="First-Time"/>
    <s v="Same-Day"/>
    <s v="Cancelled"/>
    <n v="15200.2"/>
  </r>
  <r>
    <s v="ORD0276"/>
    <s v="29-May-2025"/>
    <x v="0"/>
    <s v="Gujarat"/>
    <s v="South"/>
    <x v="4"/>
    <s v="Sofa"/>
    <n v="2"/>
    <n v="3764.43"/>
    <n v="7.0000000000000007E-2"/>
    <n v="7001.84"/>
    <s v="COD"/>
    <s v="First-Time"/>
    <s v="Standard"/>
    <s v="Delivered"/>
    <n v="7528.86"/>
  </r>
  <r>
    <s v="ORD0277"/>
    <s v="24-May-2025"/>
    <x v="0"/>
    <s v="Tamil Nadu"/>
    <s v="East"/>
    <x v="0"/>
    <s v="Laptop"/>
    <n v="5"/>
    <n v="4454.75"/>
    <n v="0"/>
    <n v="22273.75"/>
    <s v="COD"/>
    <s v="Regular"/>
    <s v="Express"/>
    <s v="Delivered"/>
    <n v="22273.75"/>
  </r>
  <r>
    <s v="ORD0278"/>
    <s v="16-May-2025"/>
    <x v="0"/>
    <s v="Karnataka"/>
    <s v="North"/>
    <x v="1"/>
    <s v="Biscuits"/>
    <n v="2"/>
    <n v="3837.36"/>
    <n v="0.24"/>
    <n v="5832.79"/>
    <s v="COD"/>
    <s v="First-Time"/>
    <s v="Standard"/>
    <s v="Delivered"/>
    <n v="7674.72"/>
  </r>
  <r>
    <s v="ORD0279"/>
    <s v="11-Feb-2025"/>
    <x v="2"/>
    <s v="Delhi"/>
    <s v="West"/>
    <x v="0"/>
    <s v="Headphones"/>
    <n v="4"/>
    <n v="2582.39"/>
    <n v="0.16"/>
    <n v="8676.83"/>
    <s v="Credit Card"/>
    <s v="Regular"/>
    <s v="Same-Day"/>
    <s v="Delivered"/>
    <n v="10329.56"/>
  </r>
  <r>
    <s v="ORD0280"/>
    <s v="21-May-2025"/>
    <x v="0"/>
    <s v="Gujarat"/>
    <s v="South"/>
    <x v="2"/>
    <s v="Novel"/>
    <n v="2"/>
    <n v="1459.59"/>
    <n v="0.08"/>
    <n v="2685.65"/>
    <s v="COD"/>
    <s v="First-Time"/>
    <s v="Same-Day"/>
    <s v="In Transit"/>
    <n v="2919.18"/>
  </r>
  <r>
    <s v="ORD0281"/>
    <s v="04-Mar-2025"/>
    <x v="5"/>
    <s v="Tamil Nadu"/>
    <s v="North"/>
    <x v="3"/>
    <s v="Dress"/>
    <n v="1"/>
    <n v="1619.83"/>
    <n v="0.11"/>
    <n v="1441.65"/>
    <s v="COD"/>
    <s v="First-Time"/>
    <s v="Standard"/>
    <s v="Delivered"/>
    <n v="1619.83"/>
  </r>
  <r>
    <s v="ORD0282"/>
    <s v="21-Mar-2025"/>
    <x v="5"/>
    <s v="Tamil Nadu"/>
    <s v="South"/>
    <x v="2"/>
    <s v="Novel"/>
    <n v="1"/>
    <n v="1615.52"/>
    <n v="0.19"/>
    <n v="1308.57"/>
    <s v="COD"/>
    <s v="First-Time"/>
    <s v="Same-Day"/>
    <s v="Delivered"/>
    <n v="1615.52"/>
  </r>
  <r>
    <s v="ORD0283"/>
    <s v="13-May-2025"/>
    <x v="0"/>
    <s v="Delhi"/>
    <s v="South"/>
    <x v="3"/>
    <s v="T-shirt"/>
    <n v="5"/>
    <n v="2634.39"/>
    <n v="0.21"/>
    <n v="10405.84"/>
    <s v="Net Banking"/>
    <s v="Prime"/>
    <s v="Express"/>
    <s v="Delivered"/>
    <n v="13171.949999999999"/>
  </r>
  <r>
    <s v="ORD0284"/>
    <s v="09-May-2025"/>
    <x v="0"/>
    <s v="Maharashtra"/>
    <s v="North"/>
    <x v="4"/>
    <s v="Lamp"/>
    <n v="3"/>
    <n v="2666.89"/>
    <n v="7.0000000000000007E-2"/>
    <n v="7440.62"/>
    <s v="UPI"/>
    <s v="Prime"/>
    <s v="Same-Day"/>
    <s v="Delivered"/>
    <n v="8000.67"/>
  </r>
  <r>
    <s v="ORD0285"/>
    <s v="16-Mar-2025"/>
    <x v="5"/>
    <s v="Maharashtra"/>
    <s v="North"/>
    <x v="1"/>
    <s v="Milk"/>
    <n v="2"/>
    <n v="1901.67"/>
    <n v="0.06"/>
    <n v="3575.14"/>
    <s v="Net Banking"/>
    <s v="First-Time"/>
    <s v="Standard"/>
    <s v="Delivered"/>
    <n v="3803.34"/>
  </r>
  <r>
    <s v="ORD0286"/>
    <s v="29-Mar-2025"/>
    <x v="5"/>
    <s v="Maharashtra"/>
    <s v="South"/>
    <x v="1"/>
    <s v="Rice"/>
    <n v="1"/>
    <n v="2411.65"/>
    <n v="0.1"/>
    <n v="2170.4899999999998"/>
    <s v="Credit Card"/>
    <s v="Regular"/>
    <s v="Standard"/>
    <s v="Returned"/>
    <n v="2411.65"/>
  </r>
  <r>
    <s v="ORD0287"/>
    <s v="26-Jun-2025"/>
    <x v="3"/>
    <s v="Delhi"/>
    <s v="East"/>
    <x v="0"/>
    <s v="Smartwatch"/>
    <n v="4"/>
    <n v="4587.6899999999996"/>
    <n v="0.08"/>
    <n v="16882.7"/>
    <s v="UPI"/>
    <s v="Regular"/>
    <s v="Standard"/>
    <s v="Delivered"/>
    <n v="18350.759999999998"/>
  </r>
  <r>
    <s v="ORD0288"/>
    <s v="13-Apr-2025"/>
    <x v="4"/>
    <s v="Delhi"/>
    <s v="East"/>
    <x v="0"/>
    <s v="Laptop"/>
    <n v="4"/>
    <n v="437.74"/>
    <n v="0.12"/>
    <n v="1540.84"/>
    <s v="COD"/>
    <s v="Regular"/>
    <s v="Express"/>
    <s v="Delivered"/>
    <n v="1750.96"/>
  </r>
  <r>
    <s v="ORD0289"/>
    <s v="31-Mar-2025"/>
    <x v="5"/>
    <s v="Maharashtra"/>
    <s v="South"/>
    <x v="1"/>
    <s v="Biscuits"/>
    <n v="3"/>
    <n v="2862.65"/>
    <n v="0.08"/>
    <n v="7900.91"/>
    <s v="UPI"/>
    <s v="Regular"/>
    <s v="Same-Day"/>
    <s v="Delivered"/>
    <n v="8587.9500000000007"/>
  </r>
  <r>
    <s v="ORD0290"/>
    <s v="26-Jan-2025"/>
    <x v="1"/>
    <s v="Delhi"/>
    <s v="East"/>
    <x v="1"/>
    <s v="Biscuits"/>
    <n v="2"/>
    <n v="131.25"/>
    <n v="0.1"/>
    <n v="236.25"/>
    <s v="COD"/>
    <s v="Regular"/>
    <s v="Standard"/>
    <s v="Delivered"/>
    <n v="262.5"/>
  </r>
  <r>
    <s v="ORD0291"/>
    <s v="20-Feb-2025"/>
    <x v="2"/>
    <s v="Maharashtra"/>
    <s v="West"/>
    <x v="0"/>
    <s v="Headphones"/>
    <n v="3"/>
    <n v="609.35"/>
    <n v="0.13"/>
    <n v="1590.4"/>
    <s v="Net Banking"/>
    <s v="First-Time"/>
    <s v="Standard"/>
    <s v="Delivered"/>
    <n v="1828.0500000000002"/>
  </r>
  <r>
    <s v="ORD0292"/>
    <s v="15-Feb-2025"/>
    <x v="2"/>
    <s v="Karnataka"/>
    <s v="East"/>
    <x v="0"/>
    <s v="Laptop"/>
    <n v="2"/>
    <n v="4496.71"/>
    <n v="0.13"/>
    <n v="7824.28"/>
    <s v="Credit Card"/>
    <s v="Regular"/>
    <s v="Same-Day"/>
    <s v="Delivered"/>
    <n v="8993.42"/>
  </r>
  <r>
    <s v="ORD0293"/>
    <s v="15-Jan-2025"/>
    <x v="1"/>
    <s v="Gujarat"/>
    <s v="South"/>
    <x v="0"/>
    <s v="Smartphone"/>
    <n v="4"/>
    <n v="466.67"/>
    <n v="0.14000000000000001"/>
    <n v="1605.34"/>
    <s v="Debit Card"/>
    <s v="First-Time"/>
    <s v="Express"/>
    <s v="Delivered"/>
    <n v="1866.68"/>
  </r>
  <r>
    <s v="ORD0294"/>
    <s v="09-Mar-2025"/>
    <x v="5"/>
    <s v="Tamil Nadu"/>
    <s v="South"/>
    <x v="4"/>
    <s v="Curtain"/>
    <n v="4"/>
    <n v="1432.58"/>
    <n v="0.02"/>
    <n v="5615.71"/>
    <s v="UPI"/>
    <s v="Prime"/>
    <s v="Standard"/>
    <s v="Cancelled"/>
    <n v="5730.32"/>
  </r>
  <r>
    <s v="ORD0295"/>
    <s v="07-Jan-2025"/>
    <x v="1"/>
    <s v="Delhi"/>
    <s v="East"/>
    <x v="1"/>
    <s v="Rice"/>
    <n v="4"/>
    <n v="2383.67"/>
    <n v="0.1"/>
    <n v="8581.2099999999991"/>
    <s v="Credit Card"/>
    <s v="Regular"/>
    <s v="Same-Day"/>
    <s v="In Transit"/>
    <n v="9534.68"/>
  </r>
  <r>
    <s v="ORD0296"/>
    <s v="27-Apr-2025"/>
    <x v="4"/>
    <s v="Karnataka"/>
    <s v="North"/>
    <x v="3"/>
    <s v="Jacket"/>
    <n v="1"/>
    <n v="543.05999999999995"/>
    <n v="0.2"/>
    <n v="434.45"/>
    <s v="Net Banking"/>
    <s v="Prime"/>
    <s v="Express"/>
    <s v="Delivered"/>
    <n v="543.05999999999995"/>
  </r>
  <r>
    <s v="ORD0297"/>
    <s v="20-Apr-2025"/>
    <x v="4"/>
    <s v="Maharashtra"/>
    <s v="South"/>
    <x v="4"/>
    <s v="Sofa"/>
    <n v="4"/>
    <n v="2615.9499999999998"/>
    <n v="0.17"/>
    <n v="8684.9500000000007"/>
    <s v="Debit Card"/>
    <s v="Prime"/>
    <s v="Express"/>
    <s v="Delivered"/>
    <n v="10463.799999999999"/>
  </r>
  <r>
    <s v="ORD0298"/>
    <s v="16-Feb-2025"/>
    <x v="2"/>
    <s v="Gujarat"/>
    <s v="North"/>
    <x v="2"/>
    <s v="Biography"/>
    <n v="1"/>
    <n v="2364.0100000000002"/>
    <n v="0.2"/>
    <n v="1891.21"/>
    <s v="COD"/>
    <s v="Regular"/>
    <s v="Standard"/>
    <s v="Delivered"/>
    <n v="2364.0100000000002"/>
  </r>
  <r>
    <s v="ORD0299"/>
    <s v="27-Apr-2025"/>
    <x v="4"/>
    <s v="Delhi"/>
    <s v="North"/>
    <x v="3"/>
    <s v="Jeans"/>
    <n v="1"/>
    <n v="2953.39"/>
    <n v="0.06"/>
    <n v="2776.19"/>
    <s v="Net Banking"/>
    <s v="Prime"/>
    <s v="Standard"/>
    <s v="In Transit"/>
    <n v="2953.39"/>
  </r>
  <r>
    <s v="ORD0300"/>
    <s v="14-Feb-2025"/>
    <x v="2"/>
    <s v="Delhi"/>
    <s v="West"/>
    <x v="3"/>
    <s v="Jacket"/>
    <n v="1"/>
    <n v="309.20999999999998"/>
    <n v="0.12"/>
    <n v="272.10000000000002"/>
    <s v="Credit Card"/>
    <s v="Prime"/>
    <s v="Standard"/>
    <s v="Cancelled"/>
    <n v="309.20999999999998"/>
  </r>
  <r>
    <s v="ORD0301"/>
    <s v="04-Jan-2025"/>
    <x v="1"/>
    <s v="Maharashtra"/>
    <s v="East"/>
    <x v="2"/>
    <s v="Biography"/>
    <n v="4"/>
    <n v="946.76"/>
    <n v="0.05"/>
    <n v="3597.69"/>
    <s v="Net Banking"/>
    <s v="First-Time"/>
    <s v="Standard"/>
    <s v="Delivered"/>
    <n v="3787.04"/>
  </r>
  <r>
    <s v="ORD0302"/>
    <s v="16-Jan-2025"/>
    <x v="1"/>
    <s v="Gujarat"/>
    <s v="West"/>
    <x v="3"/>
    <s v="T-shirt"/>
    <n v="2"/>
    <n v="3271.66"/>
    <n v="0.12"/>
    <n v="5758.12"/>
    <s v="COD"/>
    <s v="First-Time"/>
    <s v="Same-Day"/>
    <s v="Delivered"/>
    <n v="6543.32"/>
  </r>
  <r>
    <s v="ORD0303"/>
    <s v="20-May-2025"/>
    <x v="0"/>
    <s v="Delhi"/>
    <s v="North"/>
    <x v="4"/>
    <s v="Table"/>
    <n v="5"/>
    <n v="1320.82"/>
    <n v="0.25"/>
    <n v="4953.07"/>
    <s v="Net Banking"/>
    <s v="Regular"/>
    <s v="Same-Day"/>
    <s v="In Transit"/>
    <n v="6604.0999999999995"/>
  </r>
  <r>
    <s v="ORD0304"/>
    <s v="05-May-2025"/>
    <x v="0"/>
    <s v="Gujarat"/>
    <s v="North"/>
    <x v="4"/>
    <s v="Table"/>
    <n v="5"/>
    <n v="2561.73"/>
    <n v="0.1"/>
    <n v="11527.78"/>
    <s v="Net Banking"/>
    <s v="Prime"/>
    <s v="Standard"/>
    <s v="Delivered"/>
    <n v="12808.65"/>
  </r>
  <r>
    <s v="ORD0305"/>
    <s v="14-Jan-2025"/>
    <x v="1"/>
    <s v="Karnataka"/>
    <s v="South"/>
    <x v="3"/>
    <s v="T-shirt"/>
    <n v="5"/>
    <n v="1851.42"/>
    <n v="0.15"/>
    <n v="7868.53"/>
    <s v="Credit Card"/>
    <s v="Prime"/>
    <s v="Standard"/>
    <s v="Delivered"/>
    <n v="9257.1"/>
  </r>
  <r>
    <s v="ORD0306"/>
    <s v="16-Feb-2025"/>
    <x v="2"/>
    <s v="Gujarat"/>
    <s v="South"/>
    <x v="3"/>
    <s v="Dress"/>
    <n v="5"/>
    <n v="4247.87"/>
    <n v="0.2"/>
    <n v="16991.48"/>
    <s v="Credit Card"/>
    <s v="Regular"/>
    <s v="Express"/>
    <s v="Delivered"/>
    <n v="21239.35"/>
  </r>
  <r>
    <s v="ORD0307"/>
    <s v="16-Jan-2025"/>
    <x v="1"/>
    <s v="Karnataka"/>
    <s v="South"/>
    <x v="1"/>
    <s v="Milk"/>
    <n v="3"/>
    <n v="4743.04"/>
    <n v="0.14000000000000001"/>
    <n v="12237.04"/>
    <s v="COD"/>
    <s v="Regular"/>
    <s v="Same-Day"/>
    <s v="Cancelled"/>
    <n v="14229.119999999999"/>
  </r>
  <r>
    <s v="ORD0308"/>
    <s v="27-Jun-2025"/>
    <x v="3"/>
    <s v="Delhi"/>
    <s v="West"/>
    <x v="2"/>
    <s v="Comics"/>
    <n v="1"/>
    <n v="375.22"/>
    <n v="0.15"/>
    <n v="318.94"/>
    <s v="Net Banking"/>
    <s v="Regular"/>
    <s v="Standard"/>
    <s v="Delivered"/>
    <n v="375.22"/>
  </r>
  <r>
    <s v="ORD0309"/>
    <s v="09-Jan-2025"/>
    <x v="1"/>
    <s v="Delhi"/>
    <s v="North"/>
    <x v="1"/>
    <s v="Oil"/>
    <n v="2"/>
    <n v="4602.03"/>
    <n v="0.21"/>
    <n v="7271.21"/>
    <s v="UPI"/>
    <s v="First-Time"/>
    <s v="Express"/>
    <s v="Delivered"/>
    <n v="9204.06"/>
  </r>
  <r>
    <s v="ORD0310"/>
    <s v="18-Jun-2025"/>
    <x v="3"/>
    <s v="Maharashtra"/>
    <s v="North"/>
    <x v="1"/>
    <s v="Oil"/>
    <n v="1"/>
    <n v="1930.59"/>
    <n v="0.24"/>
    <n v="1467.25"/>
    <s v="COD"/>
    <s v="Prime"/>
    <s v="Express"/>
    <s v="Delivered"/>
    <n v="1930.59"/>
  </r>
  <r>
    <s v="ORD0311"/>
    <s v="08-Mar-2025"/>
    <x v="5"/>
    <s v="Delhi"/>
    <s v="East"/>
    <x v="4"/>
    <s v="Sofa"/>
    <n v="4"/>
    <n v="3280.98"/>
    <n v="0.04"/>
    <n v="12598.96"/>
    <s v="Net Banking"/>
    <s v="First-Time"/>
    <s v="Same-Day"/>
    <s v="Delivered"/>
    <n v="13123.92"/>
  </r>
  <r>
    <s v="ORD0312"/>
    <s v="16-Jan-2025"/>
    <x v="1"/>
    <s v="Tamil Nadu"/>
    <s v="West"/>
    <x v="1"/>
    <s v="Oil"/>
    <n v="3"/>
    <n v="724.01"/>
    <n v="0.18"/>
    <n v="1781.06"/>
    <s v="UPI"/>
    <s v="First-Time"/>
    <s v="Same-Day"/>
    <s v="Returned"/>
    <n v="2172.0299999999997"/>
  </r>
  <r>
    <s v="ORD0313"/>
    <s v="12-Apr-2025"/>
    <x v="4"/>
    <s v="Delhi"/>
    <s v="South"/>
    <x v="1"/>
    <s v="Rice"/>
    <n v="5"/>
    <n v="1182.3900000000001"/>
    <n v="0.14000000000000001"/>
    <n v="5084.28"/>
    <s v="COD"/>
    <s v="Prime"/>
    <s v="Express"/>
    <s v="Delivered"/>
    <n v="5911.9500000000007"/>
  </r>
  <r>
    <s v="ORD0314"/>
    <s v="18-Feb-2025"/>
    <x v="2"/>
    <s v="Karnataka"/>
    <s v="East"/>
    <x v="0"/>
    <s v="Laptop"/>
    <n v="1"/>
    <n v="4126.1400000000003"/>
    <n v="0.17"/>
    <n v="3424.7"/>
    <s v="UPI"/>
    <s v="Regular"/>
    <s v="Same-Day"/>
    <s v="Delivered"/>
    <n v="4126.1400000000003"/>
  </r>
  <r>
    <s v="ORD0315"/>
    <s v="26-Feb-2025"/>
    <x v="2"/>
    <s v="Delhi"/>
    <s v="West"/>
    <x v="4"/>
    <s v="Sofa"/>
    <n v="3"/>
    <n v="3956.4"/>
    <n v="0.18"/>
    <n v="9732.74"/>
    <s v="Credit Card"/>
    <s v="Prime"/>
    <s v="Standard"/>
    <s v="Delivered"/>
    <n v="11869.2"/>
  </r>
  <r>
    <s v="ORD0316"/>
    <s v="12-May-2025"/>
    <x v="0"/>
    <s v="Tamil Nadu"/>
    <s v="South"/>
    <x v="2"/>
    <s v="Textbook"/>
    <n v="3"/>
    <n v="2775.52"/>
    <n v="0.03"/>
    <n v="8076.76"/>
    <s v="Net Banking"/>
    <s v="Prime"/>
    <s v="Express"/>
    <s v="Delivered"/>
    <n v="8326.56"/>
  </r>
  <r>
    <s v="ORD0317"/>
    <s v="07-Apr-2025"/>
    <x v="4"/>
    <s v="Karnataka"/>
    <s v="West"/>
    <x v="0"/>
    <s v="Smartphone"/>
    <n v="3"/>
    <n v="4763.1400000000003"/>
    <n v="0.02"/>
    <n v="14003.63"/>
    <s v="Credit Card"/>
    <s v="Prime"/>
    <s v="Standard"/>
    <s v="Delivered"/>
    <n v="14289.420000000002"/>
  </r>
  <r>
    <s v="ORD0318"/>
    <s v="13-Feb-2025"/>
    <x v="2"/>
    <s v="Karnataka"/>
    <s v="South"/>
    <x v="0"/>
    <s v="Smartphone"/>
    <n v="4"/>
    <n v="3552.07"/>
    <n v="0.11"/>
    <n v="12645.37"/>
    <s v="COD"/>
    <s v="First-Time"/>
    <s v="Same-Day"/>
    <s v="Delivered"/>
    <n v="14208.28"/>
  </r>
  <r>
    <s v="ORD0319"/>
    <s v="17-Apr-2025"/>
    <x v="4"/>
    <s v="Maharashtra"/>
    <s v="East"/>
    <x v="2"/>
    <s v="Textbook"/>
    <n v="2"/>
    <n v="4874.55"/>
    <n v="0.1"/>
    <n v="8774.19"/>
    <s v="Credit Card"/>
    <s v="Prime"/>
    <s v="Same-Day"/>
    <s v="Delivered"/>
    <n v="9749.1"/>
  </r>
  <r>
    <s v="ORD0320"/>
    <s v="28-Jan-2025"/>
    <x v="1"/>
    <s v="Maharashtra"/>
    <s v="East"/>
    <x v="4"/>
    <s v="Sofa"/>
    <n v="5"/>
    <n v="2793.35"/>
    <n v="0.12"/>
    <n v="12290.74"/>
    <s v="Credit Card"/>
    <s v="Prime"/>
    <s v="Standard"/>
    <s v="Delivered"/>
    <n v="13966.75"/>
  </r>
  <r>
    <s v="ORD0321"/>
    <s v="23-May-2025"/>
    <x v="0"/>
    <s v="Gujarat"/>
    <s v="North"/>
    <x v="0"/>
    <s v="Headphones"/>
    <n v="1"/>
    <n v="226.1"/>
    <n v="0.04"/>
    <n v="217.06"/>
    <s v="Net Banking"/>
    <s v="Regular"/>
    <s v="Express"/>
    <s v="Delivered"/>
    <n v="226.1"/>
  </r>
  <r>
    <s v="ORD0322"/>
    <s v="03-Jul-2025"/>
    <x v="6"/>
    <s v="Tamil Nadu"/>
    <s v="East"/>
    <x v="0"/>
    <s v="Headphones"/>
    <n v="3"/>
    <n v="546.57000000000005"/>
    <n v="0.14000000000000001"/>
    <n v="1410.15"/>
    <s v="Net Banking"/>
    <s v="Prime"/>
    <s v="Standard"/>
    <s v="Returned"/>
    <n v="1639.71"/>
  </r>
  <r>
    <s v="ORD0323"/>
    <s v="23-Jun-2025"/>
    <x v="3"/>
    <s v="Tamil Nadu"/>
    <s v="North"/>
    <x v="4"/>
    <s v="Sofa"/>
    <n v="4"/>
    <n v="2378.7800000000002"/>
    <n v="0.06"/>
    <n v="8944.2099999999991"/>
    <s v="Credit Card"/>
    <s v="Prime"/>
    <s v="Express"/>
    <s v="Delivered"/>
    <n v="9515.1200000000008"/>
  </r>
  <r>
    <s v="ORD0324"/>
    <s v="23-Apr-2025"/>
    <x v="4"/>
    <s v="Karnataka"/>
    <s v="West"/>
    <x v="0"/>
    <s v="Smartphone"/>
    <n v="5"/>
    <n v="1214.81"/>
    <n v="0.02"/>
    <n v="5952.57"/>
    <s v="COD"/>
    <s v="Prime"/>
    <s v="Express"/>
    <s v="In Transit"/>
    <n v="6074.0499999999993"/>
  </r>
  <r>
    <s v="ORD0325"/>
    <s v="24-Apr-2025"/>
    <x v="4"/>
    <s v="Tamil Nadu"/>
    <s v="South"/>
    <x v="2"/>
    <s v="Textbook"/>
    <n v="4"/>
    <n v="4523.6099999999997"/>
    <n v="0.18"/>
    <n v="14837.44"/>
    <s v="UPI"/>
    <s v="Regular"/>
    <s v="Same-Day"/>
    <s v="Delivered"/>
    <n v="18094.439999999999"/>
  </r>
  <r>
    <s v="ORD0326"/>
    <s v="04-Apr-2025"/>
    <x v="4"/>
    <s v="Delhi"/>
    <s v="West"/>
    <x v="2"/>
    <s v="Textbook"/>
    <n v="2"/>
    <n v="309.11"/>
    <n v="0.02"/>
    <n v="605.86"/>
    <s v="Debit Card"/>
    <s v="Regular"/>
    <s v="Same-Day"/>
    <s v="Delivered"/>
    <n v="618.22"/>
  </r>
  <r>
    <s v="ORD0327"/>
    <s v="19-Feb-2025"/>
    <x v="2"/>
    <s v="Karnataka"/>
    <s v="West"/>
    <x v="3"/>
    <s v="Dress"/>
    <n v="4"/>
    <n v="2826.18"/>
    <n v="0.14000000000000001"/>
    <n v="9722.06"/>
    <s v="Credit Card"/>
    <s v="Regular"/>
    <s v="Express"/>
    <s v="Returned"/>
    <n v="11304.72"/>
  </r>
  <r>
    <s v="ORD0328"/>
    <s v="04-Jun-2025"/>
    <x v="3"/>
    <s v="Maharashtra"/>
    <s v="North"/>
    <x v="0"/>
    <s v="Smartwatch"/>
    <n v="2"/>
    <n v="2876.31"/>
    <n v="0.15"/>
    <n v="4889.7299999999996"/>
    <s v="Net Banking"/>
    <s v="Regular"/>
    <s v="Standard"/>
    <s v="Delivered"/>
    <n v="5752.62"/>
  </r>
  <r>
    <s v="ORD0329"/>
    <s v="04-Apr-2025"/>
    <x v="4"/>
    <s v="Gujarat"/>
    <s v="West"/>
    <x v="0"/>
    <s v="Headphones"/>
    <n v="3"/>
    <n v="1976.91"/>
    <n v="0.12"/>
    <n v="5219.04"/>
    <s v="UPI"/>
    <s v="Prime"/>
    <s v="Same-Day"/>
    <s v="Delivered"/>
    <n v="5930.7300000000005"/>
  </r>
  <r>
    <s v="ORD0330"/>
    <s v="08-Jun-2025"/>
    <x v="3"/>
    <s v="Delhi"/>
    <s v="South"/>
    <x v="4"/>
    <s v="Table"/>
    <n v="4"/>
    <n v="290.02999999999997"/>
    <n v="0.22"/>
    <n v="904.89"/>
    <s v="COD"/>
    <s v="First-Time"/>
    <s v="Express"/>
    <s v="Delivered"/>
    <n v="1160.1199999999999"/>
  </r>
  <r>
    <s v="ORD0331"/>
    <s v="23-Mar-2025"/>
    <x v="5"/>
    <s v="Karnataka"/>
    <s v="North"/>
    <x v="2"/>
    <s v="Comics"/>
    <n v="3"/>
    <n v="1623.65"/>
    <n v="0.21"/>
    <n v="3848.05"/>
    <s v="Credit Card"/>
    <s v="Prime"/>
    <s v="Same-Day"/>
    <s v="In Transit"/>
    <n v="4870.9500000000007"/>
  </r>
  <r>
    <s v="ORD0332"/>
    <s v="08-Feb-2025"/>
    <x v="2"/>
    <s v="Karnataka"/>
    <s v="South"/>
    <x v="3"/>
    <s v="Jeans"/>
    <n v="3"/>
    <n v="3671.12"/>
    <n v="0.15"/>
    <n v="9361.36"/>
    <s v="Net Banking"/>
    <s v="Prime"/>
    <s v="Standard"/>
    <s v="Delivered"/>
    <n v="11013.36"/>
  </r>
  <r>
    <s v="ORD0333"/>
    <s v="21-Jan-2025"/>
    <x v="1"/>
    <s v="Gujarat"/>
    <s v="West"/>
    <x v="2"/>
    <s v="Biography"/>
    <n v="5"/>
    <n v="3978.3"/>
    <n v="0.02"/>
    <n v="19493.669999999998"/>
    <s v="UPI"/>
    <s v="Regular"/>
    <s v="Same-Day"/>
    <s v="Delivered"/>
    <n v="19891.5"/>
  </r>
  <r>
    <s v="ORD0334"/>
    <s v="21-Jan-2025"/>
    <x v="1"/>
    <s v="Delhi"/>
    <s v="South"/>
    <x v="1"/>
    <s v="Rice"/>
    <n v="1"/>
    <n v="1322.5"/>
    <n v="0.11"/>
    <n v="1177.03"/>
    <s v="Debit Card"/>
    <s v="Regular"/>
    <s v="Express"/>
    <s v="Delivered"/>
    <n v="1322.5"/>
  </r>
  <r>
    <s v="ORD0335"/>
    <s v="10-May-2025"/>
    <x v="0"/>
    <s v="Maharashtra"/>
    <s v="East"/>
    <x v="2"/>
    <s v="Biography"/>
    <n v="3"/>
    <n v="2495.06"/>
    <n v="0.11"/>
    <n v="6661.81"/>
    <s v="Credit Card"/>
    <s v="Regular"/>
    <s v="Express"/>
    <s v="Delivered"/>
    <n v="7485.18"/>
  </r>
  <r>
    <s v="ORD0336"/>
    <s v="27-Mar-2025"/>
    <x v="5"/>
    <s v="Karnataka"/>
    <s v="South"/>
    <x v="4"/>
    <s v="Lamp"/>
    <n v="1"/>
    <n v="898.25"/>
    <n v="0.14000000000000001"/>
    <n v="772.5"/>
    <s v="Credit Card"/>
    <s v="Prime"/>
    <s v="Standard"/>
    <s v="Delivered"/>
    <n v="898.25"/>
  </r>
  <r>
    <s v="ORD0337"/>
    <s v="12-Mar-2025"/>
    <x v="5"/>
    <s v="Tamil Nadu"/>
    <s v="North"/>
    <x v="3"/>
    <s v="Dress"/>
    <n v="1"/>
    <n v="2423.08"/>
    <n v="0.03"/>
    <n v="2350.39"/>
    <s v="COD"/>
    <s v="Regular"/>
    <s v="Standard"/>
    <s v="Delivered"/>
    <n v="2423.08"/>
  </r>
  <r>
    <s v="ORD0338"/>
    <s v="26-Mar-2025"/>
    <x v="5"/>
    <s v="Karnataka"/>
    <s v="West"/>
    <x v="1"/>
    <s v="Milk"/>
    <n v="3"/>
    <n v="2349.09"/>
    <n v="0.05"/>
    <n v="6694.91"/>
    <s v="Net Banking"/>
    <s v="Prime"/>
    <s v="Express"/>
    <s v="Delivered"/>
    <n v="7047.27"/>
  </r>
  <r>
    <s v="ORD0339"/>
    <s v="23-Mar-2025"/>
    <x v="5"/>
    <s v="Gujarat"/>
    <s v="East"/>
    <x v="0"/>
    <s v="Headphones"/>
    <n v="3"/>
    <n v="1562.53"/>
    <n v="0.03"/>
    <n v="4546.96"/>
    <s v="COD"/>
    <s v="First-Time"/>
    <s v="Standard"/>
    <s v="In Transit"/>
    <n v="4687.59"/>
  </r>
  <r>
    <s v="ORD0340"/>
    <s v="03-Apr-2025"/>
    <x v="4"/>
    <s v="Karnataka"/>
    <s v="West"/>
    <x v="4"/>
    <s v="Curtain"/>
    <n v="2"/>
    <n v="2634.74"/>
    <n v="0.06"/>
    <n v="4953.3100000000004"/>
    <s v="UPI"/>
    <s v="Regular"/>
    <s v="Standard"/>
    <s v="Delivered"/>
    <n v="5269.48"/>
  </r>
  <r>
    <s v="ORD0341"/>
    <s v="19-Jun-2025"/>
    <x v="3"/>
    <s v="Tamil Nadu"/>
    <s v="South"/>
    <x v="3"/>
    <s v="T-shirt"/>
    <n v="4"/>
    <n v="2082.5300000000002"/>
    <n v="0.18"/>
    <n v="6830.7"/>
    <s v="UPI"/>
    <s v="Prime"/>
    <s v="Same-Day"/>
    <s v="Delivered"/>
    <n v="8330.1200000000008"/>
  </r>
  <r>
    <s v="ORD0342"/>
    <s v="24-May-2025"/>
    <x v="0"/>
    <s v="Karnataka"/>
    <s v="East"/>
    <x v="3"/>
    <s v="Jacket"/>
    <n v="2"/>
    <n v="4219.13"/>
    <n v="0.22"/>
    <n v="6581.84"/>
    <s v="COD"/>
    <s v="Prime"/>
    <s v="Standard"/>
    <s v="Delivered"/>
    <n v="8438.26"/>
  </r>
  <r>
    <s v="ORD0343"/>
    <s v="13-Jan-2025"/>
    <x v="1"/>
    <s v="Gujarat"/>
    <s v="East"/>
    <x v="3"/>
    <s v="Dress"/>
    <n v="3"/>
    <n v="3306.73"/>
    <n v="0.06"/>
    <n v="9324.98"/>
    <s v="Debit Card"/>
    <s v="First-Time"/>
    <s v="Standard"/>
    <s v="Delivered"/>
    <n v="9920.19"/>
  </r>
  <r>
    <s v="ORD0344"/>
    <s v="13-May-2025"/>
    <x v="0"/>
    <s v="Karnataka"/>
    <s v="North"/>
    <x v="4"/>
    <s v="Curtain"/>
    <n v="4"/>
    <n v="4270.95"/>
    <n v="0.12"/>
    <n v="15033.74"/>
    <s v="COD"/>
    <s v="Prime"/>
    <s v="Same-Day"/>
    <s v="Delivered"/>
    <n v="17083.8"/>
  </r>
  <r>
    <s v="ORD0345"/>
    <s v="09-May-2025"/>
    <x v="0"/>
    <s v="Tamil Nadu"/>
    <s v="South"/>
    <x v="3"/>
    <s v="T-shirt"/>
    <n v="4"/>
    <n v="364.9"/>
    <n v="0.21"/>
    <n v="1153.08"/>
    <s v="COD"/>
    <s v="Prime"/>
    <s v="Standard"/>
    <s v="Delivered"/>
    <n v="1459.6"/>
  </r>
  <r>
    <s v="ORD0346"/>
    <s v="08-May-2025"/>
    <x v="0"/>
    <s v="Delhi"/>
    <s v="South"/>
    <x v="1"/>
    <s v="Biscuits"/>
    <n v="2"/>
    <n v="3916.81"/>
    <n v="0.12"/>
    <n v="6893.59"/>
    <s v="UPI"/>
    <s v="First-Time"/>
    <s v="Same-Day"/>
    <s v="Delivered"/>
    <n v="7833.62"/>
  </r>
  <r>
    <s v="ORD0347"/>
    <s v="22-Jan-2025"/>
    <x v="1"/>
    <s v="Tamil Nadu"/>
    <s v="South"/>
    <x v="0"/>
    <s v="Smartphone"/>
    <n v="2"/>
    <n v="2923.77"/>
    <n v="0.04"/>
    <n v="5613.64"/>
    <s v="UPI"/>
    <s v="Regular"/>
    <s v="Standard"/>
    <s v="Delivered"/>
    <n v="5847.54"/>
  </r>
  <r>
    <s v="ORD0348"/>
    <s v="14-Jan-2025"/>
    <x v="1"/>
    <s v="Tamil Nadu"/>
    <s v="North"/>
    <x v="2"/>
    <s v="Biography"/>
    <n v="1"/>
    <n v="284.85000000000002"/>
    <n v="0.05"/>
    <n v="270.61"/>
    <s v="Net Banking"/>
    <s v="Prime"/>
    <s v="Express"/>
    <s v="Returned"/>
    <n v="284.85000000000002"/>
  </r>
  <r>
    <s v="ORD0349"/>
    <s v="22-Mar-2025"/>
    <x v="5"/>
    <s v="Maharashtra"/>
    <s v="South"/>
    <x v="1"/>
    <s v="Oil"/>
    <n v="2"/>
    <n v="1208.7"/>
    <n v="0.22"/>
    <n v="1885.57"/>
    <s v="Credit Card"/>
    <s v="First-Time"/>
    <s v="Express"/>
    <s v="Delivered"/>
    <n v="2417.4"/>
  </r>
  <r>
    <s v="ORD0350"/>
    <s v="24-May-2025"/>
    <x v="0"/>
    <s v="Delhi"/>
    <s v="East"/>
    <x v="1"/>
    <s v="Milk"/>
    <n v="3"/>
    <n v="4747.47"/>
    <n v="0.11"/>
    <n v="12675.74"/>
    <s v="Credit Card"/>
    <s v="Regular"/>
    <s v="Same-Day"/>
    <s v="Delivered"/>
    <n v="14242.41"/>
  </r>
  <r>
    <s v="ORD0351"/>
    <s v="09-Mar-2025"/>
    <x v="5"/>
    <s v="Tamil Nadu"/>
    <s v="North"/>
    <x v="3"/>
    <s v="Dress"/>
    <n v="2"/>
    <n v="4745.6099999999997"/>
    <n v="0.23"/>
    <n v="7308.24"/>
    <s v="UPI"/>
    <s v="Regular"/>
    <s v="Express"/>
    <s v="Delivered"/>
    <n v="9491.2199999999993"/>
  </r>
  <r>
    <s v="ORD0352"/>
    <s v="07-Jun-2025"/>
    <x v="3"/>
    <s v="Maharashtra"/>
    <s v="West"/>
    <x v="3"/>
    <s v="Jeans"/>
    <n v="2"/>
    <n v="703.49"/>
    <n v="0.18"/>
    <n v="1153.72"/>
    <s v="COD"/>
    <s v="First-Time"/>
    <s v="Standard"/>
    <s v="Returned"/>
    <n v="1406.98"/>
  </r>
  <r>
    <s v="ORD0353"/>
    <s v="19-Jun-2025"/>
    <x v="3"/>
    <s v="Gujarat"/>
    <s v="North"/>
    <x v="4"/>
    <s v="Lamp"/>
    <n v="1"/>
    <n v="3302.48"/>
    <n v="0"/>
    <n v="3302.48"/>
    <s v="Credit Card"/>
    <s v="First-Time"/>
    <s v="Same-Day"/>
    <s v="Delivered"/>
    <n v="3302.48"/>
  </r>
  <r>
    <s v="ORD0354"/>
    <s v="24-Jan-2025"/>
    <x v="1"/>
    <s v="Gujarat"/>
    <s v="East"/>
    <x v="2"/>
    <s v="Novel"/>
    <n v="2"/>
    <n v="1106.93"/>
    <n v="0.17"/>
    <n v="1837.5"/>
    <s v="UPI"/>
    <s v="Prime"/>
    <s v="Standard"/>
    <s v="Delivered"/>
    <n v="2213.86"/>
  </r>
  <r>
    <s v="ORD0355"/>
    <s v="20-Feb-2025"/>
    <x v="2"/>
    <s v="Gujarat"/>
    <s v="North"/>
    <x v="0"/>
    <s v="Headphones"/>
    <n v="2"/>
    <n v="2152.25"/>
    <n v="0.22"/>
    <n v="3357.51"/>
    <s v="COD"/>
    <s v="First-Time"/>
    <s v="Same-Day"/>
    <s v="Delivered"/>
    <n v="4304.5"/>
  </r>
  <r>
    <s v="ORD0356"/>
    <s v="09-Feb-2025"/>
    <x v="2"/>
    <s v="Delhi"/>
    <s v="West"/>
    <x v="0"/>
    <s v="Smartwatch"/>
    <n v="3"/>
    <n v="4174.34"/>
    <n v="0.24"/>
    <n v="9517.5"/>
    <s v="COD"/>
    <s v="Regular"/>
    <s v="Express"/>
    <s v="Delivered"/>
    <n v="12523.02"/>
  </r>
  <r>
    <s v="ORD0357"/>
    <s v="08-Feb-2025"/>
    <x v="2"/>
    <s v="Delhi"/>
    <s v="West"/>
    <x v="0"/>
    <s v="Smartwatch"/>
    <n v="2"/>
    <n v="113.42"/>
    <n v="0.17"/>
    <n v="188.28"/>
    <s v="Net Banking"/>
    <s v="Prime"/>
    <s v="Standard"/>
    <s v="Delivered"/>
    <n v="226.84"/>
  </r>
  <r>
    <s v="ORD0358"/>
    <s v="17-Apr-2025"/>
    <x v="4"/>
    <s v="Maharashtra"/>
    <s v="West"/>
    <x v="0"/>
    <s v="Smartphone"/>
    <n v="2"/>
    <n v="2338.08"/>
    <n v="0.24"/>
    <n v="3553.88"/>
    <s v="UPI"/>
    <s v="First-Time"/>
    <s v="Express"/>
    <s v="Delivered"/>
    <n v="4676.16"/>
  </r>
  <r>
    <s v="ORD0359"/>
    <s v="31-Mar-2025"/>
    <x v="5"/>
    <s v="Karnataka"/>
    <s v="North"/>
    <x v="3"/>
    <s v="T-shirt"/>
    <n v="3"/>
    <n v="2187.38"/>
    <n v="0.03"/>
    <n v="6365.28"/>
    <s v="UPI"/>
    <s v="First-Time"/>
    <s v="Standard"/>
    <s v="Returned"/>
    <n v="6562.14"/>
  </r>
  <r>
    <s v="ORD0360"/>
    <s v="30-Jan-2025"/>
    <x v="1"/>
    <s v="Karnataka"/>
    <s v="South"/>
    <x v="3"/>
    <s v="Dress"/>
    <n v="3"/>
    <n v="4404.53"/>
    <n v="0.02"/>
    <n v="12949.32"/>
    <s v="Net Banking"/>
    <s v="First-Time"/>
    <s v="Express"/>
    <s v="Delivered"/>
    <n v="13213.59"/>
  </r>
  <r>
    <s v="ORD0361"/>
    <s v="25-Mar-2025"/>
    <x v="5"/>
    <s v="Karnataka"/>
    <s v="North"/>
    <x v="2"/>
    <s v="Biography"/>
    <n v="4"/>
    <n v="4019.51"/>
    <n v="0.16"/>
    <n v="13505.55"/>
    <s v="Net Banking"/>
    <s v="First-Time"/>
    <s v="Standard"/>
    <s v="Delivered"/>
    <n v="16078.04"/>
  </r>
  <r>
    <s v="ORD0362"/>
    <s v="07-Feb-2025"/>
    <x v="2"/>
    <s v="Maharashtra"/>
    <s v="West"/>
    <x v="0"/>
    <s v="Laptop"/>
    <n v="4"/>
    <n v="4031.1"/>
    <n v="0.17"/>
    <n v="13383.25"/>
    <s v="Net Banking"/>
    <s v="First-Time"/>
    <s v="Standard"/>
    <s v="Cancelled"/>
    <n v="16124.4"/>
  </r>
  <r>
    <s v="ORD0363"/>
    <s v="26-Feb-2025"/>
    <x v="2"/>
    <s v="Delhi"/>
    <s v="East"/>
    <x v="1"/>
    <s v="Rice"/>
    <n v="1"/>
    <n v="4449.21"/>
    <n v="0.11"/>
    <n v="3959.8"/>
    <s v="Net Banking"/>
    <s v="Prime"/>
    <s v="Standard"/>
    <s v="Delivered"/>
    <n v="4449.21"/>
  </r>
  <r>
    <s v="ORD0364"/>
    <s v="02-Apr-2025"/>
    <x v="4"/>
    <s v="Karnataka"/>
    <s v="West"/>
    <x v="0"/>
    <s v="Laptop"/>
    <n v="5"/>
    <n v="566.69000000000005"/>
    <n v="0.17"/>
    <n v="2351.7600000000002"/>
    <s v="COD"/>
    <s v="First-Time"/>
    <s v="Standard"/>
    <s v="Delivered"/>
    <n v="2833.4500000000003"/>
  </r>
  <r>
    <s v="ORD0365"/>
    <s v="20-Feb-2025"/>
    <x v="2"/>
    <s v="Gujarat"/>
    <s v="West"/>
    <x v="2"/>
    <s v="Textbook"/>
    <n v="1"/>
    <n v="3252.65"/>
    <n v="0.04"/>
    <n v="3122.54"/>
    <s v="COD"/>
    <s v="Regular"/>
    <s v="Express"/>
    <s v="Returned"/>
    <n v="3252.65"/>
  </r>
  <r>
    <s v="ORD0366"/>
    <s v="21-Jun-2025"/>
    <x v="3"/>
    <s v="Karnataka"/>
    <s v="West"/>
    <x v="0"/>
    <s v="Smartwatch"/>
    <n v="3"/>
    <n v="346.72"/>
    <n v="0.06"/>
    <n v="977.75"/>
    <s v="Debit Card"/>
    <s v="Prime"/>
    <s v="Same-Day"/>
    <s v="Delivered"/>
    <n v="1040.1600000000001"/>
  </r>
  <r>
    <s v="ORD0367"/>
    <s v="01-Jul-2025"/>
    <x v="6"/>
    <s v="Tamil Nadu"/>
    <s v="North"/>
    <x v="3"/>
    <s v="T-shirt"/>
    <n v="4"/>
    <n v="531.29999999999995"/>
    <n v="0.12"/>
    <n v="1870.18"/>
    <s v="Net Banking"/>
    <s v="First-Time"/>
    <s v="Express"/>
    <s v="In Transit"/>
    <n v="2125.1999999999998"/>
  </r>
  <r>
    <s v="ORD0368"/>
    <s v="17-Jan-2025"/>
    <x v="1"/>
    <s v="Tamil Nadu"/>
    <s v="East"/>
    <x v="0"/>
    <s v="Smartphone"/>
    <n v="5"/>
    <n v="2790.58"/>
    <n v="0.21"/>
    <n v="11022.79"/>
    <s v="Net Banking"/>
    <s v="Regular"/>
    <s v="Same-Day"/>
    <s v="Returned"/>
    <n v="13952.9"/>
  </r>
  <r>
    <s v="ORD0369"/>
    <s v="30-Mar-2025"/>
    <x v="5"/>
    <s v="Tamil Nadu"/>
    <s v="West"/>
    <x v="1"/>
    <s v="Oil"/>
    <n v="1"/>
    <n v="4101.28"/>
    <n v="0.21"/>
    <n v="3240.01"/>
    <s v="UPI"/>
    <s v="Prime"/>
    <s v="Express"/>
    <s v="Delivered"/>
    <n v="4101.28"/>
  </r>
  <r>
    <s v="ORD0370"/>
    <s v="08-Jun-2025"/>
    <x v="3"/>
    <s v="Maharashtra"/>
    <s v="East"/>
    <x v="4"/>
    <s v="Table"/>
    <n v="2"/>
    <n v="110.77"/>
    <n v="0.09"/>
    <n v="201.6"/>
    <s v="Credit Card"/>
    <s v="First-Time"/>
    <s v="Same-Day"/>
    <s v="Delivered"/>
    <n v="221.54"/>
  </r>
  <r>
    <s v="ORD0371"/>
    <s v="19-Jun-2025"/>
    <x v="3"/>
    <s v="Maharashtra"/>
    <s v="North"/>
    <x v="4"/>
    <s v="Lamp"/>
    <n v="2"/>
    <n v="4127.01"/>
    <n v="0.19"/>
    <n v="6685.76"/>
    <s v="Debit Card"/>
    <s v="Prime"/>
    <s v="Express"/>
    <s v="Delivered"/>
    <n v="8254.02"/>
  </r>
  <r>
    <s v="ORD0372"/>
    <s v="18-Jun-2025"/>
    <x v="3"/>
    <s v="Maharashtra"/>
    <s v="North"/>
    <x v="3"/>
    <s v="Jeans"/>
    <n v="4"/>
    <n v="4140.32"/>
    <n v="0.05"/>
    <n v="15733.22"/>
    <s v="Net Banking"/>
    <s v="Regular"/>
    <s v="Express"/>
    <s v="Cancelled"/>
    <n v="16561.28"/>
  </r>
  <r>
    <s v="ORD0373"/>
    <s v="19-Apr-2025"/>
    <x v="4"/>
    <s v="Tamil Nadu"/>
    <s v="North"/>
    <x v="0"/>
    <s v="Smartphone"/>
    <n v="5"/>
    <n v="4785.33"/>
    <n v="0.03"/>
    <n v="23208.85"/>
    <s v="Net Banking"/>
    <s v="First-Time"/>
    <s v="Express"/>
    <s v="Delivered"/>
    <n v="23926.65"/>
  </r>
  <r>
    <s v="ORD0374"/>
    <s v="22-Jan-2025"/>
    <x v="1"/>
    <s v="Gujarat"/>
    <s v="North"/>
    <x v="0"/>
    <s v="Smartwatch"/>
    <n v="2"/>
    <n v="3489.91"/>
    <n v="0.04"/>
    <n v="6700.63"/>
    <s v="Net Banking"/>
    <s v="First-Time"/>
    <s v="Standard"/>
    <s v="Delivered"/>
    <n v="6979.82"/>
  </r>
  <r>
    <s v="ORD0375"/>
    <s v="12-Jan-2025"/>
    <x v="1"/>
    <s v="Gujarat"/>
    <s v="West"/>
    <x v="1"/>
    <s v="Milk"/>
    <n v="5"/>
    <n v="4587.96"/>
    <n v="0.19"/>
    <n v="18581.240000000002"/>
    <s v="Net Banking"/>
    <s v="Prime"/>
    <s v="Express"/>
    <s v="In Transit"/>
    <n v="22939.8"/>
  </r>
  <r>
    <s v="ORD0376"/>
    <s v="09-May-2025"/>
    <x v="0"/>
    <s v="Delhi"/>
    <s v="East"/>
    <x v="4"/>
    <s v="Table"/>
    <n v="5"/>
    <n v="3530.07"/>
    <n v="0.19"/>
    <n v="14296.78"/>
    <s v="Debit Card"/>
    <s v="Prime"/>
    <s v="Express"/>
    <s v="Delivered"/>
    <n v="17650.350000000002"/>
  </r>
  <r>
    <s v="ORD0377"/>
    <s v="17-Apr-2025"/>
    <x v="4"/>
    <s v="Delhi"/>
    <s v="South"/>
    <x v="1"/>
    <s v="Oil"/>
    <n v="3"/>
    <n v="3464.4"/>
    <n v="0.23"/>
    <n v="8002.76"/>
    <s v="Debit Card"/>
    <s v="First-Time"/>
    <s v="Standard"/>
    <s v="Delivered"/>
    <n v="10393.200000000001"/>
  </r>
  <r>
    <s v="ORD0378"/>
    <s v="14-Jun-2025"/>
    <x v="3"/>
    <s v="Karnataka"/>
    <s v="East"/>
    <x v="4"/>
    <s v="Lamp"/>
    <n v="5"/>
    <n v="2896.13"/>
    <n v="0.17"/>
    <n v="12018.94"/>
    <s v="COD"/>
    <s v="Prime"/>
    <s v="Express"/>
    <s v="Returned"/>
    <n v="14480.650000000001"/>
  </r>
  <r>
    <s v="ORD0379"/>
    <s v="05-Jan-2025"/>
    <x v="1"/>
    <s v="Gujarat"/>
    <s v="East"/>
    <x v="2"/>
    <s v="Novel"/>
    <n v="4"/>
    <n v="812.1"/>
    <n v="0.17"/>
    <n v="2696.17"/>
    <s v="Credit Card"/>
    <s v="Regular"/>
    <s v="Standard"/>
    <s v="Cancelled"/>
    <n v="3248.4"/>
  </r>
  <r>
    <s v="ORD0380"/>
    <s v="21-Jan-2025"/>
    <x v="1"/>
    <s v="Karnataka"/>
    <s v="West"/>
    <x v="3"/>
    <s v="Dress"/>
    <n v="3"/>
    <n v="1099.5999999999999"/>
    <n v="0.14000000000000001"/>
    <n v="2836.97"/>
    <s v="Debit Card"/>
    <s v="Regular"/>
    <s v="Express"/>
    <s v="Delivered"/>
    <n v="3298.7999999999997"/>
  </r>
  <r>
    <s v="ORD0381"/>
    <s v="01-Jul-2025"/>
    <x v="6"/>
    <s v="Gujarat"/>
    <s v="North"/>
    <x v="1"/>
    <s v="Oil"/>
    <n v="5"/>
    <n v="3943.11"/>
    <n v="0.2"/>
    <n v="15772.44"/>
    <s v="Net Banking"/>
    <s v="Regular"/>
    <s v="Express"/>
    <s v="Returned"/>
    <n v="19715.55"/>
  </r>
  <r>
    <s v="ORD0382"/>
    <s v="29-May-2025"/>
    <x v="0"/>
    <s v="Karnataka"/>
    <s v="South"/>
    <x v="2"/>
    <s v="Biography"/>
    <n v="1"/>
    <n v="3743.98"/>
    <n v="0.05"/>
    <n v="3556.78"/>
    <s v="COD"/>
    <s v="Regular"/>
    <s v="Express"/>
    <s v="Returned"/>
    <n v="3743.98"/>
  </r>
  <r>
    <s v="ORD0383"/>
    <s v="16-Jun-2025"/>
    <x v="3"/>
    <s v="Delhi"/>
    <s v="North"/>
    <x v="4"/>
    <s v="Sofa"/>
    <n v="2"/>
    <n v="4918.92"/>
    <n v="0.02"/>
    <n v="9641.08"/>
    <s v="UPI"/>
    <s v="Prime"/>
    <s v="Standard"/>
    <s v="Delivered"/>
    <n v="9837.84"/>
  </r>
  <r>
    <s v="ORD0384"/>
    <s v="17-Feb-2025"/>
    <x v="2"/>
    <s v="Gujarat"/>
    <s v="West"/>
    <x v="2"/>
    <s v="Comics"/>
    <n v="2"/>
    <n v="2961.53"/>
    <n v="0.06"/>
    <n v="5567.68"/>
    <s v="UPI"/>
    <s v="Regular"/>
    <s v="Express"/>
    <s v="Delivered"/>
    <n v="5923.06"/>
  </r>
  <r>
    <s v="ORD0385"/>
    <s v="04-Feb-2025"/>
    <x v="2"/>
    <s v="Delhi"/>
    <s v="East"/>
    <x v="3"/>
    <s v="T-shirt"/>
    <n v="1"/>
    <n v="3890.94"/>
    <n v="0.16"/>
    <n v="3268.39"/>
    <s v="UPI"/>
    <s v="First-Time"/>
    <s v="Same-Day"/>
    <s v="Delivered"/>
    <n v="3890.94"/>
  </r>
  <r>
    <s v="ORD0386"/>
    <s v="22-Mar-2025"/>
    <x v="5"/>
    <s v="Maharashtra"/>
    <s v="South"/>
    <x v="1"/>
    <s v="Milk"/>
    <n v="2"/>
    <n v="4789.24"/>
    <n v="0.13"/>
    <n v="8333.2800000000007"/>
    <s v="UPI"/>
    <s v="First-Time"/>
    <s v="Same-Day"/>
    <s v="Delivered"/>
    <n v="9578.48"/>
  </r>
  <r>
    <s v="ORD0387"/>
    <s v="07-Apr-2025"/>
    <x v="4"/>
    <s v="Maharashtra"/>
    <s v="South"/>
    <x v="1"/>
    <s v="Biscuits"/>
    <n v="2"/>
    <n v="3350.34"/>
    <n v="0.08"/>
    <n v="6164.63"/>
    <s v="UPI"/>
    <s v="Regular"/>
    <s v="Express"/>
    <s v="In Transit"/>
    <n v="6700.68"/>
  </r>
  <r>
    <s v="ORD0388"/>
    <s v="06-Apr-2025"/>
    <x v="4"/>
    <s v="Gujarat"/>
    <s v="South"/>
    <x v="1"/>
    <s v="Biscuits"/>
    <n v="3"/>
    <n v="2283.77"/>
    <n v="0.23"/>
    <n v="5275.51"/>
    <s v="Credit Card"/>
    <s v="Regular"/>
    <s v="Same-Day"/>
    <s v="In Transit"/>
    <n v="6851.3099999999995"/>
  </r>
  <r>
    <s v="ORD0389"/>
    <s v="13-Feb-2025"/>
    <x v="2"/>
    <s v="Maharashtra"/>
    <s v="East"/>
    <x v="4"/>
    <s v="Table"/>
    <n v="5"/>
    <n v="3647.48"/>
    <n v="0.01"/>
    <n v="18055.03"/>
    <s v="Net Banking"/>
    <s v="Prime"/>
    <s v="Same-Day"/>
    <s v="Delivered"/>
    <n v="18237.400000000001"/>
  </r>
  <r>
    <s v="ORD0390"/>
    <s v="19-Jun-2025"/>
    <x v="3"/>
    <s v="Tamil Nadu"/>
    <s v="South"/>
    <x v="1"/>
    <s v="Biscuits"/>
    <n v="2"/>
    <n v="1669.53"/>
    <n v="0.02"/>
    <n v="3272.28"/>
    <s v="Credit Card"/>
    <s v="Prime"/>
    <s v="Standard"/>
    <s v="In Transit"/>
    <n v="3339.06"/>
  </r>
  <r>
    <s v="ORD0391"/>
    <s v="21-Mar-2025"/>
    <x v="5"/>
    <s v="Maharashtra"/>
    <s v="South"/>
    <x v="1"/>
    <s v="Rice"/>
    <n v="2"/>
    <n v="4338.26"/>
    <n v="0.11"/>
    <n v="7722.1"/>
    <s v="Debit Card"/>
    <s v="First-Time"/>
    <s v="Standard"/>
    <s v="Delivered"/>
    <n v="8676.52"/>
  </r>
  <r>
    <s v="ORD0392"/>
    <s v="27-Jun-2025"/>
    <x v="3"/>
    <s v="Delhi"/>
    <s v="East"/>
    <x v="2"/>
    <s v="Novel"/>
    <n v="3"/>
    <n v="285.64"/>
    <n v="0.02"/>
    <n v="839.78"/>
    <s v="Credit Card"/>
    <s v="Prime"/>
    <s v="Standard"/>
    <s v="Delivered"/>
    <n v="856.92"/>
  </r>
  <r>
    <s v="ORD0393"/>
    <s v="14-Jan-2025"/>
    <x v="1"/>
    <s v="Karnataka"/>
    <s v="West"/>
    <x v="1"/>
    <s v="Oil"/>
    <n v="4"/>
    <n v="3188.06"/>
    <n v="0.11"/>
    <n v="11349.49"/>
    <s v="Net Banking"/>
    <s v="Prime"/>
    <s v="Standard"/>
    <s v="Delivered"/>
    <n v="12752.24"/>
  </r>
  <r>
    <s v="ORD0394"/>
    <s v="03-Feb-2025"/>
    <x v="2"/>
    <s v="Gujarat"/>
    <s v="North"/>
    <x v="1"/>
    <s v="Rice"/>
    <n v="5"/>
    <n v="323.02999999999997"/>
    <n v="0.21"/>
    <n v="1275.97"/>
    <s v="Credit Card"/>
    <s v="First-Time"/>
    <s v="Express"/>
    <s v="Delivered"/>
    <n v="1615.1499999999999"/>
  </r>
  <r>
    <s v="ORD0395"/>
    <s v="17-Mar-2025"/>
    <x v="5"/>
    <s v="Karnataka"/>
    <s v="South"/>
    <x v="4"/>
    <s v="Lamp"/>
    <n v="4"/>
    <n v="4128.3999999999996"/>
    <n v="0.01"/>
    <n v="16348.46"/>
    <s v="Net Banking"/>
    <s v="Prime"/>
    <s v="Standard"/>
    <s v="Delivered"/>
    <n v="16513.599999999999"/>
  </r>
  <r>
    <s v="ORD0396"/>
    <s v="03-Jan-2025"/>
    <x v="1"/>
    <s v="Delhi"/>
    <s v="South"/>
    <x v="2"/>
    <s v="Comics"/>
    <n v="3"/>
    <n v="4791.22"/>
    <n v="0"/>
    <n v="14373.66"/>
    <s v="UPI"/>
    <s v="First-Time"/>
    <s v="Same-Day"/>
    <s v="Delivered"/>
    <n v="14373.66"/>
  </r>
  <r>
    <s v="ORD0397"/>
    <s v="19-Mar-2025"/>
    <x v="5"/>
    <s v="Gujarat"/>
    <s v="East"/>
    <x v="0"/>
    <s v="Smartwatch"/>
    <n v="3"/>
    <n v="1129.26"/>
    <n v="0.19"/>
    <n v="2744.1"/>
    <s v="COD"/>
    <s v="Regular"/>
    <s v="Same-Day"/>
    <s v="Delivered"/>
    <n v="3387.7799999999997"/>
  </r>
  <r>
    <s v="ORD0398"/>
    <s v="23-Feb-2025"/>
    <x v="2"/>
    <s v="Delhi"/>
    <s v="North"/>
    <x v="1"/>
    <s v="Oil"/>
    <n v="5"/>
    <n v="4190.2700000000004"/>
    <n v="0.05"/>
    <n v="19903.78"/>
    <s v="Debit Card"/>
    <s v="Regular"/>
    <s v="Standard"/>
    <s v="Returned"/>
    <n v="20951.350000000002"/>
  </r>
  <r>
    <s v="ORD0399"/>
    <s v="01-Jul-2025"/>
    <x v="6"/>
    <s v="Gujarat"/>
    <s v="West"/>
    <x v="1"/>
    <s v="Biscuits"/>
    <n v="1"/>
    <n v="1328.37"/>
    <n v="0.05"/>
    <n v="1261.95"/>
    <s v="Credit Card"/>
    <s v="Prime"/>
    <s v="Same-Day"/>
    <s v="In Transit"/>
    <n v="1328.37"/>
  </r>
  <r>
    <s v="ORD0400"/>
    <s v="04-Jun-2025"/>
    <x v="3"/>
    <s v="Delhi"/>
    <s v="West"/>
    <x v="4"/>
    <s v="Sofa"/>
    <n v="5"/>
    <n v="442.06"/>
    <n v="0.05"/>
    <n v="2099.7800000000002"/>
    <s v="Credit Card"/>
    <s v="Prime"/>
    <s v="Express"/>
    <s v="Delivered"/>
    <n v="2210.3000000000002"/>
  </r>
  <r>
    <s v="ORD0401"/>
    <s v="04-Jun-2025"/>
    <x v="3"/>
    <s v="Gujarat"/>
    <s v="South"/>
    <x v="4"/>
    <s v="Sofa"/>
    <n v="3"/>
    <n v="4797.43"/>
    <n v="0.04"/>
    <n v="13816.6"/>
    <s v="COD"/>
    <s v="Prime"/>
    <s v="Express"/>
    <s v="Cancelled"/>
    <n v="14392.29"/>
  </r>
  <r>
    <s v="ORD0402"/>
    <s v="01-Apr-2025"/>
    <x v="4"/>
    <s v="Karnataka"/>
    <s v="East"/>
    <x v="2"/>
    <s v="Comics"/>
    <n v="3"/>
    <n v="4401.6400000000003"/>
    <n v="0.12"/>
    <n v="11620.33"/>
    <s v="Debit Card"/>
    <s v="First-Time"/>
    <s v="Express"/>
    <s v="Delivered"/>
    <n v="13204.920000000002"/>
  </r>
  <r>
    <s v="ORD0403"/>
    <s v="27-Feb-2025"/>
    <x v="2"/>
    <s v="Gujarat"/>
    <s v="North"/>
    <x v="0"/>
    <s v="Laptop"/>
    <n v="2"/>
    <n v="4467.3599999999997"/>
    <n v="0.05"/>
    <n v="8487.98"/>
    <s v="Credit Card"/>
    <s v="Prime"/>
    <s v="Same-Day"/>
    <s v="Delivered"/>
    <n v="8934.7199999999993"/>
  </r>
  <r>
    <s v="ORD0404"/>
    <s v="26-Mar-2025"/>
    <x v="5"/>
    <s v="Gujarat"/>
    <s v="West"/>
    <x v="0"/>
    <s v="Smartphone"/>
    <n v="5"/>
    <n v="1142.53"/>
    <n v="0.01"/>
    <n v="5655.52"/>
    <s v="COD"/>
    <s v="Prime"/>
    <s v="Express"/>
    <s v="Delivered"/>
    <n v="5712.65"/>
  </r>
  <r>
    <s v="ORD0405"/>
    <s v="18-May-2025"/>
    <x v="0"/>
    <s v="Tamil Nadu"/>
    <s v="West"/>
    <x v="3"/>
    <s v="Dress"/>
    <n v="3"/>
    <n v="756.02"/>
    <n v="0.13"/>
    <n v="1973.21"/>
    <s v="Debit Card"/>
    <s v="First-Time"/>
    <s v="Standard"/>
    <s v="Delivered"/>
    <n v="2268.06"/>
  </r>
  <r>
    <s v="ORD0406"/>
    <s v="24-May-2025"/>
    <x v="0"/>
    <s v="Gujarat"/>
    <s v="South"/>
    <x v="0"/>
    <s v="Laptop"/>
    <n v="2"/>
    <n v="2286.48"/>
    <n v="0.04"/>
    <n v="4390.04"/>
    <s v="Debit Card"/>
    <s v="First-Time"/>
    <s v="Same-Day"/>
    <s v="Delivered"/>
    <n v="4572.96"/>
  </r>
  <r>
    <s v="ORD0407"/>
    <s v="04-Jun-2025"/>
    <x v="3"/>
    <s v="Maharashtra"/>
    <s v="South"/>
    <x v="2"/>
    <s v="Comics"/>
    <n v="2"/>
    <n v="408.02"/>
    <n v="0.09"/>
    <n v="742.6"/>
    <s v="Debit Card"/>
    <s v="Prime"/>
    <s v="Standard"/>
    <s v="Delivered"/>
    <n v="816.04"/>
  </r>
  <r>
    <s v="ORD0408"/>
    <s v="20-Apr-2025"/>
    <x v="4"/>
    <s v="Tamil Nadu"/>
    <s v="East"/>
    <x v="4"/>
    <s v="Table"/>
    <n v="1"/>
    <n v="4904.8900000000003"/>
    <n v="0.08"/>
    <n v="4512.5"/>
    <s v="Net Banking"/>
    <s v="Regular"/>
    <s v="Same-Day"/>
    <s v="Cancelled"/>
    <n v="4904.8900000000003"/>
  </r>
  <r>
    <s v="ORD0409"/>
    <s v="11-May-2025"/>
    <x v="0"/>
    <s v="Tamil Nadu"/>
    <s v="East"/>
    <x v="4"/>
    <s v="Sofa"/>
    <n v="5"/>
    <n v="3301.35"/>
    <n v="0.21"/>
    <n v="13040.33"/>
    <s v="Net Banking"/>
    <s v="Prime"/>
    <s v="Same-Day"/>
    <s v="Delivered"/>
    <n v="16506.75"/>
  </r>
  <r>
    <s v="ORD0410"/>
    <s v="22-May-2025"/>
    <x v="0"/>
    <s v="Karnataka"/>
    <s v="West"/>
    <x v="3"/>
    <s v="Jacket"/>
    <n v="4"/>
    <n v="4447.1400000000003"/>
    <n v="0"/>
    <n v="17788.560000000001"/>
    <s v="UPI"/>
    <s v="Prime"/>
    <s v="Standard"/>
    <s v="Delivered"/>
    <n v="17788.560000000001"/>
  </r>
  <r>
    <s v="ORD0411"/>
    <s v="07-Apr-2025"/>
    <x v="4"/>
    <s v="Delhi"/>
    <s v="South"/>
    <x v="0"/>
    <s v="Headphones"/>
    <n v="2"/>
    <n v="1874.89"/>
    <n v="0.18"/>
    <n v="3074.82"/>
    <s v="Debit Card"/>
    <s v="Regular"/>
    <s v="Standard"/>
    <s v="Delivered"/>
    <n v="3749.78"/>
  </r>
  <r>
    <s v="ORD0412"/>
    <s v="02-Feb-2025"/>
    <x v="2"/>
    <s v="Tamil Nadu"/>
    <s v="North"/>
    <x v="4"/>
    <s v="Lamp"/>
    <n v="2"/>
    <n v="2994.88"/>
    <n v="0.16"/>
    <n v="5031.3999999999996"/>
    <s v="Net Banking"/>
    <s v="Prime"/>
    <s v="Express"/>
    <s v="Delivered"/>
    <n v="5989.76"/>
  </r>
  <r>
    <s v="ORD0413"/>
    <s v="08-Feb-2025"/>
    <x v="2"/>
    <s v="Delhi"/>
    <s v="West"/>
    <x v="3"/>
    <s v="Jeans"/>
    <n v="5"/>
    <n v="819.64"/>
    <n v="0.04"/>
    <n v="3934.27"/>
    <s v="COD"/>
    <s v="Regular"/>
    <s v="Standard"/>
    <s v="Delivered"/>
    <n v="4098.2"/>
  </r>
  <r>
    <s v="ORD0414"/>
    <s v="01-Mar-2025"/>
    <x v="5"/>
    <s v="Karnataka"/>
    <s v="South"/>
    <x v="1"/>
    <s v="Rice"/>
    <n v="4"/>
    <n v="3071.98"/>
    <n v="0.12"/>
    <n v="10813.37"/>
    <s v="Credit Card"/>
    <s v="Regular"/>
    <s v="Express"/>
    <s v="Delivered"/>
    <n v="12287.92"/>
  </r>
  <r>
    <s v="ORD0415"/>
    <s v="14-Feb-2025"/>
    <x v="2"/>
    <s v="Gujarat"/>
    <s v="West"/>
    <x v="2"/>
    <s v="Textbook"/>
    <n v="5"/>
    <n v="1396.15"/>
    <n v="0.18"/>
    <n v="5724.22"/>
    <s v="Debit Card"/>
    <s v="First-Time"/>
    <s v="Express"/>
    <s v="Delivered"/>
    <n v="6980.75"/>
  </r>
  <r>
    <s v="ORD0416"/>
    <s v="14-Jan-2025"/>
    <x v="1"/>
    <s v="Tamil Nadu"/>
    <s v="West"/>
    <x v="0"/>
    <s v="Laptop"/>
    <n v="1"/>
    <n v="181.16"/>
    <n v="0.13"/>
    <n v="157.61000000000001"/>
    <s v="Net Banking"/>
    <s v="Regular"/>
    <s v="Same-Day"/>
    <s v="Cancelled"/>
    <n v="181.16"/>
  </r>
  <r>
    <s v="ORD0417"/>
    <s v="25-Apr-2025"/>
    <x v="4"/>
    <s v="Delhi"/>
    <s v="North"/>
    <x v="1"/>
    <s v="Rice"/>
    <n v="5"/>
    <n v="291.27999999999997"/>
    <n v="0.2"/>
    <n v="1165.1199999999999"/>
    <s v="Net Banking"/>
    <s v="First-Time"/>
    <s v="Same-Day"/>
    <s v="Delivered"/>
    <n v="1456.3999999999999"/>
  </r>
  <r>
    <s v="ORD0418"/>
    <s v="25-May-2025"/>
    <x v="0"/>
    <s v="Tamil Nadu"/>
    <s v="South"/>
    <x v="3"/>
    <s v="T-shirt"/>
    <n v="3"/>
    <n v="4386.6400000000003"/>
    <n v="0.17"/>
    <n v="10922.73"/>
    <s v="COD"/>
    <s v="Prime"/>
    <s v="Express"/>
    <s v="Returned"/>
    <n v="13159.920000000002"/>
  </r>
  <r>
    <s v="ORD0419"/>
    <s v="18-Apr-2025"/>
    <x v="4"/>
    <s v="Karnataka"/>
    <s v="South"/>
    <x v="2"/>
    <s v="Biography"/>
    <n v="5"/>
    <n v="578.80999999999995"/>
    <n v="0.03"/>
    <n v="2807.23"/>
    <s v="COD"/>
    <s v="First-Time"/>
    <s v="Express"/>
    <s v="Returned"/>
    <n v="2894.0499999999997"/>
  </r>
  <r>
    <s v="ORD0420"/>
    <s v="14-Jan-2025"/>
    <x v="1"/>
    <s v="Gujarat"/>
    <s v="North"/>
    <x v="0"/>
    <s v="Headphones"/>
    <n v="3"/>
    <n v="1026.2"/>
    <n v="0.18"/>
    <n v="2524.4499999999998"/>
    <s v="COD"/>
    <s v="Prime"/>
    <s v="Standard"/>
    <s v="Delivered"/>
    <n v="3078.6000000000004"/>
  </r>
  <r>
    <s v="ORD0421"/>
    <s v="28-May-2025"/>
    <x v="0"/>
    <s v="Karnataka"/>
    <s v="East"/>
    <x v="2"/>
    <s v="Textbook"/>
    <n v="1"/>
    <n v="858.42"/>
    <n v="0.16"/>
    <n v="721.07"/>
    <s v="Net Banking"/>
    <s v="Prime"/>
    <s v="Express"/>
    <s v="Returned"/>
    <n v="858.42"/>
  </r>
  <r>
    <s v="ORD0422"/>
    <s v="04-Mar-2025"/>
    <x v="5"/>
    <s v="Gujarat"/>
    <s v="West"/>
    <x v="2"/>
    <s v="Comics"/>
    <n v="4"/>
    <n v="3799.36"/>
    <n v="0.1"/>
    <n v="13677.7"/>
    <s v="UPI"/>
    <s v="First-Time"/>
    <s v="Same-Day"/>
    <s v="Delivered"/>
    <n v="15197.44"/>
  </r>
  <r>
    <s v="ORD0423"/>
    <s v="14-Jan-2025"/>
    <x v="1"/>
    <s v="Karnataka"/>
    <s v="North"/>
    <x v="1"/>
    <s v="Biscuits"/>
    <n v="3"/>
    <n v="3893.55"/>
    <n v="0.1"/>
    <n v="10512.59"/>
    <s v="UPI"/>
    <s v="First-Time"/>
    <s v="Standard"/>
    <s v="Delivered"/>
    <n v="11680.650000000001"/>
  </r>
  <r>
    <s v="ORD0424"/>
    <s v="12-Jan-2025"/>
    <x v="1"/>
    <s v="Maharashtra"/>
    <s v="North"/>
    <x v="2"/>
    <s v="Textbook"/>
    <n v="4"/>
    <n v="3951.8"/>
    <n v="0.2"/>
    <n v="12645.76"/>
    <s v="Debit Card"/>
    <s v="First-Time"/>
    <s v="Same-Day"/>
    <s v="Delivered"/>
    <n v="15807.2"/>
  </r>
  <r>
    <s v="ORD0425"/>
    <s v="26-Apr-2025"/>
    <x v="4"/>
    <s v="Delhi"/>
    <s v="North"/>
    <x v="0"/>
    <s v="Smartphone"/>
    <n v="4"/>
    <n v="531.89"/>
    <n v="7.0000000000000007E-2"/>
    <n v="1978.63"/>
    <s v="Net Banking"/>
    <s v="First-Time"/>
    <s v="Express"/>
    <s v="Delivered"/>
    <n v="2127.56"/>
  </r>
  <r>
    <s v="ORD0426"/>
    <s v="05-Apr-2025"/>
    <x v="4"/>
    <s v="Gujarat"/>
    <s v="West"/>
    <x v="2"/>
    <s v="Biography"/>
    <n v="5"/>
    <n v="381.57"/>
    <n v="0.19"/>
    <n v="1545.36"/>
    <s v="COD"/>
    <s v="Prime"/>
    <s v="Standard"/>
    <s v="Delivered"/>
    <n v="1907.85"/>
  </r>
  <r>
    <s v="ORD0427"/>
    <s v="10-Apr-2025"/>
    <x v="4"/>
    <s v="Delhi"/>
    <s v="North"/>
    <x v="3"/>
    <s v="Dress"/>
    <n v="5"/>
    <n v="2627.49"/>
    <n v="0.06"/>
    <n v="12349.2"/>
    <s v="Credit Card"/>
    <s v="First-Time"/>
    <s v="Standard"/>
    <s v="Delivered"/>
    <n v="13137.449999999999"/>
  </r>
  <r>
    <s v="ORD0428"/>
    <s v="30-Jun-2025"/>
    <x v="3"/>
    <s v="Maharashtra"/>
    <s v="North"/>
    <x v="0"/>
    <s v="Laptop"/>
    <n v="3"/>
    <n v="3381.34"/>
    <n v="0.1"/>
    <n v="9129.6200000000008"/>
    <s v="UPI"/>
    <s v="Prime"/>
    <s v="Standard"/>
    <s v="Delivered"/>
    <n v="10144.02"/>
  </r>
  <r>
    <s v="ORD0429"/>
    <s v="17-Jun-2025"/>
    <x v="3"/>
    <s v="Gujarat"/>
    <s v="South"/>
    <x v="0"/>
    <s v="Smartphone"/>
    <n v="5"/>
    <n v="4583.54"/>
    <n v="0.09"/>
    <n v="20855.11"/>
    <s v="UPI"/>
    <s v="First-Time"/>
    <s v="Express"/>
    <s v="Delivered"/>
    <n v="22917.7"/>
  </r>
  <r>
    <s v="ORD0430"/>
    <s v="16-Apr-2025"/>
    <x v="4"/>
    <s v="Tamil Nadu"/>
    <s v="North"/>
    <x v="3"/>
    <s v="Jacket"/>
    <n v="3"/>
    <n v="957.67"/>
    <n v="0.13"/>
    <n v="2499.52"/>
    <s v="COD"/>
    <s v="Regular"/>
    <s v="Same-Day"/>
    <s v="Delivered"/>
    <n v="2873.0099999999998"/>
  </r>
  <r>
    <s v="ORD0431"/>
    <s v="02-Feb-2025"/>
    <x v="2"/>
    <s v="Gujarat"/>
    <s v="West"/>
    <x v="4"/>
    <s v="Lamp"/>
    <n v="5"/>
    <n v="1325.69"/>
    <n v="0.11"/>
    <n v="5899.32"/>
    <s v="UPI"/>
    <s v="First-Time"/>
    <s v="Express"/>
    <s v="Cancelled"/>
    <n v="6628.4500000000007"/>
  </r>
  <r>
    <s v="ORD0432"/>
    <s v="14-Jan-2025"/>
    <x v="1"/>
    <s v="Tamil Nadu"/>
    <s v="South"/>
    <x v="4"/>
    <s v="Table"/>
    <n v="4"/>
    <n v="669.71"/>
    <n v="0.02"/>
    <n v="2625.26"/>
    <s v="COD"/>
    <s v="Regular"/>
    <s v="Same-Day"/>
    <s v="Delivered"/>
    <n v="2678.84"/>
  </r>
  <r>
    <s v="ORD0433"/>
    <s v="11-Apr-2025"/>
    <x v="4"/>
    <s v="Tamil Nadu"/>
    <s v="East"/>
    <x v="3"/>
    <s v="Dress"/>
    <n v="5"/>
    <n v="147.63999999999999"/>
    <n v="0.21"/>
    <n v="583.17999999999995"/>
    <s v="UPI"/>
    <s v="First-Time"/>
    <s v="Standard"/>
    <s v="Delivered"/>
    <n v="738.19999999999993"/>
  </r>
  <r>
    <s v="ORD0434"/>
    <s v="18-Jan-2025"/>
    <x v="1"/>
    <s v="Gujarat"/>
    <s v="South"/>
    <x v="4"/>
    <s v="Lamp"/>
    <n v="3"/>
    <n v="1832.34"/>
    <n v="0.22"/>
    <n v="4287.68"/>
    <s v="Debit Card"/>
    <s v="Prime"/>
    <s v="Express"/>
    <s v="Returned"/>
    <n v="5497.0199999999995"/>
  </r>
  <r>
    <s v="ORD0435"/>
    <s v="17-Jun-2025"/>
    <x v="3"/>
    <s v="Delhi"/>
    <s v="South"/>
    <x v="3"/>
    <s v="Jacket"/>
    <n v="2"/>
    <n v="4376.4399999999996"/>
    <n v="0.05"/>
    <n v="8315.24"/>
    <s v="Debit Card"/>
    <s v="First-Time"/>
    <s v="Standard"/>
    <s v="Cancelled"/>
    <n v="8752.8799999999992"/>
  </r>
  <r>
    <s v="ORD0436"/>
    <s v="08-Feb-2025"/>
    <x v="2"/>
    <s v="Maharashtra"/>
    <s v="North"/>
    <x v="4"/>
    <s v="Sofa"/>
    <n v="4"/>
    <n v="3107.75"/>
    <n v="0.19"/>
    <n v="10069.11"/>
    <s v="Credit Card"/>
    <s v="Regular"/>
    <s v="Same-Day"/>
    <s v="Cancelled"/>
    <n v="12431"/>
  </r>
  <r>
    <s v="ORD0437"/>
    <s v="16-Jan-2025"/>
    <x v="1"/>
    <s v="Tamil Nadu"/>
    <s v="East"/>
    <x v="4"/>
    <s v="Curtain"/>
    <n v="4"/>
    <n v="996.07"/>
    <n v="0.19"/>
    <n v="3227.27"/>
    <s v="COD"/>
    <s v="Prime"/>
    <s v="Same-Day"/>
    <s v="Delivered"/>
    <n v="3984.28"/>
  </r>
  <r>
    <s v="ORD0438"/>
    <s v="28-Apr-2025"/>
    <x v="4"/>
    <s v="Maharashtra"/>
    <s v="West"/>
    <x v="1"/>
    <s v="Oil"/>
    <n v="4"/>
    <n v="4704.3100000000004"/>
    <n v="0.01"/>
    <n v="18629.07"/>
    <s v="COD"/>
    <s v="Prime"/>
    <s v="Express"/>
    <s v="Returned"/>
    <n v="18817.240000000002"/>
  </r>
  <r>
    <s v="ORD0439"/>
    <s v="16-Jan-2025"/>
    <x v="1"/>
    <s v="Maharashtra"/>
    <s v="West"/>
    <x v="3"/>
    <s v="Jacket"/>
    <n v="3"/>
    <n v="3477.13"/>
    <n v="0"/>
    <n v="10431.39"/>
    <s v="COD"/>
    <s v="Prime"/>
    <s v="Standard"/>
    <s v="Delivered"/>
    <n v="10431.39"/>
  </r>
  <r>
    <s v="ORD0440"/>
    <s v="14-May-2025"/>
    <x v="0"/>
    <s v="Gujarat"/>
    <s v="East"/>
    <x v="4"/>
    <s v="Curtain"/>
    <n v="5"/>
    <n v="1387.96"/>
    <n v="7.0000000000000007E-2"/>
    <n v="6454.01"/>
    <s v="UPI"/>
    <s v="Regular"/>
    <s v="Same-Day"/>
    <s v="Delivered"/>
    <n v="6939.8"/>
  </r>
  <r>
    <s v="ORD0441"/>
    <s v="19-Jun-2025"/>
    <x v="3"/>
    <s v="Delhi"/>
    <s v="South"/>
    <x v="2"/>
    <s v="Biography"/>
    <n v="3"/>
    <n v="1888.88"/>
    <n v="0.1"/>
    <n v="5099.9799999999996"/>
    <s v="Net Banking"/>
    <s v="First-Time"/>
    <s v="Express"/>
    <s v="Delivered"/>
    <n v="5666.64"/>
  </r>
  <r>
    <s v="ORD0442"/>
    <s v="17-Feb-2025"/>
    <x v="2"/>
    <s v="Maharashtra"/>
    <s v="South"/>
    <x v="1"/>
    <s v="Oil"/>
    <n v="5"/>
    <n v="2217.87"/>
    <n v="0.1"/>
    <n v="9980.41"/>
    <s v="UPI"/>
    <s v="Regular"/>
    <s v="Standard"/>
    <s v="Delivered"/>
    <n v="11089.349999999999"/>
  </r>
  <r>
    <s v="ORD0443"/>
    <s v="22-Mar-2025"/>
    <x v="5"/>
    <s v="Tamil Nadu"/>
    <s v="East"/>
    <x v="0"/>
    <s v="Laptop"/>
    <n v="5"/>
    <n v="2716.51"/>
    <n v="0.08"/>
    <n v="12495.95"/>
    <s v="Net Banking"/>
    <s v="Regular"/>
    <s v="Express"/>
    <s v="Delivered"/>
    <n v="13582.550000000001"/>
  </r>
  <r>
    <s v="ORD0444"/>
    <s v="26-Jan-2025"/>
    <x v="1"/>
    <s v="Tamil Nadu"/>
    <s v="North"/>
    <x v="1"/>
    <s v="Rice"/>
    <n v="2"/>
    <n v="394.18"/>
    <n v="0.2"/>
    <n v="630.69000000000005"/>
    <s v="Credit Card"/>
    <s v="First-Time"/>
    <s v="Express"/>
    <s v="Delivered"/>
    <n v="788.36"/>
  </r>
  <r>
    <s v="ORD0445"/>
    <s v="04-Jul-2025"/>
    <x v="6"/>
    <s v="Karnataka"/>
    <s v="West"/>
    <x v="4"/>
    <s v="Curtain"/>
    <n v="5"/>
    <n v="4666.04"/>
    <n v="0.06"/>
    <n v="21930.39"/>
    <s v="UPI"/>
    <s v="First-Time"/>
    <s v="Standard"/>
    <s v="Delivered"/>
    <n v="23330.2"/>
  </r>
  <r>
    <s v="ORD0446"/>
    <s v="24-Jun-2025"/>
    <x v="3"/>
    <s v="Gujarat"/>
    <s v="East"/>
    <x v="1"/>
    <s v="Oil"/>
    <n v="5"/>
    <n v="955.24"/>
    <n v="0.2"/>
    <n v="3820.96"/>
    <s v="COD"/>
    <s v="First-Time"/>
    <s v="Express"/>
    <s v="Delivered"/>
    <n v="4776.2"/>
  </r>
  <r>
    <s v="ORD0447"/>
    <s v="23-Apr-2025"/>
    <x v="4"/>
    <s v="Maharashtra"/>
    <s v="East"/>
    <x v="2"/>
    <s v="Biography"/>
    <n v="3"/>
    <n v="2372.39"/>
    <n v="0.24"/>
    <n v="5409.05"/>
    <s v="Net Banking"/>
    <s v="First-Time"/>
    <s v="Standard"/>
    <s v="Delivered"/>
    <n v="7117.17"/>
  </r>
  <r>
    <s v="ORD0448"/>
    <s v="19-Feb-2025"/>
    <x v="2"/>
    <s v="Maharashtra"/>
    <s v="East"/>
    <x v="1"/>
    <s v="Biscuits"/>
    <n v="3"/>
    <n v="1218.27"/>
    <n v="0.08"/>
    <n v="3362.43"/>
    <s v="Credit Card"/>
    <s v="Regular"/>
    <s v="Express"/>
    <s v="Delivered"/>
    <n v="3654.81"/>
  </r>
  <r>
    <s v="ORD0449"/>
    <s v="25-Apr-2025"/>
    <x v="4"/>
    <s v="Tamil Nadu"/>
    <s v="South"/>
    <x v="2"/>
    <s v="Comics"/>
    <n v="5"/>
    <n v="2652.58"/>
    <n v="0.11"/>
    <n v="11803.98"/>
    <s v="UPI"/>
    <s v="First-Time"/>
    <s v="Standard"/>
    <s v="Returned"/>
    <n v="13262.9"/>
  </r>
  <r>
    <s v="ORD0450"/>
    <s v="28-Apr-2025"/>
    <x v="4"/>
    <s v="Karnataka"/>
    <s v="North"/>
    <x v="3"/>
    <s v="Jeans"/>
    <n v="2"/>
    <n v="2045.52"/>
    <n v="0.02"/>
    <n v="4009.22"/>
    <s v="Credit Card"/>
    <s v="Regular"/>
    <s v="Express"/>
    <s v="Delivered"/>
    <n v="4091.04"/>
  </r>
  <r>
    <s v="ORD0451"/>
    <s v="10-Jan-2025"/>
    <x v="1"/>
    <s v="Maharashtra"/>
    <s v="East"/>
    <x v="2"/>
    <s v="Novel"/>
    <n v="2"/>
    <n v="513.13"/>
    <n v="0.23"/>
    <n v="790.22"/>
    <s v="UPI"/>
    <s v="First-Time"/>
    <s v="Express"/>
    <s v="Delivered"/>
    <n v="1026.26"/>
  </r>
  <r>
    <s v="ORD0452"/>
    <s v="03-May-2025"/>
    <x v="0"/>
    <s v="Delhi"/>
    <s v="West"/>
    <x v="4"/>
    <s v="Table"/>
    <n v="2"/>
    <n v="240"/>
    <n v="0.17"/>
    <n v="398.4"/>
    <s v="Debit Card"/>
    <s v="First-Time"/>
    <s v="Express"/>
    <s v="Delivered"/>
    <n v="480"/>
  </r>
  <r>
    <s v="ORD0453"/>
    <s v="18-Jan-2025"/>
    <x v="1"/>
    <s v="Gujarat"/>
    <s v="West"/>
    <x v="1"/>
    <s v="Milk"/>
    <n v="5"/>
    <n v="967.48"/>
    <n v="0.15"/>
    <n v="4111.79"/>
    <s v="Net Banking"/>
    <s v="Regular"/>
    <s v="Same-Day"/>
    <s v="Delivered"/>
    <n v="4837.3999999999996"/>
  </r>
  <r>
    <s v="ORD0454"/>
    <s v="25-Mar-2025"/>
    <x v="5"/>
    <s v="Karnataka"/>
    <s v="West"/>
    <x v="1"/>
    <s v="Milk"/>
    <n v="2"/>
    <n v="4043.07"/>
    <n v="0.11"/>
    <n v="7196.66"/>
    <s v="Net Banking"/>
    <s v="First-Time"/>
    <s v="Express"/>
    <s v="Delivered"/>
    <n v="8086.14"/>
  </r>
  <r>
    <s v="ORD0455"/>
    <s v="10-May-2025"/>
    <x v="0"/>
    <s v="Maharashtra"/>
    <s v="West"/>
    <x v="4"/>
    <s v="Lamp"/>
    <n v="3"/>
    <n v="1505.14"/>
    <n v="0.13"/>
    <n v="3928.42"/>
    <s v="COD"/>
    <s v="Regular"/>
    <s v="Same-Day"/>
    <s v="Returned"/>
    <n v="4515.42"/>
  </r>
  <r>
    <s v="ORD0456"/>
    <s v="26-Apr-2025"/>
    <x v="4"/>
    <s v="Maharashtra"/>
    <s v="South"/>
    <x v="2"/>
    <s v="Comics"/>
    <n v="5"/>
    <n v="1232.96"/>
    <n v="0"/>
    <n v="6164.8"/>
    <s v="Net Banking"/>
    <s v="Prime"/>
    <s v="Express"/>
    <s v="Delivered"/>
    <n v="6164.8"/>
  </r>
  <r>
    <s v="ORD0457"/>
    <s v="22-Apr-2025"/>
    <x v="4"/>
    <s v="Tamil Nadu"/>
    <s v="West"/>
    <x v="1"/>
    <s v="Biscuits"/>
    <n v="4"/>
    <n v="4159.29"/>
    <n v="0.06"/>
    <n v="15638.93"/>
    <s v="Debit Card"/>
    <s v="Regular"/>
    <s v="Standard"/>
    <s v="Delivered"/>
    <n v="16637.16"/>
  </r>
  <r>
    <s v="ORD0458"/>
    <s v="14-Apr-2025"/>
    <x v="4"/>
    <s v="Karnataka"/>
    <s v="East"/>
    <x v="1"/>
    <s v="Milk"/>
    <n v="4"/>
    <n v="1021.2"/>
    <n v="0.02"/>
    <n v="4003.1"/>
    <s v="COD"/>
    <s v="Prime"/>
    <s v="Standard"/>
    <s v="Delivered"/>
    <n v="4084.8"/>
  </r>
  <r>
    <s v="ORD0459"/>
    <s v="05-Mar-2025"/>
    <x v="5"/>
    <s v="Karnataka"/>
    <s v="North"/>
    <x v="2"/>
    <s v="Biography"/>
    <n v="2"/>
    <n v="1671.15"/>
    <n v="0.04"/>
    <n v="3208.61"/>
    <s v="COD"/>
    <s v="Prime"/>
    <s v="Same-Day"/>
    <s v="Delivered"/>
    <n v="3342.3"/>
  </r>
  <r>
    <s v="ORD0460"/>
    <s v="03-Jul-2025"/>
    <x v="6"/>
    <s v="Karnataka"/>
    <s v="North"/>
    <x v="0"/>
    <s v="Headphones"/>
    <n v="4"/>
    <n v="3662.82"/>
    <n v="0.06"/>
    <n v="13772.2"/>
    <s v="Debit Card"/>
    <s v="First-Time"/>
    <s v="Standard"/>
    <s v="Delivered"/>
    <n v="14651.28"/>
  </r>
  <r>
    <s v="ORD0461"/>
    <s v="22-Feb-2025"/>
    <x v="2"/>
    <s v="Karnataka"/>
    <s v="South"/>
    <x v="4"/>
    <s v="Table"/>
    <n v="4"/>
    <n v="3514.98"/>
    <n v="0.01"/>
    <n v="13919.32"/>
    <s v="Net Banking"/>
    <s v="Prime"/>
    <s v="Standard"/>
    <s v="Delivered"/>
    <n v="14059.92"/>
  </r>
  <r>
    <s v="ORD0462"/>
    <s v="11-Feb-2025"/>
    <x v="2"/>
    <s v="Gujarat"/>
    <s v="North"/>
    <x v="2"/>
    <s v="Novel"/>
    <n v="2"/>
    <n v="4488.92"/>
    <n v="0.06"/>
    <n v="8439.17"/>
    <s v="Net Banking"/>
    <s v="Regular"/>
    <s v="Express"/>
    <s v="Delivered"/>
    <n v="8977.84"/>
  </r>
  <r>
    <s v="ORD0463"/>
    <s v="13-May-2025"/>
    <x v="0"/>
    <s v="Tamil Nadu"/>
    <s v="South"/>
    <x v="3"/>
    <s v="Jacket"/>
    <n v="1"/>
    <n v="1075.98"/>
    <n v="0.18"/>
    <n v="882.3"/>
    <s v="Debit Card"/>
    <s v="First-Time"/>
    <s v="Standard"/>
    <s v="Delivered"/>
    <n v="1075.98"/>
  </r>
  <r>
    <s v="ORD0464"/>
    <s v="22-May-2025"/>
    <x v="0"/>
    <s v="Delhi"/>
    <s v="East"/>
    <x v="4"/>
    <s v="Curtain"/>
    <n v="5"/>
    <n v="2652.54"/>
    <n v="0.06"/>
    <n v="12466.94"/>
    <s v="Credit Card"/>
    <s v="First-Time"/>
    <s v="Same-Day"/>
    <s v="Delivered"/>
    <n v="13262.7"/>
  </r>
  <r>
    <s v="ORD0465"/>
    <s v="05-Mar-2025"/>
    <x v="5"/>
    <s v="Maharashtra"/>
    <s v="North"/>
    <x v="0"/>
    <s v="Laptop"/>
    <n v="4"/>
    <n v="1690.12"/>
    <n v="0.04"/>
    <n v="6490.06"/>
    <s v="Debit Card"/>
    <s v="First-Time"/>
    <s v="Express"/>
    <s v="Delivered"/>
    <n v="6760.48"/>
  </r>
  <r>
    <s v="ORD0466"/>
    <s v="18-Feb-2025"/>
    <x v="2"/>
    <s v="Maharashtra"/>
    <s v="South"/>
    <x v="3"/>
    <s v="T-shirt"/>
    <n v="4"/>
    <n v="3473.19"/>
    <n v="0.04"/>
    <n v="13337.05"/>
    <s v="COD"/>
    <s v="First-Time"/>
    <s v="Standard"/>
    <s v="Delivered"/>
    <n v="13892.76"/>
  </r>
  <r>
    <s v="ORD0467"/>
    <s v="23-Feb-2025"/>
    <x v="2"/>
    <s v="Maharashtra"/>
    <s v="West"/>
    <x v="0"/>
    <s v="Headphones"/>
    <n v="2"/>
    <n v="3536.51"/>
    <n v="0.2"/>
    <n v="5658.42"/>
    <s v="Credit Card"/>
    <s v="Prime"/>
    <s v="Standard"/>
    <s v="Delivered"/>
    <n v="7073.02"/>
  </r>
  <r>
    <s v="ORD0468"/>
    <s v="20-Mar-2025"/>
    <x v="5"/>
    <s v="Tamil Nadu"/>
    <s v="West"/>
    <x v="1"/>
    <s v="Milk"/>
    <n v="4"/>
    <n v="1855.02"/>
    <n v="0.03"/>
    <n v="7197.48"/>
    <s v="Debit Card"/>
    <s v="Regular"/>
    <s v="Standard"/>
    <s v="Delivered"/>
    <n v="7420.08"/>
  </r>
  <r>
    <s v="ORD0469"/>
    <s v="28-Jan-2025"/>
    <x v="1"/>
    <s v="Gujarat"/>
    <s v="West"/>
    <x v="1"/>
    <s v="Milk"/>
    <n v="5"/>
    <n v="1014.47"/>
    <n v="0.09"/>
    <n v="4615.84"/>
    <s v="Net Banking"/>
    <s v="Regular"/>
    <s v="Same-Day"/>
    <s v="Delivered"/>
    <n v="5072.3500000000004"/>
  </r>
  <r>
    <s v="ORD0470"/>
    <s v="13-May-2025"/>
    <x v="0"/>
    <s v="Maharashtra"/>
    <s v="West"/>
    <x v="1"/>
    <s v="Oil"/>
    <n v="4"/>
    <n v="1548.8"/>
    <n v="7.0000000000000007E-2"/>
    <n v="5761.54"/>
    <s v="COD"/>
    <s v="Regular"/>
    <s v="Express"/>
    <s v="Delivered"/>
    <n v="6195.2"/>
  </r>
  <r>
    <s v="ORD0471"/>
    <s v="08-May-2025"/>
    <x v="0"/>
    <s v="Delhi"/>
    <s v="North"/>
    <x v="1"/>
    <s v="Biscuits"/>
    <n v="3"/>
    <n v="3902.48"/>
    <n v="0.06"/>
    <n v="11004.99"/>
    <s v="Credit Card"/>
    <s v="First-Time"/>
    <s v="Same-Day"/>
    <s v="Delivered"/>
    <n v="11707.44"/>
  </r>
  <r>
    <s v="ORD0472"/>
    <s v="02-Mar-2025"/>
    <x v="5"/>
    <s v="Delhi"/>
    <s v="East"/>
    <x v="1"/>
    <s v="Biscuits"/>
    <n v="4"/>
    <n v="3852.1"/>
    <n v="0.04"/>
    <n v="14792.06"/>
    <s v="COD"/>
    <s v="First-Time"/>
    <s v="Express"/>
    <s v="Delivered"/>
    <n v="15408.4"/>
  </r>
  <r>
    <s v="ORD0473"/>
    <s v="01-Apr-2025"/>
    <x v="4"/>
    <s v="Maharashtra"/>
    <s v="North"/>
    <x v="4"/>
    <s v="Lamp"/>
    <n v="1"/>
    <n v="314.51"/>
    <n v="0.23"/>
    <n v="242.17"/>
    <s v="COD"/>
    <s v="First-Time"/>
    <s v="Standard"/>
    <s v="Delivered"/>
    <n v="314.51"/>
  </r>
  <r>
    <s v="ORD0474"/>
    <s v="05-Mar-2025"/>
    <x v="5"/>
    <s v="Maharashtra"/>
    <s v="East"/>
    <x v="2"/>
    <s v="Textbook"/>
    <n v="4"/>
    <n v="3323.81"/>
    <n v="0.13"/>
    <n v="11566.86"/>
    <s v="Credit Card"/>
    <s v="First-Time"/>
    <s v="Same-Day"/>
    <s v="Delivered"/>
    <n v="13295.24"/>
  </r>
  <r>
    <s v="ORD0475"/>
    <s v="02-Jul-2025"/>
    <x v="6"/>
    <s v="Maharashtra"/>
    <s v="North"/>
    <x v="3"/>
    <s v="T-shirt"/>
    <n v="4"/>
    <n v="4649.18"/>
    <n v="0.21"/>
    <n v="14691.41"/>
    <s v="Debit Card"/>
    <s v="First-Time"/>
    <s v="Express"/>
    <s v="Delivered"/>
    <n v="18596.72"/>
  </r>
  <r>
    <s v="ORD0476"/>
    <s v="28-May-2025"/>
    <x v="0"/>
    <s v="Maharashtra"/>
    <s v="North"/>
    <x v="2"/>
    <s v="Comics"/>
    <n v="5"/>
    <n v="299.2"/>
    <n v="0.02"/>
    <n v="1466.08"/>
    <s v="COD"/>
    <s v="Prime"/>
    <s v="Express"/>
    <s v="Returned"/>
    <n v="1496"/>
  </r>
  <r>
    <s v="ORD0477"/>
    <s v="03-Jul-2025"/>
    <x v="6"/>
    <s v="Maharashtra"/>
    <s v="South"/>
    <x v="1"/>
    <s v="Rice"/>
    <n v="4"/>
    <n v="1028.3599999999999"/>
    <n v="0.13"/>
    <n v="3578.69"/>
    <s v="Debit Card"/>
    <s v="First-Time"/>
    <s v="Standard"/>
    <s v="Delivered"/>
    <n v="4113.4399999999996"/>
  </r>
  <r>
    <s v="ORD0478"/>
    <s v="17-Jan-2025"/>
    <x v="1"/>
    <s v="Maharashtra"/>
    <s v="South"/>
    <x v="1"/>
    <s v="Biscuits"/>
    <n v="4"/>
    <n v="3542.5"/>
    <n v="0.11"/>
    <n v="12611.3"/>
    <s v="COD"/>
    <s v="Prime"/>
    <s v="Standard"/>
    <s v="Cancelled"/>
    <n v="14170"/>
  </r>
  <r>
    <s v="ORD0479"/>
    <s v="04-Jan-2025"/>
    <x v="1"/>
    <s v="Gujarat"/>
    <s v="East"/>
    <x v="1"/>
    <s v="Biscuits"/>
    <n v="2"/>
    <n v="2716.11"/>
    <n v="0.15"/>
    <n v="4617.3900000000003"/>
    <s v="UPI"/>
    <s v="First-Time"/>
    <s v="Express"/>
    <s v="Delivered"/>
    <n v="5432.22"/>
  </r>
  <r>
    <s v="ORD0480"/>
    <s v="01-Apr-2025"/>
    <x v="4"/>
    <s v="Tamil Nadu"/>
    <s v="West"/>
    <x v="4"/>
    <s v="Curtain"/>
    <n v="3"/>
    <n v="3081.23"/>
    <n v="0.14000000000000001"/>
    <n v="7949.57"/>
    <s v="Net Banking"/>
    <s v="First-Time"/>
    <s v="Standard"/>
    <s v="Cancelled"/>
    <n v="9243.69"/>
  </r>
  <r>
    <s v="ORD0481"/>
    <s v="03-May-2025"/>
    <x v="0"/>
    <s v="Tamil Nadu"/>
    <s v="North"/>
    <x v="4"/>
    <s v="Curtain"/>
    <n v="1"/>
    <n v="3658.94"/>
    <n v="0.25"/>
    <n v="2744.2"/>
    <s v="Net Banking"/>
    <s v="Prime"/>
    <s v="Same-Day"/>
    <s v="Delivered"/>
    <n v="3658.94"/>
  </r>
  <r>
    <s v="ORD0482"/>
    <s v="22-Apr-2025"/>
    <x v="4"/>
    <s v="Karnataka"/>
    <s v="East"/>
    <x v="4"/>
    <s v="Lamp"/>
    <n v="3"/>
    <n v="206.34"/>
    <n v="0.21"/>
    <n v="489.03"/>
    <s v="Debit Card"/>
    <s v="Regular"/>
    <s v="Same-Day"/>
    <s v="Returned"/>
    <n v="619.02"/>
  </r>
  <r>
    <s v="ORD0483"/>
    <s v="22-Jan-2025"/>
    <x v="1"/>
    <s v="Maharashtra"/>
    <s v="South"/>
    <x v="1"/>
    <s v="Oil"/>
    <n v="3"/>
    <n v="864.92"/>
    <n v="7.0000000000000007E-2"/>
    <n v="2413.13"/>
    <s v="Credit Card"/>
    <s v="Prime"/>
    <s v="Same-Day"/>
    <s v="Delivered"/>
    <n v="2594.7599999999998"/>
  </r>
  <r>
    <s v="ORD0484"/>
    <s v="17-Jan-2025"/>
    <x v="1"/>
    <s v="Gujarat"/>
    <s v="South"/>
    <x v="4"/>
    <s v="Lamp"/>
    <n v="2"/>
    <n v="3697.9"/>
    <n v="0.18"/>
    <n v="6064.56"/>
    <s v="Net Banking"/>
    <s v="First-Time"/>
    <s v="Express"/>
    <s v="Delivered"/>
    <n v="7395.8"/>
  </r>
  <r>
    <s v="ORD0485"/>
    <s v="17-Apr-2025"/>
    <x v="4"/>
    <s v="Gujarat"/>
    <s v="East"/>
    <x v="1"/>
    <s v="Rice"/>
    <n v="5"/>
    <n v="1969.58"/>
    <n v="0.2"/>
    <n v="7878.32"/>
    <s v="UPI"/>
    <s v="Regular"/>
    <s v="Express"/>
    <s v="Returned"/>
    <n v="9847.9"/>
  </r>
  <r>
    <s v="ORD0486"/>
    <s v="13-Feb-2025"/>
    <x v="2"/>
    <s v="Maharashtra"/>
    <s v="West"/>
    <x v="2"/>
    <s v="Biography"/>
    <n v="5"/>
    <n v="4650.3999999999996"/>
    <n v="0.16"/>
    <n v="19531.68"/>
    <s v="Debit Card"/>
    <s v="First-Time"/>
    <s v="Same-Day"/>
    <s v="Delivered"/>
    <n v="23252"/>
  </r>
  <r>
    <s v="ORD0487"/>
    <s v="11-Apr-2025"/>
    <x v="4"/>
    <s v="Karnataka"/>
    <s v="North"/>
    <x v="1"/>
    <s v="Rice"/>
    <n v="2"/>
    <n v="1701.47"/>
    <n v="0.17"/>
    <n v="2824.44"/>
    <s v="COD"/>
    <s v="First-Time"/>
    <s v="Standard"/>
    <s v="Delivered"/>
    <n v="3402.94"/>
  </r>
  <r>
    <s v="ORD0488"/>
    <s v="23-Feb-2025"/>
    <x v="2"/>
    <s v="Gujarat"/>
    <s v="South"/>
    <x v="2"/>
    <s v="Biography"/>
    <n v="1"/>
    <n v="1188.22"/>
    <n v="7.0000000000000007E-2"/>
    <n v="1105.04"/>
    <s v="COD"/>
    <s v="First-Time"/>
    <s v="Express"/>
    <s v="Delivered"/>
    <n v="1188.22"/>
  </r>
  <r>
    <s v="ORD0489"/>
    <s v="28-Jan-2025"/>
    <x v="1"/>
    <s v="Gujarat"/>
    <s v="South"/>
    <x v="0"/>
    <s v="Smartwatch"/>
    <n v="4"/>
    <n v="1386.53"/>
    <n v="0.1"/>
    <n v="4991.51"/>
    <s v="Credit Card"/>
    <s v="First-Time"/>
    <s v="Express"/>
    <s v="Cancelled"/>
    <n v="5546.12"/>
  </r>
  <r>
    <s v="ORD0490"/>
    <s v="03-Jul-2025"/>
    <x v="6"/>
    <s v="Tamil Nadu"/>
    <s v="South"/>
    <x v="2"/>
    <s v="Textbook"/>
    <n v="5"/>
    <n v="1060.8900000000001"/>
    <n v="0.15"/>
    <n v="4508.78"/>
    <s v="Net Banking"/>
    <s v="First-Time"/>
    <s v="Same-Day"/>
    <s v="Delivered"/>
    <n v="5304.4500000000007"/>
  </r>
  <r>
    <s v="ORD0491"/>
    <s v="11-Mar-2025"/>
    <x v="5"/>
    <s v="Karnataka"/>
    <s v="South"/>
    <x v="4"/>
    <s v="Table"/>
    <n v="1"/>
    <n v="3391.56"/>
    <n v="0.11"/>
    <n v="3018.49"/>
    <s v="COD"/>
    <s v="Regular"/>
    <s v="Express"/>
    <s v="Delivered"/>
    <n v="3391.56"/>
  </r>
  <r>
    <s v="ORD0492"/>
    <s v="23-Jun-2025"/>
    <x v="3"/>
    <s v="Karnataka"/>
    <s v="South"/>
    <x v="1"/>
    <s v="Rice"/>
    <n v="5"/>
    <n v="4125.76"/>
    <n v="0.2"/>
    <n v="16503.04"/>
    <s v="Debit Card"/>
    <s v="Prime"/>
    <s v="Same-Day"/>
    <s v="Delivered"/>
    <n v="20628.800000000003"/>
  </r>
  <r>
    <s v="ORD0493"/>
    <s v="16-Jan-2025"/>
    <x v="1"/>
    <s v="Karnataka"/>
    <s v="South"/>
    <x v="3"/>
    <s v="Jeans"/>
    <n v="1"/>
    <n v="650.62"/>
    <n v="0.01"/>
    <n v="644.11"/>
    <s v="Debit Card"/>
    <s v="First-Time"/>
    <s v="Same-Day"/>
    <s v="Returned"/>
    <n v="650.62"/>
  </r>
  <r>
    <s v="ORD0494"/>
    <s v="22-Jun-2025"/>
    <x v="3"/>
    <s v="Karnataka"/>
    <s v="South"/>
    <x v="4"/>
    <s v="Lamp"/>
    <n v="4"/>
    <n v="2408.83"/>
    <n v="0.08"/>
    <n v="8864.49"/>
    <s v="Credit Card"/>
    <s v="Prime"/>
    <s v="Same-Day"/>
    <s v="Delivered"/>
    <n v="9635.32"/>
  </r>
  <r>
    <s v="ORD0495"/>
    <s v="19-Feb-2025"/>
    <x v="2"/>
    <s v="Gujarat"/>
    <s v="North"/>
    <x v="1"/>
    <s v="Milk"/>
    <n v="2"/>
    <n v="3505.85"/>
    <n v="0.17"/>
    <n v="5819.71"/>
    <s v="Net Banking"/>
    <s v="First-Time"/>
    <s v="Express"/>
    <s v="Delivered"/>
    <n v="7011.7"/>
  </r>
  <r>
    <s v="ORD0496"/>
    <s v="15-Mar-2025"/>
    <x v="5"/>
    <s v="Delhi"/>
    <s v="West"/>
    <x v="0"/>
    <s v="Headphones"/>
    <n v="1"/>
    <n v="2378.31"/>
    <n v="0.24"/>
    <n v="1807.52"/>
    <s v="COD"/>
    <s v="Prime"/>
    <s v="Standard"/>
    <s v="Delivered"/>
    <n v="2378.31"/>
  </r>
  <r>
    <s v="ORD0497"/>
    <s v="27-Feb-2025"/>
    <x v="2"/>
    <s v="Maharashtra"/>
    <s v="North"/>
    <x v="4"/>
    <s v="Lamp"/>
    <n v="4"/>
    <n v="1232.73"/>
    <n v="0.1"/>
    <n v="4437.83"/>
    <s v="UPI"/>
    <s v="First-Time"/>
    <s v="Same-Day"/>
    <s v="Returned"/>
    <n v="4930.92"/>
  </r>
  <r>
    <s v="ORD0498"/>
    <s v="02-Feb-2025"/>
    <x v="2"/>
    <s v="Delhi"/>
    <s v="South"/>
    <x v="2"/>
    <s v="Novel"/>
    <n v="4"/>
    <n v="2847.37"/>
    <n v="0.18"/>
    <n v="9339.3700000000008"/>
    <s v="Debit Card"/>
    <s v="First-Time"/>
    <s v="Standard"/>
    <s v="Returned"/>
    <n v="11389.48"/>
  </r>
  <r>
    <s v="ORD0499"/>
    <s v="29-Mar-2025"/>
    <x v="5"/>
    <s v="Tamil Nadu"/>
    <s v="East"/>
    <x v="4"/>
    <s v="Curtain"/>
    <n v="2"/>
    <n v="190.02"/>
    <n v="0.17"/>
    <n v="315.43"/>
    <s v="Net Banking"/>
    <s v="First-Time"/>
    <s v="Express"/>
    <s v="Delivered"/>
    <n v="380.04"/>
  </r>
  <r>
    <s v="ORD0500"/>
    <s v="13-Jun-2025"/>
    <x v="3"/>
    <s v="Maharashtra"/>
    <s v="South"/>
    <x v="1"/>
    <s v="Milk"/>
    <n v="1"/>
    <n v="4726.2700000000004"/>
    <n v="0.24"/>
    <n v="3591.97"/>
    <s v="UPI"/>
    <s v="Prime"/>
    <s v="Standard"/>
    <s v="Delivered"/>
    <n v="4726.2700000000004"/>
  </r>
  <r>
    <s v="ORD0501"/>
    <s v="18-Apr-2025"/>
    <x v="4"/>
    <s v="Maharashtra"/>
    <s v="South"/>
    <x v="2"/>
    <s v="Textbook"/>
    <n v="5"/>
    <n v="4376.24"/>
    <n v="0.17"/>
    <n v="18161.400000000001"/>
    <s v="Net Banking"/>
    <s v="First-Time"/>
    <s v="Express"/>
    <s v="Delivered"/>
    <n v="21881.199999999997"/>
  </r>
  <r>
    <s v="ORD0502"/>
    <s v="19-May-2025"/>
    <x v="0"/>
    <s v="Gujarat"/>
    <s v="South"/>
    <x v="2"/>
    <s v="Comics"/>
    <n v="5"/>
    <n v="745.68"/>
    <n v="0.16"/>
    <n v="3131.86"/>
    <s v="UPI"/>
    <s v="Prime"/>
    <s v="Same-Day"/>
    <s v="Returned"/>
    <n v="3728.3999999999996"/>
  </r>
  <r>
    <s v="ORD0503"/>
    <s v="02-Mar-2025"/>
    <x v="5"/>
    <s v="Tamil Nadu"/>
    <s v="North"/>
    <x v="4"/>
    <s v="Sofa"/>
    <n v="5"/>
    <n v="4593.8500000000004"/>
    <n v="0.08"/>
    <n v="21131.71"/>
    <s v="Debit Card"/>
    <s v="First-Time"/>
    <s v="Same-Day"/>
    <s v="Delivered"/>
    <n v="22969.25"/>
  </r>
  <r>
    <s v="ORD0504"/>
    <s v="01-May-2025"/>
    <x v="0"/>
    <s v="Karnataka"/>
    <s v="East"/>
    <x v="3"/>
    <s v="T-shirt"/>
    <n v="3"/>
    <n v="2270.7199999999998"/>
    <n v="0.23"/>
    <n v="5245.36"/>
    <s v="Net Banking"/>
    <s v="Prime"/>
    <s v="Same-Day"/>
    <s v="Delivered"/>
    <n v="6812.16"/>
  </r>
  <r>
    <s v="ORD0505"/>
    <s v="08-Jun-2025"/>
    <x v="3"/>
    <s v="Delhi"/>
    <s v="South"/>
    <x v="3"/>
    <s v="T-shirt"/>
    <n v="5"/>
    <n v="3123.04"/>
    <n v="0.15"/>
    <n v="13272.92"/>
    <s v="Debit Card"/>
    <s v="Regular"/>
    <s v="Same-Day"/>
    <s v="Delivered"/>
    <n v="15615.2"/>
  </r>
  <r>
    <s v="ORD0506"/>
    <s v="09-May-2025"/>
    <x v="0"/>
    <s v="Karnataka"/>
    <s v="East"/>
    <x v="3"/>
    <s v="T-shirt"/>
    <n v="4"/>
    <n v="757.02"/>
    <n v="0.21"/>
    <n v="2392.1799999999998"/>
    <s v="Credit Card"/>
    <s v="First-Time"/>
    <s v="Express"/>
    <s v="Delivered"/>
    <n v="3028.08"/>
  </r>
  <r>
    <s v="ORD0507"/>
    <s v="15-Apr-2025"/>
    <x v="4"/>
    <s v="Tamil Nadu"/>
    <s v="East"/>
    <x v="2"/>
    <s v="Biography"/>
    <n v="2"/>
    <n v="1208.74"/>
    <n v="0.1"/>
    <n v="2175.73"/>
    <s v="Debit Card"/>
    <s v="Regular"/>
    <s v="Standard"/>
    <s v="In Transit"/>
    <n v="2417.48"/>
  </r>
  <r>
    <s v="ORD0508"/>
    <s v="04-Jan-2025"/>
    <x v="1"/>
    <s v="Delhi"/>
    <s v="West"/>
    <x v="3"/>
    <s v="Jeans"/>
    <n v="4"/>
    <n v="4348.93"/>
    <n v="0.12"/>
    <n v="15308.23"/>
    <s v="Credit Card"/>
    <s v="Regular"/>
    <s v="Express"/>
    <s v="Returned"/>
    <n v="17395.72"/>
  </r>
  <r>
    <s v="ORD0509"/>
    <s v="12-May-2025"/>
    <x v="0"/>
    <s v="Maharashtra"/>
    <s v="North"/>
    <x v="2"/>
    <s v="Biography"/>
    <n v="4"/>
    <n v="3628.98"/>
    <n v="0.1"/>
    <n v="13064.33"/>
    <s v="COD"/>
    <s v="First-Time"/>
    <s v="Same-Day"/>
    <s v="Delivered"/>
    <n v="14515.92"/>
  </r>
  <r>
    <s v="ORD0510"/>
    <s v="10-Jun-2025"/>
    <x v="3"/>
    <s v="Maharashtra"/>
    <s v="West"/>
    <x v="2"/>
    <s v="Biography"/>
    <n v="5"/>
    <n v="2038.49"/>
    <n v="0.18"/>
    <n v="8357.81"/>
    <s v="Debit Card"/>
    <s v="First-Time"/>
    <s v="Same-Day"/>
    <s v="Delivered"/>
    <n v="10192.450000000001"/>
  </r>
  <r>
    <s v="ORD0511"/>
    <s v="20-Apr-2025"/>
    <x v="4"/>
    <s v="Karnataka"/>
    <s v="West"/>
    <x v="0"/>
    <s v="Laptop"/>
    <n v="3"/>
    <n v="3891.02"/>
    <n v="7.0000000000000007E-2"/>
    <n v="10855.95"/>
    <s v="Net Banking"/>
    <s v="Prime"/>
    <s v="Standard"/>
    <s v="Delivered"/>
    <n v="11673.06"/>
  </r>
  <r>
    <s v="ORD0512"/>
    <s v="02-Mar-2025"/>
    <x v="5"/>
    <s v="Tamil Nadu"/>
    <s v="South"/>
    <x v="0"/>
    <s v="Laptop"/>
    <n v="5"/>
    <n v="654.54"/>
    <n v="0.19"/>
    <n v="2650.89"/>
    <s v="Net Banking"/>
    <s v="Regular"/>
    <s v="Same-Day"/>
    <s v="Delivered"/>
    <n v="3272.7"/>
  </r>
  <r>
    <s v="ORD0513"/>
    <s v="02-Jul-2025"/>
    <x v="6"/>
    <s v="Maharashtra"/>
    <s v="North"/>
    <x v="4"/>
    <s v="Table"/>
    <n v="5"/>
    <n v="4493.43"/>
    <n v="0.22"/>
    <n v="17524.38"/>
    <s v="Debit Card"/>
    <s v="Prime"/>
    <s v="Express"/>
    <s v="Delivered"/>
    <n v="22467.15"/>
  </r>
  <r>
    <s v="ORD0514"/>
    <s v="11-May-2025"/>
    <x v="0"/>
    <s v="Maharashtra"/>
    <s v="West"/>
    <x v="3"/>
    <s v="T-shirt"/>
    <n v="4"/>
    <n v="3206.95"/>
    <n v="0.02"/>
    <n v="12571.24"/>
    <s v="Credit Card"/>
    <s v="First-Time"/>
    <s v="Same-Day"/>
    <s v="Delivered"/>
    <n v="12827.8"/>
  </r>
  <r>
    <s v="ORD0515"/>
    <s v="23-Jan-2025"/>
    <x v="1"/>
    <s v="Tamil Nadu"/>
    <s v="South"/>
    <x v="1"/>
    <s v="Oil"/>
    <n v="1"/>
    <n v="3864.48"/>
    <n v="0.23"/>
    <n v="2975.65"/>
    <s v="COD"/>
    <s v="Prime"/>
    <s v="Same-Day"/>
    <s v="Delivered"/>
    <n v="3864.48"/>
  </r>
  <r>
    <s v="ORD0516"/>
    <s v="04-Jul-2025"/>
    <x v="6"/>
    <s v="Maharashtra"/>
    <s v="South"/>
    <x v="3"/>
    <s v="Jeans"/>
    <n v="3"/>
    <n v="3677.79"/>
    <n v="0.24"/>
    <n v="8385.36"/>
    <s v="Net Banking"/>
    <s v="Prime"/>
    <s v="Express"/>
    <s v="Delivered"/>
    <n v="11033.369999999999"/>
  </r>
  <r>
    <s v="ORD0517"/>
    <s v="22-Jun-2025"/>
    <x v="3"/>
    <s v="Maharashtra"/>
    <s v="North"/>
    <x v="3"/>
    <s v="Jeans"/>
    <n v="1"/>
    <n v="2347.35"/>
    <n v="0.21"/>
    <n v="1854.41"/>
    <s v="COD"/>
    <s v="Prime"/>
    <s v="Same-Day"/>
    <s v="Delivered"/>
    <n v="2347.35"/>
  </r>
  <r>
    <s v="ORD0518"/>
    <s v="29-Jan-2025"/>
    <x v="1"/>
    <s v="Delhi"/>
    <s v="North"/>
    <x v="2"/>
    <s v="Textbook"/>
    <n v="4"/>
    <n v="2323.3200000000002"/>
    <n v="0.11"/>
    <n v="8271.02"/>
    <s v="COD"/>
    <s v="First-Time"/>
    <s v="Same-Day"/>
    <s v="Delivered"/>
    <n v="9293.2800000000007"/>
  </r>
  <r>
    <s v="ORD0519"/>
    <s v="23-Feb-2025"/>
    <x v="2"/>
    <s v="Gujarat"/>
    <s v="North"/>
    <x v="1"/>
    <s v="Milk"/>
    <n v="1"/>
    <n v="1005.72"/>
    <n v="0.01"/>
    <n v="995.66"/>
    <s v="COD"/>
    <s v="Regular"/>
    <s v="Express"/>
    <s v="Delivered"/>
    <n v="1005.72"/>
  </r>
  <r>
    <s v="ORD0520"/>
    <s v="25-Jan-2025"/>
    <x v="1"/>
    <s v="Karnataka"/>
    <s v="East"/>
    <x v="0"/>
    <s v="Headphones"/>
    <n v="1"/>
    <n v="2143.09"/>
    <n v="0.04"/>
    <n v="2057.37"/>
    <s v="Credit Card"/>
    <s v="Regular"/>
    <s v="Same-Day"/>
    <s v="Delivered"/>
    <n v="2143.09"/>
  </r>
  <r>
    <s v="ORD0521"/>
    <s v="24-Jun-2025"/>
    <x v="3"/>
    <s v="Tamil Nadu"/>
    <s v="West"/>
    <x v="1"/>
    <s v="Oil"/>
    <n v="1"/>
    <n v="556.32000000000005"/>
    <n v="7.0000000000000007E-2"/>
    <n v="517.38"/>
    <s v="COD"/>
    <s v="Prime"/>
    <s v="Express"/>
    <s v="Cancelled"/>
    <n v="556.32000000000005"/>
  </r>
  <r>
    <s v="ORD0522"/>
    <s v="23-Jan-2025"/>
    <x v="1"/>
    <s v="Karnataka"/>
    <s v="West"/>
    <x v="2"/>
    <s v="Novel"/>
    <n v="1"/>
    <n v="3503.64"/>
    <n v="7.0000000000000007E-2"/>
    <n v="3258.39"/>
    <s v="Net Banking"/>
    <s v="Regular"/>
    <s v="Same-Day"/>
    <s v="Delivered"/>
    <n v="3503.64"/>
  </r>
  <r>
    <s v="ORD0523"/>
    <s v="27-May-2025"/>
    <x v="0"/>
    <s v="Maharashtra"/>
    <s v="East"/>
    <x v="3"/>
    <s v="T-shirt"/>
    <n v="5"/>
    <n v="4937.2299999999996"/>
    <n v="0.12"/>
    <n v="21723.81"/>
    <s v="COD"/>
    <s v="First-Time"/>
    <s v="Same-Day"/>
    <s v="Delivered"/>
    <n v="24686.149999999998"/>
  </r>
  <r>
    <s v="ORD0524"/>
    <s v="20-Apr-2025"/>
    <x v="4"/>
    <s v="Gujarat"/>
    <s v="West"/>
    <x v="4"/>
    <s v="Curtain"/>
    <n v="3"/>
    <n v="4642.82"/>
    <n v="0.15"/>
    <n v="11839.19"/>
    <s v="COD"/>
    <s v="First-Time"/>
    <s v="Express"/>
    <s v="Delivered"/>
    <n v="13928.46"/>
  </r>
  <r>
    <s v="ORD0525"/>
    <s v="02-Feb-2025"/>
    <x v="2"/>
    <s v="Karnataka"/>
    <s v="South"/>
    <x v="3"/>
    <s v="Jeans"/>
    <n v="1"/>
    <n v="217.54"/>
    <n v="0.16"/>
    <n v="182.73"/>
    <s v="Debit Card"/>
    <s v="Regular"/>
    <s v="Standard"/>
    <s v="Cancelled"/>
    <n v="217.54"/>
  </r>
  <r>
    <s v="ORD0526"/>
    <s v="24-Feb-2025"/>
    <x v="2"/>
    <s v="Maharashtra"/>
    <s v="South"/>
    <x v="2"/>
    <s v="Biography"/>
    <n v="5"/>
    <n v="4049.61"/>
    <n v="0.05"/>
    <n v="19235.650000000001"/>
    <s v="UPI"/>
    <s v="Prime"/>
    <s v="Same-Day"/>
    <s v="Delivered"/>
    <n v="20248.05"/>
  </r>
  <r>
    <s v="ORD0527"/>
    <s v="26-Feb-2025"/>
    <x v="2"/>
    <s v="Karnataka"/>
    <s v="East"/>
    <x v="4"/>
    <s v="Lamp"/>
    <n v="5"/>
    <n v="1687.23"/>
    <n v="0"/>
    <n v="8436.15"/>
    <s v="UPI"/>
    <s v="First-Time"/>
    <s v="Same-Day"/>
    <s v="Delivered"/>
    <n v="8436.15"/>
  </r>
  <r>
    <s v="ORD0528"/>
    <s v="30-Apr-2025"/>
    <x v="4"/>
    <s v="Delhi"/>
    <s v="North"/>
    <x v="1"/>
    <s v="Rice"/>
    <n v="3"/>
    <n v="4619.17"/>
    <n v="0.12"/>
    <n v="12194.61"/>
    <s v="Debit Card"/>
    <s v="Prime"/>
    <s v="Express"/>
    <s v="Delivered"/>
    <n v="13857.51"/>
  </r>
  <r>
    <s v="ORD0529"/>
    <s v="12-Feb-2025"/>
    <x v="2"/>
    <s v="Tamil Nadu"/>
    <s v="North"/>
    <x v="2"/>
    <s v="Textbook"/>
    <n v="4"/>
    <n v="3941.55"/>
    <n v="0.1"/>
    <n v="14189.58"/>
    <s v="COD"/>
    <s v="Prime"/>
    <s v="Same-Day"/>
    <s v="Cancelled"/>
    <n v="15766.2"/>
  </r>
  <r>
    <s v="ORD0530"/>
    <s v="22-May-2025"/>
    <x v="0"/>
    <s v="Gujarat"/>
    <s v="North"/>
    <x v="4"/>
    <s v="Curtain"/>
    <n v="2"/>
    <n v="2929.25"/>
    <n v="0.08"/>
    <n v="5389.82"/>
    <s v="COD"/>
    <s v="Regular"/>
    <s v="Express"/>
    <s v="In Transit"/>
    <n v="5858.5"/>
  </r>
  <r>
    <s v="ORD0531"/>
    <s v="10-Mar-2025"/>
    <x v="5"/>
    <s v="Karnataka"/>
    <s v="South"/>
    <x v="4"/>
    <s v="Lamp"/>
    <n v="5"/>
    <n v="4227.79"/>
    <n v="0.14000000000000001"/>
    <n v="18179.5"/>
    <s v="Net Banking"/>
    <s v="First-Time"/>
    <s v="Express"/>
    <s v="Delivered"/>
    <n v="21138.95"/>
  </r>
  <r>
    <s v="ORD0532"/>
    <s v="11-Feb-2025"/>
    <x v="2"/>
    <s v="Maharashtra"/>
    <s v="East"/>
    <x v="4"/>
    <s v="Curtain"/>
    <n v="1"/>
    <n v="2535.5700000000002"/>
    <n v="0.06"/>
    <n v="2383.44"/>
    <s v="UPI"/>
    <s v="Prime"/>
    <s v="Express"/>
    <s v="Delivered"/>
    <n v="2535.5700000000002"/>
  </r>
  <r>
    <s v="ORD0533"/>
    <s v="16-May-2025"/>
    <x v="0"/>
    <s v="Maharashtra"/>
    <s v="West"/>
    <x v="4"/>
    <s v="Sofa"/>
    <n v="2"/>
    <n v="4575.43"/>
    <n v="0.11"/>
    <n v="8144.27"/>
    <s v="UPI"/>
    <s v="Regular"/>
    <s v="Standard"/>
    <s v="Returned"/>
    <n v="9150.86"/>
  </r>
  <r>
    <s v="ORD0534"/>
    <s v="06-May-2025"/>
    <x v="0"/>
    <s v="Karnataka"/>
    <s v="South"/>
    <x v="3"/>
    <s v="Jeans"/>
    <n v="5"/>
    <n v="1620.76"/>
    <n v="0.08"/>
    <n v="7455.5"/>
    <s v="Net Banking"/>
    <s v="First-Time"/>
    <s v="Standard"/>
    <s v="Delivered"/>
    <n v="8103.8"/>
  </r>
  <r>
    <s v="ORD0535"/>
    <s v="17-Jun-2025"/>
    <x v="3"/>
    <s v="Tamil Nadu"/>
    <s v="North"/>
    <x v="0"/>
    <s v="Smartwatch"/>
    <n v="1"/>
    <n v="1623.81"/>
    <n v="0.01"/>
    <n v="1607.57"/>
    <s v="COD"/>
    <s v="Regular"/>
    <s v="Same-Day"/>
    <s v="Delivered"/>
    <n v="1623.81"/>
  </r>
  <r>
    <s v="ORD0536"/>
    <s v="23-Feb-2025"/>
    <x v="2"/>
    <s v="Gujarat"/>
    <s v="East"/>
    <x v="0"/>
    <s v="Smartphone"/>
    <n v="5"/>
    <n v="3816.62"/>
    <n v="0.16"/>
    <n v="16029.8"/>
    <s v="UPI"/>
    <s v="Regular"/>
    <s v="Standard"/>
    <s v="Delivered"/>
    <n v="19083.099999999999"/>
  </r>
  <r>
    <s v="ORD0537"/>
    <s v="11-Apr-2025"/>
    <x v="4"/>
    <s v="Gujarat"/>
    <s v="North"/>
    <x v="4"/>
    <s v="Curtain"/>
    <n v="1"/>
    <n v="1436.01"/>
    <n v="0.04"/>
    <n v="1378.57"/>
    <s v="UPI"/>
    <s v="Prime"/>
    <s v="Standard"/>
    <s v="In Transit"/>
    <n v="1436.01"/>
  </r>
  <r>
    <s v="ORD0538"/>
    <s v="07-Apr-2025"/>
    <x v="4"/>
    <s v="Delhi"/>
    <s v="East"/>
    <x v="1"/>
    <s v="Rice"/>
    <n v="5"/>
    <n v="1660.58"/>
    <n v="0.04"/>
    <n v="7970.78"/>
    <s v="COD"/>
    <s v="Prime"/>
    <s v="Same-Day"/>
    <s v="Delivered"/>
    <n v="8302.9"/>
  </r>
  <r>
    <s v="ORD0539"/>
    <s v="20-Feb-2025"/>
    <x v="2"/>
    <s v="Karnataka"/>
    <s v="North"/>
    <x v="3"/>
    <s v="T-shirt"/>
    <n v="5"/>
    <n v="2273.87"/>
    <n v="0.03"/>
    <n v="11028.27"/>
    <s v="COD"/>
    <s v="Prime"/>
    <s v="Express"/>
    <s v="Delivered"/>
    <n v="11369.349999999999"/>
  </r>
  <r>
    <s v="ORD0540"/>
    <s v="27-Jun-2025"/>
    <x v="3"/>
    <s v="Tamil Nadu"/>
    <s v="West"/>
    <x v="0"/>
    <s v="Smartphone"/>
    <n v="5"/>
    <n v="4467.25"/>
    <n v="0.16"/>
    <n v="18762.45"/>
    <s v="Net Banking"/>
    <s v="Regular"/>
    <s v="Same-Day"/>
    <s v="Delivered"/>
    <n v="22336.25"/>
  </r>
  <r>
    <s v="ORD0541"/>
    <s v="28-Jun-2025"/>
    <x v="3"/>
    <s v="Delhi"/>
    <s v="West"/>
    <x v="4"/>
    <s v="Curtain"/>
    <n v="4"/>
    <n v="2882.17"/>
    <n v="0.02"/>
    <n v="11298.11"/>
    <s v="COD"/>
    <s v="Regular"/>
    <s v="Same-Day"/>
    <s v="Delivered"/>
    <n v="11528.68"/>
  </r>
  <r>
    <s v="ORD0542"/>
    <s v="16-Jun-2025"/>
    <x v="3"/>
    <s v="Tamil Nadu"/>
    <s v="West"/>
    <x v="4"/>
    <s v="Table"/>
    <n v="2"/>
    <n v="4319.37"/>
    <n v="0.15"/>
    <n v="7342.93"/>
    <s v="Debit Card"/>
    <s v="Regular"/>
    <s v="Express"/>
    <s v="Delivered"/>
    <n v="8638.74"/>
  </r>
  <r>
    <s v="ORD0543"/>
    <s v="12-Jan-2025"/>
    <x v="1"/>
    <s v="Tamil Nadu"/>
    <s v="South"/>
    <x v="4"/>
    <s v="Curtain"/>
    <n v="1"/>
    <n v="2429.14"/>
    <n v="0.09"/>
    <n v="2210.52"/>
    <s v="Net Banking"/>
    <s v="Regular"/>
    <s v="Express"/>
    <s v="Delivered"/>
    <n v="2429.14"/>
  </r>
  <r>
    <s v="ORD0544"/>
    <s v="20-Jan-2025"/>
    <x v="1"/>
    <s v="Gujarat"/>
    <s v="West"/>
    <x v="4"/>
    <s v="Sofa"/>
    <n v="1"/>
    <n v="1696.76"/>
    <n v="0.16"/>
    <n v="1425.28"/>
    <s v="Credit Card"/>
    <s v="Prime"/>
    <s v="Express"/>
    <s v="Delivered"/>
    <n v="1696.76"/>
  </r>
  <r>
    <s v="ORD0545"/>
    <s v="06-May-2025"/>
    <x v="0"/>
    <s v="Gujarat"/>
    <s v="South"/>
    <x v="2"/>
    <s v="Textbook"/>
    <n v="2"/>
    <n v="4872.07"/>
    <n v="0.1"/>
    <n v="8769.73"/>
    <s v="Debit Card"/>
    <s v="First-Time"/>
    <s v="Express"/>
    <s v="Cancelled"/>
    <n v="9744.14"/>
  </r>
  <r>
    <s v="ORD0546"/>
    <s v="26-Mar-2025"/>
    <x v="5"/>
    <s v="Tamil Nadu"/>
    <s v="North"/>
    <x v="1"/>
    <s v="Biscuits"/>
    <n v="5"/>
    <n v="3501.25"/>
    <n v="0.04"/>
    <n v="16806"/>
    <s v="COD"/>
    <s v="Prime"/>
    <s v="Same-Day"/>
    <s v="Delivered"/>
    <n v="17506.25"/>
  </r>
  <r>
    <s v="ORD0547"/>
    <s v="13-Jun-2025"/>
    <x v="3"/>
    <s v="Maharashtra"/>
    <s v="South"/>
    <x v="1"/>
    <s v="Biscuits"/>
    <n v="4"/>
    <n v="1694.35"/>
    <n v="0.02"/>
    <n v="6641.85"/>
    <s v="COD"/>
    <s v="First-Time"/>
    <s v="Express"/>
    <s v="Delivered"/>
    <n v="6777.4"/>
  </r>
  <r>
    <s v="ORD0548"/>
    <s v="25-Feb-2025"/>
    <x v="2"/>
    <s v="Gujarat"/>
    <s v="North"/>
    <x v="2"/>
    <s v="Novel"/>
    <n v="5"/>
    <n v="3879.58"/>
    <n v="0.09"/>
    <n v="17652.09"/>
    <s v="Credit Card"/>
    <s v="First-Time"/>
    <s v="Express"/>
    <s v="Delivered"/>
    <n v="19397.900000000001"/>
  </r>
  <r>
    <s v="ORD0549"/>
    <s v="11-Jan-2025"/>
    <x v="1"/>
    <s v="Delhi"/>
    <s v="South"/>
    <x v="3"/>
    <s v="T-shirt"/>
    <n v="5"/>
    <n v="1528.37"/>
    <n v="0.15"/>
    <n v="6495.57"/>
    <s v="Debit Card"/>
    <s v="Prime"/>
    <s v="Express"/>
    <s v="Delivered"/>
    <n v="7641.8499999999995"/>
  </r>
  <r>
    <s v="ORD0550"/>
    <s v="03-Jan-2025"/>
    <x v="1"/>
    <s v="Gujarat"/>
    <s v="West"/>
    <x v="4"/>
    <s v="Curtain"/>
    <n v="3"/>
    <n v="4952.42"/>
    <n v="0.15"/>
    <n v="12628.67"/>
    <s v="UPI"/>
    <s v="Prime"/>
    <s v="Same-Day"/>
    <s v="Cancelled"/>
    <n v="14857.26"/>
  </r>
  <r>
    <s v="ORD0551"/>
    <s v="08-Mar-2025"/>
    <x v="5"/>
    <s v="Karnataka"/>
    <s v="North"/>
    <x v="4"/>
    <s v="Lamp"/>
    <n v="1"/>
    <n v="3546.44"/>
    <n v="0.21"/>
    <n v="2801.69"/>
    <s v="COD"/>
    <s v="Regular"/>
    <s v="Express"/>
    <s v="Returned"/>
    <n v="3546.44"/>
  </r>
  <r>
    <s v="ORD0552"/>
    <s v="01-Jun-2025"/>
    <x v="3"/>
    <s v="Tamil Nadu"/>
    <s v="South"/>
    <x v="0"/>
    <s v="Laptop"/>
    <n v="3"/>
    <n v="3587.69"/>
    <n v="0.1"/>
    <n v="9686.76"/>
    <s v="COD"/>
    <s v="Prime"/>
    <s v="Express"/>
    <s v="Delivered"/>
    <n v="10763.07"/>
  </r>
  <r>
    <s v="ORD0553"/>
    <s v="28-Jan-2025"/>
    <x v="1"/>
    <s v="Delhi"/>
    <s v="South"/>
    <x v="2"/>
    <s v="Textbook"/>
    <n v="3"/>
    <n v="4215.82"/>
    <n v="0.04"/>
    <n v="12141.56"/>
    <s v="COD"/>
    <s v="Prime"/>
    <s v="Same-Day"/>
    <s v="Delivered"/>
    <n v="12647.46"/>
  </r>
  <r>
    <s v="ORD0554"/>
    <s v="06-May-2025"/>
    <x v="0"/>
    <s v="Delhi"/>
    <s v="West"/>
    <x v="0"/>
    <s v="Smartphone"/>
    <n v="4"/>
    <n v="4877.38"/>
    <n v="0.03"/>
    <n v="18924.23"/>
    <s v="Net Banking"/>
    <s v="First-Time"/>
    <s v="Standard"/>
    <s v="Returned"/>
    <n v="19509.52"/>
  </r>
  <r>
    <s v="ORD0555"/>
    <s v="22-Feb-2025"/>
    <x v="2"/>
    <s v="Gujarat"/>
    <s v="East"/>
    <x v="1"/>
    <s v="Biscuits"/>
    <n v="5"/>
    <n v="2178.21"/>
    <n v="0.21"/>
    <n v="8603.93"/>
    <s v="Debit Card"/>
    <s v="Prime"/>
    <s v="Express"/>
    <s v="Delivered"/>
    <n v="10891.05"/>
  </r>
  <r>
    <s v="ORD0556"/>
    <s v="03-Feb-2025"/>
    <x v="2"/>
    <s v="Gujarat"/>
    <s v="East"/>
    <x v="2"/>
    <s v="Novel"/>
    <n v="2"/>
    <n v="3589.44"/>
    <n v="7.0000000000000007E-2"/>
    <n v="6676.36"/>
    <s v="Net Banking"/>
    <s v="First-Time"/>
    <s v="Same-Day"/>
    <s v="Delivered"/>
    <n v="7178.88"/>
  </r>
  <r>
    <s v="ORD0557"/>
    <s v="26-May-2025"/>
    <x v="0"/>
    <s v="Karnataka"/>
    <s v="East"/>
    <x v="0"/>
    <s v="Smartwatch"/>
    <n v="4"/>
    <n v="4812.51"/>
    <n v="0.02"/>
    <n v="18865.04"/>
    <s v="Credit Card"/>
    <s v="First-Time"/>
    <s v="Same-Day"/>
    <s v="Delivered"/>
    <n v="19250.04"/>
  </r>
  <r>
    <s v="ORD0558"/>
    <s v="29-Mar-2025"/>
    <x v="5"/>
    <s v="Delhi"/>
    <s v="East"/>
    <x v="0"/>
    <s v="Smartphone"/>
    <n v="1"/>
    <n v="3451.96"/>
    <n v="0.13"/>
    <n v="3003.21"/>
    <s v="Net Banking"/>
    <s v="First-Time"/>
    <s v="Same-Day"/>
    <s v="Delivered"/>
    <n v="3451.96"/>
  </r>
  <r>
    <s v="ORD0559"/>
    <s v="20-Apr-2025"/>
    <x v="4"/>
    <s v="Tamil Nadu"/>
    <s v="East"/>
    <x v="4"/>
    <s v="Lamp"/>
    <n v="4"/>
    <n v="2912.43"/>
    <n v="0.08"/>
    <n v="10717.74"/>
    <s v="Net Banking"/>
    <s v="First-Time"/>
    <s v="Express"/>
    <s v="Delivered"/>
    <n v="11649.72"/>
  </r>
  <r>
    <s v="ORD0560"/>
    <s v="20-May-2025"/>
    <x v="0"/>
    <s v="Gujarat"/>
    <s v="East"/>
    <x v="0"/>
    <s v="Headphones"/>
    <n v="4"/>
    <n v="2932.89"/>
    <n v="0.14000000000000001"/>
    <n v="10089.14"/>
    <s v="UPI"/>
    <s v="Regular"/>
    <s v="Same-Day"/>
    <s v="Cancelled"/>
    <n v="11731.56"/>
  </r>
  <r>
    <s v="ORD0561"/>
    <s v="27-Mar-2025"/>
    <x v="5"/>
    <s v="Karnataka"/>
    <s v="East"/>
    <x v="1"/>
    <s v="Rice"/>
    <n v="2"/>
    <n v="2577.42"/>
    <n v="0.21"/>
    <n v="4072.32"/>
    <s v="Net Banking"/>
    <s v="Regular"/>
    <s v="Express"/>
    <s v="Delivered"/>
    <n v="5154.84"/>
  </r>
  <r>
    <s v="ORD0562"/>
    <s v="21-Apr-2025"/>
    <x v="4"/>
    <s v="Karnataka"/>
    <s v="South"/>
    <x v="4"/>
    <s v="Curtain"/>
    <n v="1"/>
    <n v="3058.73"/>
    <n v="0.23"/>
    <n v="2355.2199999999998"/>
    <s v="Credit Card"/>
    <s v="First-Time"/>
    <s v="Same-Day"/>
    <s v="Delivered"/>
    <n v="3058.73"/>
  </r>
  <r>
    <s v="ORD0563"/>
    <s v="04-Jan-2025"/>
    <x v="1"/>
    <s v="Karnataka"/>
    <s v="North"/>
    <x v="4"/>
    <s v="Sofa"/>
    <n v="2"/>
    <n v="4016.92"/>
    <n v="0.22"/>
    <n v="6266.4"/>
    <s v="Debit Card"/>
    <s v="Prime"/>
    <s v="Express"/>
    <s v="In Transit"/>
    <n v="8033.84"/>
  </r>
  <r>
    <s v="ORD0564"/>
    <s v="24-Jan-2025"/>
    <x v="1"/>
    <s v="Tamil Nadu"/>
    <s v="South"/>
    <x v="1"/>
    <s v="Oil"/>
    <n v="2"/>
    <n v="3337.27"/>
    <n v="0.18"/>
    <n v="5473.12"/>
    <s v="Net Banking"/>
    <s v="Prime"/>
    <s v="Standard"/>
    <s v="Delivered"/>
    <n v="6674.54"/>
  </r>
  <r>
    <s v="ORD0565"/>
    <s v="17-Jan-2025"/>
    <x v="1"/>
    <s v="Karnataka"/>
    <s v="South"/>
    <x v="4"/>
    <s v="Lamp"/>
    <n v="2"/>
    <n v="2373.67"/>
    <n v="0.12"/>
    <n v="4177.66"/>
    <s v="Credit Card"/>
    <s v="Regular"/>
    <s v="Express"/>
    <s v="Delivered"/>
    <n v="4747.34"/>
  </r>
  <r>
    <s v="ORD0566"/>
    <s v="23-Jun-2025"/>
    <x v="3"/>
    <s v="Karnataka"/>
    <s v="West"/>
    <x v="2"/>
    <s v="Biography"/>
    <n v="4"/>
    <n v="158.13"/>
    <n v="0.23"/>
    <n v="487.04"/>
    <s v="Debit Card"/>
    <s v="First-Time"/>
    <s v="Express"/>
    <s v="Delivered"/>
    <n v="632.52"/>
  </r>
  <r>
    <s v="ORD0567"/>
    <s v="17-May-2025"/>
    <x v="0"/>
    <s v="Maharashtra"/>
    <s v="East"/>
    <x v="1"/>
    <s v="Rice"/>
    <n v="3"/>
    <n v="4785.3"/>
    <n v="0.11"/>
    <n v="12776.75"/>
    <s v="COD"/>
    <s v="First-Time"/>
    <s v="Same-Day"/>
    <s v="Delivered"/>
    <n v="14355.900000000001"/>
  </r>
  <r>
    <s v="ORD0568"/>
    <s v="27-Jun-2025"/>
    <x v="3"/>
    <s v="Karnataka"/>
    <s v="South"/>
    <x v="4"/>
    <s v="Lamp"/>
    <n v="4"/>
    <n v="3888.44"/>
    <n v="0.19"/>
    <n v="12598.55"/>
    <s v="COD"/>
    <s v="Prime"/>
    <s v="Same-Day"/>
    <s v="Delivered"/>
    <n v="15553.76"/>
  </r>
  <r>
    <s v="ORD0569"/>
    <s v="31-Jan-2025"/>
    <x v="1"/>
    <s v="Gujarat"/>
    <s v="North"/>
    <x v="3"/>
    <s v="Dress"/>
    <n v="1"/>
    <n v="4175.28"/>
    <n v="0"/>
    <n v="4175.28"/>
    <s v="Credit Card"/>
    <s v="First-Time"/>
    <s v="Standard"/>
    <s v="Delivered"/>
    <n v="4175.28"/>
  </r>
  <r>
    <s v="ORD0570"/>
    <s v="18-Apr-2025"/>
    <x v="4"/>
    <s v="Karnataka"/>
    <s v="South"/>
    <x v="4"/>
    <s v="Sofa"/>
    <n v="1"/>
    <n v="216.13"/>
    <n v="0.02"/>
    <n v="211.81"/>
    <s v="UPI"/>
    <s v="Regular"/>
    <s v="Same-Day"/>
    <s v="In Transit"/>
    <n v="216.13"/>
  </r>
  <r>
    <s v="ORD0571"/>
    <s v="09-Jan-2025"/>
    <x v="1"/>
    <s v="Maharashtra"/>
    <s v="South"/>
    <x v="0"/>
    <s v="Smartphone"/>
    <n v="4"/>
    <n v="3316.33"/>
    <n v="0.22"/>
    <n v="10346.950000000001"/>
    <s v="COD"/>
    <s v="Regular"/>
    <s v="Same-Day"/>
    <s v="Returned"/>
    <n v="13265.32"/>
  </r>
  <r>
    <s v="ORD0572"/>
    <s v="14-Jun-2025"/>
    <x v="3"/>
    <s v="Karnataka"/>
    <s v="West"/>
    <x v="3"/>
    <s v="Dress"/>
    <n v="1"/>
    <n v="3230.02"/>
    <n v="0.23"/>
    <n v="2487.12"/>
    <s v="Net Banking"/>
    <s v="First-Time"/>
    <s v="Express"/>
    <s v="Delivered"/>
    <n v="3230.02"/>
  </r>
  <r>
    <s v="ORD0573"/>
    <s v="15-Mar-2025"/>
    <x v="5"/>
    <s v="Delhi"/>
    <s v="East"/>
    <x v="4"/>
    <s v="Curtain"/>
    <n v="1"/>
    <n v="1975.72"/>
    <n v="0.08"/>
    <n v="1817.66"/>
    <s v="Credit Card"/>
    <s v="Prime"/>
    <s v="Standard"/>
    <s v="In Transit"/>
    <n v="1975.72"/>
  </r>
  <r>
    <s v="ORD0574"/>
    <s v="26-Apr-2025"/>
    <x v="4"/>
    <s v="Tamil Nadu"/>
    <s v="North"/>
    <x v="4"/>
    <s v="Sofa"/>
    <n v="2"/>
    <n v="3090.48"/>
    <n v="0.04"/>
    <n v="5933.72"/>
    <s v="Credit Card"/>
    <s v="Prime"/>
    <s v="Express"/>
    <s v="Delivered"/>
    <n v="6180.96"/>
  </r>
  <r>
    <s v="ORD0575"/>
    <s v="20-Apr-2025"/>
    <x v="4"/>
    <s v="Gujarat"/>
    <s v="East"/>
    <x v="2"/>
    <s v="Textbook"/>
    <n v="3"/>
    <n v="606.11"/>
    <n v="0.02"/>
    <n v="1781.96"/>
    <s v="Credit Card"/>
    <s v="Prime"/>
    <s v="Same-Day"/>
    <s v="Cancelled"/>
    <n v="1818.33"/>
  </r>
  <r>
    <s v="ORD0576"/>
    <s v="31-Jan-2025"/>
    <x v="1"/>
    <s v="Delhi"/>
    <s v="North"/>
    <x v="0"/>
    <s v="Smartwatch"/>
    <n v="4"/>
    <n v="1405.54"/>
    <n v="0.18"/>
    <n v="4610.17"/>
    <s v="Credit Card"/>
    <s v="Regular"/>
    <s v="Express"/>
    <s v="Delivered"/>
    <n v="5622.16"/>
  </r>
  <r>
    <s v="ORD0577"/>
    <s v="27-Mar-2025"/>
    <x v="5"/>
    <s v="Tamil Nadu"/>
    <s v="West"/>
    <x v="2"/>
    <s v="Biography"/>
    <n v="1"/>
    <n v="2746.63"/>
    <n v="0"/>
    <n v="2746.63"/>
    <s v="Net Banking"/>
    <s v="First-Time"/>
    <s v="Same-Day"/>
    <s v="Delivered"/>
    <n v="2746.63"/>
  </r>
  <r>
    <s v="ORD0578"/>
    <s v="27-Jan-2025"/>
    <x v="1"/>
    <s v="Karnataka"/>
    <s v="East"/>
    <x v="1"/>
    <s v="Milk"/>
    <n v="1"/>
    <n v="3198.14"/>
    <n v="0.24"/>
    <n v="2430.59"/>
    <s v="UPI"/>
    <s v="Prime"/>
    <s v="Standard"/>
    <s v="Delivered"/>
    <n v="3198.14"/>
  </r>
  <r>
    <s v="ORD0579"/>
    <s v="11-Jan-2025"/>
    <x v="1"/>
    <s v="Tamil Nadu"/>
    <s v="South"/>
    <x v="4"/>
    <s v="Lamp"/>
    <n v="2"/>
    <n v="965.43"/>
    <n v="0.01"/>
    <n v="1911.55"/>
    <s v="UPI"/>
    <s v="First-Time"/>
    <s v="Express"/>
    <s v="Delivered"/>
    <n v="1930.86"/>
  </r>
  <r>
    <s v="ORD0580"/>
    <s v="03-Mar-2025"/>
    <x v="5"/>
    <s v="Karnataka"/>
    <s v="North"/>
    <x v="2"/>
    <s v="Novel"/>
    <n v="4"/>
    <n v="3703.09"/>
    <n v="0.03"/>
    <n v="14367.99"/>
    <s v="Net Banking"/>
    <s v="Regular"/>
    <s v="Standard"/>
    <s v="Delivered"/>
    <n v="14812.36"/>
  </r>
  <r>
    <s v="ORD0581"/>
    <s v="14-Mar-2025"/>
    <x v="5"/>
    <s v="Tamil Nadu"/>
    <s v="North"/>
    <x v="1"/>
    <s v="Oil"/>
    <n v="5"/>
    <n v="3252.7"/>
    <n v="0.12"/>
    <n v="14311.88"/>
    <s v="Net Banking"/>
    <s v="Regular"/>
    <s v="Express"/>
    <s v="Delivered"/>
    <n v="16263.5"/>
  </r>
  <r>
    <s v="ORD0582"/>
    <s v="26-Jun-2025"/>
    <x v="3"/>
    <s v="Maharashtra"/>
    <s v="South"/>
    <x v="0"/>
    <s v="Headphones"/>
    <n v="2"/>
    <n v="4054.81"/>
    <n v="0.17"/>
    <n v="6730.98"/>
    <s v="Net Banking"/>
    <s v="Regular"/>
    <s v="Express"/>
    <s v="Delivered"/>
    <n v="8109.62"/>
  </r>
  <r>
    <s v="ORD0583"/>
    <s v="03-Jul-2025"/>
    <x v="6"/>
    <s v="Maharashtra"/>
    <s v="South"/>
    <x v="3"/>
    <s v="T-shirt"/>
    <n v="1"/>
    <n v="2408.98"/>
    <n v="0.23"/>
    <n v="1854.91"/>
    <s v="Debit Card"/>
    <s v="Prime"/>
    <s v="Standard"/>
    <s v="Delivered"/>
    <n v="2408.98"/>
  </r>
  <r>
    <s v="ORD0584"/>
    <s v="06-Jun-2025"/>
    <x v="3"/>
    <s v="Delhi"/>
    <s v="North"/>
    <x v="3"/>
    <s v="T-shirt"/>
    <n v="1"/>
    <n v="2335.3000000000002"/>
    <n v="0.04"/>
    <n v="2241.89"/>
    <s v="Credit Card"/>
    <s v="Prime"/>
    <s v="Same-Day"/>
    <s v="Cancelled"/>
    <n v="2335.3000000000002"/>
  </r>
  <r>
    <s v="ORD0585"/>
    <s v="19-Jun-2025"/>
    <x v="3"/>
    <s v="Tamil Nadu"/>
    <s v="West"/>
    <x v="0"/>
    <s v="Smartphone"/>
    <n v="2"/>
    <n v="409.24"/>
    <n v="0.05"/>
    <n v="777.56"/>
    <s v="COD"/>
    <s v="First-Time"/>
    <s v="Express"/>
    <s v="Delivered"/>
    <n v="818.48"/>
  </r>
  <r>
    <s v="ORD0586"/>
    <s v="10-Jan-2025"/>
    <x v="1"/>
    <s v="Karnataka"/>
    <s v="South"/>
    <x v="1"/>
    <s v="Oil"/>
    <n v="5"/>
    <n v="949.89"/>
    <n v="0.02"/>
    <n v="4654.46"/>
    <s v="Debit Card"/>
    <s v="Regular"/>
    <s v="Express"/>
    <s v="Cancelled"/>
    <n v="4749.45"/>
  </r>
  <r>
    <s v="ORD0587"/>
    <s v="26-Jun-2025"/>
    <x v="3"/>
    <s v="Gujarat"/>
    <s v="West"/>
    <x v="3"/>
    <s v="Dress"/>
    <n v="2"/>
    <n v="4635.8100000000004"/>
    <n v="0.01"/>
    <n v="9178.9"/>
    <s v="Debit Card"/>
    <s v="Prime"/>
    <s v="Standard"/>
    <s v="Cancelled"/>
    <n v="9271.6200000000008"/>
  </r>
  <r>
    <s v="ORD0588"/>
    <s v="13-Mar-2025"/>
    <x v="5"/>
    <s v="Maharashtra"/>
    <s v="East"/>
    <x v="0"/>
    <s v="Smartwatch"/>
    <n v="2"/>
    <n v="4638.07"/>
    <n v="0.18"/>
    <n v="7606.43"/>
    <s v="Credit Card"/>
    <s v="Regular"/>
    <s v="Same-Day"/>
    <s v="Delivered"/>
    <n v="9276.14"/>
  </r>
  <r>
    <s v="ORD0589"/>
    <s v="12-Feb-2025"/>
    <x v="2"/>
    <s v="Delhi"/>
    <s v="North"/>
    <x v="2"/>
    <s v="Textbook"/>
    <n v="3"/>
    <n v="2663.13"/>
    <n v="0.1"/>
    <n v="7190.45"/>
    <s v="Debit Card"/>
    <s v="First-Time"/>
    <s v="Standard"/>
    <s v="Delivered"/>
    <n v="7989.39"/>
  </r>
  <r>
    <s v="ORD0590"/>
    <s v="15-May-2025"/>
    <x v="0"/>
    <s v="Karnataka"/>
    <s v="North"/>
    <x v="2"/>
    <s v="Novel"/>
    <n v="1"/>
    <n v="2832.78"/>
    <n v="0.05"/>
    <n v="2691.14"/>
    <s v="UPI"/>
    <s v="Prime"/>
    <s v="Same-Day"/>
    <s v="Delivered"/>
    <n v="2832.78"/>
  </r>
  <r>
    <s v="ORD0591"/>
    <s v="20-Feb-2025"/>
    <x v="2"/>
    <s v="Tamil Nadu"/>
    <s v="West"/>
    <x v="1"/>
    <s v="Oil"/>
    <n v="1"/>
    <n v="1049.22"/>
    <n v="0.2"/>
    <n v="839.38"/>
    <s v="Debit Card"/>
    <s v="Prime"/>
    <s v="Same-Day"/>
    <s v="Delivered"/>
    <n v="1049.22"/>
  </r>
  <r>
    <s v="ORD0592"/>
    <s v="12-May-2025"/>
    <x v="0"/>
    <s v="Maharashtra"/>
    <s v="North"/>
    <x v="3"/>
    <s v="T-shirt"/>
    <n v="2"/>
    <n v="2229.89"/>
    <n v="0.08"/>
    <n v="4103"/>
    <s v="UPI"/>
    <s v="Prime"/>
    <s v="Express"/>
    <s v="Delivered"/>
    <n v="4459.78"/>
  </r>
  <r>
    <s v="ORD0593"/>
    <s v="22-Jan-2025"/>
    <x v="1"/>
    <s v="Delhi"/>
    <s v="West"/>
    <x v="0"/>
    <s v="Laptop"/>
    <n v="5"/>
    <n v="668.72"/>
    <n v="0.22"/>
    <n v="2608.0100000000002"/>
    <s v="Credit Card"/>
    <s v="Prime"/>
    <s v="Same-Day"/>
    <s v="Delivered"/>
    <n v="3343.6000000000004"/>
  </r>
  <r>
    <s v="ORD0594"/>
    <s v="12-Mar-2025"/>
    <x v="5"/>
    <s v="Delhi"/>
    <s v="West"/>
    <x v="4"/>
    <s v="Table"/>
    <n v="1"/>
    <n v="1698.05"/>
    <n v="0.02"/>
    <n v="1664.09"/>
    <s v="UPI"/>
    <s v="Regular"/>
    <s v="Same-Day"/>
    <s v="Returned"/>
    <n v="1698.05"/>
  </r>
  <r>
    <s v="ORD0595"/>
    <s v="03-Jun-2025"/>
    <x v="3"/>
    <s v="Maharashtra"/>
    <s v="West"/>
    <x v="2"/>
    <s v="Textbook"/>
    <n v="4"/>
    <n v="366.26"/>
    <n v="0.11"/>
    <n v="1303.8900000000001"/>
    <s v="Net Banking"/>
    <s v="First-Time"/>
    <s v="Standard"/>
    <s v="Delivered"/>
    <n v="1465.04"/>
  </r>
  <r>
    <s v="ORD0596"/>
    <s v="21-Apr-2025"/>
    <x v="4"/>
    <s v="Tamil Nadu"/>
    <s v="North"/>
    <x v="4"/>
    <s v="Sofa"/>
    <n v="3"/>
    <n v="4880.22"/>
    <n v="0.05"/>
    <n v="13908.63"/>
    <s v="Debit Card"/>
    <s v="First-Time"/>
    <s v="Standard"/>
    <s v="Delivered"/>
    <n v="14640.66"/>
  </r>
  <r>
    <s v="ORD0597"/>
    <s v="23-Jun-2025"/>
    <x v="3"/>
    <s v="Delhi"/>
    <s v="East"/>
    <x v="0"/>
    <s v="Headphones"/>
    <n v="4"/>
    <n v="2149.3000000000002"/>
    <n v="0.19"/>
    <n v="6963.73"/>
    <s v="Credit Card"/>
    <s v="Prime"/>
    <s v="Standard"/>
    <s v="Delivered"/>
    <n v="8597.2000000000007"/>
  </r>
  <r>
    <s v="ORD0598"/>
    <s v="21-Jun-2025"/>
    <x v="3"/>
    <s v="Gujarat"/>
    <s v="West"/>
    <x v="1"/>
    <s v="Oil"/>
    <n v="1"/>
    <n v="2117.31"/>
    <n v="0.13"/>
    <n v="1842.06"/>
    <s v="COD"/>
    <s v="Regular"/>
    <s v="Standard"/>
    <s v="Cancelled"/>
    <n v="2117.31"/>
  </r>
  <r>
    <s v="ORD0599"/>
    <s v="22-Mar-2025"/>
    <x v="5"/>
    <s v="Tamil Nadu"/>
    <s v="South"/>
    <x v="4"/>
    <s v="Lamp"/>
    <n v="3"/>
    <n v="2227.8200000000002"/>
    <n v="0.06"/>
    <n v="6282.45"/>
    <s v="Debit Card"/>
    <s v="Regular"/>
    <s v="Same-Day"/>
    <s v="Returned"/>
    <n v="6683.4600000000009"/>
  </r>
  <r>
    <s v="ORD0600"/>
    <s v="03-May-2025"/>
    <x v="0"/>
    <s v="Maharashtra"/>
    <s v="North"/>
    <x v="0"/>
    <s v="Smartwatch"/>
    <n v="5"/>
    <n v="264.74"/>
    <n v="0.13"/>
    <n v="1151.6199999999999"/>
    <s v="Credit Card"/>
    <s v="Prime"/>
    <s v="Express"/>
    <s v="Delivered"/>
    <n v="1323.7"/>
  </r>
  <r>
    <s v="ORD0601"/>
    <s v="28-May-2025"/>
    <x v="0"/>
    <s v="Gujarat"/>
    <s v="South"/>
    <x v="3"/>
    <s v="T-shirt"/>
    <n v="4"/>
    <n v="4754.68"/>
    <n v="0.03"/>
    <n v="18448.16"/>
    <s v="Credit Card"/>
    <s v="First-Time"/>
    <s v="Express"/>
    <s v="Delivered"/>
    <n v="19018.72"/>
  </r>
  <r>
    <s v="ORD0602"/>
    <s v="02-Feb-2025"/>
    <x v="2"/>
    <s v="Tamil Nadu"/>
    <s v="West"/>
    <x v="0"/>
    <s v="Smartphone"/>
    <n v="4"/>
    <n v="4303.82"/>
    <n v="0.19"/>
    <n v="13944.38"/>
    <s v="UPI"/>
    <s v="Regular"/>
    <s v="Standard"/>
    <s v="Delivered"/>
    <n v="17215.28"/>
  </r>
  <r>
    <s v="ORD0603"/>
    <s v="01-Jul-2025"/>
    <x v="6"/>
    <s v="Delhi"/>
    <s v="North"/>
    <x v="3"/>
    <s v="Jacket"/>
    <n v="4"/>
    <n v="3549.12"/>
    <n v="0"/>
    <n v="14196.48"/>
    <s v="UPI"/>
    <s v="First-Time"/>
    <s v="Same-Day"/>
    <s v="Delivered"/>
    <n v="14196.48"/>
  </r>
  <r>
    <s v="ORD0604"/>
    <s v="02-Jul-2025"/>
    <x v="6"/>
    <s v="Karnataka"/>
    <s v="North"/>
    <x v="4"/>
    <s v="Lamp"/>
    <n v="5"/>
    <n v="2757.93"/>
    <n v="0.2"/>
    <n v="11031.72"/>
    <s v="Net Banking"/>
    <s v="Prime"/>
    <s v="Same-Day"/>
    <s v="Delivered"/>
    <n v="13789.65"/>
  </r>
  <r>
    <s v="ORD0605"/>
    <s v="17-Feb-2025"/>
    <x v="2"/>
    <s v="Gujarat"/>
    <s v="East"/>
    <x v="4"/>
    <s v="Lamp"/>
    <n v="1"/>
    <n v="1976.48"/>
    <n v="0.12"/>
    <n v="1739.3"/>
    <s v="UPI"/>
    <s v="Regular"/>
    <s v="Standard"/>
    <s v="Delivered"/>
    <n v="1976.48"/>
  </r>
  <r>
    <s v="ORD0606"/>
    <s v="19-Jun-2025"/>
    <x v="3"/>
    <s v="Gujarat"/>
    <s v="South"/>
    <x v="1"/>
    <s v="Rice"/>
    <n v="3"/>
    <n v="1269.3"/>
    <n v="0.03"/>
    <n v="3693.66"/>
    <s v="Debit Card"/>
    <s v="Regular"/>
    <s v="Express"/>
    <s v="Cancelled"/>
    <n v="3807.8999999999996"/>
  </r>
  <r>
    <s v="ORD0607"/>
    <s v="03-Feb-2025"/>
    <x v="2"/>
    <s v="Karnataka"/>
    <s v="West"/>
    <x v="3"/>
    <s v="Dress"/>
    <n v="4"/>
    <n v="1458.01"/>
    <n v="0.02"/>
    <n v="5715.4"/>
    <s v="UPI"/>
    <s v="First-Time"/>
    <s v="Express"/>
    <s v="Delivered"/>
    <n v="5832.04"/>
  </r>
  <r>
    <s v="ORD0608"/>
    <s v="07-Jun-2025"/>
    <x v="3"/>
    <s v="Tamil Nadu"/>
    <s v="North"/>
    <x v="1"/>
    <s v="Rice"/>
    <n v="5"/>
    <n v="4507.3100000000004"/>
    <n v="0.11"/>
    <n v="20057.53"/>
    <s v="COD"/>
    <s v="First-Time"/>
    <s v="Express"/>
    <s v="Delivered"/>
    <n v="22536.550000000003"/>
  </r>
  <r>
    <s v="ORD0609"/>
    <s v="09-Jun-2025"/>
    <x v="3"/>
    <s v="Maharashtra"/>
    <s v="East"/>
    <x v="2"/>
    <s v="Novel"/>
    <n v="3"/>
    <n v="4795.46"/>
    <n v="0.02"/>
    <n v="14098.65"/>
    <s v="Net Banking"/>
    <s v="Regular"/>
    <s v="Standard"/>
    <s v="Delivered"/>
    <n v="14386.380000000001"/>
  </r>
  <r>
    <s v="ORD0610"/>
    <s v="06-Feb-2025"/>
    <x v="2"/>
    <s v="Delhi"/>
    <s v="South"/>
    <x v="3"/>
    <s v="Jacket"/>
    <n v="1"/>
    <n v="1536.53"/>
    <n v="0.24"/>
    <n v="1167.76"/>
    <s v="Debit Card"/>
    <s v="First-Time"/>
    <s v="Same-Day"/>
    <s v="Delivered"/>
    <n v="1536.53"/>
  </r>
  <r>
    <s v="ORD0611"/>
    <s v="23-Jun-2025"/>
    <x v="3"/>
    <s v="Maharashtra"/>
    <s v="East"/>
    <x v="2"/>
    <s v="Biography"/>
    <n v="1"/>
    <n v="207.98"/>
    <n v="0.2"/>
    <n v="166.38"/>
    <s v="UPI"/>
    <s v="Regular"/>
    <s v="Same-Day"/>
    <s v="Delivered"/>
    <n v="207.98"/>
  </r>
  <r>
    <s v="ORD0612"/>
    <s v="24-Mar-2025"/>
    <x v="5"/>
    <s v="Tamil Nadu"/>
    <s v="South"/>
    <x v="4"/>
    <s v="Curtain"/>
    <n v="5"/>
    <n v="4225.3500000000004"/>
    <n v="0.11"/>
    <n v="18802.810000000001"/>
    <s v="COD"/>
    <s v="First-Time"/>
    <s v="Express"/>
    <s v="Returned"/>
    <n v="21126.75"/>
  </r>
  <r>
    <s v="ORD0613"/>
    <s v="07-Jan-2025"/>
    <x v="1"/>
    <s v="Karnataka"/>
    <s v="South"/>
    <x v="4"/>
    <s v="Sofa"/>
    <n v="3"/>
    <n v="4856.55"/>
    <n v="0.19"/>
    <n v="11801.42"/>
    <s v="Debit Card"/>
    <s v="Prime"/>
    <s v="Standard"/>
    <s v="Delivered"/>
    <n v="14569.650000000001"/>
  </r>
  <r>
    <s v="ORD0614"/>
    <s v="06-Feb-2025"/>
    <x v="2"/>
    <s v="Gujarat"/>
    <s v="South"/>
    <x v="2"/>
    <s v="Textbook"/>
    <n v="5"/>
    <n v="1497.71"/>
    <n v="0.24"/>
    <n v="5691.3"/>
    <s v="Debit Card"/>
    <s v="First-Time"/>
    <s v="Same-Day"/>
    <s v="Delivered"/>
    <n v="7488.55"/>
  </r>
  <r>
    <s v="ORD0615"/>
    <s v="26-May-2025"/>
    <x v="0"/>
    <s v="Karnataka"/>
    <s v="North"/>
    <x v="0"/>
    <s v="Smartphone"/>
    <n v="4"/>
    <n v="1376"/>
    <n v="0.05"/>
    <n v="5228.8"/>
    <s v="COD"/>
    <s v="Regular"/>
    <s v="Same-Day"/>
    <s v="Delivered"/>
    <n v="5504"/>
  </r>
  <r>
    <s v="ORD0616"/>
    <s v="01-Jul-2025"/>
    <x v="6"/>
    <s v="Karnataka"/>
    <s v="West"/>
    <x v="4"/>
    <s v="Sofa"/>
    <n v="2"/>
    <n v="2714.85"/>
    <n v="0.03"/>
    <n v="5266.81"/>
    <s v="Net Banking"/>
    <s v="First-Time"/>
    <s v="Standard"/>
    <s v="Returned"/>
    <n v="5429.7"/>
  </r>
  <r>
    <s v="ORD0617"/>
    <s v="08-Mar-2025"/>
    <x v="5"/>
    <s v="Karnataka"/>
    <s v="East"/>
    <x v="3"/>
    <s v="Jacket"/>
    <n v="5"/>
    <n v="4880.45"/>
    <n v="0.08"/>
    <n v="22450.07"/>
    <s v="Debit Card"/>
    <s v="Regular"/>
    <s v="Same-Day"/>
    <s v="Delivered"/>
    <n v="24402.25"/>
  </r>
  <r>
    <s v="ORD0618"/>
    <s v="03-Jun-2025"/>
    <x v="3"/>
    <s v="Gujarat"/>
    <s v="North"/>
    <x v="4"/>
    <s v="Sofa"/>
    <n v="1"/>
    <n v="3685.04"/>
    <n v="0.23"/>
    <n v="2837.48"/>
    <s v="Net Banking"/>
    <s v="Prime"/>
    <s v="Standard"/>
    <s v="Delivered"/>
    <n v="3685.04"/>
  </r>
  <r>
    <s v="ORD0619"/>
    <s v="02-Jul-2025"/>
    <x v="6"/>
    <s v="Tamil Nadu"/>
    <s v="South"/>
    <x v="2"/>
    <s v="Textbook"/>
    <n v="3"/>
    <n v="369.66"/>
    <n v="0.16"/>
    <n v="931.54"/>
    <s v="UPI"/>
    <s v="Regular"/>
    <s v="Same-Day"/>
    <s v="Cancelled"/>
    <n v="1108.98"/>
  </r>
  <r>
    <s v="ORD0620"/>
    <s v="23-Mar-2025"/>
    <x v="5"/>
    <s v="Maharashtra"/>
    <s v="West"/>
    <x v="4"/>
    <s v="Sofa"/>
    <n v="4"/>
    <n v="3417.61"/>
    <n v="0.24"/>
    <n v="10389.530000000001"/>
    <s v="Credit Card"/>
    <s v="First-Time"/>
    <s v="Same-Day"/>
    <s v="Delivered"/>
    <n v="13670.44"/>
  </r>
  <r>
    <s v="ORD0621"/>
    <s v="07-Jun-2025"/>
    <x v="3"/>
    <s v="Karnataka"/>
    <s v="East"/>
    <x v="4"/>
    <s v="Lamp"/>
    <n v="4"/>
    <n v="1911.19"/>
    <n v="0.09"/>
    <n v="6956.73"/>
    <s v="Net Banking"/>
    <s v="Regular"/>
    <s v="Express"/>
    <s v="Delivered"/>
    <n v="7644.76"/>
  </r>
  <r>
    <s v="ORD0622"/>
    <s v="13-May-2025"/>
    <x v="0"/>
    <s v="Delhi"/>
    <s v="West"/>
    <x v="2"/>
    <s v="Novel"/>
    <n v="4"/>
    <n v="4038.06"/>
    <n v="7.0000000000000007E-2"/>
    <n v="15021.58"/>
    <s v="Net Banking"/>
    <s v="First-Time"/>
    <s v="Same-Day"/>
    <s v="Delivered"/>
    <n v="16152.24"/>
  </r>
  <r>
    <s v="ORD0623"/>
    <s v="19-Jun-2025"/>
    <x v="3"/>
    <s v="Gujarat"/>
    <s v="East"/>
    <x v="2"/>
    <s v="Textbook"/>
    <n v="2"/>
    <n v="1118.1400000000001"/>
    <n v="0.12"/>
    <n v="1967.93"/>
    <s v="COD"/>
    <s v="Regular"/>
    <s v="Same-Day"/>
    <s v="Delivered"/>
    <n v="2236.2800000000002"/>
  </r>
  <r>
    <s v="ORD0624"/>
    <s v="25-May-2025"/>
    <x v="0"/>
    <s v="Maharashtra"/>
    <s v="South"/>
    <x v="1"/>
    <s v="Biscuits"/>
    <n v="3"/>
    <n v="2131.12"/>
    <n v="0.14000000000000001"/>
    <n v="5498.29"/>
    <s v="Credit Card"/>
    <s v="Prime"/>
    <s v="Same-Day"/>
    <s v="Delivered"/>
    <n v="6393.36"/>
  </r>
  <r>
    <s v="ORD0625"/>
    <s v="09-Jun-2025"/>
    <x v="3"/>
    <s v="Gujarat"/>
    <s v="West"/>
    <x v="2"/>
    <s v="Comics"/>
    <n v="3"/>
    <n v="4189.47"/>
    <n v="0.08"/>
    <n v="11562.94"/>
    <s v="Net Banking"/>
    <s v="Regular"/>
    <s v="Same-Day"/>
    <s v="Delivered"/>
    <n v="12568.41"/>
  </r>
  <r>
    <s v="ORD0626"/>
    <s v="20-Feb-2025"/>
    <x v="2"/>
    <s v="Karnataka"/>
    <s v="West"/>
    <x v="0"/>
    <s v="Laptop"/>
    <n v="4"/>
    <n v="708.47"/>
    <n v="0.17"/>
    <n v="2352.12"/>
    <s v="UPI"/>
    <s v="First-Time"/>
    <s v="Express"/>
    <s v="Delivered"/>
    <n v="2833.88"/>
  </r>
  <r>
    <s v="ORD0627"/>
    <s v="23-Feb-2025"/>
    <x v="2"/>
    <s v="Maharashtra"/>
    <s v="West"/>
    <x v="3"/>
    <s v="T-shirt"/>
    <n v="1"/>
    <n v="3034.57"/>
    <n v="0.09"/>
    <n v="2761.46"/>
    <s v="UPI"/>
    <s v="Prime"/>
    <s v="Express"/>
    <s v="Returned"/>
    <n v="3034.57"/>
  </r>
  <r>
    <s v="ORD0628"/>
    <s v="02-Feb-2025"/>
    <x v="2"/>
    <s v="Karnataka"/>
    <s v="North"/>
    <x v="2"/>
    <s v="Novel"/>
    <n v="5"/>
    <n v="185.97"/>
    <n v="0.06"/>
    <n v="874.06"/>
    <s v="COD"/>
    <s v="First-Time"/>
    <s v="Same-Day"/>
    <s v="Delivered"/>
    <n v="929.85"/>
  </r>
  <r>
    <s v="ORD0629"/>
    <s v="04-Jun-2025"/>
    <x v="3"/>
    <s v="Karnataka"/>
    <s v="North"/>
    <x v="2"/>
    <s v="Textbook"/>
    <n v="3"/>
    <n v="1869.7"/>
    <n v="0.16"/>
    <n v="4711.6400000000003"/>
    <s v="Debit Card"/>
    <s v="Regular"/>
    <s v="Express"/>
    <s v="Delivered"/>
    <n v="5609.1"/>
  </r>
  <r>
    <s v="ORD0630"/>
    <s v="19-May-2025"/>
    <x v="0"/>
    <s v="Gujarat"/>
    <s v="East"/>
    <x v="1"/>
    <s v="Rice"/>
    <n v="2"/>
    <n v="3846.98"/>
    <n v="0.15"/>
    <n v="6539.87"/>
    <s v="Debit Card"/>
    <s v="First-Time"/>
    <s v="Standard"/>
    <s v="Returned"/>
    <n v="7693.96"/>
  </r>
  <r>
    <s v="ORD0631"/>
    <s v="23-Jan-2025"/>
    <x v="1"/>
    <s v="Karnataka"/>
    <s v="East"/>
    <x v="4"/>
    <s v="Curtain"/>
    <n v="5"/>
    <n v="1822.98"/>
    <n v="0.04"/>
    <n v="8750.2999999999993"/>
    <s v="Credit Card"/>
    <s v="First-Time"/>
    <s v="Standard"/>
    <s v="Delivered"/>
    <n v="9114.9"/>
  </r>
  <r>
    <s v="ORD0632"/>
    <s v="18-Mar-2025"/>
    <x v="5"/>
    <s v="Karnataka"/>
    <s v="North"/>
    <x v="2"/>
    <s v="Biography"/>
    <n v="2"/>
    <n v="857.32"/>
    <n v="0.06"/>
    <n v="1611.76"/>
    <s v="Debit Card"/>
    <s v="Regular"/>
    <s v="Standard"/>
    <s v="Delivered"/>
    <n v="1714.64"/>
  </r>
  <r>
    <s v="ORD0633"/>
    <s v="21-Jun-2025"/>
    <x v="3"/>
    <s v="Delhi"/>
    <s v="East"/>
    <x v="0"/>
    <s v="Smartphone"/>
    <n v="3"/>
    <n v="1626.71"/>
    <n v="0.09"/>
    <n v="4440.92"/>
    <s v="Credit Card"/>
    <s v="Prime"/>
    <s v="Express"/>
    <s v="Delivered"/>
    <n v="4880.13"/>
  </r>
  <r>
    <s v="ORD0634"/>
    <s v="10-Jan-2025"/>
    <x v="1"/>
    <s v="Maharashtra"/>
    <s v="South"/>
    <x v="4"/>
    <s v="Lamp"/>
    <n v="2"/>
    <n v="3471.43"/>
    <n v="0.08"/>
    <n v="6387.43"/>
    <s v="Debit Card"/>
    <s v="Regular"/>
    <s v="Standard"/>
    <s v="In Transit"/>
    <n v="6942.86"/>
  </r>
  <r>
    <s v="ORD0635"/>
    <s v="18-Jun-2025"/>
    <x v="3"/>
    <s v="Maharashtra"/>
    <s v="North"/>
    <x v="2"/>
    <s v="Novel"/>
    <n v="4"/>
    <n v="308.33"/>
    <n v="0.03"/>
    <n v="1196.32"/>
    <s v="Credit Card"/>
    <s v="Prime"/>
    <s v="Same-Day"/>
    <s v="Delivered"/>
    <n v="1233.32"/>
  </r>
  <r>
    <s v="ORD0636"/>
    <s v="04-Apr-2025"/>
    <x v="4"/>
    <s v="Maharashtra"/>
    <s v="South"/>
    <x v="4"/>
    <s v="Lamp"/>
    <n v="1"/>
    <n v="3797.3"/>
    <n v="0.2"/>
    <n v="3037.84"/>
    <s v="UPI"/>
    <s v="First-Time"/>
    <s v="Same-Day"/>
    <s v="Delivered"/>
    <n v="3797.3"/>
  </r>
  <r>
    <s v="ORD0637"/>
    <s v="15-Feb-2025"/>
    <x v="2"/>
    <s v="Karnataka"/>
    <s v="East"/>
    <x v="3"/>
    <s v="Jeans"/>
    <n v="2"/>
    <n v="4244.72"/>
    <n v="0.24"/>
    <n v="6451.97"/>
    <s v="Credit Card"/>
    <s v="Regular"/>
    <s v="Same-Day"/>
    <s v="Delivered"/>
    <n v="8489.44"/>
  </r>
  <r>
    <s v="ORD0638"/>
    <s v="10-Feb-2025"/>
    <x v="2"/>
    <s v="Gujarat"/>
    <s v="South"/>
    <x v="1"/>
    <s v="Oil"/>
    <n v="1"/>
    <n v="4115.97"/>
    <n v="0.19"/>
    <n v="3333.94"/>
    <s v="COD"/>
    <s v="Regular"/>
    <s v="Same-Day"/>
    <s v="Delivered"/>
    <n v="4115.97"/>
  </r>
  <r>
    <s v="ORD0639"/>
    <s v="10-Jun-2025"/>
    <x v="3"/>
    <s v="Gujarat"/>
    <s v="West"/>
    <x v="4"/>
    <s v="Sofa"/>
    <n v="1"/>
    <n v="4628.74"/>
    <n v="0.23"/>
    <n v="3564.13"/>
    <s v="Credit Card"/>
    <s v="First-Time"/>
    <s v="Same-Day"/>
    <s v="Delivered"/>
    <n v="4628.74"/>
  </r>
  <r>
    <s v="ORD0640"/>
    <s v="30-Jun-2025"/>
    <x v="3"/>
    <s v="Tamil Nadu"/>
    <s v="South"/>
    <x v="1"/>
    <s v="Oil"/>
    <n v="3"/>
    <n v="4908.38"/>
    <n v="0.11"/>
    <n v="13105.37"/>
    <s v="Credit Card"/>
    <s v="Regular"/>
    <s v="Same-Day"/>
    <s v="Delivered"/>
    <n v="14725.14"/>
  </r>
  <r>
    <s v="ORD0641"/>
    <s v="02-Apr-2025"/>
    <x v="4"/>
    <s v="Tamil Nadu"/>
    <s v="North"/>
    <x v="4"/>
    <s v="Lamp"/>
    <n v="2"/>
    <n v="2529.5"/>
    <n v="0.09"/>
    <n v="4603.6899999999996"/>
    <s v="Credit Card"/>
    <s v="First-Time"/>
    <s v="Express"/>
    <s v="Delivered"/>
    <n v="5059"/>
  </r>
  <r>
    <s v="ORD0642"/>
    <s v="11-Mar-2025"/>
    <x v="5"/>
    <s v="Tamil Nadu"/>
    <s v="South"/>
    <x v="2"/>
    <s v="Novel"/>
    <n v="5"/>
    <n v="3707.25"/>
    <n v="0.17"/>
    <n v="15385.09"/>
    <s v="UPI"/>
    <s v="Prime"/>
    <s v="Express"/>
    <s v="Delivered"/>
    <n v="18536.25"/>
  </r>
  <r>
    <s v="ORD0643"/>
    <s v="03-Mar-2025"/>
    <x v="5"/>
    <s v="Delhi"/>
    <s v="North"/>
    <x v="4"/>
    <s v="Table"/>
    <n v="3"/>
    <n v="978.56"/>
    <n v="0.25"/>
    <n v="2201.7600000000002"/>
    <s v="Credit Card"/>
    <s v="Prime"/>
    <s v="Express"/>
    <s v="Delivered"/>
    <n v="2935.68"/>
  </r>
  <r>
    <s v="ORD0644"/>
    <s v="11-Jun-2025"/>
    <x v="3"/>
    <s v="Maharashtra"/>
    <s v="South"/>
    <x v="1"/>
    <s v="Rice"/>
    <n v="4"/>
    <n v="3505.68"/>
    <n v="0.24"/>
    <n v="10657.27"/>
    <s v="Debit Card"/>
    <s v="Prime"/>
    <s v="Same-Day"/>
    <s v="Delivered"/>
    <n v="14022.72"/>
  </r>
  <r>
    <s v="ORD0645"/>
    <s v="06-Jun-2025"/>
    <x v="3"/>
    <s v="Delhi"/>
    <s v="East"/>
    <x v="3"/>
    <s v="Dress"/>
    <n v="1"/>
    <n v="1241.06"/>
    <n v="0.11"/>
    <n v="1104.54"/>
    <s v="COD"/>
    <s v="Prime"/>
    <s v="Express"/>
    <s v="Cancelled"/>
    <n v="1241.06"/>
  </r>
  <r>
    <s v="ORD0646"/>
    <s v="21-Jun-2025"/>
    <x v="3"/>
    <s v="Tamil Nadu"/>
    <s v="East"/>
    <x v="1"/>
    <s v="Milk"/>
    <n v="5"/>
    <n v="4755.68"/>
    <n v="0.25"/>
    <n v="17833.8"/>
    <s v="UPI"/>
    <s v="Prime"/>
    <s v="Same-Day"/>
    <s v="Delivered"/>
    <n v="23778.400000000001"/>
  </r>
  <r>
    <s v="ORD0647"/>
    <s v="16-Feb-2025"/>
    <x v="2"/>
    <s v="Maharashtra"/>
    <s v="North"/>
    <x v="2"/>
    <s v="Novel"/>
    <n v="4"/>
    <n v="1231.03"/>
    <n v="0.24"/>
    <n v="3742.33"/>
    <s v="UPI"/>
    <s v="Prime"/>
    <s v="Standard"/>
    <s v="Delivered"/>
    <n v="4924.12"/>
  </r>
  <r>
    <s v="ORD0648"/>
    <s v="15-Feb-2025"/>
    <x v="2"/>
    <s v="Maharashtra"/>
    <s v="North"/>
    <x v="0"/>
    <s v="Smartwatch"/>
    <n v="5"/>
    <n v="3428.1"/>
    <n v="0.04"/>
    <n v="16454.88"/>
    <s v="Debit Card"/>
    <s v="Prime"/>
    <s v="Same-Day"/>
    <s v="Cancelled"/>
    <n v="17140.5"/>
  </r>
  <r>
    <s v="ORD0649"/>
    <s v="07-Jan-2025"/>
    <x v="1"/>
    <s v="Tamil Nadu"/>
    <s v="North"/>
    <x v="1"/>
    <s v="Biscuits"/>
    <n v="4"/>
    <n v="2502.23"/>
    <n v="7.0000000000000007E-2"/>
    <n v="9308.2999999999993"/>
    <s v="Debit Card"/>
    <s v="Prime"/>
    <s v="Express"/>
    <s v="In Transit"/>
    <n v="10008.92"/>
  </r>
  <r>
    <s v="ORD0650"/>
    <s v="11-May-2025"/>
    <x v="0"/>
    <s v="Maharashtra"/>
    <s v="North"/>
    <x v="0"/>
    <s v="Smartwatch"/>
    <n v="3"/>
    <n v="4279.08"/>
    <n v="0.11"/>
    <n v="11425.14"/>
    <s v="Net Banking"/>
    <s v="Prime"/>
    <s v="Standard"/>
    <s v="Delivered"/>
    <n v="12837.24"/>
  </r>
  <r>
    <s v="ORD0651"/>
    <s v="09-Feb-2025"/>
    <x v="2"/>
    <s v="Tamil Nadu"/>
    <s v="West"/>
    <x v="4"/>
    <s v="Sofa"/>
    <n v="3"/>
    <n v="3607.04"/>
    <n v="0.12"/>
    <n v="9522.59"/>
    <s v="Net Banking"/>
    <s v="Regular"/>
    <s v="Standard"/>
    <s v="Delivered"/>
    <n v="10821.119999999999"/>
  </r>
  <r>
    <s v="ORD0652"/>
    <s v="21-Mar-2025"/>
    <x v="5"/>
    <s v="Tamil Nadu"/>
    <s v="West"/>
    <x v="1"/>
    <s v="Biscuits"/>
    <n v="5"/>
    <n v="373.11"/>
    <n v="7.0000000000000007E-2"/>
    <n v="1734.96"/>
    <s v="COD"/>
    <s v="Regular"/>
    <s v="Same-Day"/>
    <s v="Delivered"/>
    <n v="1865.5500000000002"/>
  </r>
  <r>
    <s v="ORD0653"/>
    <s v="07-Mar-2025"/>
    <x v="5"/>
    <s v="Karnataka"/>
    <s v="North"/>
    <x v="4"/>
    <s v="Curtain"/>
    <n v="5"/>
    <n v="321.08"/>
    <n v="0.21"/>
    <n v="1268.27"/>
    <s v="Credit Card"/>
    <s v="Regular"/>
    <s v="Express"/>
    <s v="Cancelled"/>
    <n v="1605.3999999999999"/>
  </r>
  <r>
    <s v="ORD0654"/>
    <s v="26-Feb-2025"/>
    <x v="2"/>
    <s v="Maharashtra"/>
    <s v="South"/>
    <x v="4"/>
    <s v="Table"/>
    <n v="3"/>
    <n v="2118.46"/>
    <n v="0.01"/>
    <n v="6291.83"/>
    <s v="Net Banking"/>
    <s v="Prime"/>
    <s v="Standard"/>
    <s v="Delivered"/>
    <n v="6355.38"/>
  </r>
  <r>
    <s v="ORD0655"/>
    <s v="19-Jun-2025"/>
    <x v="3"/>
    <s v="Maharashtra"/>
    <s v="West"/>
    <x v="4"/>
    <s v="Lamp"/>
    <n v="3"/>
    <n v="931.92"/>
    <n v="0.13"/>
    <n v="2432.31"/>
    <s v="UPI"/>
    <s v="Regular"/>
    <s v="Standard"/>
    <s v="Delivered"/>
    <n v="2795.7599999999998"/>
  </r>
  <r>
    <s v="ORD0656"/>
    <s v="16-Jan-2025"/>
    <x v="1"/>
    <s v="Karnataka"/>
    <s v="West"/>
    <x v="2"/>
    <s v="Biography"/>
    <n v="4"/>
    <n v="2981.15"/>
    <n v="0.25"/>
    <n v="8943.4500000000007"/>
    <s v="Credit Card"/>
    <s v="First-Time"/>
    <s v="Express"/>
    <s v="Delivered"/>
    <n v="11924.6"/>
  </r>
  <r>
    <s v="ORD0657"/>
    <s v="02-Jun-2025"/>
    <x v="3"/>
    <s v="Maharashtra"/>
    <s v="South"/>
    <x v="0"/>
    <s v="Smartwatch"/>
    <n v="4"/>
    <n v="2563.5700000000002"/>
    <n v="0.19"/>
    <n v="8305.9699999999993"/>
    <s v="Debit Card"/>
    <s v="Prime"/>
    <s v="Express"/>
    <s v="Delivered"/>
    <n v="10254.280000000001"/>
  </r>
  <r>
    <s v="ORD0658"/>
    <s v="26-Feb-2025"/>
    <x v="2"/>
    <s v="Delhi"/>
    <s v="East"/>
    <x v="4"/>
    <s v="Table"/>
    <n v="1"/>
    <n v="4217.8599999999997"/>
    <n v="0.13"/>
    <n v="3669.54"/>
    <s v="Net Banking"/>
    <s v="First-Time"/>
    <s v="Express"/>
    <s v="Delivered"/>
    <n v="4217.8599999999997"/>
  </r>
  <r>
    <s v="ORD0659"/>
    <s v="12-Mar-2025"/>
    <x v="5"/>
    <s v="Delhi"/>
    <s v="East"/>
    <x v="1"/>
    <s v="Biscuits"/>
    <n v="1"/>
    <n v="3616.76"/>
    <n v="0.14000000000000001"/>
    <n v="3110.41"/>
    <s v="COD"/>
    <s v="First-Time"/>
    <s v="Same-Day"/>
    <s v="Delivered"/>
    <n v="3616.76"/>
  </r>
  <r>
    <s v="ORD0660"/>
    <s v="07-May-2025"/>
    <x v="0"/>
    <s v="Tamil Nadu"/>
    <s v="West"/>
    <x v="1"/>
    <s v="Biscuits"/>
    <n v="1"/>
    <n v="3292.53"/>
    <n v="0.08"/>
    <n v="3029.13"/>
    <s v="Debit Card"/>
    <s v="Prime"/>
    <s v="Express"/>
    <s v="Delivered"/>
    <n v="3292.53"/>
  </r>
  <r>
    <s v="ORD0661"/>
    <s v="11-Apr-2025"/>
    <x v="4"/>
    <s v="Tamil Nadu"/>
    <s v="South"/>
    <x v="4"/>
    <s v="Sofa"/>
    <n v="5"/>
    <n v="2625.31"/>
    <n v="0.17"/>
    <n v="10895.04"/>
    <s v="Net Banking"/>
    <s v="Prime"/>
    <s v="Same-Day"/>
    <s v="Returned"/>
    <n v="13126.55"/>
  </r>
  <r>
    <s v="ORD0662"/>
    <s v="21-Mar-2025"/>
    <x v="5"/>
    <s v="Gujarat"/>
    <s v="West"/>
    <x v="1"/>
    <s v="Oil"/>
    <n v="4"/>
    <n v="1412.89"/>
    <n v="0.16"/>
    <n v="4747.3100000000004"/>
    <s v="Net Banking"/>
    <s v="Regular"/>
    <s v="Same-Day"/>
    <s v="Returned"/>
    <n v="5651.56"/>
  </r>
  <r>
    <s v="ORD0663"/>
    <s v="14-May-2025"/>
    <x v="0"/>
    <s v="Karnataka"/>
    <s v="West"/>
    <x v="0"/>
    <s v="Laptop"/>
    <n v="2"/>
    <n v="837.32"/>
    <n v="0.17"/>
    <n v="1389.95"/>
    <s v="Net Banking"/>
    <s v="Regular"/>
    <s v="Express"/>
    <s v="Delivered"/>
    <n v="1674.64"/>
  </r>
  <r>
    <s v="ORD0664"/>
    <s v="15-Jun-2025"/>
    <x v="3"/>
    <s v="Tamil Nadu"/>
    <s v="South"/>
    <x v="0"/>
    <s v="Laptop"/>
    <n v="2"/>
    <n v="1356.59"/>
    <n v="0.15"/>
    <n v="2306.1999999999998"/>
    <s v="UPI"/>
    <s v="Prime"/>
    <s v="Express"/>
    <s v="Delivered"/>
    <n v="2713.18"/>
  </r>
  <r>
    <s v="ORD0665"/>
    <s v="17-Apr-2025"/>
    <x v="4"/>
    <s v="Delhi"/>
    <s v="North"/>
    <x v="3"/>
    <s v="T-shirt"/>
    <n v="4"/>
    <n v="2843.14"/>
    <n v="0.11"/>
    <n v="10121.58"/>
    <s v="UPI"/>
    <s v="Prime"/>
    <s v="Same-Day"/>
    <s v="Delivered"/>
    <n v="11372.56"/>
  </r>
  <r>
    <s v="ORD0666"/>
    <s v="08-Mar-2025"/>
    <x v="5"/>
    <s v="Maharashtra"/>
    <s v="West"/>
    <x v="4"/>
    <s v="Sofa"/>
    <n v="5"/>
    <n v="962.33"/>
    <n v="0.21"/>
    <n v="3801.2"/>
    <s v="UPI"/>
    <s v="Prime"/>
    <s v="Same-Day"/>
    <s v="Cancelled"/>
    <n v="4811.6500000000005"/>
  </r>
  <r>
    <s v="ORD0667"/>
    <s v="04-Jul-2025"/>
    <x v="6"/>
    <s v="Karnataka"/>
    <s v="North"/>
    <x v="0"/>
    <s v="Smartphone"/>
    <n v="1"/>
    <n v="4512.82"/>
    <n v="0.1"/>
    <n v="4061.54"/>
    <s v="COD"/>
    <s v="Prime"/>
    <s v="Express"/>
    <s v="Delivered"/>
    <n v="4512.82"/>
  </r>
  <r>
    <s v="ORD0668"/>
    <s v="08-Jan-2025"/>
    <x v="1"/>
    <s v="Maharashtra"/>
    <s v="East"/>
    <x v="3"/>
    <s v="Jeans"/>
    <n v="5"/>
    <n v="4671.38"/>
    <n v="0.13"/>
    <n v="20320.5"/>
    <s v="COD"/>
    <s v="First-Time"/>
    <s v="Same-Day"/>
    <s v="Delivered"/>
    <n v="23356.9"/>
  </r>
  <r>
    <s v="ORD0669"/>
    <s v="25-Jan-2025"/>
    <x v="1"/>
    <s v="Gujarat"/>
    <s v="South"/>
    <x v="0"/>
    <s v="Laptop"/>
    <n v="3"/>
    <n v="4178.4399999999996"/>
    <n v="0.18"/>
    <n v="10278.959999999999"/>
    <s v="Credit Card"/>
    <s v="Prime"/>
    <s v="Same-Day"/>
    <s v="Returned"/>
    <n v="12535.32"/>
  </r>
  <r>
    <s v="ORD0670"/>
    <s v="22-Jun-2025"/>
    <x v="3"/>
    <s v="Maharashtra"/>
    <s v="North"/>
    <x v="3"/>
    <s v="Jeans"/>
    <n v="3"/>
    <n v="2253.4299999999998"/>
    <n v="0.06"/>
    <n v="6354.67"/>
    <s v="Debit Card"/>
    <s v="Regular"/>
    <s v="Same-Day"/>
    <s v="Delivered"/>
    <n v="6760.2899999999991"/>
  </r>
  <r>
    <s v="ORD0671"/>
    <s v="22-Feb-2025"/>
    <x v="2"/>
    <s v="Karnataka"/>
    <s v="East"/>
    <x v="4"/>
    <s v="Lamp"/>
    <n v="4"/>
    <n v="3445.42"/>
    <n v="0.24"/>
    <n v="10474.08"/>
    <s v="COD"/>
    <s v="Prime"/>
    <s v="Standard"/>
    <s v="Delivered"/>
    <n v="13781.68"/>
  </r>
  <r>
    <s v="ORD0672"/>
    <s v="06-Feb-2025"/>
    <x v="2"/>
    <s v="Maharashtra"/>
    <s v="East"/>
    <x v="4"/>
    <s v="Curtain"/>
    <n v="1"/>
    <n v="3484.34"/>
    <n v="0.2"/>
    <n v="2787.47"/>
    <s v="COD"/>
    <s v="Regular"/>
    <s v="Standard"/>
    <s v="Delivered"/>
    <n v="3484.34"/>
  </r>
  <r>
    <s v="ORD0673"/>
    <s v="25-Apr-2025"/>
    <x v="4"/>
    <s v="Maharashtra"/>
    <s v="East"/>
    <x v="4"/>
    <s v="Curtain"/>
    <n v="4"/>
    <n v="2003.51"/>
    <n v="0.23"/>
    <n v="6170.81"/>
    <s v="COD"/>
    <s v="Regular"/>
    <s v="Express"/>
    <s v="Delivered"/>
    <n v="8014.04"/>
  </r>
  <r>
    <s v="ORD0674"/>
    <s v="23-Feb-2025"/>
    <x v="2"/>
    <s v="Delhi"/>
    <s v="North"/>
    <x v="3"/>
    <s v="Dress"/>
    <n v="3"/>
    <n v="4409.3900000000003"/>
    <n v="0.19"/>
    <n v="10714.82"/>
    <s v="Debit Card"/>
    <s v="Prime"/>
    <s v="Express"/>
    <s v="Delivered"/>
    <n v="13228.170000000002"/>
  </r>
  <r>
    <s v="ORD0675"/>
    <s v="10-Jan-2025"/>
    <x v="1"/>
    <s v="Tamil Nadu"/>
    <s v="East"/>
    <x v="0"/>
    <s v="Smartwatch"/>
    <n v="4"/>
    <n v="4396.13"/>
    <n v="0.21"/>
    <n v="13891.77"/>
    <s v="Net Banking"/>
    <s v="Prime"/>
    <s v="Standard"/>
    <s v="Delivered"/>
    <n v="17584.52"/>
  </r>
  <r>
    <s v="ORD0676"/>
    <s v="24-Jan-2025"/>
    <x v="1"/>
    <s v="Gujarat"/>
    <s v="South"/>
    <x v="4"/>
    <s v="Table"/>
    <n v="3"/>
    <n v="2320.98"/>
    <n v="0.01"/>
    <n v="6893.31"/>
    <s v="COD"/>
    <s v="First-Time"/>
    <s v="Standard"/>
    <s v="Delivered"/>
    <n v="6962.9400000000005"/>
  </r>
  <r>
    <s v="ORD0677"/>
    <s v="28-Apr-2025"/>
    <x v="4"/>
    <s v="Tamil Nadu"/>
    <s v="South"/>
    <x v="3"/>
    <s v="T-shirt"/>
    <n v="3"/>
    <n v="1637.24"/>
    <n v="0.02"/>
    <n v="4813.49"/>
    <s v="Debit Card"/>
    <s v="First-Time"/>
    <s v="Standard"/>
    <s v="Delivered"/>
    <n v="4911.72"/>
  </r>
  <r>
    <s v="ORD0678"/>
    <s v="28-Mar-2025"/>
    <x v="5"/>
    <s v="Karnataka"/>
    <s v="East"/>
    <x v="3"/>
    <s v="Jacket"/>
    <n v="2"/>
    <n v="1377.33"/>
    <n v="0.17"/>
    <n v="2286.37"/>
    <s v="Net Banking"/>
    <s v="Prime"/>
    <s v="Express"/>
    <s v="Delivered"/>
    <n v="2754.66"/>
  </r>
  <r>
    <s v="ORD0679"/>
    <s v="11-Mar-2025"/>
    <x v="5"/>
    <s v="Delhi"/>
    <s v="South"/>
    <x v="2"/>
    <s v="Comics"/>
    <n v="5"/>
    <n v="1199.99"/>
    <n v="0.24"/>
    <n v="4559.96"/>
    <s v="Net Banking"/>
    <s v="Prime"/>
    <s v="Same-Day"/>
    <s v="Returned"/>
    <n v="5999.95"/>
  </r>
  <r>
    <s v="ORD0680"/>
    <s v="24-May-2025"/>
    <x v="0"/>
    <s v="Karnataka"/>
    <s v="North"/>
    <x v="2"/>
    <s v="Textbook"/>
    <n v="4"/>
    <n v="3128.22"/>
    <n v="0.15"/>
    <n v="10635.95"/>
    <s v="Debit Card"/>
    <s v="Regular"/>
    <s v="Standard"/>
    <s v="In Transit"/>
    <n v="12512.88"/>
  </r>
  <r>
    <s v="ORD0681"/>
    <s v="04-Jun-2025"/>
    <x v="3"/>
    <s v="Maharashtra"/>
    <s v="South"/>
    <x v="3"/>
    <s v="T-shirt"/>
    <n v="4"/>
    <n v="4153.5600000000004"/>
    <n v="0.12"/>
    <n v="14620.53"/>
    <s v="COD"/>
    <s v="Prime"/>
    <s v="Standard"/>
    <s v="Delivered"/>
    <n v="16614.240000000002"/>
  </r>
  <r>
    <s v="ORD0682"/>
    <s v="04-Mar-2025"/>
    <x v="5"/>
    <s v="Tamil Nadu"/>
    <s v="South"/>
    <x v="4"/>
    <s v="Curtain"/>
    <n v="4"/>
    <n v="4296.05"/>
    <n v="0.15"/>
    <n v="14606.57"/>
    <s v="Net Banking"/>
    <s v="Regular"/>
    <s v="Express"/>
    <s v="Delivered"/>
    <n v="17184.2"/>
  </r>
  <r>
    <s v="ORD0683"/>
    <s v="28-Mar-2025"/>
    <x v="5"/>
    <s v="Maharashtra"/>
    <s v="West"/>
    <x v="2"/>
    <s v="Textbook"/>
    <n v="2"/>
    <n v="3126.63"/>
    <n v="0.23"/>
    <n v="4815.01"/>
    <s v="UPI"/>
    <s v="Prime"/>
    <s v="Express"/>
    <s v="Delivered"/>
    <n v="6253.26"/>
  </r>
  <r>
    <s v="ORD0684"/>
    <s v="30-Apr-2025"/>
    <x v="4"/>
    <s v="Karnataka"/>
    <s v="East"/>
    <x v="2"/>
    <s v="Textbook"/>
    <n v="2"/>
    <n v="3595.35"/>
    <n v="0.18"/>
    <n v="5896.37"/>
    <s v="Net Banking"/>
    <s v="First-Time"/>
    <s v="Same-Day"/>
    <s v="Delivered"/>
    <n v="7190.7"/>
  </r>
  <r>
    <s v="ORD0685"/>
    <s v="12-Apr-2025"/>
    <x v="4"/>
    <s v="Maharashtra"/>
    <s v="North"/>
    <x v="1"/>
    <s v="Rice"/>
    <n v="4"/>
    <n v="4550.3100000000004"/>
    <n v="0.25"/>
    <n v="13650.93"/>
    <s v="UPI"/>
    <s v="Regular"/>
    <s v="Same-Day"/>
    <s v="Delivered"/>
    <n v="18201.240000000002"/>
  </r>
  <r>
    <s v="ORD0686"/>
    <s v="25-Jan-2025"/>
    <x v="1"/>
    <s v="Karnataka"/>
    <s v="South"/>
    <x v="1"/>
    <s v="Biscuits"/>
    <n v="3"/>
    <n v="747.97"/>
    <n v="0.22"/>
    <n v="1750.25"/>
    <s v="Net Banking"/>
    <s v="First-Time"/>
    <s v="Standard"/>
    <s v="Delivered"/>
    <n v="2243.91"/>
  </r>
  <r>
    <s v="ORD0687"/>
    <s v="18-Mar-2025"/>
    <x v="5"/>
    <s v="Karnataka"/>
    <s v="East"/>
    <x v="1"/>
    <s v="Biscuits"/>
    <n v="1"/>
    <n v="1654.86"/>
    <n v="0.13"/>
    <n v="1439.73"/>
    <s v="Net Banking"/>
    <s v="Regular"/>
    <s v="Standard"/>
    <s v="Delivered"/>
    <n v="1654.86"/>
  </r>
  <r>
    <s v="ORD0688"/>
    <s v="26-Jun-2025"/>
    <x v="3"/>
    <s v="Tamil Nadu"/>
    <s v="East"/>
    <x v="0"/>
    <s v="Laptop"/>
    <n v="3"/>
    <n v="4638.5600000000004"/>
    <n v="7.0000000000000007E-2"/>
    <n v="12941.58"/>
    <s v="UPI"/>
    <s v="First-Time"/>
    <s v="Express"/>
    <s v="Delivered"/>
    <n v="13915.68"/>
  </r>
  <r>
    <s v="ORD0689"/>
    <s v="24-Apr-2025"/>
    <x v="4"/>
    <s v="Karnataka"/>
    <s v="North"/>
    <x v="2"/>
    <s v="Textbook"/>
    <n v="5"/>
    <n v="4279.8599999999997"/>
    <n v="0.16"/>
    <n v="17975.41"/>
    <s v="Net Banking"/>
    <s v="Regular"/>
    <s v="Express"/>
    <s v="Delivered"/>
    <n v="21399.3"/>
  </r>
  <r>
    <s v="ORD0690"/>
    <s v="08-Feb-2025"/>
    <x v="2"/>
    <s v="Delhi"/>
    <s v="West"/>
    <x v="0"/>
    <s v="Laptop"/>
    <n v="3"/>
    <n v="901.42"/>
    <n v="0.12"/>
    <n v="2379.75"/>
    <s v="Credit Card"/>
    <s v="Prime"/>
    <s v="Standard"/>
    <s v="Delivered"/>
    <n v="2704.2599999999998"/>
  </r>
  <r>
    <s v="ORD0691"/>
    <s v="21-Feb-2025"/>
    <x v="2"/>
    <s v="Tamil Nadu"/>
    <s v="South"/>
    <x v="4"/>
    <s v="Table"/>
    <n v="2"/>
    <n v="705.91"/>
    <n v="0.02"/>
    <n v="1383.58"/>
    <s v="Net Banking"/>
    <s v="Regular"/>
    <s v="Express"/>
    <s v="Cancelled"/>
    <n v="1411.82"/>
  </r>
  <r>
    <s v="ORD0692"/>
    <s v="11-Jan-2025"/>
    <x v="1"/>
    <s v="Gujarat"/>
    <s v="South"/>
    <x v="1"/>
    <s v="Milk"/>
    <n v="5"/>
    <n v="4990.22"/>
    <n v="0"/>
    <n v="24951.1"/>
    <s v="COD"/>
    <s v="Regular"/>
    <s v="Same-Day"/>
    <s v="Delivered"/>
    <n v="24951.100000000002"/>
  </r>
  <r>
    <s v="ORD0693"/>
    <s v="20-May-2025"/>
    <x v="0"/>
    <s v="Tamil Nadu"/>
    <s v="West"/>
    <x v="0"/>
    <s v="Laptop"/>
    <n v="1"/>
    <n v="1492.98"/>
    <n v="0.25"/>
    <n v="1119.74"/>
    <s v="Credit Card"/>
    <s v="Prime"/>
    <s v="Standard"/>
    <s v="Delivered"/>
    <n v="1492.98"/>
  </r>
  <r>
    <s v="ORD0694"/>
    <s v="28-Mar-2025"/>
    <x v="5"/>
    <s v="Delhi"/>
    <s v="East"/>
    <x v="0"/>
    <s v="Headphones"/>
    <n v="4"/>
    <n v="4170.43"/>
    <n v="0.16"/>
    <n v="14012.64"/>
    <s v="Credit Card"/>
    <s v="Regular"/>
    <s v="Express"/>
    <s v="Delivered"/>
    <n v="16681.72"/>
  </r>
  <r>
    <s v="ORD0695"/>
    <s v="03-Jan-2025"/>
    <x v="1"/>
    <s v="Maharashtra"/>
    <s v="South"/>
    <x v="0"/>
    <s v="Headphones"/>
    <n v="3"/>
    <n v="4742.3500000000004"/>
    <n v="0.25"/>
    <n v="10670.29"/>
    <s v="COD"/>
    <s v="Prime"/>
    <s v="Same-Day"/>
    <s v="Delivered"/>
    <n v="14227.050000000001"/>
  </r>
  <r>
    <s v="ORD0696"/>
    <s v="13-Apr-2025"/>
    <x v="4"/>
    <s v="Karnataka"/>
    <s v="West"/>
    <x v="0"/>
    <s v="Headphones"/>
    <n v="1"/>
    <n v="2781.07"/>
    <n v="0.15"/>
    <n v="2363.91"/>
    <s v="Credit Card"/>
    <s v="First-Time"/>
    <s v="Standard"/>
    <s v="Delivered"/>
    <n v="2781.07"/>
  </r>
  <r>
    <s v="ORD0697"/>
    <s v="01-Jul-2025"/>
    <x v="6"/>
    <s v="Maharashtra"/>
    <s v="South"/>
    <x v="3"/>
    <s v="Jacket"/>
    <n v="2"/>
    <n v="2003.66"/>
    <n v="0.1"/>
    <n v="3606.59"/>
    <s v="Credit Card"/>
    <s v="Regular"/>
    <s v="Same-Day"/>
    <s v="Delivered"/>
    <n v="4007.32"/>
  </r>
  <r>
    <s v="ORD0698"/>
    <s v="08-Jun-2025"/>
    <x v="3"/>
    <s v="Karnataka"/>
    <s v="South"/>
    <x v="2"/>
    <s v="Biography"/>
    <n v="3"/>
    <n v="3361.05"/>
    <n v="0.21"/>
    <n v="7965.69"/>
    <s v="COD"/>
    <s v="Regular"/>
    <s v="Same-Day"/>
    <s v="Delivered"/>
    <n v="10083.150000000001"/>
  </r>
  <r>
    <s v="ORD0699"/>
    <s v="17-Apr-2025"/>
    <x v="4"/>
    <s v="Karnataka"/>
    <s v="South"/>
    <x v="2"/>
    <s v="Biography"/>
    <n v="4"/>
    <n v="542.09"/>
    <n v="0.11"/>
    <n v="1929.84"/>
    <s v="COD"/>
    <s v="First-Time"/>
    <s v="Express"/>
    <s v="Delivered"/>
    <n v="2168.36"/>
  </r>
  <r>
    <s v="ORD0700"/>
    <s v="16-May-2025"/>
    <x v="0"/>
    <s v="Maharashtra"/>
    <s v="South"/>
    <x v="2"/>
    <s v="Novel"/>
    <n v="4"/>
    <n v="3414.56"/>
    <n v="0.16"/>
    <n v="11472.92"/>
    <s v="COD"/>
    <s v="Prime"/>
    <s v="Same-Day"/>
    <s v="Returned"/>
    <n v="13658.24"/>
  </r>
  <r>
    <s v="ORD0701"/>
    <s v="22-May-2025"/>
    <x v="0"/>
    <s v="Karnataka"/>
    <s v="South"/>
    <x v="1"/>
    <s v="Rice"/>
    <n v="1"/>
    <n v="4545.32"/>
    <n v="0.12"/>
    <n v="3999.88"/>
    <s v="Net Banking"/>
    <s v="Prime"/>
    <s v="Standard"/>
    <s v="Delivered"/>
    <n v="4545.32"/>
  </r>
  <r>
    <s v="ORD0702"/>
    <s v="04-Jul-2025"/>
    <x v="6"/>
    <s v="Gujarat"/>
    <s v="North"/>
    <x v="4"/>
    <s v="Sofa"/>
    <n v="5"/>
    <n v="333.87"/>
    <n v="0.02"/>
    <n v="1635.96"/>
    <s v="Net Banking"/>
    <s v="Prime"/>
    <s v="Standard"/>
    <s v="Delivered"/>
    <n v="1669.35"/>
  </r>
  <r>
    <s v="ORD0703"/>
    <s v="27-May-2025"/>
    <x v="0"/>
    <s v="Tamil Nadu"/>
    <s v="North"/>
    <x v="2"/>
    <s v="Novel"/>
    <n v="3"/>
    <n v="1348.82"/>
    <n v="0.02"/>
    <n v="3965.53"/>
    <s v="COD"/>
    <s v="Prime"/>
    <s v="Same-Day"/>
    <s v="Delivered"/>
    <n v="4046.46"/>
  </r>
  <r>
    <s v="ORD0704"/>
    <s v="26-May-2025"/>
    <x v="0"/>
    <s v="Delhi"/>
    <s v="West"/>
    <x v="2"/>
    <s v="Textbook"/>
    <n v="1"/>
    <n v="2139.63"/>
    <n v="0.18"/>
    <n v="1754.5"/>
    <s v="Net Banking"/>
    <s v="Regular"/>
    <s v="Express"/>
    <s v="Cancelled"/>
    <n v="2139.63"/>
  </r>
  <r>
    <s v="ORD0705"/>
    <s v="13-May-2025"/>
    <x v="0"/>
    <s v="Karnataka"/>
    <s v="North"/>
    <x v="2"/>
    <s v="Comics"/>
    <n v="2"/>
    <n v="483.28"/>
    <n v="0.25"/>
    <n v="724.92"/>
    <s v="Debit Card"/>
    <s v="Regular"/>
    <s v="Express"/>
    <s v="Delivered"/>
    <n v="966.56"/>
  </r>
  <r>
    <s v="ORD0706"/>
    <s v="10-Feb-2025"/>
    <x v="2"/>
    <s v="Tamil Nadu"/>
    <s v="West"/>
    <x v="0"/>
    <s v="Smartphone"/>
    <n v="2"/>
    <n v="3313.42"/>
    <n v="0.12"/>
    <n v="5831.62"/>
    <s v="Credit Card"/>
    <s v="Regular"/>
    <s v="Express"/>
    <s v="Delivered"/>
    <n v="6626.84"/>
  </r>
  <r>
    <s v="ORD0707"/>
    <s v="14-Mar-2025"/>
    <x v="5"/>
    <s v="Tamil Nadu"/>
    <s v="South"/>
    <x v="1"/>
    <s v="Milk"/>
    <n v="2"/>
    <n v="762.06"/>
    <n v="0.05"/>
    <n v="1447.91"/>
    <s v="UPI"/>
    <s v="Regular"/>
    <s v="Standard"/>
    <s v="Returned"/>
    <n v="1524.12"/>
  </r>
  <r>
    <s v="ORD0708"/>
    <s v="27-Mar-2025"/>
    <x v="5"/>
    <s v="Delhi"/>
    <s v="South"/>
    <x v="3"/>
    <s v="Jacket"/>
    <n v="5"/>
    <n v="1035.48"/>
    <n v="0.08"/>
    <n v="4763.21"/>
    <s v="Debit Card"/>
    <s v="Prime"/>
    <s v="Express"/>
    <s v="Delivered"/>
    <n v="5177.3999999999996"/>
  </r>
  <r>
    <s v="ORD0709"/>
    <s v="16-Jan-2025"/>
    <x v="1"/>
    <s v="Delhi"/>
    <s v="South"/>
    <x v="0"/>
    <s v="Smartphone"/>
    <n v="4"/>
    <n v="4822.95"/>
    <n v="0.12"/>
    <n v="16976.78"/>
    <s v="Debit Card"/>
    <s v="First-Time"/>
    <s v="Express"/>
    <s v="Delivered"/>
    <n v="19291.8"/>
  </r>
  <r>
    <s v="ORD0710"/>
    <s v="11-May-2025"/>
    <x v="0"/>
    <s v="Maharashtra"/>
    <s v="West"/>
    <x v="1"/>
    <s v="Biscuits"/>
    <n v="1"/>
    <n v="3189.01"/>
    <n v="0.18"/>
    <n v="2614.9899999999998"/>
    <s v="UPI"/>
    <s v="Regular"/>
    <s v="Express"/>
    <s v="Delivered"/>
    <n v="3189.01"/>
  </r>
  <r>
    <s v="ORD0711"/>
    <s v="30-Jun-2025"/>
    <x v="3"/>
    <s v="Maharashtra"/>
    <s v="West"/>
    <x v="1"/>
    <s v="Milk"/>
    <n v="4"/>
    <n v="2615.44"/>
    <n v="0.18"/>
    <n v="8578.64"/>
    <s v="Net Banking"/>
    <s v="Prime"/>
    <s v="Same-Day"/>
    <s v="Delivered"/>
    <n v="10461.76"/>
  </r>
  <r>
    <s v="ORD0712"/>
    <s v="08-Mar-2025"/>
    <x v="5"/>
    <s v="Tamil Nadu"/>
    <s v="West"/>
    <x v="0"/>
    <s v="Smartphone"/>
    <n v="5"/>
    <n v="411.2"/>
    <n v="0.22"/>
    <n v="1603.68"/>
    <s v="COD"/>
    <s v="Prime"/>
    <s v="Express"/>
    <s v="Delivered"/>
    <n v="2056"/>
  </r>
  <r>
    <s v="ORD0713"/>
    <s v="04-May-2025"/>
    <x v="0"/>
    <s v="Tamil Nadu"/>
    <s v="West"/>
    <x v="1"/>
    <s v="Milk"/>
    <n v="2"/>
    <n v="1511.25"/>
    <n v="0.05"/>
    <n v="2871.38"/>
    <s v="Net Banking"/>
    <s v="Regular"/>
    <s v="Express"/>
    <s v="Delivered"/>
    <n v="3022.5"/>
  </r>
  <r>
    <s v="ORD0714"/>
    <s v="04-Mar-2025"/>
    <x v="5"/>
    <s v="Gujarat"/>
    <s v="East"/>
    <x v="3"/>
    <s v="Dress"/>
    <n v="3"/>
    <n v="3642.68"/>
    <n v="0.1"/>
    <n v="9835.24"/>
    <s v="Net Banking"/>
    <s v="Regular"/>
    <s v="Express"/>
    <s v="Cancelled"/>
    <n v="10928.039999999999"/>
  </r>
  <r>
    <s v="ORD0715"/>
    <s v="11-May-2025"/>
    <x v="0"/>
    <s v="Karnataka"/>
    <s v="West"/>
    <x v="3"/>
    <s v="Jeans"/>
    <n v="4"/>
    <n v="732.57"/>
    <n v="0.05"/>
    <n v="2783.77"/>
    <s v="Credit Card"/>
    <s v="First-Time"/>
    <s v="Same-Day"/>
    <s v="Delivered"/>
    <n v="2930.28"/>
  </r>
  <r>
    <s v="ORD0716"/>
    <s v="16-Jun-2025"/>
    <x v="3"/>
    <s v="Karnataka"/>
    <s v="East"/>
    <x v="2"/>
    <s v="Biography"/>
    <n v="5"/>
    <n v="330.54"/>
    <n v="0"/>
    <n v="1652.7"/>
    <s v="Debit Card"/>
    <s v="Regular"/>
    <s v="Express"/>
    <s v="Delivered"/>
    <n v="1652.7"/>
  </r>
  <r>
    <s v="ORD0717"/>
    <s v="27-Jan-2025"/>
    <x v="1"/>
    <s v="Maharashtra"/>
    <s v="West"/>
    <x v="3"/>
    <s v="T-shirt"/>
    <n v="1"/>
    <n v="3126.06"/>
    <n v="0.03"/>
    <n v="3032.28"/>
    <s v="UPI"/>
    <s v="Prime"/>
    <s v="Standard"/>
    <s v="Delivered"/>
    <n v="3126.06"/>
  </r>
  <r>
    <s v="ORD0718"/>
    <s v="22-May-2025"/>
    <x v="0"/>
    <s v="Maharashtra"/>
    <s v="North"/>
    <x v="4"/>
    <s v="Curtain"/>
    <n v="2"/>
    <n v="4281.7"/>
    <n v="0.22"/>
    <n v="6679.45"/>
    <s v="COD"/>
    <s v="Prime"/>
    <s v="Same-Day"/>
    <s v="Delivered"/>
    <n v="8563.4"/>
  </r>
  <r>
    <s v="ORD0719"/>
    <s v="26-Jun-2025"/>
    <x v="3"/>
    <s v="Maharashtra"/>
    <s v="North"/>
    <x v="2"/>
    <s v="Biography"/>
    <n v="5"/>
    <n v="3932.57"/>
    <n v="0.24"/>
    <n v="14943.77"/>
    <s v="Credit Card"/>
    <s v="First-Time"/>
    <s v="Same-Day"/>
    <s v="Delivered"/>
    <n v="19662.850000000002"/>
  </r>
  <r>
    <s v="ORD0720"/>
    <s v="02-Mar-2025"/>
    <x v="5"/>
    <s v="Delhi"/>
    <s v="North"/>
    <x v="3"/>
    <s v="T-shirt"/>
    <n v="3"/>
    <n v="3570"/>
    <n v="0.19"/>
    <n v="8675.1"/>
    <s v="UPI"/>
    <s v="Regular"/>
    <s v="Express"/>
    <s v="Delivered"/>
    <n v="10710"/>
  </r>
  <r>
    <s v="ORD0721"/>
    <s v="11-Apr-2025"/>
    <x v="4"/>
    <s v="Delhi"/>
    <s v="South"/>
    <x v="4"/>
    <s v="Curtain"/>
    <n v="4"/>
    <n v="4851.22"/>
    <n v="0.19"/>
    <n v="15717.95"/>
    <s v="Credit Card"/>
    <s v="Regular"/>
    <s v="Standard"/>
    <s v="Cancelled"/>
    <n v="19404.88"/>
  </r>
  <r>
    <s v="ORD0722"/>
    <s v="04-Mar-2025"/>
    <x v="5"/>
    <s v="Karnataka"/>
    <s v="East"/>
    <x v="2"/>
    <s v="Comics"/>
    <n v="1"/>
    <n v="1403.48"/>
    <n v="0.18"/>
    <n v="1150.8499999999999"/>
    <s v="COD"/>
    <s v="Regular"/>
    <s v="Express"/>
    <s v="Delivered"/>
    <n v="1403.48"/>
  </r>
  <r>
    <s v="ORD0723"/>
    <s v="12-May-2025"/>
    <x v="0"/>
    <s v="Gujarat"/>
    <s v="West"/>
    <x v="3"/>
    <s v="Jeans"/>
    <n v="2"/>
    <n v="4028.67"/>
    <n v="0.1"/>
    <n v="7251.61"/>
    <s v="Net Banking"/>
    <s v="Regular"/>
    <s v="Express"/>
    <s v="In Transit"/>
    <n v="8057.34"/>
  </r>
  <r>
    <s v="ORD0724"/>
    <s v="23-Mar-2025"/>
    <x v="5"/>
    <s v="Maharashtra"/>
    <s v="North"/>
    <x v="1"/>
    <s v="Milk"/>
    <n v="1"/>
    <n v="3616.37"/>
    <n v="0.13"/>
    <n v="3146.24"/>
    <s v="Net Banking"/>
    <s v="Regular"/>
    <s v="Standard"/>
    <s v="Delivered"/>
    <n v="3616.37"/>
  </r>
  <r>
    <s v="ORD0725"/>
    <s v="07-Mar-2025"/>
    <x v="5"/>
    <s v="Tamil Nadu"/>
    <s v="North"/>
    <x v="2"/>
    <s v="Textbook"/>
    <n v="1"/>
    <n v="3334.86"/>
    <n v="0.16"/>
    <n v="2801.28"/>
    <s v="Credit Card"/>
    <s v="Prime"/>
    <s v="Same-Day"/>
    <s v="In Transit"/>
    <n v="3334.86"/>
  </r>
  <r>
    <s v="ORD0726"/>
    <s v="22-Mar-2025"/>
    <x v="5"/>
    <s v="Tamil Nadu"/>
    <s v="East"/>
    <x v="1"/>
    <s v="Milk"/>
    <n v="5"/>
    <n v="4380.38"/>
    <n v="0.18"/>
    <n v="17959.560000000001"/>
    <s v="Net Banking"/>
    <s v="First-Time"/>
    <s v="Express"/>
    <s v="Delivered"/>
    <n v="21901.9"/>
  </r>
  <r>
    <s v="ORD0727"/>
    <s v="18-May-2025"/>
    <x v="0"/>
    <s v="Tamil Nadu"/>
    <s v="West"/>
    <x v="4"/>
    <s v="Sofa"/>
    <n v="2"/>
    <n v="4449.1400000000003"/>
    <n v="0.16"/>
    <n v="7474.56"/>
    <s v="Net Banking"/>
    <s v="First-Time"/>
    <s v="Same-Day"/>
    <s v="Delivered"/>
    <n v="8898.2800000000007"/>
  </r>
  <r>
    <s v="ORD0728"/>
    <s v="01-Mar-2025"/>
    <x v="5"/>
    <s v="Karnataka"/>
    <s v="South"/>
    <x v="2"/>
    <s v="Textbook"/>
    <n v="5"/>
    <n v="1739.02"/>
    <n v="0.18"/>
    <n v="7129.98"/>
    <s v="Credit Card"/>
    <s v="Regular"/>
    <s v="Same-Day"/>
    <s v="Delivered"/>
    <n v="8695.1"/>
  </r>
  <r>
    <s v="ORD0729"/>
    <s v="20-Apr-2025"/>
    <x v="4"/>
    <s v="Delhi"/>
    <s v="South"/>
    <x v="1"/>
    <s v="Milk"/>
    <n v="5"/>
    <n v="1630.04"/>
    <n v="0.09"/>
    <n v="7416.68"/>
    <s v="Credit Card"/>
    <s v="First-Time"/>
    <s v="Same-Day"/>
    <s v="Delivered"/>
    <n v="8150.2"/>
  </r>
  <r>
    <s v="ORD0730"/>
    <s v="27-Jan-2025"/>
    <x v="1"/>
    <s v="Delhi"/>
    <s v="East"/>
    <x v="1"/>
    <s v="Milk"/>
    <n v="4"/>
    <n v="4936.08"/>
    <n v="0.03"/>
    <n v="19151.990000000002"/>
    <s v="UPI"/>
    <s v="First-Time"/>
    <s v="Standard"/>
    <s v="Delivered"/>
    <n v="19744.32"/>
  </r>
  <r>
    <s v="ORD0731"/>
    <s v="09-Feb-2025"/>
    <x v="2"/>
    <s v="Maharashtra"/>
    <s v="West"/>
    <x v="1"/>
    <s v="Milk"/>
    <n v="1"/>
    <n v="2298.81"/>
    <n v="0.14000000000000001"/>
    <n v="1976.98"/>
    <s v="Credit Card"/>
    <s v="First-Time"/>
    <s v="Standard"/>
    <s v="Delivered"/>
    <n v="2298.81"/>
  </r>
  <r>
    <s v="ORD0732"/>
    <s v="25-Mar-2025"/>
    <x v="5"/>
    <s v="Karnataka"/>
    <s v="South"/>
    <x v="3"/>
    <s v="Jeans"/>
    <n v="5"/>
    <n v="3394.93"/>
    <n v="0.18"/>
    <n v="13919.21"/>
    <s v="UPI"/>
    <s v="Prime"/>
    <s v="Same-Day"/>
    <s v="Delivered"/>
    <n v="16974.649999999998"/>
  </r>
  <r>
    <s v="ORD0733"/>
    <s v="12-May-2025"/>
    <x v="0"/>
    <s v="Karnataka"/>
    <s v="North"/>
    <x v="1"/>
    <s v="Oil"/>
    <n v="2"/>
    <n v="3587.04"/>
    <n v="0.21"/>
    <n v="5667.52"/>
    <s v="Net Banking"/>
    <s v="Regular"/>
    <s v="Standard"/>
    <s v="Delivered"/>
    <n v="7174.08"/>
  </r>
  <r>
    <s v="ORD0734"/>
    <s v="04-Jul-2025"/>
    <x v="6"/>
    <s v="Delhi"/>
    <s v="West"/>
    <x v="3"/>
    <s v="Jacket"/>
    <n v="3"/>
    <n v="3416.43"/>
    <n v="0.1"/>
    <n v="9224.36"/>
    <s v="Net Banking"/>
    <s v="Regular"/>
    <s v="Same-Day"/>
    <s v="Returned"/>
    <n v="10249.289999999999"/>
  </r>
  <r>
    <s v="ORD0735"/>
    <s v="17-Mar-2025"/>
    <x v="5"/>
    <s v="Tamil Nadu"/>
    <s v="South"/>
    <x v="1"/>
    <s v="Biscuits"/>
    <n v="4"/>
    <n v="3685.41"/>
    <n v="0.1"/>
    <n v="13267.48"/>
    <s v="Net Banking"/>
    <s v="First-Time"/>
    <s v="Standard"/>
    <s v="Delivered"/>
    <n v="14741.64"/>
  </r>
  <r>
    <s v="ORD0736"/>
    <s v="14-May-2025"/>
    <x v="0"/>
    <s v="Delhi"/>
    <s v="South"/>
    <x v="2"/>
    <s v="Biography"/>
    <n v="1"/>
    <n v="3502.91"/>
    <n v="0.11"/>
    <n v="3117.59"/>
    <s v="COD"/>
    <s v="First-Time"/>
    <s v="Standard"/>
    <s v="Returned"/>
    <n v="3502.91"/>
  </r>
  <r>
    <s v="ORD0737"/>
    <s v="28-May-2025"/>
    <x v="0"/>
    <s v="Gujarat"/>
    <s v="South"/>
    <x v="4"/>
    <s v="Lamp"/>
    <n v="1"/>
    <n v="1910.97"/>
    <n v="7.0000000000000007E-2"/>
    <n v="1777.2"/>
    <s v="Net Banking"/>
    <s v="Regular"/>
    <s v="Same-Day"/>
    <s v="Delivered"/>
    <n v="1910.97"/>
  </r>
  <r>
    <s v="ORD0738"/>
    <s v="27-Jun-2025"/>
    <x v="3"/>
    <s v="Karnataka"/>
    <s v="West"/>
    <x v="4"/>
    <s v="Curtain"/>
    <n v="1"/>
    <n v="3976.9"/>
    <n v="0.04"/>
    <n v="3817.82"/>
    <s v="UPI"/>
    <s v="Prime"/>
    <s v="Same-Day"/>
    <s v="Delivered"/>
    <n v="3976.9"/>
  </r>
  <r>
    <s v="ORD0739"/>
    <s v="05-Feb-2025"/>
    <x v="2"/>
    <s v="Delhi"/>
    <s v="North"/>
    <x v="4"/>
    <s v="Curtain"/>
    <n v="4"/>
    <n v="110.22"/>
    <n v="0.14000000000000001"/>
    <n v="379.16"/>
    <s v="Debit Card"/>
    <s v="First-Time"/>
    <s v="Standard"/>
    <s v="Delivered"/>
    <n v="440.88"/>
  </r>
  <r>
    <s v="ORD0740"/>
    <s v="02-May-2025"/>
    <x v="0"/>
    <s v="Gujarat"/>
    <s v="South"/>
    <x v="1"/>
    <s v="Milk"/>
    <n v="4"/>
    <n v="2428.61"/>
    <n v="0.18"/>
    <n v="7965.84"/>
    <s v="Net Banking"/>
    <s v="Prime"/>
    <s v="Same-Day"/>
    <s v="Cancelled"/>
    <n v="9714.44"/>
  </r>
  <r>
    <s v="ORD0741"/>
    <s v="23-Apr-2025"/>
    <x v="4"/>
    <s v="Tamil Nadu"/>
    <s v="West"/>
    <x v="1"/>
    <s v="Biscuits"/>
    <n v="3"/>
    <n v="537.64"/>
    <n v="0.16"/>
    <n v="1354.85"/>
    <s v="Net Banking"/>
    <s v="Regular"/>
    <s v="Same-Day"/>
    <s v="Delivered"/>
    <n v="1612.92"/>
  </r>
  <r>
    <s v="ORD0742"/>
    <s v="02-Mar-2025"/>
    <x v="5"/>
    <s v="Gujarat"/>
    <s v="North"/>
    <x v="2"/>
    <s v="Comics"/>
    <n v="4"/>
    <n v="3705.97"/>
    <n v="0.16"/>
    <n v="12452.06"/>
    <s v="Credit Card"/>
    <s v="First-Time"/>
    <s v="Standard"/>
    <s v="Delivered"/>
    <n v="14823.88"/>
  </r>
  <r>
    <s v="ORD0743"/>
    <s v="22-Mar-2025"/>
    <x v="5"/>
    <s v="Gujarat"/>
    <s v="South"/>
    <x v="4"/>
    <s v="Lamp"/>
    <n v="5"/>
    <n v="2754.99"/>
    <n v="0.19"/>
    <n v="11157.71"/>
    <s v="Credit Card"/>
    <s v="Regular"/>
    <s v="Same-Day"/>
    <s v="Cancelled"/>
    <n v="13774.949999999999"/>
  </r>
  <r>
    <s v="ORD0744"/>
    <s v="19-Apr-2025"/>
    <x v="4"/>
    <s v="Maharashtra"/>
    <s v="West"/>
    <x v="1"/>
    <s v="Rice"/>
    <n v="1"/>
    <n v="1447.32"/>
    <n v="0.05"/>
    <n v="1374.95"/>
    <s v="COD"/>
    <s v="Regular"/>
    <s v="Same-Day"/>
    <s v="Delivered"/>
    <n v="1447.32"/>
  </r>
  <r>
    <s v="ORD0745"/>
    <s v="13-Jun-2025"/>
    <x v="3"/>
    <s v="Tamil Nadu"/>
    <s v="South"/>
    <x v="1"/>
    <s v="Milk"/>
    <n v="4"/>
    <n v="4323.67"/>
    <n v="0.01"/>
    <n v="17121.73"/>
    <s v="COD"/>
    <s v="Regular"/>
    <s v="Express"/>
    <s v="Delivered"/>
    <n v="17294.68"/>
  </r>
  <r>
    <s v="ORD0746"/>
    <s v="03-Jan-2025"/>
    <x v="1"/>
    <s v="Tamil Nadu"/>
    <s v="South"/>
    <x v="1"/>
    <s v="Milk"/>
    <n v="1"/>
    <n v="4900.95"/>
    <n v="0.14000000000000001"/>
    <n v="4214.82"/>
    <s v="UPI"/>
    <s v="Regular"/>
    <s v="Express"/>
    <s v="Delivered"/>
    <n v="4900.95"/>
  </r>
  <r>
    <s v="ORD0747"/>
    <s v="03-Mar-2025"/>
    <x v="5"/>
    <s v="Karnataka"/>
    <s v="North"/>
    <x v="0"/>
    <s v="Laptop"/>
    <n v="2"/>
    <n v="388.68"/>
    <n v="0.24"/>
    <n v="590.79"/>
    <s v="Net Banking"/>
    <s v="First-Time"/>
    <s v="Standard"/>
    <s v="Delivered"/>
    <n v="777.36"/>
  </r>
  <r>
    <s v="ORD0748"/>
    <s v="27-Feb-2025"/>
    <x v="2"/>
    <s v="Maharashtra"/>
    <s v="North"/>
    <x v="4"/>
    <s v="Table"/>
    <n v="4"/>
    <n v="4475.75"/>
    <n v="0.06"/>
    <n v="16828.82"/>
    <s v="UPI"/>
    <s v="Regular"/>
    <s v="Standard"/>
    <s v="Delivered"/>
    <n v="17903"/>
  </r>
  <r>
    <s v="ORD0749"/>
    <s v="12-Feb-2025"/>
    <x v="2"/>
    <s v="Tamil Nadu"/>
    <s v="West"/>
    <x v="1"/>
    <s v="Oil"/>
    <n v="4"/>
    <n v="4751.8500000000004"/>
    <n v="7.0000000000000007E-2"/>
    <n v="17676.88"/>
    <s v="COD"/>
    <s v="First-Time"/>
    <s v="Express"/>
    <s v="Delivered"/>
    <n v="19007.400000000001"/>
  </r>
  <r>
    <s v="ORD0750"/>
    <s v="27-Mar-2025"/>
    <x v="5"/>
    <s v="Maharashtra"/>
    <s v="North"/>
    <x v="0"/>
    <s v="Smartwatch"/>
    <n v="2"/>
    <n v="4577.3"/>
    <n v="0"/>
    <n v="9154.6"/>
    <s v="Net Banking"/>
    <s v="First-Time"/>
    <s v="Same-Day"/>
    <s v="Delivered"/>
    <n v="9154.6"/>
  </r>
  <r>
    <s v="ORD0751"/>
    <s v="04-Jun-2025"/>
    <x v="3"/>
    <s v="Karnataka"/>
    <s v="South"/>
    <x v="1"/>
    <s v="Oil"/>
    <n v="4"/>
    <n v="511.15"/>
    <n v="0.16"/>
    <n v="1717.46"/>
    <s v="COD"/>
    <s v="Prime"/>
    <s v="Standard"/>
    <s v="Delivered"/>
    <n v="2044.6"/>
  </r>
  <r>
    <s v="ORD0752"/>
    <s v="25-Apr-2025"/>
    <x v="4"/>
    <s v="Gujarat"/>
    <s v="East"/>
    <x v="3"/>
    <s v="Jeans"/>
    <n v="4"/>
    <n v="304.77999999999997"/>
    <n v="0.2"/>
    <n v="975.3"/>
    <s v="Net Banking"/>
    <s v="First-Time"/>
    <s v="Same-Day"/>
    <s v="Delivered"/>
    <n v="1219.1199999999999"/>
  </r>
  <r>
    <s v="ORD0753"/>
    <s v="30-Apr-2025"/>
    <x v="4"/>
    <s v="Maharashtra"/>
    <s v="South"/>
    <x v="3"/>
    <s v="T-shirt"/>
    <n v="5"/>
    <n v="1329.36"/>
    <n v="0.17"/>
    <n v="5516.84"/>
    <s v="Net Banking"/>
    <s v="Prime"/>
    <s v="Express"/>
    <s v="Delivered"/>
    <n v="6646.7999999999993"/>
  </r>
  <r>
    <s v="ORD0754"/>
    <s v="10-May-2025"/>
    <x v="0"/>
    <s v="Maharashtra"/>
    <s v="North"/>
    <x v="1"/>
    <s v="Milk"/>
    <n v="5"/>
    <n v="2859.1"/>
    <n v="0.08"/>
    <n v="13151.86"/>
    <s v="Debit Card"/>
    <s v="First-Time"/>
    <s v="Express"/>
    <s v="Cancelled"/>
    <n v="14295.5"/>
  </r>
  <r>
    <s v="ORD0755"/>
    <s v="06-Mar-2025"/>
    <x v="5"/>
    <s v="Tamil Nadu"/>
    <s v="East"/>
    <x v="1"/>
    <s v="Milk"/>
    <n v="5"/>
    <n v="4791.34"/>
    <n v="0.08"/>
    <n v="22040.16"/>
    <s v="Debit Card"/>
    <s v="First-Time"/>
    <s v="Same-Day"/>
    <s v="Delivered"/>
    <n v="23956.7"/>
  </r>
  <r>
    <s v="ORD0756"/>
    <s v="03-Apr-2025"/>
    <x v="4"/>
    <s v="Delhi"/>
    <s v="South"/>
    <x v="2"/>
    <s v="Comics"/>
    <n v="2"/>
    <n v="2353.02"/>
    <n v="0.15"/>
    <n v="4000.13"/>
    <s v="UPI"/>
    <s v="Prime"/>
    <s v="Standard"/>
    <s v="Delivered"/>
    <n v="4706.04"/>
  </r>
  <r>
    <s v="ORD0757"/>
    <s v="29-Mar-2025"/>
    <x v="5"/>
    <s v="Maharashtra"/>
    <s v="West"/>
    <x v="0"/>
    <s v="Smartwatch"/>
    <n v="2"/>
    <n v="2124.5"/>
    <n v="0.22"/>
    <n v="3314.22"/>
    <s v="Credit Card"/>
    <s v="First-Time"/>
    <s v="Same-Day"/>
    <s v="Cancelled"/>
    <n v="4249"/>
  </r>
  <r>
    <s v="ORD0758"/>
    <s v="29-Mar-2025"/>
    <x v="5"/>
    <s v="Maharashtra"/>
    <s v="East"/>
    <x v="1"/>
    <s v="Rice"/>
    <n v="4"/>
    <n v="3394"/>
    <n v="0.09"/>
    <n v="12354.16"/>
    <s v="COD"/>
    <s v="Regular"/>
    <s v="Express"/>
    <s v="Delivered"/>
    <n v="13576"/>
  </r>
  <r>
    <s v="ORD0759"/>
    <s v="14-May-2025"/>
    <x v="0"/>
    <s v="Tamil Nadu"/>
    <s v="East"/>
    <x v="0"/>
    <s v="Smartphone"/>
    <n v="4"/>
    <n v="145.88"/>
    <n v="0.19"/>
    <n v="472.65"/>
    <s v="UPI"/>
    <s v="Regular"/>
    <s v="Express"/>
    <s v="Delivered"/>
    <n v="583.52"/>
  </r>
  <r>
    <s v="ORD0760"/>
    <s v="13-Feb-2025"/>
    <x v="2"/>
    <s v="Delhi"/>
    <s v="South"/>
    <x v="1"/>
    <s v="Milk"/>
    <n v="3"/>
    <n v="280.3"/>
    <n v="0.12"/>
    <n v="739.99"/>
    <s v="Debit Card"/>
    <s v="Prime"/>
    <s v="Same-Day"/>
    <s v="Delivered"/>
    <n v="840.90000000000009"/>
  </r>
  <r>
    <s v="ORD0761"/>
    <s v="12-Apr-2025"/>
    <x v="4"/>
    <s v="Karnataka"/>
    <s v="South"/>
    <x v="2"/>
    <s v="Novel"/>
    <n v="4"/>
    <n v="935.34"/>
    <n v="0.05"/>
    <n v="3554.29"/>
    <s v="COD"/>
    <s v="First-Time"/>
    <s v="Same-Day"/>
    <s v="Delivered"/>
    <n v="3741.36"/>
  </r>
  <r>
    <s v="ORD0762"/>
    <s v="04-Apr-2025"/>
    <x v="4"/>
    <s v="Delhi"/>
    <s v="South"/>
    <x v="3"/>
    <s v="T-shirt"/>
    <n v="2"/>
    <n v="4416.92"/>
    <n v="0.18"/>
    <n v="7243.75"/>
    <s v="UPI"/>
    <s v="First-Time"/>
    <s v="Express"/>
    <s v="Cancelled"/>
    <n v="8833.84"/>
  </r>
  <r>
    <s v="ORD0763"/>
    <s v="06-Jun-2025"/>
    <x v="3"/>
    <s v="Gujarat"/>
    <s v="East"/>
    <x v="0"/>
    <s v="Headphones"/>
    <n v="4"/>
    <n v="3240.73"/>
    <n v="0.24"/>
    <n v="9851.82"/>
    <s v="Net Banking"/>
    <s v="Regular"/>
    <s v="Standard"/>
    <s v="Delivered"/>
    <n v="12962.92"/>
  </r>
  <r>
    <s v="ORD0764"/>
    <s v="26-Jun-2025"/>
    <x v="3"/>
    <s v="Maharashtra"/>
    <s v="South"/>
    <x v="2"/>
    <s v="Comics"/>
    <n v="4"/>
    <n v="1871.21"/>
    <n v="0.19"/>
    <n v="6062.72"/>
    <s v="COD"/>
    <s v="Prime"/>
    <s v="Same-Day"/>
    <s v="Delivered"/>
    <n v="7484.84"/>
  </r>
  <r>
    <s v="ORD0765"/>
    <s v="06-Jun-2025"/>
    <x v="3"/>
    <s v="Karnataka"/>
    <s v="South"/>
    <x v="2"/>
    <s v="Biography"/>
    <n v="2"/>
    <n v="1740.06"/>
    <n v="0.22"/>
    <n v="2714.49"/>
    <s v="Credit Card"/>
    <s v="Prime"/>
    <s v="Standard"/>
    <s v="In Transit"/>
    <n v="3480.12"/>
  </r>
  <r>
    <s v="ORD0766"/>
    <s v="25-May-2025"/>
    <x v="0"/>
    <s v="Delhi"/>
    <s v="North"/>
    <x v="2"/>
    <s v="Novel"/>
    <n v="3"/>
    <n v="1622.95"/>
    <n v="0.16"/>
    <n v="4089.83"/>
    <s v="Debit Card"/>
    <s v="Regular"/>
    <s v="Standard"/>
    <s v="Delivered"/>
    <n v="4868.8500000000004"/>
  </r>
  <r>
    <s v="ORD0767"/>
    <s v="04-Feb-2025"/>
    <x v="2"/>
    <s v="Karnataka"/>
    <s v="East"/>
    <x v="0"/>
    <s v="Headphones"/>
    <n v="4"/>
    <n v="1267.96"/>
    <n v="0.09"/>
    <n v="4615.37"/>
    <s v="Debit Card"/>
    <s v="Regular"/>
    <s v="Standard"/>
    <s v="Delivered"/>
    <n v="5071.84"/>
  </r>
  <r>
    <s v="ORD0768"/>
    <s v="10-May-2025"/>
    <x v="0"/>
    <s v="Gujarat"/>
    <s v="North"/>
    <x v="3"/>
    <s v="T-shirt"/>
    <n v="1"/>
    <n v="3164.21"/>
    <n v="0.14000000000000001"/>
    <n v="2721.22"/>
    <s v="COD"/>
    <s v="Prime"/>
    <s v="Standard"/>
    <s v="Returned"/>
    <n v="3164.21"/>
  </r>
  <r>
    <s v="ORD0769"/>
    <s v="19-Jan-2025"/>
    <x v="1"/>
    <s v="Maharashtra"/>
    <s v="North"/>
    <x v="2"/>
    <s v="Comics"/>
    <n v="4"/>
    <n v="368.47"/>
    <n v="0.15"/>
    <n v="1252.8"/>
    <s v="Debit Card"/>
    <s v="Regular"/>
    <s v="Express"/>
    <s v="Delivered"/>
    <n v="1473.88"/>
  </r>
  <r>
    <s v="ORD0770"/>
    <s v="27-Feb-2025"/>
    <x v="2"/>
    <s v="Karnataka"/>
    <s v="North"/>
    <x v="0"/>
    <s v="Smartphone"/>
    <n v="1"/>
    <n v="3124.78"/>
    <n v="0.1"/>
    <n v="2812.3"/>
    <s v="Net Banking"/>
    <s v="Prime"/>
    <s v="Same-Day"/>
    <s v="Delivered"/>
    <n v="3124.78"/>
  </r>
  <r>
    <s v="ORD0771"/>
    <s v="13-Apr-2025"/>
    <x v="4"/>
    <s v="Gujarat"/>
    <s v="West"/>
    <x v="2"/>
    <s v="Biography"/>
    <n v="3"/>
    <n v="3289.51"/>
    <n v="0.17"/>
    <n v="8190.88"/>
    <s v="COD"/>
    <s v="Regular"/>
    <s v="Standard"/>
    <s v="Delivered"/>
    <n v="9868.5300000000007"/>
  </r>
  <r>
    <s v="ORD0772"/>
    <s v="11-May-2025"/>
    <x v="0"/>
    <s v="Maharashtra"/>
    <s v="South"/>
    <x v="1"/>
    <s v="Oil"/>
    <n v="5"/>
    <n v="3595.17"/>
    <n v="0.15"/>
    <n v="15279.47"/>
    <s v="Credit Card"/>
    <s v="Regular"/>
    <s v="Standard"/>
    <s v="Delivered"/>
    <n v="17975.849999999999"/>
  </r>
  <r>
    <s v="ORD0773"/>
    <s v="05-May-2025"/>
    <x v="0"/>
    <s v="Tamil Nadu"/>
    <s v="North"/>
    <x v="4"/>
    <s v="Curtain"/>
    <n v="5"/>
    <n v="2278.66"/>
    <n v="0.06"/>
    <n v="10709.7"/>
    <s v="Net Banking"/>
    <s v="First-Time"/>
    <s v="Standard"/>
    <s v="Delivered"/>
    <n v="11393.3"/>
  </r>
  <r>
    <s v="ORD0774"/>
    <s v="03-May-2025"/>
    <x v="0"/>
    <s v="Gujarat"/>
    <s v="West"/>
    <x v="1"/>
    <s v="Biscuits"/>
    <n v="5"/>
    <n v="4437.59"/>
    <n v="0.19"/>
    <n v="17972.240000000002"/>
    <s v="UPI"/>
    <s v="Prime"/>
    <s v="Standard"/>
    <s v="Delivered"/>
    <n v="22187.95"/>
  </r>
  <r>
    <s v="ORD0775"/>
    <s v="09-Mar-2025"/>
    <x v="5"/>
    <s v="Karnataka"/>
    <s v="North"/>
    <x v="4"/>
    <s v="Curtain"/>
    <n v="5"/>
    <n v="3322.62"/>
    <n v="0.04"/>
    <n v="15948.58"/>
    <s v="Credit Card"/>
    <s v="First-Time"/>
    <s v="Standard"/>
    <s v="Delivered"/>
    <n v="16613.099999999999"/>
  </r>
  <r>
    <s v="ORD0776"/>
    <s v="21-Jan-2025"/>
    <x v="1"/>
    <s v="Delhi"/>
    <s v="East"/>
    <x v="3"/>
    <s v="Jeans"/>
    <n v="2"/>
    <n v="3372.51"/>
    <n v="0.17"/>
    <n v="5598.37"/>
    <s v="Credit Card"/>
    <s v="Prime"/>
    <s v="Express"/>
    <s v="Returned"/>
    <n v="6745.02"/>
  </r>
  <r>
    <s v="ORD0777"/>
    <s v="10-Jun-2025"/>
    <x v="3"/>
    <s v="Gujarat"/>
    <s v="West"/>
    <x v="1"/>
    <s v="Milk"/>
    <n v="3"/>
    <n v="895.17"/>
    <n v="0.11"/>
    <n v="2390.1"/>
    <s v="UPI"/>
    <s v="Prime"/>
    <s v="Standard"/>
    <s v="Delivered"/>
    <n v="2685.5099999999998"/>
  </r>
  <r>
    <s v="ORD0778"/>
    <s v="28-May-2025"/>
    <x v="0"/>
    <s v="Delhi"/>
    <s v="West"/>
    <x v="0"/>
    <s v="Laptop"/>
    <n v="2"/>
    <n v="1271.19"/>
    <n v="0.18"/>
    <n v="2084.75"/>
    <s v="Net Banking"/>
    <s v="First-Time"/>
    <s v="Express"/>
    <s v="Delivered"/>
    <n v="2542.38"/>
  </r>
  <r>
    <s v="ORD0779"/>
    <s v="17-Feb-2025"/>
    <x v="2"/>
    <s v="Karnataka"/>
    <s v="West"/>
    <x v="3"/>
    <s v="T-shirt"/>
    <n v="3"/>
    <n v="247.09"/>
    <n v="0.03"/>
    <n v="719.03"/>
    <s v="Credit Card"/>
    <s v="Regular"/>
    <s v="Express"/>
    <s v="Delivered"/>
    <n v="741.27"/>
  </r>
  <r>
    <s v="ORD0780"/>
    <s v="13-May-2025"/>
    <x v="0"/>
    <s v="Maharashtra"/>
    <s v="South"/>
    <x v="1"/>
    <s v="Milk"/>
    <n v="2"/>
    <n v="1492.09"/>
    <n v="0.05"/>
    <n v="2834.97"/>
    <s v="Credit Card"/>
    <s v="Regular"/>
    <s v="Express"/>
    <s v="Delivered"/>
    <n v="2984.18"/>
  </r>
  <r>
    <s v="ORD0781"/>
    <s v="04-Mar-2025"/>
    <x v="5"/>
    <s v="Delhi"/>
    <s v="South"/>
    <x v="1"/>
    <s v="Oil"/>
    <n v="2"/>
    <n v="4230.12"/>
    <n v="0.23"/>
    <n v="6514.38"/>
    <s v="Debit Card"/>
    <s v="Regular"/>
    <s v="Standard"/>
    <s v="Delivered"/>
    <n v="8460.24"/>
  </r>
  <r>
    <s v="ORD0782"/>
    <s v="15-Feb-2025"/>
    <x v="2"/>
    <s v="Delhi"/>
    <s v="West"/>
    <x v="0"/>
    <s v="Headphones"/>
    <n v="2"/>
    <n v="1911.24"/>
    <n v="0.09"/>
    <n v="3478.46"/>
    <s v="UPI"/>
    <s v="Prime"/>
    <s v="Standard"/>
    <s v="Returned"/>
    <n v="3822.48"/>
  </r>
  <r>
    <s v="ORD0783"/>
    <s v="08-Jun-2025"/>
    <x v="3"/>
    <s v="Delhi"/>
    <s v="West"/>
    <x v="0"/>
    <s v="Smartphone"/>
    <n v="2"/>
    <n v="2709.52"/>
    <n v="0.17"/>
    <n v="4497.8"/>
    <s v="Debit Card"/>
    <s v="Regular"/>
    <s v="Express"/>
    <s v="In Transit"/>
    <n v="5419.04"/>
  </r>
  <r>
    <s v="ORD0784"/>
    <s v="10-Feb-2025"/>
    <x v="2"/>
    <s v="Gujarat"/>
    <s v="North"/>
    <x v="3"/>
    <s v="T-shirt"/>
    <n v="5"/>
    <n v="1541.5"/>
    <n v="0.04"/>
    <n v="7399.2"/>
    <s v="COD"/>
    <s v="Regular"/>
    <s v="Standard"/>
    <s v="Delivered"/>
    <n v="7707.5"/>
  </r>
  <r>
    <s v="ORD0785"/>
    <s v="31-Jan-2025"/>
    <x v="1"/>
    <s v="Gujarat"/>
    <s v="North"/>
    <x v="4"/>
    <s v="Sofa"/>
    <n v="2"/>
    <n v="3663.76"/>
    <n v="0.2"/>
    <n v="5862.02"/>
    <s v="COD"/>
    <s v="Prime"/>
    <s v="Same-Day"/>
    <s v="Delivered"/>
    <n v="7327.52"/>
  </r>
  <r>
    <s v="ORD0786"/>
    <s v="07-Jan-2025"/>
    <x v="1"/>
    <s v="Tamil Nadu"/>
    <s v="West"/>
    <x v="2"/>
    <s v="Comics"/>
    <n v="2"/>
    <n v="1676.93"/>
    <n v="0.09"/>
    <n v="3052.01"/>
    <s v="COD"/>
    <s v="Prime"/>
    <s v="Same-Day"/>
    <s v="Delivered"/>
    <n v="3353.86"/>
  </r>
  <r>
    <s v="ORD0787"/>
    <s v="11-Jan-2025"/>
    <x v="1"/>
    <s v="Karnataka"/>
    <s v="West"/>
    <x v="2"/>
    <s v="Biography"/>
    <n v="5"/>
    <n v="3283.71"/>
    <n v="0.05"/>
    <n v="15597.62"/>
    <s v="COD"/>
    <s v="Prime"/>
    <s v="Standard"/>
    <s v="Returned"/>
    <n v="16418.55"/>
  </r>
  <r>
    <s v="ORD0788"/>
    <s v="19-Feb-2025"/>
    <x v="2"/>
    <s v="Karnataka"/>
    <s v="North"/>
    <x v="2"/>
    <s v="Textbook"/>
    <n v="5"/>
    <n v="870.33"/>
    <n v="0.21"/>
    <n v="3437.8"/>
    <s v="Net Banking"/>
    <s v="Prime"/>
    <s v="Express"/>
    <s v="Delivered"/>
    <n v="4351.6500000000005"/>
  </r>
  <r>
    <s v="ORD0789"/>
    <s v="05-Apr-2025"/>
    <x v="4"/>
    <s v="Tamil Nadu"/>
    <s v="East"/>
    <x v="0"/>
    <s v="Headphones"/>
    <n v="2"/>
    <n v="2961.41"/>
    <n v="0.12"/>
    <n v="5212.08"/>
    <s v="COD"/>
    <s v="Prime"/>
    <s v="Same-Day"/>
    <s v="Delivered"/>
    <n v="5922.82"/>
  </r>
  <r>
    <s v="ORD0790"/>
    <s v="01-May-2025"/>
    <x v="0"/>
    <s v="Tamil Nadu"/>
    <s v="South"/>
    <x v="2"/>
    <s v="Biography"/>
    <n v="3"/>
    <n v="1437.8"/>
    <n v="0.01"/>
    <n v="4270.2700000000004"/>
    <s v="UPI"/>
    <s v="Prime"/>
    <s v="Express"/>
    <s v="Delivered"/>
    <n v="4313.3999999999996"/>
  </r>
  <r>
    <s v="ORD0791"/>
    <s v="17-Jun-2025"/>
    <x v="3"/>
    <s v="Maharashtra"/>
    <s v="South"/>
    <x v="0"/>
    <s v="Headphones"/>
    <n v="5"/>
    <n v="2778.59"/>
    <n v="0.02"/>
    <n v="13615.09"/>
    <s v="UPI"/>
    <s v="First-Time"/>
    <s v="Express"/>
    <s v="Delivered"/>
    <n v="13892.95"/>
  </r>
  <r>
    <s v="ORD0792"/>
    <s v="01-Jun-2025"/>
    <x v="3"/>
    <s v="Maharashtra"/>
    <s v="East"/>
    <x v="0"/>
    <s v="Headphones"/>
    <n v="3"/>
    <n v="1063.57"/>
    <n v="0.08"/>
    <n v="2935.45"/>
    <s v="COD"/>
    <s v="Regular"/>
    <s v="Express"/>
    <s v="Delivered"/>
    <n v="3190.71"/>
  </r>
  <r>
    <s v="ORD0793"/>
    <s v="17-Jan-2025"/>
    <x v="1"/>
    <s v="Gujarat"/>
    <s v="West"/>
    <x v="1"/>
    <s v="Oil"/>
    <n v="3"/>
    <n v="1481.04"/>
    <n v="0.09"/>
    <n v="4043.24"/>
    <s v="UPI"/>
    <s v="Regular"/>
    <s v="Express"/>
    <s v="Cancelled"/>
    <n v="4443.12"/>
  </r>
  <r>
    <s v="ORD0794"/>
    <s v="01-Apr-2025"/>
    <x v="4"/>
    <s v="Gujarat"/>
    <s v="South"/>
    <x v="0"/>
    <s v="Smartwatch"/>
    <n v="2"/>
    <n v="1211.94"/>
    <n v="0.19"/>
    <n v="1963.34"/>
    <s v="Debit Card"/>
    <s v="Prime"/>
    <s v="Express"/>
    <s v="Delivered"/>
    <n v="2423.88"/>
  </r>
  <r>
    <s v="ORD0795"/>
    <s v="24-Mar-2025"/>
    <x v="5"/>
    <s v="Tamil Nadu"/>
    <s v="West"/>
    <x v="1"/>
    <s v="Biscuits"/>
    <n v="3"/>
    <n v="4244.43"/>
    <n v="0.11"/>
    <n v="11332.63"/>
    <s v="UPI"/>
    <s v="Regular"/>
    <s v="Same-Day"/>
    <s v="Delivered"/>
    <n v="12733.29"/>
  </r>
  <r>
    <s v="ORD0796"/>
    <s v="24-Jun-2025"/>
    <x v="3"/>
    <s v="Karnataka"/>
    <s v="East"/>
    <x v="2"/>
    <s v="Novel"/>
    <n v="2"/>
    <n v="1597.3"/>
    <n v="0.18"/>
    <n v="2619.5700000000002"/>
    <s v="Debit Card"/>
    <s v="First-Time"/>
    <s v="Express"/>
    <s v="Delivered"/>
    <n v="3194.6"/>
  </r>
  <r>
    <s v="ORD0797"/>
    <s v="05-May-2025"/>
    <x v="0"/>
    <s v="Tamil Nadu"/>
    <s v="South"/>
    <x v="2"/>
    <s v="Biography"/>
    <n v="3"/>
    <n v="2976.08"/>
    <n v="0.14000000000000001"/>
    <n v="7678.29"/>
    <s v="COD"/>
    <s v="Prime"/>
    <s v="Standard"/>
    <s v="Delivered"/>
    <n v="8928.24"/>
  </r>
  <r>
    <s v="ORD0798"/>
    <s v="24-Apr-2025"/>
    <x v="4"/>
    <s v="Tamil Nadu"/>
    <s v="East"/>
    <x v="4"/>
    <s v="Table"/>
    <n v="1"/>
    <n v="2719"/>
    <n v="0.05"/>
    <n v="2583.0500000000002"/>
    <s v="Debit Card"/>
    <s v="Prime"/>
    <s v="Standard"/>
    <s v="Delivered"/>
    <n v="2719"/>
  </r>
  <r>
    <s v="ORD0799"/>
    <s v="09-Feb-2025"/>
    <x v="2"/>
    <s v="Maharashtra"/>
    <s v="West"/>
    <x v="2"/>
    <s v="Comics"/>
    <n v="5"/>
    <n v="970.42"/>
    <n v="0.21"/>
    <n v="3833.16"/>
    <s v="Debit Card"/>
    <s v="Regular"/>
    <s v="Same-Day"/>
    <s v="Delivered"/>
    <n v="4852.0999999999995"/>
  </r>
  <r>
    <s v="ORD0800"/>
    <s v="22-May-2025"/>
    <x v="0"/>
    <s v="Tamil Nadu"/>
    <s v="North"/>
    <x v="3"/>
    <s v="T-shirt"/>
    <n v="2"/>
    <n v="1526.42"/>
    <n v="0.13"/>
    <n v="2655.97"/>
    <s v="UPI"/>
    <s v="Regular"/>
    <s v="Express"/>
    <s v="Delivered"/>
    <n v="3052.84"/>
  </r>
  <r>
    <s v="ORD0801"/>
    <s v="18-May-2025"/>
    <x v="0"/>
    <s v="Karnataka"/>
    <s v="West"/>
    <x v="0"/>
    <s v="Laptop"/>
    <n v="2"/>
    <n v="4949.0200000000004"/>
    <n v="0.03"/>
    <n v="9601.1"/>
    <s v="Net Banking"/>
    <s v="Prime"/>
    <s v="Express"/>
    <s v="Delivered"/>
    <n v="9898.0400000000009"/>
  </r>
  <r>
    <s v="ORD0802"/>
    <s v="18-Mar-2025"/>
    <x v="5"/>
    <s v="Delhi"/>
    <s v="East"/>
    <x v="2"/>
    <s v="Textbook"/>
    <n v="4"/>
    <n v="4107.6899999999996"/>
    <n v="0.17"/>
    <n v="13637.53"/>
    <s v="Debit Card"/>
    <s v="Prime"/>
    <s v="Standard"/>
    <s v="Delivered"/>
    <n v="16430.759999999998"/>
  </r>
  <r>
    <s v="ORD0803"/>
    <s v="08-Apr-2025"/>
    <x v="4"/>
    <s v="Karnataka"/>
    <s v="South"/>
    <x v="1"/>
    <s v="Biscuits"/>
    <n v="2"/>
    <n v="2284.08"/>
    <n v="0.21"/>
    <n v="3608.85"/>
    <s v="Debit Card"/>
    <s v="Regular"/>
    <s v="Same-Day"/>
    <s v="Delivered"/>
    <n v="4568.16"/>
  </r>
  <r>
    <s v="ORD0804"/>
    <s v="21-Mar-2025"/>
    <x v="5"/>
    <s v="Tamil Nadu"/>
    <s v="East"/>
    <x v="1"/>
    <s v="Biscuits"/>
    <n v="1"/>
    <n v="3712.72"/>
    <n v="7.0000000000000007E-2"/>
    <n v="3452.83"/>
    <s v="Net Banking"/>
    <s v="First-Time"/>
    <s v="Express"/>
    <s v="Delivered"/>
    <n v="3712.72"/>
  </r>
  <r>
    <s v="ORD0805"/>
    <s v="19-Feb-2025"/>
    <x v="2"/>
    <s v="Gujarat"/>
    <s v="West"/>
    <x v="4"/>
    <s v="Table"/>
    <n v="2"/>
    <n v="979.93"/>
    <n v="0.15"/>
    <n v="1665.88"/>
    <s v="Debit Card"/>
    <s v="Prime"/>
    <s v="Express"/>
    <s v="Delivered"/>
    <n v="1959.86"/>
  </r>
  <r>
    <s v="ORD0806"/>
    <s v="31-Jan-2025"/>
    <x v="1"/>
    <s v="Tamil Nadu"/>
    <s v="North"/>
    <x v="3"/>
    <s v="T-shirt"/>
    <n v="2"/>
    <n v="1441.5"/>
    <n v="0.16"/>
    <n v="2421.7199999999998"/>
    <s v="Credit Card"/>
    <s v="Regular"/>
    <s v="Express"/>
    <s v="Delivered"/>
    <n v="2883"/>
  </r>
  <r>
    <s v="ORD0807"/>
    <s v="10-May-2025"/>
    <x v="0"/>
    <s v="Tamil Nadu"/>
    <s v="West"/>
    <x v="3"/>
    <s v="Jacket"/>
    <n v="3"/>
    <n v="475.01"/>
    <n v="0.03"/>
    <n v="1382.28"/>
    <s v="COD"/>
    <s v="Regular"/>
    <s v="Express"/>
    <s v="Delivered"/>
    <n v="1425.03"/>
  </r>
  <r>
    <s v="ORD0808"/>
    <s v="16-May-2025"/>
    <x v="0"/>
    <s v="Gujarat"/>
    <s v="West"/>
    <x v="4"/>
    <s v="Sofa"/>
    <n v="1"/>
    <n v="458.66"/>
    <n v="0.17"/>
    <n v="380.69"/>
    <s v="Credit Card"/>
    <s v="Prime"/>
    <s v="Same-Day"/>
    <s v="Delivered"/>
    <n v="458.66"/>
  </r>
  <r>
    <s v="ORD0809"/>
    <s v="04-Jan-2025"/>
    <x v="1"/>
    <s v="Tamil Nadu"/>
    <s v="West"/>
    <x v="2"/>
    <s v="Textbook"/>
    <n v="3"/>
    <n v="661.95"/>
    <n v="0.23"/>
    <n v="1529.1"/>
    <s v="Credit Card"/>
    <s v="Regular"/>
    <s v="Express"/>
    <s v="Delivered"/>
    <n v="1985.8500000000001"/>
  </r>
  <r>
    <s v="ORD0810"/>
    <s v="25-Jun-2025"/>
    <x v="3"/>
    <s v="Gujarat"/>
    <s v="South"/>
    <x v="0"/>
    <s v="Smartphone"/>
    <n v="4"/>
    <n v="787.25"/>
    <n v="0.21"/>
    <n v="2487.71"/>
    <s v="Debit Card"/>
    <s v="First-Time"/>
    <s v="Standard"/>
    <s v="Cancelled"/>
    <n v="3149"/>
  </r>
  <r>
    <s v="ORD0811"/>
    <s v="28-May-2025"/>
    <x v="0"/>
    <s v="Delhi"/>
    <s v="North"/>
    <x v="1"/>
    <s v="Rice"/>
    <n v="5"/>
    <n v="3733.09"/>
    <n v="0.04"/>
    <n v="17918.830000000002"/>
    <s v="UPI"/>
    <s v="Regular"/>
    <s v="Same-Day"/>
    <s v="Delivered"/>
    <n v="18665.45"/>
  </r>
  <r>
    <s v="ORD0812"/>
    <s v="19-Jun-2025"/>
    <x v="3"/>
    <s v="Karnataka"/>
    <s v="North"/>
    <x v="3"/>
    <s v="Jacket"/>
    <n v="1"/>
    <n v="4474.17"/>
    <n v="0.13"/>
    <n v="3892.53"/>
    <s v="Debit Card"/>
    <s v="Regular"/>
    <s v="Express"/>
    <s v="Cancelled"/>
    <n v="4474.17"/>
  </r>
  <r>
    <s v="ORD0813"/>
    <s v="01-Jun-2025"/>
    <x v="3"/>
    <s v="Tamil Nadu"/>
    <s v="South"/>
    <x v="1"/>
    <s v="Rice"/>
    <n v="1"/>
    <n v="3031.21"/>
    <n v="0.01"/>
    <n v="3000.9"/>
    <s v="UPI"/>
    <s v="Prime"/>
    <s v="Express"/>
    <s v="Returned"/>
    <n v="3031.21"/>
  </r>
  <r>
    <s v="ORD0814"/>
    <s v="23-Jun-2025"/>
    <x v="3"/>
    <s v="Delhi"/>
    <s v="North"/>
    <x v="4"/>
    <s v="Sofa"/>
    <n v="4"/>
    <n v="236.93"/>
    <n v="0"/>
    <n v="947.72"/>
    <s v="Credit Card"/>
    <s v="Regular"/>
    <s v="Standard"/>
    <s v="Delivered"/>
    <n v="947.72"/>
  </r>
  <r>
    <s v="ORD0815"/>
    <s v="23-Jan-2025"/>
    <x v="1"/>
    <s v="Delhi"/>
    <s v="South"/>
    <x v="0"/>
    <s v="Laptop"/>
    <n v="5"/>
    <n v="627.65"/>
    <n v="0.08"/>
    <n v="2887.19"/>
    <s v="Credit Card"/>
    <s v="Prime"/>
    <s v="Same-Day"/>
    <s v="Delivered"/>
    <n v="3138.25"/>
  </r>
  <r>
    <s v="ORD0816"/>
    <s v="03-Jun-2025"/>
    <x v="3"/>
    <s v="Tamil Nadu"/>
    <s v="West"/>
    <x v="1"/>
    <s v="Biscuits"/>
    <n v="2"/>
    <n v="618.84"/>
    <n v="0.08"/>
    <n v="1138.67"/>
    <s v="Credit Card"/>
    <s v="Regular"/>
    <s v="Standard"/>
    <s v="Delivered"/>
    <n v="1237.68"/>
  </r>
  <r>
    <s v="ORD0817"/>
    <s v="26-Mar-2025"/>
    <x v="5"/>
    <s v="Delhi"/>
    <s v="East"/>
    <x v="0"/>
    <s v="Smartwatch"/>
    <n v="1"/>
    <n v="3324.01"/>
    <n v="7.0000000000000007E-2"/>
    <n v="3091.33"/>
    <s v="Net Banking"/>
    <s v="Regular"/>
    <s v="Same-Day"/>
    <s v="Delivered"/>
    <n v="3324.01"/>
  </r>
  <r>
    <s v="ORD0818"/>
    <s v="14-Feb-2025"/>
    <x v="2"/>
    <s v="Karnataka"/>
    <s v="South"/>
    <x v="3"/>
    <s v="Jacket"/>
    <n v="1"/>
    <n v="3591.4"/>
    <n v="0.2"/>
    <n v="2873.12"/>
    <s v="COD"/>
    <s v="Prime"/>
    <s v="Same-Day"/>
    <s v="Delivered"/>
    <n v="3591.4"/>
  </r>
  <r>
    <s v="ORD0819"/>
    <s v="06-Feb-2025"/>
    <x v="2"/>
    <s v="Tamil Nadu"/>
    <s v="West"/>
    <x v="0"/>
    <s v="Headphones"/>
    <n v="2"/>
    <n v="3213.23"/>
    <n v="0.22"/>
    <n v="5012.6400000000003"/>
    <s v="Debit Card"/>
    <s v="Prime"/>
    <s v="Express"/>
    <s v="Delivered"/>
    <n v="6426.46"/>
  </r>
  <r>
    <s v="ORD0820"/>
    <s v="08-Jun-2025"/>
    <x v="3"/>
    <s v="Tamil Nadu"/>
    <s v="South"/>
    <x v="0"/>
    <s v="Smartwatch"/>
    <n v="2"/>
    <n v="2566.7600000000002"/>
    <n v="0.18"/>
    <n v="4209.49"/>
    <s v="COD"/>
    <s v="First-Time"/>
    <s v="Standard"/>
    <s v="Delivered"/>
    <n v="5133.5200000000004"/>
  </r>
  <r>
    <s v="ORD0821"/>
    <s v="18-May-2025"/>
    <x v="0"/>
    <s v="Delhi"/>
    <s v="East"/>
    <x v="0"/>
    <s v="Headphones"/>
    <n v="5"/>
    <n v="489.01"/>
    <n v="0.03"/>
    <n v="2371.6999999999998"/>
    <s v="Net Banking"/>
    <s v="Regular"/>
    <s v="Express"/>
    <s v="Delivered"/>
    <n v="2445.0500000000002"/>
  </r>
  <r>
    <s v="ORD0822"/>
    <s v="13-Apr-2025"/>
    <x v="4"/>
    <s v="Maharashtra"/>
    <s v="South"/>
    <x v="2"/>
    <s v="Textbook"/>
    <n v="5"/>
    <n v="4943.8999999999996"/>
    <n v="0.11"/>
    <n v="22000.35"/>
    <s v="Debit Card"/>
    <s v="First-Time"/>
    <s v="Express"/>
    <s v="Delivered"/>
    <n v="24719.5"/>
  </r>
  <r>
    <s v="ORD0823"/>
    <s v="03-Apr-2025"/>
    <x v="4"/>
    <s v="Karnataka"/>
    <s v="South"/>
    <x v="0"/>
    <s v="Smartwatch"/>
    <n v="3"/>
    <n v="1779.37"/>
    <n v="0.05"/>
    <n v="5071.2"/>
    <s v="Credit Card"/>
    <s v="Regular"/>
    <s v="Standard"/>
    <s v="Cancelled"/>
    <n v="5338.11"/>
  </r>
  <r>
    <s v="ORD0824"/>
    <s v="12-Jan-2025"/>
    <x v="1"/>
    <s v="Gujarat"/>
    <s v="North"/>
    <x v="3"/>
    <s v="Jacket"/>
    <n v="4"/>
    <n v="3185.93"/>
    <n v="0.02"/>
    <n v="12488.85"/>
    <s v="UPI"/>
    <s v="Regular"/>
    <s v="Express"/>
    <s v="In Transit"/>
    <n v="12743.72"/>
  </r>
  <r>
    <s v="ORD0825"/>
    <s v="21-Apr-2025"/>
    <x v="4"/>
    <s v="Delhi"/>
    <s v="South"/>
    <x v="0"/>
    <s v="Laptop"/>
    <n v="2"/>
    <n v="3003.89"/>
    <n v="0.21"/>
    <n v="4746.1499999999996"/>
    <s v="Debit Card"/>
    <s v="Regular"/>
    <s v="Standard"/>
    <s v="Delivered"/>
    <n v="6007.78"/>
  </r>
  <r>
    <s v="ORD0826"/>
    <s v="20-Feb-2025"/>
    <x v="2"/>
    <s v="Karnataka"/>
    <s v="East"/>
    <x v="2"/>
    <s v="Biography"/>
    <n v="2"/>
    <n v="1300.1300000000001"/>
    <n v="0.04"/>
    <n v="2496.25"/>
    <s v="Debit Card"/>
    <s v="First-Time"/>
    <s v="Standard"/>
    <s v="Delivered"/>
    <n v="2600.2600000000002"/>
  </r>
  <r>
    <s v="ORD0827"/>
    <s v="30-Jun-2025"/>
    <x v="3"/>
    <s v="Karnataka"/>
    <s v="West"/>
    <x v="2"/>
    <s v="Textbook"/>
    <n v="3"/>
    <n v="2051.4"/>
    <n v="0.04"/>
    <n v="5908.03"/>
    <s v="Net Banking"/>
    <s v="Regular"/>
    <s v="Express"/>
    <s v="Delivered"/>
    <n v="6154.2000000000007"/>
  </r>
  <r>
    <s v="ORD0828"/>
    <s v="16-Jun-2025"/>
    <x v="3"/>
    <s v="Tamil Nadu"/>
    <s v="South"/>
    <x v="2"/>
    <s v="Textbook"/>
    <n v="4"/>
    <n v="4284.8100000000004"/>
    <n v="0.19"/>
    <n v="13882.78"/>
    <s v="Credit Card"/>
    <s v="Prime"/>
    <s v="Express"/>
    <s v="Delivered"/>
    <n v="17139.240000000002"/>
  </r>
  <r>
    <s v="ORD0829"/>
    <s v="26-Jan-2025"/>
    <x v="1"/>
    <s v="Tamil Nadu"/>
    <s v="North"/>
    <x v="3"/>
    <s v="Dress"/>
    <n v="4"/>
    <n v="1487.81"/>
    <n v="0.14000000000000001"/>
    <n v="5118.07"/>
    <s v="Net Banking"/>
    <s v="Prime"/>
    <s v="Express"/>
    <s v="Delivered"/>
    <n v="5951.24"/>
  </r>
  <r>
    <s v="ORD0830"/>
    <s v="01-Apr-2025"/>
    <x v="4"/>
    <s v="Delhi"/>
    <s v="West"/>
    <x v="2"/>
    <s v="Textbook"/>
    <n v="1"/>
    <n v="4322.1099999999997"/>
    <n v="0.18"/>
    <n v="3544.13"/>
    <s v="Debit Card"/>
    <s v="Regular"/>
    <s v="Express"/>
    <s v="Delivered"/>
    <n v="4322.1099999999997"/>
  </r>
  <r>
    <s v="ORD0831"/>
    <s v="28-Jan-2025"/>
    <x v="1"/>
    <s v="Karnataka"/>
    <s v="North"/>
    <x v="2"/>
    <s v="Biography"/>
    <n v="3"/>
    <n v="3241.14"/>
    <n v="0.15"/>
    <n v="8264.91"/>
    <s v="Net Banking"/>
    <s v="Prime"/>
    <s v="Express"/>
    <s v="In Transit"/>
    <n v="9723.42"/>
  </r>
  <r>
    <s v="ORD0832"/>
    <s v="07-Jun-2025"/>
    <x v="3"/>
    <s v="Gujarat"/>
    <s v="East"/>
    <x v="0"/>
    <s v="Smartwatch"/>
    <n v="4"/>
    <n v="4789.7700000000004"/>
    <n v="0.19"/>
    <n v="15518.85"/>
    <s v="Debit Card"/>
    <s v="Regular"/>
    <s v="Same-Day"/>
    <s v="Delivered"/>
    <n v="19159.080000000002"/>
  </r>
  <r>
    <s v="ORD0833"/>
    <s v="03-Apr-2025"/>
    <x v="4"/>
    <s v="Maharashtra"/>
    <s v="North"/>
    <x v="2"/>
    <s v="Comics"/>
    <n v="2"/>
    <n v="1287.53"/>
    <n v="0.01"/>
    <n v="2549.31"/>
    <s v="Net Banking"/>
    <s v="Prime"/>
    <s v="Express"/>
    <s v="Delivered"/>
    <n v="2575.06"/>
  </r>
  <r>
    <s v="ORD0834"/>
    <s v="12-May-2025"/>
    <x v="0"/>
    <s v="Gujarat"/>
    <s v="South"/>
    <x v="3"/>
    <s v="Dress"/>
    <n v="2"/>
    <n v="1346.01"/>
    <n v="0.15"/>
    <n v="2288.2199999999998"/>
    <s v="Net Banking"/>
    <s v="First-Time"/>
    <s v="Same-Day"/>
    <s v="Delivered"/>
    <n v="2692.02"/>
  </r>
  <r>
    <s v="ORD0835"/>
    <s v="16-Apr-2025"/>
    <x v="4"/>
    <s v="Tamil Nadu"/>
    <s v="West"/>
    <x v="0"/>
    <s v="Smartwatch"/>
    <n v="5"/>
    <n v="4558.75"/>
    <n v="0.22"/>
    <n v="17779.12"/>
    <s v="COD"/>
    <s v="Regular"/>
    <s v="Standard"/>
    <s v="Delivered"/>
    <n v="22793.75"/>
  </r>
  <r>
    <s v="ORD0836"/>
    <s v="21-Apr-2025"/>
    <x v="4"/>
    <s v="Gujarat"/>
    <s v="North"/>
    <x v="4"/>
    <s v="Table"/>
    <n v="4"/>
    <n v="3787.07"/>
    <n v="0.23"/>
    <n v="11664.18"/>
    <s v="UPI"/>
    <s v="First-Time"/>
    <s v="Standard"/>
    <s v="Delivered"/>
    <n v="15148.28"/>
  </r>
  <r>
    <s v="ORD0837"/>
    <s v="28-Apr-2025"/>
    <x v="4"/>
    <s v="Karnataka"/>
    <s v="West"/>
    <x v="4"/>
    <s v="Sofa"/>
    <n v="4"/>
    <n v="3525.14"/>
    <n v="0"/>
    <n v="14100.56"/>
    <s v="Debit Card"/>
    <s v="First-Time"/>
    <s v="Standard"/>
    <s v="Delivered"/>
    <n v="14100.56"/>
  </r>
  <r>
    <s v="ORD0838"/>
    <s v="05-Mar-2025"/>
    <x v="5"/>
    <s v="Gujarat"/>
    <s v="South"/>
    <x v="0"/>
    <s v="Smartwatch"/>
    <n v="3"/>
    <n v="3691.91"/>
    <n v="0.04"/>
    <n v="10632.7"/>
    <s v="Net Banking"/>
    <s v="First-Time"/>
    <s v="Express"/>
    <s v="Delivered"/>
    <n v="11075.73"/>
  </r>
  <r>
    <s v="ORD0839"/>
    <s v="29-May-2025"/>
    <x v="0"/>
    <s v="Delhi"/>
    <s v="North"/>
    <x v="3"/>
    <s v="Jacket"/>
    <n v="4"/>
    <n v="2878.75"/>
    <n v="0.05"/>
    <n v="10939.25"/>
    <s v="COD"/>
    <s v="Regular"/>
    <s v="Standard"/>
    <s v="Delivered"/>
    <n v="11515"/>
  </r>
  <r>
    <s v="ORD0840"/>
    <s v="25-Jun-2025"/>
    <x v="3"/>
    <s v="Tamil Nadu"/>
    <s v="East"/>
    <x v="3"/>
    <s v="Dress"/>
    <n v="5"/>
    <n v="635.05999999999995"/>
    <n v="0.16"/>
    <n v="2667.25"/>
    <s v="Net Banking"/>
    <s v="First-Time"/>
    <s v="Standard"/>
    <s v="Delivered"/>
    <n v="3175.2999999999997"/>
  </r>
  <r>
    <s v="ORD0841"/>
    <s v="29-Mar-2025"/>
    <x v="5"/>
    <s v="Maharashtra"/>
    <s v="North"/>
    <x v="0"/>
    <s v="Headphones"/>
    <n v="5"/>
    <n v="1250.42"/>
    <n v="0.12"/>
    <n v="5501.85"/>
    <s v="UPI"/>
    <s v="Regular"/>
    <s v="Standard"/>
    <s v="Delivered"/>
    <n v="6252.1"/>
  </r>
  <r>
    <s v="ORD0842"/>
    <s v="01-May-2025"/>
    <x v="0"/>
    <s v="Maharashtra"/>
    <s v="West"/>
    <x v="0"/>
    <s v="Smartphone"/>
    <n v="1"/>
    <n v="1940.76"/>
    <n v="0.13"/>
    <n v="1688.46"/>
    <s v="Debit Card"/>
    <s v="First-Time"/>
    <s v="Express"/>
    <s v="Delivered"/>
    <n v="1940.76"/>
  </r>
  <r>
    <s v="ORD0843"/>
    <s v="10-Jun-2025"/>
    <x v="3"/>
    <s v="Karnataka"/>
    <s v="West"/>
    <x v="4"/>
    <s v="Table"/>
    <n v="3"/>
    <n v="4997.28"/>
    <n v="0.2"/>
    <n v="11993.47"/>
    <s v="UPI"/>
    <s v="First-Time"/>
    <s v="Express"/>
    <s v="Delivered"/>
    <n v="14991.84"/>
  </r>
  <r>
    <s v="ORD0844"/>
    <s v="22-May-2025"/>
    <x v="0"/>
    <s v="Karnataka"/>
    <s v="North"/>
    <x v="0"/>
    <s v="Headphones"/>
    <n v="4"/>
    <n v="4365.6499999999996"/>
    <n v="0.1"/>
    <n v="15716.34"/>
    <s v="Credit Card"/>
    <s v="Regular"/>
    <s v="Standard"/>
    <s v="Delivered"/>
    <n v="17462.599999999999"/>
  </r>
  <r>
    <s v="ORD0845"/>
    <s v="25-Jun-2025"/>
    <x v="3"/>
    <s v="Delhi"/>
    <s v="West"/>
    <x v="1"/>
    <s v="Milk"/>
    <n v="5"/>
    <n v="3462.31"/>
    <n v="0.22"/>
    <n v="13503.01"/>
    <s v="UPI"/>
    <s v="Prime"/>
    <s v="Same-Day"/>
    <s v="Delivered"/>
    <n v="17311.55"/>
  </r>
  <r>
    <s v="ORD0846"/>
    <s v="11-Apr-2025"/>
    <x v="4"/>
    <s v="Maharashtra"/>
    <s v="West"/>
    <x v="0"/>
    <s v="Headphones"/>
    <n v="3"/>
    <n v="3421.85"/>
    <n v="0.06"/>
    <n v="9649.6200000000008"/>
    <s v="UPI"/>
    <s v="Regular"/>
    <s v="Express"/>
    <s v="Delivered"/>
    <n v="10265.549999999999"/>
  </r>
  <r>
    <s v="ORD0847"/>
    <s v="26-Mar-2025"/>
    <x v="5"/>
    <s v="Tamil Nadu"/>
    <s v="South"/>
    <x v="0"/>
    <s v="Headphones"/>
    <n v="1"/>
    <n v="3697.96"/>
    <n v="7.0000000000000007E-2"/>
    <n v="3439.1"/>
    <s v="Net Banking"/>
    <s v="First-Time"/>
    <s v="Standard"/>
    <s v="Returned"/>
    <n v="3697.96"/>
  </r>
  <r>
    <s v="ORD0848"/>
    <s v="13-Jun-2025"/>
    <x v="3"/>
    <s v="Delhi"/>
    <s v="South"/>
    <x v="1"/>
    <s v="Rice"/>
    <n v="3"/>
    <n v="4178.54"/>
    <n v="0.25"/>
    <n v="9401.7199999999993"/>
    <s v="Net Banking"/>
    <s v="Regular"/>
    <s v="Express"/>
    <s v="Returned"/>
    <n v="12535.619999999999"/>
  </r>
  <r>
    <s v="ORD0849"/>
    <s v="28-Jun-2025"/>
    <x v="3"/>
    <s v="Gujarat"/>
    <s v="North"/>
    <x v="0"/>
    <s v="Smartwatch"/>
    <n v="2"/>
    <n v="935.12"/>
    <n v="0.24"/>
    <n v="1421.38"/>
    <s v="Debit Card"/>
    <s v="Regular"/>
    <s v="Same-Day"/>
    <s v="Delivered"/>
    <n v="1870.24"/>
  </r>
  <r>
    <s v="ORD0850"/>
    <s v="19-Apr-2025"/>
    <x v="4"/>
    <s v="Karnataka"/>
    <s v="North"/>
    <x v="0"/>
    <s v="Laptop"/>
    <n v="2"/>
    <n v="3623.96"/>
    <n v="0.17"/>
    <n v="6015.77"/>
    <s v="Net Banking"/>
    <s v="Prime"/>
    <s v="Same-Day"/>
    <s v="Delivered"/>
    <n v="7247.92"/>
  </r>
  <r>
    <s v="ORD0851"/>
    <s v="30-Mar-2025"/>
    <x v="5"/>
    <s v="Maharashtra"/>
    <s v="East"/>
    <x v="1"/>
    <s v="Biscuits"/>
    <n v="5"/>
    <n v="3855.05"/>
    <n v="0.15"/>
    <n v="16383.96"/>
    <s v="UPI"/>
    <s v="Regular"/>
    <s v="Same-Day"/>
    <s v="Delivered"/>
    <n v="19275.25"/>
  </r>
  <r>
    <s v="ORD0852"/>
    <s v="26-Jun-2025"/>
    <x v="3"/>
    <s v="Delhi"/>
    <s v="South"/>
    <x v="2"/>
    <s v="Biography"/>
    <n v="1"/>
    <n v="1525.78"/>
    <n v="0.03"/>
    <n v="1480.01"/>
    <s v="Debit Card"/>
    <s v="Prime"/>
    <s v="Express"/>
    <s v="Delivered"/>
    <n v="1525.78"/>
  </r>
  <r>
    <s v="ORD0853"/>
    <s v="02-Feb-2025"/>
    <x v="2"/>
    <s v="Delhi"/>
    <s v="South"/>
    <x v="0"/>
    <s v="Headphones"/>
    <n v="5"/>
    <n v="3710.9"/>
    <n v="0.08"/>
    <n v="17070.14"/>
    <s v="UPI"/>
    <s v="Prime"/>
    <s v="Same-Day"/>
    <s v="Cancelled"/>
    <n v="18554.5"/>
  </r>
  <r>
    <s v="ORD0854"/>
    <s v="27-May-2025"/>
    <x v="0"/>
    <s v="Karnataka"/>
    <s v="West"/>
    <x v="2"/>
    <s v="Comics"/>
    <n v="5"/>
    <n v="2994.8"/>
    <n v="0.03"/>
    <n v="14524.78"/>
    <s v="Debit Card"/>
    <s v="First-Time"/>
    <s v="Standard"/>
    <s v="Delivered"/>
    <n v="14974"/>
  </r>
  <r>
    <s v="ORD0855"/>
    <s v="19-Jun-2025"/>
    <x v="3"/>
    <s v="Tamil Nadu"/>
    <s v="North"/>
    <x v="4"/>
    <s v="Sofa"/>
    <n v="5"/>
    <n v="1488.62"/>
    <n v="0.19"/>
    <n v="6028.91"/>
    <s v="Net Banking"/>
    <s v="Regular"/>
    <s v="Same-Day"/>
    <s v="Delivered"/>
    <n v="7443.0999999999995"/>
  </r>
  <r>
    <s v="ORD0856"/>
    <s v="05-Apr-2025"/>
    <x v="4"/>
    <s v="Karnataka"/>
    <s v="North"/>
    <x v="4"/>
    <s v="Lamp"/>
    <n v="2"/>
    <n v="2525.63"/>
    <n v="0.18"/>
    <n v="4142.03"/>
    <s v="COD"/>
    <s v="Prime"/>
    <s v="Express"/>
    <s v="In Transit"/>
    <n v="5051.26"/>
  </r>
  <r>
    <s v="ORD0857"/>
    <s v="31-Mar-2025"/>
    <x v="5"/>
    <s v="Delhi"/>
    <s v="West"/>
    <x v="4"/>
    <s v="Sofa"/>
    <n v="1"/>
    <n v="4623.47"/>
    <n v="0.19"/>
    <n v="3745.01"/>
    <s v="Debit Card"/>
    <s v="First-Time"/>
    <s v="Express"/>
    <s v="Delivered"/>
    <n v="4623.47"/>
  </r>
  <r>
    <s v="ORD0858"/>
    <s v="22-Feb-2025"/>
    <x v="2"/>
    <s v="Gujarat"/>
    <s v="West"/>
    <x v="3"/>
    <s v="T-shirt"/>
    <n v="4"/>
    <n v="3421.7"/>
    <n v="0.25"/>
    <n v="10265.1"/>
    <s v="Net Banking"/>
    <s v="Prime"/>
    <s v="Express"/>
    <s v="Delivered"/>
    <n v="13686.8"/>
  </r>
  <r>
    <s v="ORD0859"/>
    <s v="28-May-2025"/>
    <x v="0"/>
    <s v="Delhi"/>
    <s v="North"/>
    <x v="4"/>
    <s v="Curtain"/>
    <n v="1"/>
    <n v="741.41"/>
    <n v="0.19"/>
    <n v="600.54"/>
    <s v="COD"/>
    <s v="Prime"/>
    <s v="Same-Day"/>
    <s v="Cancelled"/>
    <n v="741.41"/>
  </r>
  <r>
    <s v="ORD0860"/>
    <s v="20-Feb-2025"/>
    <x v="2"/>
    <s v="Delhi"/>
    <s v="South"/>
    <x v="4"/>
    <s v="Table"/>
    <n v="4"/>
    <n v="3510.18"/>
    <n v="7.0000000000000007E-2"/>
    <n v="13057.87"/>
    <s v="COD"/>
    <s v="Regular"/>
    <s v="Standard"/>
    <s v="Delivered"/>
    <n v="14040.72"/>
  </r>
  <r>
    <s v="ORD0861"/>
    <s v="15-Jun-2025"/>
    <x v="3"/>
    <s v="Karnataka"/>
    <s v="South"/>
    <x v="3"/>
    <s v="T-shirt"/>
    <n v="2"/>
    <n v="1945.12"/>
    <n v="0.25"/>
    <n v="2917.68"/>
    <s v="COD"/>
    <s v="Regular"/>
    <s v="Same-Day"/>
    <s v="Returned"/>
    <n v="3890.24"/>
  </r>
  <r>
    <s v="ORD0862"/>
    <s v="06-May-2025"/>
    <x v="0"/>
    <s v="Tamil Nadu"/>
    <s v="West"/>
    <x v="0"/>
    <s v="Headphones"/>
    <n v="1"/>
    <n v="4903.3599999999997"/>
    <n v="0.16"/>
    <n v="4118.82"/>
    <s v="Debit Card"/>
    <s v="Regular"/>
    <s v="Same-Day"/>
    <s v="In Transit"/>
    <n v="4903.3599999999997"/>
  </r>
  <r>
    <s v="ORD0863"/>
    <s v="25-Feb-2025"/>
    <x v="2"/>
    <s v="Maharashtra"/>
    <s v="West"/>
    <x v="2"/>
    <s v="Textbook"/>
    <n v="4"/>
    <n v="2494.27"/>
    <n v="0.17"/>
    <n v="8280.98"/>
    <s v="Credit Card"/>
    <s v="Regular"/>
    <s v="Standard"/>
    <s v="Cancelled"/>
    <n v="9977.08"/>
  </r>
  <r>
    <s v="ORD0864"/>
    <s v="31-May-2025"/>
    <x v="0"/>
    <s v="Tamil Nadu"/>
    <s v="North"/>
    <x v="0"/>
    <s v="Smartwatch"/>
    <n v="4"/>
    <n v="1899.88"/>
    <n v="0.03"/>
    <n v="7371.53"/>
    <s v="UPI"/>
    <s v="First-Time"/>
    <s v="Standard"/>
    <s v="Delivered"/>
    <n v="7599.52"/>
  </r>
  <r>
    <s v="ORD0865"/>
    <s v="03-Jun-2025"/>
    <x v="3"/>
    <s v="Maharashtra"/>
    <s v="South"/>
    <x v="1"/>
    <s v="Oil"/>
    <n v="5"/>
    <n v="2449.54"/>
    <n v="0.17"/>
    <n v="10165.59"/>
    <s v="COD"/>
    <s v="First-Time"/>
    <s v="Standard"/>
    <s v="Delivered"/>
    <n v="12247.7"/>
  </r>
  <r>
    <s v="ORD0866"/>
    <s v="14-Apr-2025"/>
    <x v="4"/>
    <s v="Gujarat"/>
    <s v="South"/>
    <x v="2"/>
    <s v="Comics"/>
    <n v="3"/>
    <n v="411.14"/>
    <n v="0.23"/>
    <n v="949.73"/>
    <s v="Debit Card"/>
    <s v="Regular"/>
    <s v="Same-Day"/>
    <s v="Delivered"/>
    <n v="1233.42"/>
  </r>
  <r>
    <s v="ORD0867"/>
    <s v="07-Apr-2025"/>
    <x v="4"/>
    <s v="Gujarat"/>
    <s v="North"/>
    <x v="0"/>
    <s v="Smartwatch"/>
    <n v="4"/>
    <n v="413.27"/>
    <n v="0.21"/>
    <n v="1305.93"/>
    <s v="COD"/>
    <s v="First-Time"/>
    <s v="Same-Day"/>
    <s v="Cancelled"/>
    <n v="1653.08"/>
  </r>
  <r>
    <s v="ORD0868"/>
    <s v="04-May-2025"/>
    <x v="0"/>
    <s v="Delhi"/>
    <s v="North"/>
    <x v="3"/>
    <s v="T-shirt"/>
    <n v="2"/>
    <n v="126.09"/>
    <n v="0.11"/>
    <n v="224.44"/>
    <s v="COD"/>
    <s v="First-Time"/>
    <s v="Express"/>
    <s v="Delivered"/>
    <n v="252.18"/>
  </r>
  <r>
    <s v="ORD0869"/>
    <s v="18-Feb-2025"/>
    <x v="2"/>
    <s v="Delhi"/>
    <s v="East"/>
    <x v="1"/>
    <s v="Oil"/>
    <n v="3"/>
    <n v="4272.1099999999997"/>
    <n v="0.01"/>
    <n v="12688.17"/>
    <s v="Credit Card"/>
    <s v="First-Time"/>
    <s v="Standard"/>
    <s v="Delivered"/>
    <n v="12816.329999999998"/>
  </r>
  <r>
    <s v="ORD0870"/>
    <s v="25-Feb-2025"/>
    <x v="2"/>
    <s v="Tamil Nadu"/>
    <s v="West"/>
    <x v="1"/>
    <s v="Oil"/>
    <n v="3"/>
    <n v="326.20999999999998"/>
    <n v="0.24"/>
    <n v="743.76"/>
    <s v="Credit Card"/>
    <s v="Regular"/>
    <s v="Express"/>
    <s v="Delivered"/>
    <n v="978.62999999999988"/>
  </r>
  <r>
    <s v="ORD0871"/>
    <s v="29-Mar-2025"/>
    <x v="5"/>
    <s v="Gujarat"/>
    <s v="North"/>
    <x v="2"/>
    <s v="Comics"/>
    <n v="5"/>
    <n v="2601.89"/>
    <n v="0.17"/>
    <n v="10797.84"/>
    <s v="UPI"/>
    <s v="First-Time"/>
    <s v="Same-Day"/>
    <s v="Delivered"/>
    <n v="13009.449999999999"/>
  </r>
  <r>
    <s v="ORD0872"/>
    <s v="18-Jan-2025"/>
    <x v="1"/>
    <s v="Karnataka"/>
    <s v="South"/>
    <x v="3"/>
    <s v="Jeans"/>
    <n v="5"/>
    <n v="2805.15"/>
    <n v="0.15"/>
    <n v="11921.89"/>
    <s v="Debit Card"/>
    <s v="Regular"/>
    <s v="Express"/>
    <s v="Delivered"/>
    <n v="14025.75"/>
  </r>
  <r>
    <s v="ORD0873"/>
    <s v="21-May-2025"/>
    <x v="0"/>
    <s v="Gujarat"/>
    <s v="North"/>
    <x v="2"/>
    <s v="Novel"/>
    <n v="4"/>
    <n v="3283.87"/>
    <n v="0.04"/>
    <n v="12610.06"/>
    <s v="UPI"/>
    <s v="Prime"/>
    <s v="Express"/>
    <s v="Returned"/>
    <n v="13135.48"/>
  </r>
  <r>
    <s v="ORD0874"/>
    <s v="27-Feb-2025"/>
    <x v="2"/>
    <s v="Gujarat"/>
    <s v="East"/>
    <x v="2"/>
    <s v="Textbook"/>
    <n v="3"/>
    <n v="4977.26"/>
    <n v="0.17"/>
    <n v="12393.38"/>
    <s v="Debit Card"/>
    <s v="Regular"/>
    <s v="Standard"/>
    <s v="Delivered"/>
    <n v="14931.78"/>
  </r>
  <r>
    <s v="ORD0875"/>
    <s v="17-Feb-2025"/>
    <x v="2"/>
    <s v="Tamil Nadu"/>
    <s v="North"/>
    <x v="1"/>
    <s v="Oil"/>
    <n v="4"/>
    <n v="1956.82"/>
    <n v="0.24"/>
    <n v="5948.73"/>
    <s v="Debit Card"/>
    <s v="Prime"/>
    <s v="Standard"/>
    <s v="Delivered"/>
    <n v="7827.28"/>
  </r>
  <r>
    <s v="ORD0876"/>
    <s v="24-Feb-2025"/>
    <x v="2"/>
    <s v="Gujarat"/>
    <s v="East"/>
    <x v="1"/>
    <s v="Rice"/>
    <n v="3"/>
    <n v="3236.87"/>
    <n v="0.09"/>
    <n v="8836.66"/>
    <s v="Net Banking"/>
    <s v="Regular"/>
    <s v="Express"/>
    <s v="Delivered"/>
    <n v="9710.61"/>
  </r>
  <r>
    <s v="ORD0877"/>
    <s v="09-Mar-2025"/>
    <x v="5"/>
    <s v="Maharashtra"/>
    <s v="South"/>
    <x v="3"/>
    <s v="Dress"/>
    <n v="2"/>
    <n v="1955.3"/>
    <n v="0.03"/>
    <n v="3793.28"/>
    <s v="Credit Card"/>
    <s v="Prime"/>
    <s v="Standard"/>
    <s v="Delivered"/>
    <n v="3910.6"/>
  </r>
  <r>
    <s v="ORD0878"/>
    <s v="06-Mar-2025"/>
    <x v="5"/>
    <s v="Maharashtra"/>
    <s v="North"/>
    <x v="4"/>
    <s v="Table"/>
    <n v="5"/>
    <n v="4340.45"/>
    <n v="0.14000000000000001"/>
    <n v="18663.939999999999"/>
    <s v="COD"/>
    <s v="Prime"/>
    <s v="Same-Day"/>
    <s v="Returned"/>
    <n v="21702.25"/>
  </r>
  <r>
    <s v="ORD0879"/>
    <s v="25-Jun-2025"/>
    <x v="3"/>
    <s v="Tamil Nadu"/>
    <s v="West"/>
    <x v="3"/>
    <s v="Dress"/>
    <n v="5"/>
    <n v="2803.19"/>
    <n v="0.22"/>
    <n v="10932.44"/>
    <s v="Debit Card"/>
    <s v="Prime"/>
    <s v="Express"/>
    <s v="Delivered"/>
    <n v="14015.95"/>
  </r>
  <r>
    <s v="ORD0880"/>
    <s v="17-Apr-2025"/>
    <x v="4"/>
    <s v="Gujarat"/>
    <s v="North"/>
    <x v="4"/>
    <s v="Lamp"/>
    <n v="2"/>
    <n v="799.08"/>
    <n v="0.14000000000000001"/>
    <n v="1374.42"/>
    <s v="Debit Card"/>
    <s v="First-Time"/>
    <s v="Express"/>
    <s v="Returned"/>
    <n v="1598.16"/>
  </r>
  <r>
    <s v="ORD0881"/>
    <s v="18-Jan-2025"/>
    <x v="1"/>
    <s v="Gujarat"/>
    <s v="East"/>
    <x v="4"/>
    <s v="Sofa"/>
    <n v="4"/>
    <n v="997.21"/>
    <n v="0.25"/>
    <n v="2991.63"/>
    <s v="Net Banking"/>
    <s v="First-Time"/>
    <s v="Express"/>
    <s v="Delivered"/>
    <n v="3988.84"/>
  </r>
  <r>
    <s v="ORD0882"/>
    <s v="29-Jan-2025"/>
    <x v="1"/>
    <s v="Karnataka"/>
    <s v="North"/>
    <x v="2"/>
    <s v="Textbook"/>
    <n v="4"/>
    <n v="3875.83"/>
    <n v="0.21"/>
    <n v="12247.62"/>
    <s v="Credit Card"/>
    <s v="Prime"/>
    <s v="Same-Day"/>
    <s v="Delivered"/>
    <n v="15503.32"/>
  </r>
  <r>
    <s v="ORD0883"/>
    <s v="01-Feb-2025"/>
    <x v="2"/>
    <s v="Delhi"/>
    <s v="North"/>
    <x v="3"/>
    <s v="T-shirt"/>
    <n v="1"/>
    <n v="3742.71"/>
    <n v="0.14000000000000001"/>
    <n v="3218.73"/>
    <s v="COD"/>
    <s v="Regular"/>
    <s v="Express"/>
    <s v="In Transit"/>
    <n v="3742.71"/>
  </r>
  <r>
    <s v="ORD0884"/>
    <s v="16-Feb-2025"/>
    <x v="2"/>
    <s v="Tamil Nadu"/>
    <s v="South"/>
    <x v="2"/>
    <s v="Textbook"/>
    <n v="5"/>
    <n v="3519.62"/>
    <n v="0.1"/>
    <n v="15838.29"/>
    <s v="Net Banking"/>
    <s v="First-Time"/>
    <s v="Same-Day"/>
    <s v="Returned"/>
    <n v="17598.099999999999"/>
  </r>
  <r>
    <s v="ORD0885"/>
    <s v="18-Mar-2025"/>
    <x v="5"/>
    <s v="Gujarat"/>
    <s v="South"/>
    <x v="0"/>
    <s v="Smartwatch"/>
    <n v="5"/>
    <n v="3451.98"/>
    <n v="0.01"/>
    <n v="17087.3"/>
    <s v="UPI"/>
    <s v="Regular"/>
    <s v="Express"/>
    <s v="Delivered"/>
    <n v="17259.900000000001"/>
  </r>
  <r>
    <s v="ORD0886"/>
    <s v="17-May-2025"/>
    <x v="0"/>
    <s v="Delhi"/>
    <s v="West"/>
    <x v="1"/>
    <s v="Oil"/>
    <n v="2"/>
    <n v="2617.0500000000002"/>
    <n v="0.24"/>
    <n v="3977.92"/>
    <s v="Credit Card"/>
    <s v="Prime"/>
    <s v="Express"/>
    <s v="Delivered"/>
    <n v="5234.1000000000004"/>
  </r>
  <r>
    <s v="ORD0887"/>
    <s v="01-Feb-2025"/>
    <x v="2"/>
    <s v="Karnataka"/>
    <s v="South"/>
    <x v="4"/>
    <s v="Lamp"/>
    <n v="1"/>
    <n v="1521.32"/>
    <n v="0.12"/>
    <n v="1338.76"/>
    <s v="Debit Card"/>
    <s v="First-Time"/>
    <s v="Express"/>
    <s v="Delivered"/>
    <n v="1521.32"/>
  </r>
  <r>
    <s v="ORD0888"/>
    <s v="20-May-2025"/>
    <x v="0"/>
    <s v="Delhi"/>
    <s v="West"/>
    <x v="1"/>
    <s v="Biscuits"/>
    <n v="5"/>
    <n v="4146.0600000000004"/>
    <n v="0.01"/>
    <n v="20523"/>
    <s v="UPI"/>
    <s v="First-Time"/>
    <s v="Express"/>
    <s v="Delivered"/>
    <n v="20730.300000000003"/>
  </r>
  <r>
    <s v="ORD0889"/>
    <s v="13-Feb-2025"/>
    <x v="2"/>
    <s v="Karnataka"/>
    <s v="West"/>
    <x v="0"/>
    <s v="Smartwatch"/>
    <n v="1"/>
    <n v="125.26"/>
    <n v="0.22"/>
    <n v="97.7"/>
    <s v="UPI"/>
    <s v="Prime"/>
    <s v="Standard"/>
    <s v="Delivered"/>
    <n v="125.26"/>
  </r>
  <r>
    <s v="ORD0890"/>
    <s v="15-Jan-2025"/>
    <x v="1"/>
    <s v="Tamil Nadu"/>
    <s v="West"/>
    <x v="0"/>
    <s v="Smartwatch"/>
    <n v="5"/>
    <n v="2620.16"/>
    <n v="0.04"/>
    <n v="12576.77"/>
    <s v="Debit Card"/>
    <s v="Regular"/>
    <s v="Standard"/>
    <s v="Delivered"/>
    <n v="13100.8"/>
  </r>
  <r>
    <s v="ORD0891"/>
    <s v="24-Mar-2025"/>
    <x v="5"/>
    <s v="Tamil Nadu"/>
    <s v="East"/>
    <x v="4"/>
    <s v="Sofa"/>
    <n v="3"/>
    <n v="1886.03"/>
    <n v="0.22"/>
    <n v="4413.3100000000004"/>
    <s v="Net Banking"/>
    <s v="Prime"/>
    <s v="Same-Day"/>
    <s v="Delivered"/>
    <n v="5658.09"/>
  </r>
  <r>
    <s v="ORD0892"/>
    <s v="23-Mar-2025"/>
    <x v="5"/>
    <s v="Delhi"/>
    <s v="South"/>
    <x v="2"/>
    <s v="Biography"/>
    <n v="4"/>
    <n v="128.47"/>
    <n v="0.22"/>
    <n v="400.83"/>
    <s v="Debit Card"/>
    <s v="Prime"/>
    <s v="Same-Day"/>
    <s v="Delivered"/>
    <n v="513.88"/>
  </r>
  <r>
    <s v="ORD0893"/>
    <s v="08-Mar-2025"/>
    <x v="5"/>
    <s v="Delhi"/>
    <s v="West"/>
    <x v="4"/>
    <s v="Lamp"/>
    <n v="3"/>
    <n v="4514.8900000000003"/>
    <n v="0.04"/>
    <n v="13002.88"/>
    <s v="Net Banking"/>
    <s v="Prime"/>
    <s v="Standard"/>
    <s v="In Transit"/>
    <n v="13544.670000000002"/>
  </r>
  <r>
    <s v="ORD0894"/>
    <s v="18-Apr-2025"/>
    <x v="4"/>
    <s v="Tamil Nadu"/>
    <s v="West"/>
    <x v="4"/>
    <s v="Lamp"/>
    <n v="4"/>
    <n v="4019.12"/>
    <n v="0.18"/>
    <n v="13182.71"/>
    <s v="Net Banking"/>
    <s v="First-Time"/>
    <s v="Express"/>
    <s v="Delivered"/>
    <n v="16076.48"/>
  </r>
  <r>
    <s v="ORD0895"/>
    <s v="03-Apr-2025"/>
    <x v="4"/>
    <s v="Maharashtra"/>
    <s v="South"/>
    <x v="2"/>
    <s v="Textbook"/>
    <n v="2"/>
    <n v="862.16"/>
    <n v="0.13"/>
    <n v="1500.16"/>
    <s v="Credit Card"/>
    <s v="Regular"/>
    <s v="Same-Day"/>
    <s v="Delivered"/>
    <n v="1724.32"/>
  </r>
  <r>
    <s v="ORD0896"/>
    <s v="24-Mar-2025"/>
    <x v="5"/>
    <s v="Gujarat"/>
    <s v="South"/>
    <x v="4"/>
    <s v="Table"/>
    <n v="4"/>
    <n v="1518.39"/>
    <n v="0.12"/>
    <n v="5344.73"/>
    <s v="Credit Card"/>
    <s v="Prime"/>
    <s v="Express"/>
    <s v="Delivered"/>
    <n v="6073.56"/>
  </r>
  <r>
    <s v="ORD0897"/>
    <s v="15-Jan-2025"/>
    <x v="1"/>
    <s v="Delhi"/>
    <s v="South"/>
    <x v="1"/>
    <s v="Oil"/>
    <n v="3"/>
    <n v="4971.8599999999997"/>
    <n v="0.06"/>
    <n v="14020.65"/>
    <s v="UPI"/>
    <s v="Regular"/>
    <s v="Express"/>
    <s v="Delivered"/>
    <n v="14915.579999999998"/>
  </r>
  <r>
    <s v="ORD0898"/>
    <s v="12-Feb-2025"/>
    <x v="2"/>
    <s v="Delhi"/>
    <s v="East"/>
    <x v="0"/>
    <s v="Laptop"/>
    <n v="2"/>
    <n v="1223.98"/>
    <n v="0.03"/>
    <n v="2374.52"/>
    <s v="COD"/>
    <s v="First-Time"/>
    <s v="Standard"/>
    <s v="In Transit"/>
    <n v="2447.96"/>
  </r>
  <r>
    <s v="ORD0899"/>
    <s v="13-Jun-2025"/>
    <x v="3"/>
    <s v="Maharashtra"/>
    <s v="East"/>
    <x v="3"/>
    <s v="Jacket"/>
    <n v="1"/>
    <n v="4335.32"/>
    <n v="0.1"/>
    <n v="3901.79"/>
    <s v="COD"/>
    <s v="Regular"/>
    <s v="Same-Day"/>
    <s v="Delivered"/>
    <n v="4335.32"/>
  </r>
  <r>
    <s v="ORD0900"/>
    <s v="25-Mar-2025"/>
    <x v="5"/>
    <s v="Karnataka"/>
    <s v="North"/>
    <x v="3"/>
    <s v="Jeans"/>
    <n v="1"/>
    <n v="2598.33"/>
    <n v="0.16"/>
    <n v="2182.6"/>
    <s v="Net Banking"/>
    <s v="Prime"/>
    <s v="Express"/>
    <s v="Delivered"/>
    <n v="2598.33"/>
  </r>
  <r>
    <s v="ORD0901"/>
    <s v="19-Mar-2025"/>
    <x v="5"/>
    <s v="Tamil Nadu"/>
    <s v="East"/>
    <x v="4"/>
    <s v="Curtain"/>
    <n v="1"/>
    <n v="990.58"/>
    <n v="0"/>
    <n v="990.58"/>
    <s v="Debit Card"/>
    <s v="Prime"/>
    <s v="Same-Day"/>
    <s v="Delivered"/>
    <n v="990.58"/>
  </r>
  <r>
    <s v="ORD0902"/>
    <s v="27-Jun-2025"/>
    <x v="3"/>
    <s v="Gujarat"/>
    <s v="East"/>
    <x v="2"/>
    <s v="Comics"/>
    <n v="2"/>
    <n v="1336.09"/>
    <n v="0.12"/>
    <n v="2351.52"/>
    <s v="Credit Card"/>
    <s v="Prime"/>
    <s v="Express"/>
    <s v="Delivered"/>
    <n v="2672.18"/>
  </r>
  <r>
    <s v="ORD0903"/>
    <s v="01-Jun-2025"/>
    <x v="3"/>
    <s v="Karnataka"/>
    <s v="East"/>
    <x v="0"/>
    <s v="Laptop"/>
    <n v="3"/>
    <n v="3740.37"/>
    <n v="0.15"/>
    <n v="9537.94"/>
    <s v="UPI"/>
    <s v="First-Time"/>
    <s v="Same-Day"/>
    <s v="Delivered"/>
    <n v="11221.11"/>
  </r>
  <r>
    <s v="ORD0904"/>
    <s v="26-Apr-2025"/>
    <x v="4"/>
    <s v="Gujarat"/>
    <s v="North"/>
    <x v="4"/>
    <s v="Sofa"/>
    <n v="1"/>
    <n v="739.38"/>
    <n v="0.19"/>
    <n v="598.9"/>
    <s v="Net Banking"/>
    <s v="Regular"/>
    <s v="Standard"/>
    <s v="Delivered"/>
    <n v="739.38"/>
  </r>
  <r>
    <s v="ORD0905"/>
    <s v="18-May-2025"/>
    <x v="0"/>
    <s v="Tamil Nadu"/>
    <s v="South"/>
    <x v="3"/>
    <s v="Jeans"/>
    <n v="5"/>
    <n v="3133.15"/>
    <n v="0.08"/>
    <n v="14412.49"/>
    <s v="Credit Card"/>
    <s v="Regular"/>
    <s v="Express"/>
    <s v="Delivered"/>
    <n v="15665.75"/>
  </r>
  <r>
    <s v="ORD0906"/>
    <s v="06-Jan-2025"/>
    <x v="1"/>
    <s v="Delhi"/>
    <s v="East"/>
    <x v="3"/>
    <s v="T-shirt"/>
    <n v="5"/>
    <n v="3586.86"/>
    <n v="0.22"/>
    <n v="13988.75"/>
    <s v="Debit Card"/>
    <s v="Prime"/>
    <s v="Same-Day"/>
    <s v="Returned"/>
    <n v="17934.3"/>
  </r>
  <r>
    <s v="ORD0907"/>
    <s v="18-Jun-2025"/>
    <x v="3"/>
    <s v="Tamil Nadu"/>
    <s v="South"/>
    <x v="2"/>
    <s v="Novel"/>
    <n v="4"/>
    <n v="2666.44"/>
    <n v="0.24"/>
    <n v="8105.98"/>
    <s v="Credit Card"/>
    <s v="Prime"/>
    <s v="Standard"/>
    <s v="Delivered"/>
    <n v="10665.76"/>
  </r>
  <r>
    <s v="ORD0908"/>
    <s v="23-Jun-2025"/>
    <x v="3"/>
    <s v="Maharashtra"/>
    <s v="North"/>
    <x v="3"/>
    <s v="Dress"/>
    <n v="2"/>
    <n v="3729.5"/>
    <n v="0.1"/>
    <n v="6713.1"/>
    <s v="COD"/>
    <s v="Regular"/>
    <s v="Same-Day"/>
    <s v="Delivered"/>
    <n v="7459"/>
  </r>
  <r>
    <s v="ORD0909"/>
    <s v="31-May-2025"/>
    <x v="0"/>
    <s v="Gujarat"/>
    <s v="South"/>
    <x v="1"/>
    <s v="Biscuits"/>
    <n v="5"/>
    <n v="1430.32"/>
    <n v="0.05"/>
    <n v="6794.02"/>
    <s v="Net Banking"/>
    <s v="Prime"/>
    <s v="Standard"/>
    <s v="Delivered"/>
    <n v="7151.5999999999995"/>
  </r>
  <r>
    <s v="ORD0910"/>
    <s v="24-Apr-2025"/>
    <x v="4"/>
    <s v="Gujarat"/>
    <s v="North"/>
    <x v="0"/>
    <s v="Smartwatch"/>
    <n v="3"/>
    <n v="4277.13"/>
    <n v="7.0000000000000007E-2"/>
    <n v="11933.19"/>
    <s v="COD"/>
    <s v="Prime"/>
    <s v="Express"/>
    <s v="Delivered"/>
    <n v="12831.39"/>
  </r>
  <r>
    <s v="ORD0911"/>
    <s v="17-Mar-2025"/>
    <x v="5"/>
    <s v="Karnataka"/>
    <s v="East"/>
    <x v="0"/>
    <s v="Laptop"/>
    <n v="2"/>
    <n v="4716.03"/>
    <n v="7.0000000000000007E-2"/>
    <n v="8771.82"/>
    <s v="Credit Card"/>
    <s v="First-Time"/>
    <s v="Standard"/>
    <s v="Returned"/>
    <n v="9432.06"/>
  </r>
  <r>
    <s v="ORD0912"/>
    <s v="05-Apr-2025"/>
    <x v="4"/>
    <s v="Delhi"/>
    <s v="East"/>
    <x v="0"/>
    <s v="Laptop"/>
    <n v="1"/>
    <n v="3278.36"/>
    <n v="0.16"/>
    <n v="2753.82"/>
    <s v="COD"/>
    <s v="Regular"/>
    <s v="Express"/>
    <s v="Delivered"/>
    <n v="3278.36"/>
  </r>
  <r>
    <s v="ORD0913"/>
    <s v="04-Jan-2025"/>
    <x v="1"/>
    <s v="Delhi"/>
    <s v="East"/>
    <x v="1"/>
    <s v="Milk"/>
    <n v="3"/>
    <n v="1690.71"/>
    <n v="0.01"/>
    <n v="5021.41"/>
    <s v="Net Banking"/>
    <s v="First-Time"/>
    <s v="Standard"/>
    <s v="Delivered"/>
    <n v="5072.13"/>
  </r>
  <r>
    <s v="ORD0914"/>
    <s v="12-Mar-2025"/>
    <x v="5"/>
    <s v="Karnataka"/>
    <s v="East"/>
    <x v="4"/>
    <s v="Sofa"/>
    <n v="5"/>
    <n v="621.57000000000005"/>
    <n v="0.19"/>
    <n v="2517.36"/>
    <s v="Credit Card"/>
    <s v="First-Time"/>
    <s v="Express"/>
    <s v="Returned"/>
    <n v="3107.8500000000004"/>
  </r>
  <r>
    <s v="ORD0915"/>
    <s v="01-Mar-2025"/>
    <x v="5"/>
    <s v="Tamil Nadu"/>
    <s v="South"/>
    <x v="1"/>
    <s v="Oil"/>
    <n v="3"/>
    <n v="1099.2"/>
    <n v="0.16"/>
    <n v="2769.98"/>
    <s v="Debit Card"/>
    <s v="Prime"/>
    <s v="Express"/>
    <s v="Delivered"/>
    <n v="3297.6000000000004"/>
  </r>
  <r>
    <s v="ORD0916"/>
    <s v="29-May-2025"/>
    <x v="0"/>
    <s v="Delhi"/>
    <s v="South"/>
    <x v="2"/>
    <s v="Comics"/>
    <n v="4"/>
    <n v="989.42"/>
    <n v="0.05"/>
    <n v="3759.8"/>
    <s v="Net Banking"/>
    <s v="Regular"/>
    <s v="Standard"/>
    <s v="Delivered"/>
    <n v="3957.68"/>
  </r>
  <r>
    <s v="ORD0917"/>
    <s v="19-Mar-2025"/>
    <x v="5"/>
    <s v="Maharashtra"/>
    <s v="North"/>
    <x v="3"/>
    <s v="Dress"/>
    <n v="2"/>
    <n v="4105.75"/>
    <n v="0.17"/>
    <n v="6815.55"/>
    <s v="UPI"/>
    <s v="Regular"/>
    <s v="Standard"/>
    <s v="Delivered"/>
    <n v="8211.5"/>
  </r>
  <r>
    <s v="ORD0918"/>
    <s v="17-Jun-2025"/>
    <x v="3"/>
    <s v="Tamil Nadu"/>
    <s v="North"/>
    <x v="2"/>
    <s v="Textbook"/>
    <n v="5"/>
    <n v="772.73"/>
    <n v="0.19"/>
    <n v="3129.56"/>
    <s v="Net Banking"/>
    <s v="Regular"/>
    <s v="Standard"/>
    <s v="Delivered"/>
    <n v="3863.65"/>
  </r>
  <r>
    <s v="ORD0919"/>
    <s v="25-Jun-2025"/>
    <x v="3"/>
    <s v="Maharashtra"/>
    <s v="North"/>
    <x v="0"/>
    <s v="Smartphone"/>
    <n v="2"/>
    <n v="3873.58"/>
    <n v="7.0000000000000007E-2"/>
    <n v="7204.86"/>
    <s v="Credit Card"/>
    <s v="Regular"/>
    <s v="Same-Day"/>
    <s v="Cancelled"/>
    <n v="7747.16"/>
  </r>
  <r>
    <s v="ORD0920"/>
    <s v="14-Jun-2025"/>
    <x v="3"/>
    <s v="Gujarat"/>
    <s v="West"/>
    <x v="0"/>
    <s v="Smartphone"/>
    <n v="1"/>
    <n v="1091.3800000000001"/>
    <n v="0.12"/>
    <n v="960.41"/>
    <s v="UPI"/>
    <s v="First-Time"/>
    <s v="Same-Day"/>
    <s v="Cancelled"/>
    <n v="1091.3800000000001"/>
  </r>
  <r>
    <s v="ORD0921"/>
    <s v="25-Mar-2025"/>
    <x v="5"/>
    <s v="Tamil Nadu"/>
    <s v="North"/>
    <x v="4"/>
    <s v="Curtain"/>
    <n v="1"/>
    <n v="2763.28"/>
    <n v="7.0000000000000007E-2"/>
    <n v="2569.85"/>
    <s v="Debit Card"/>
    <s v="Regular"/>
    <s v="Same-Day"/>
    <s v="Delivered"/>
    <n v="2763.28"/>
  </r>
  <r>
    <s v="ORD0922"/>
    <s v="17-Apr-2025"/>
    <x v="4"/>
    <s v="Gujarat"/>
    <s v="South"/>
    <x v="0"/>
    <s v="Smartphone"/>
    <n v="5"/>
    <n v="4443.6400000000003"/>
    <n v="0.1"/>
    <n v="19996.38"/>
    <s v="UPI"/>
    <s v="Regular"/>
    <s v="Standard"/>
    <s v="Delivered"/>
    <n v="22218.2"/>
  </r>
  <r>
    <s v="ORD0923"/>
    <s v="28-May-2025"/>
    <x v="0"/>
    <s v="Delhi"/>
    <s v="North"/>
    <x v="2"/>
    <s v="Biography"/>
    <n v="3"/>
    <n v="1206.83"/>
    <n v="0.22"/>
    <n v="2823.98"/>
    <s v="UPI"/>
    <s v="First-Time"/>
    <s v="Express"/>
    <s v="Delivered"/>
    <n v="3620.49"/>
  </r>
  <r>
    <s v="ORD0924"/>
    <s v="25-May-2025"/>
    <x v="0"/>
    <s v="Maharashtra"/>
    <s v="North"/>
    <x v="0"/>
    <s v="Laptop"/>
    <n v="1"/>
    <n v="3116.91"/>
    <n v="0.03"/>
    <n v="3023.4"/>
    <s v="UPI"/>
    <s v="Prime"/>
    <s v="Standard"/>
    <s v="Delivered"/>
    <n v="3116.91"/>
  </r>
  <r>
    <s v="ORD0925"/>
    <s v="19-Apr-2025"/>
    <x v="4"/>
    <s v="Gujarat"/>
    <s v="East"/>
    <x v="3"/>
    <s v="Jacket"/>
    <n v="2"/>
    <n v="3429.22"/>
    <n v="0.04"/>
    <n v="6584.1"/>
    <s v="UPI"/>
    <s v="First-Time"/>
    <s v="Same-Day"/>
    <s v="Delivered"/>
    <n v="6858.44"/>
  </r>
  <r>
    <s v="ORD0926"/>
    <s v="07-Jun-2025"/>
    <x v="3"/>
    <s v="Maharashtra"/>
    <s v="North"/>
    <x v="4"/>
    <s v="Curtain"/>
    <n v="3"/>
    <n v="4671.12"/>
    <n v="0.2"/>
    <n v="11210.69"/>
    <s v="UPI"/>
    <s v="Prime"/>
    <s v="Same-Day"/>
    <s v="Cancelled"/>
    <n v="14013.36"/>
  </r>
  <r>
    <s v="ORD0927"/>
    <s v="30-Apr-2025"/>
    <x v="4"/>
    <s v="Karnataka"/>
    <s v="North"/>
    <x v="3"/>
    <s v="Jeans"/>
    <n v="4"/>
    <n v="3634.58"/>
    <n v="0.2"/>
    <n v="11630.66"/>
    <s v="Debit Card"/>
    <s v="Prime"/>
    <s v="Express"/>
    <s v="Delivered"/>
    <n v="14538.32"/>
  </r>
  <r>
    <s v="ORD0928"/>
    <s v="26-Jun-2025"/>
    <x v="3"/>
    <s v="Delhi"/>
    <s v="West"/>
    <x v="2"/>
    <s v="Comics"/>
    <n v="2"/>
    <n v="991.17"/>
    <n v="0.1"/>
    <n v="1784.11"/>
    <s v="Credit Card"/>
    <s v="Prime"/>
    <s v="Express"/>
    <s v="Delivered"/>
    <n v="1982.34"/>
  </r>
  <r>
    <s v="ORD0929"/>
    <s v="14-Feb-2025"/>
    <x v="2"/>
    <s v="Delhi"/>
    <s v="South"/>
    <x v="2"/>
    <s v="Comics"/>
    <n v="4"/>
    <n v="2791.76"/>
    <n v="0.13"/>
    <n v="9715.32"/>
    <s v="Debit Card"/>
    <s v="Prime"/>
    <s v="Express"/>
    <s v="Delivered"/>
    <n v="11167.04"/>
  </r>
  <r>
    <s v="ORD0930"/>
    <s v="07-Apr-2025"/>
    <x v="4"/>
    <s v="Gujarat"/>
    <s v="South"/>
    <x v="1"/>
    <s v="Biscuits"/>
    <n v="2"/>
    <n v="3545.16"/>
    <n v="0.06"/>
    <n v="6664.9"/>
    <s v="COD"/>
    <s v="First-Time"/>
    <s v="Standard"/>
    <s v="In Transit"/>
    <n v="7090.32"/>
  </r>
  <r>
    <s v="ORD0931"/>
    <s v="14-Feb-2025"/>
    <x v="2"/>
    <s v="Gujarat"/>
    <s v="East"/>
    <x v="0"/>
    <s v="Headphones"/>
    <n v="1"/>
    <n v="391.93"/>
    <n v="0.09"/>
    <n v="356.66"/>
    <s v="Net Banking"/>
    <s v="Regular"/>
    <s v="Standard"/>
    <s v="Delivered"/>
    <n v="391.93"/>
  </r>
  <r>
    <s v="ORD0932"/>
    <s v="24-Feb-2025"/>
    <x v="2"/>
    <s v="Delhi"/>
    <s v="South"/>
    <x v="1"/>
    <s v="Biscuits"/>
    <n v="1"/>
    <n v="3760.28"/>
    <n v="0.03"/>
    <n v="3647.47"/>
    <s v="Debit Card"/>
    <s v="Regular"/>
    <s v="Same-Day"/>
    <s v="Delivered"/>
    <n v="3760.28"/>
  </r>
  <r>
    <s v="ORD0933"/>
    <s v="28-Mar-2025"/>
    <x v="5"/>
    <s v="Karnataka"/>
    <s v="South"/>
    <x v="0"/>
    <s v="Smartwatch"/>
    <n v="1"/>
    <n v="3347.46"/>
    <n v="0.02"/>
    <n v="3280.51"/>
    <s v="Credit Card"/>
    <s v="First-Time"/>
    <s v="Same-Day"/>
    <s v="Delivered"/>
    <n v="3347.46"/>
  </r>
  <r>
    <s v="ORD0934"/>
    <s v="07-Apr-2025"/>
    <x v="4"/>
    <s v="Maharashtra"/>
    <s v="South"/>
    <x v="4"/>
    <s v="Sofa"/>
    <n v="1"/>
    <n v="2889"/>
    <n v="0.2"/>
    <n v="2311.1999999999998"/>
    <s v="Debit Card"/>
    <s v="Regular"/>
    <s v="Standard"/>
    <s v="Delivered"/>
    <n v="2889"/>
  </r>
  <r>
    <s v="ORD0935"/>
    <s v="08-Jan-2025"/>
    <x v="1"/>
    <s v="Tamil Nadu"/>
    <s v="East"/>
    <x v="3"/>
    <s v="Dress"/>
    <n v="3"/>
    <n v="2275.4699999999998"/>
    <n v="0.16"/>
    <n v="5734.18"/>
    <s v="Net Banking"/>
    <s v="First-Time"/>
    <s v="Standard"/>
    <s v="Delivered"/>
    <n v="6826.41"/>
  </r>
  <r>
    <s v="ORD0936"/>
    <s v="19-Mar-2025"/>
    <x v="5"/>
    <s v="Gujarat"/>
    <s v="West"/>
    <x v="0"/>
    <s v="Smartphone"/>
    <n v="2"/>
    <n v="153.25"/>
    <n v="0.21"/>
    <n v="242.14"/>
    <s v="Debit Card"/>
    <s v="First-Time"/>
    <s v="Same-Day"/>
    <s v="Delivered"/>
    <n v="306.5"/>
  </r>
  <r>
    <s v="ORD0937"/>
    <s v="09-Mar-2025"/>
    <x v="5"/>
    <s v="Delhi"/>
    <s v="South"/>
    <x v="4"/>
    <s v="Curtain"/>
    <n v="3"/>
    <n v="4868.3"/>
    <n v="0.13"/>
    <n v="12706.26"/>
    <s v="Net Banking"/>
    <s v="Regular"/>
    <s v="Standard"/>
    <s v="Delivered"/>
    <n v="14604.900000000001"/>
  </r>
  <r>
    <s v="ORD0938"/>
    <s v="12-May-2025"/>
    <x v="0"/>
    <s v="Tamil Nadu"/>
    <s v="West"/>
    <x v="0"/>
    <s v="Laptop"/>
    <n v="5"/>
    <n v="3064.91"/>
    <n v="0.02"/>
    <n v="15018.06"/>
    <s v="Debit Card"/>
    <s v="First-Time"/>
    <s v="Same-Day"/>
    <s v="Delivered"/>
    <n v="15324.55"/>
  </r>
  <r>
    <s v="ORD0939"/>
    <s v="14-May-2025"/>
    <x v="0"/>
    <s v="Delhi"/>
    <s v="East"/>
    <x v="2"/>
    <s v="Biography"/>
    <n v="4"/>
    <n v="1054.18"/>
    <n v="0.03"/>
    <n v="4090.22"/>
    <s v="Credit Card"/>
    <s v="Prime"/>
    <s v="Standard"/>
    <s v="Delivered"/>
    <n v="4216.72"/>
  </r>
  <r>
    <s v="ORD0940"/>
    <s v="06-Jun-2025"/>
    <x v="3"/>
    <s v="Delhi"/>
    <s v="East"/>
    <x v="4"/>
    <s v="Lamp"/>
    <n v="5"/>
    <n v="621.67999999999995"/>
    <n v="0.05"/>
    <n v="2952.98"/>
    <s v="UPI"/>
    <s v="Regular"/>
    <s v="Standard"/>
    <s v="Delivered"/>
    <n v="3108.3999999999996"/>
  </r>
  <r>
    <s v="ORD0941"/>
    <s v="22-Mar-2025"/>
    <x v="5"/>
    <s v="Delhi"/>
    <s v="North"/>
    <x v="3"/>
    <s v="T-shirt"/>
    <n v="5"/>
    <n v="2867.5"/>
    <n v="0.14000000000000001"/>
    <n v="12330.25"/>
    <s v="UPI"/>
    <s v="Regular"/>
    <s v="Express"/>
    <s v="Delivered"/>
    <n v="14337.5"/>
  </r>
  <r>
    <s v="ORD0942"/>
    <s v="23-May-2025"/>
    <x v="0"/>
    <s v="Maharashtra"/>
    <s v="East"/>
    <x v="0"/>
    <s v="Headphones"/>
    <n v="4"/>
    <n v="2551.06"/>
    <n v="0.08"/>
    <n v="9387.9"/>
    <s v="UPI"/>
    <s v="Prime"/>
    <s v="Express"/>
    <s v="In Transit"/>
    <n v="10204.24"/>
  </r>
  <r>
    <s v="ORD0943"/>
    <s v="04-Feb-2025"/>
    <x v="2"/>
    <s v="Tamil Nadu"/>
    <s v="West"/>
    <x v="0"/>
    <s v="Headphones"/>
    <n v="5"/>
    <n v="4056.72"/>
    <n v="0.04"/>
    <n v="19472.259999999998"/>
    <s v="COD"/>
    <s v="Regular"/>
    <s v="Same-Day"/>
    <s v="Delivered"/>
    <n v="20283.599999999999"/>
  </r>
  <r>
    <s v="ORD0944"/>
    <s v="15-Jun-2025"/>
    <x v="3"/>
    <s v="Delhi"/>
    <s v="South"/>
    <x v="0"/>
    <s v="Headphones"/>
    <n v="4"/>
    <n v="485.89"/>
    <n v="0.16"/>
    <n v="1632.59"/>
    <s v="Debit Card"/>
    <s v="First-Time"/>
    <s v="Same-Day"/>
    <s v="Returned"/>
    <n v="1943.56"/>
  </r>
  <r>
    <s v="ORD0945"/>
    <s v="03-Apr-2025"/>
    <x v="4"/>
    <s v="Gujarat"/>
    <s v="West"/>
    <x v="3"/>
    <s v="Jeans"/>
    <n v="5"/>
    <n v="3291.84"/>
    <n v="0.23"/>
    <n v="12673.58"/>
    <s v="COD"/>
    <s v="First-Time"/>
    <s v="Express"/>
    <s v="Cancelled"/>
    <n v="16459.2"/>
  </r>
  <r>
    <s v="ORD0946"/>
    <s v="30-Jun-2025"/>
    <x v="3"/>
    <s v="Karnataka"/>
    <s v="South"/>
    <x v="4"/>
    <s v="Curtain"/>
    <n v="1"/>
    <n v="4464.33"/>
    <n v="0.19"/>
    <n v="3616.11"/>
    <s v="COD"/>
    <s v="Prime"/>
    <s v="Express"/>
    <s v="Delivered"/>
    <n v="4464.33"/>
  </r>
  <r>
    <s v="ORD0947"/>
    <s v="27-Jan-2025"/>
    <x v="1"/>
    <s v="Delhi"/>
    <s v="North"/>
    <x v="1"/>
    <s v="Rice"/>
    <n v="4"/>
    <n v="577.29"/>
    <n v="0"/>
    <n v="2309.16"/>
    <s v="COD"/>
    <s v="First-Time"/>
    <s v="Express"/>
    <s v="Delivered"/>
    <n v="2309.16"/>
  </r>
  <r>
    <s v="ORD0948"/>
    <s v="03-May-2025"/>
    <x v="0"/>
    <s v="Delhi"/>
    <s v="North"/>
    <x v="2"/>
    <s v="Comics"/>
    <n v="1"/>
    <n v="1472.57"/>
    <n v="0.09"/>
    <n v="1340.04"/>
    <s v="UPI"/>
    <s v="Regular"/>
    <s v="Standard"/>
    <s v="Delivered"/>
    <n v="1472.57"/>
  </r>
  <r>
    <s v="ORD0949"/>
    <s v="16-Apr-2025"/>
    <x v="4"/>
    <s v="Tamil Nadu"/>
    <s v="North"/>
    <x v="2"/>
    <s v="Comics"/>
    <n v="2"/>
    <n v="4705.16"/>
    <n v="0.24"/>
    <n v="7151.84"/>
    <s v="UPI"/>
    <s v="Prime"/>
    <s v="Express"/>
    <s v="Delivered"/>
    <n v="9410.32"/>
  </r>
  <r>
    <s v="ORD0950"/>
    <s v="08-Jan-2025"/>
    <x v="1"/>
    <s v="Tamil Nadu"/>
    <s v="East"/>
    <x v="4"/>
    <s v="Table"/>
    <n v="2"/>
    <n v="2260.06"/>
    <n v="0.13"/>
    <n v="3932.5"/>
    <s v="COD"/>
    <s v="First-Time"/>
    <s v="Same-Day"/>
    <s v="Delivered"/>
    <n v="4520.12"/>
  </r>
  <r>
    <s v="ORD0951"/>
    <s v="28-Jun-2025"/>
    <x v="3"/>
    <s v="Karnataka"/>
    <s v="North"/>
    <x v="2"/>
    <s v="Biography"/>
    <n v="1"/>
    <n v="3731.11"/>
    <n v="0.06"/>
    <n v="3507.24"/>
    <s v="Credit Card"/>
    <s v="First-Time"/>
    <s v="Same-Day"/>
    <s v="Delivered"/>
    <n v="3731.11"/>
  </r>
  <r>
    <s v="ORD0952"/>
    <s v="20-Mar-2025"/>
    <x v="5"/>
    <s v="Tamil Nadu"/>
    <s v="North"/>
    <x v="0"/>
    <s v="Headphones"/>
    <n v="4"/>
    <n v="4283.76"/>
    <n v="0.06"/>
    <n v="16106.94"/>
    <s v="Debit Card"/>
    <s v="First-Time"/>
    <s v="Express"/>
    <s v="Delivered"/>
    <n v="17135.04"/>
  </r>
  <r>
    <s v="ORD0953"/>
    <s v="27-Apr-2025"/>
    <x v="4"/>
    <s v="Maharashtra"/>
    <s v="South"/>
    <x v="2"/>
    <s v="Biography"/>
    <n v="1"/>
    <n v="4595.5600000000004"/>
    <n v="0.23"/>
    <n v="3538.58"/>
    <s v="Credit Card"/>
    <s v="Regular"/>
    <s v="Express"/>
    <s v="Delivered"/>
    <n v="4595.5600000000004"/>
  </r>
  <r>
    <s v="ORD0954"/>
    <s v="22-Apr-2025"/>
    <x v="4"/>
    <s v="Karnataka"/>
    <s v="West"/>
    <x v="0"/>
    <s v="Headphones"/>
    <n v="2"/>
    <n v="3541.23"/>
    <n v="0.12"/>
    <n v="6232.56"/>
    <s v="COD"/>
    <s v="Prime"/>
    <s v="Express"/>
    <s v="Delivered"/>
    <n v="7082.46"/>
  </r>
  <r>
    <s v="ORD0955"/>
    <s v="11-May-2025"/>
    <x v="0"/>
    <s v="Delhi"/>
    <s v="North"/>
    <x v="3"/>
    <s v="Jacket"/>
    <n v="5"/>
    <n v="253.48"/>
    <n v="0.15"/>
    <n v="1077.29"/>
    <s v="Debit Card"/>
    <s v="Prime"/>
    <s v="Express"/>
    <s v="Returned"/>
    <n v="1267.3999999999999"/>
  </r>
  <r>
    <s v="ORD0956"/>
    <s v="08-Jan-2025"/>
    <x v="1"/>
    <s v="Tamil Nadu"/>
    <s v="West"/>
    <x v="4"/>
    <s v="Table"/>
    <n v="2"/>
    <n v="4353.3"/>
    <n v="0.24"/>
    <n v="6617.02"/>
    <s v="Debit Card"/>
    <s v="Regular"/>
    <s v="Same-Day"/>
    <s v="Delivered"/>
    <n v="8706.6"/>
  </r>
  <r>
    <s v="ORD0957"/>
    <s v="19-Jan-2025"/>
    <x v="1"/>
    <s v="Delhi"/>
    <s v="West"/>
    <x v="3"/>
    <s v="T-shirt"/>
    <n v="4"/>
    <n v="500.37"/>
    <n v="0.22"/>
    <n v="1561.15"/>
    <s v="Credit Card"/>
    <s v="Prime"/>
    <s v="Express"/>
    <s v="Delivered"/>
    <n v="2001.48"/>
  </r>
  <r>
    <s v="ORD0958"/>
    <s v="07-May-2025"/>
    <x v="0"/>
    <s v="Maharashtra"/>
    <s v="East"/>
    <x v="4"/>
    <s v="Sofa"/>
    <n v="3"/>
    <n v="4820.49"/>
    <n v="7.0000000000000007E-2"/>
    <n v="13449.17"/>
    <s v="Credit Card"/>
    <s v="Prime"/>
    <s v="Standard"/>
    <s v="Returned"/>
    <n v="14461.47"/>
  </r>
  <r>
    <s v="ORD0959"/>
    <s v="27-Mar-2025"/>
    <x v="5"/>
    <s v="Gujarat"/>
    <s v="North"/>
    <x v="2"/>
    <s v="Biography"/>
    <n v="4"/>
    <n v="1837.99"/>
    <n v="0.17"/>
    <n v="6102.13"/>
    <s v="Debit Card"/>
    <s v="First-Time"/>
    <s v="Express"/>
    <s v="Delivered"/>
    <n v="7351.96"/>
  </r>
  <r>
    <s v="ORD0960"/>
    <s v="29-Jan-2025"/>
    <x v="1"/>
    <s v="Maharashtra"/>
    <s v="East"/>
    <x v="1"/>
    <s v="Oil"/>
    <n v="2"/>
    <n v="1686.29"/>
    <n v="0.25"/>
    <n v="2529.4299999999998"/>
    <s v="COD"/>
    <s v="First-Time"/>
    <s v="Same-Day"/>
    <s v="Delivered"/>
    <n v="3372.58"/>
  </r>
  <r>
    <s v="ORD0961"/>
    <s v="20-Jun-2025"/>
    <x v="3"/>
    <s v="Tamil Nadu"/>
    <s v="South"/>
    <x v="2"/>
    <s v="Textbook"/>
    <n v="4"/>
    <n v="1387.73"/>
    <n v="0.18"/>
    <n v="4551.75"/>
    <s v="UPI"/>
    <s v="Regular"/>
    <s v="Express"/>
    <s v="Delivered"/>
    <n v="5550.92"/>
  </r>
  <r>
    <s v="ORD0962"/>
    <s v="02-Apr-2025"/>
    <x v="4"/>
    <s v="Maharashtra"/>
    <s v="West"/>
    <x v="1"/>
    <s v="Rice"/>
    <n v="2"/>
    <n v="2158.86"/>
    <n v="0.14000000000000001"/>
    <n v="3713.24"/>
    <s v="Debit Card"/>
    <s v="First-Time"/>
    <s v="Standard"/>
    <s v="Delivered"/>
    <n v="4317.72"/>
  </r>
  <r>
    <s v="ORD0963"/>
    <s v="07-Feb-2025"/>
    <x v="2"/>
    <s v="Gujarat"/>
    <s v="North"/>
    <x v="3"/>
    <s v="Jeans"/>
    <n v="3"/>
    <n v="179.34"/>
    <n v="0.22"/>
    <n v="419.66"/>
    <s v="Credit Card"/>
    <s v="Prime"/>
    <s v="Same-Day"/>
    <s v="Delivered"/>
    <n v="538.02"/>
  </r>
  <r>
    <s v="ORD0964"/>
    <s v="12-Jan-2025"/>
    <x v="1"/>
    <s v="Tamil Nadu"/>
    <s v="North"/>
    <x v="2"/>
    <s v="Biography"/>
    <n v="5"/>
    <n v="2186.66"/>
    <n v="0.24"/>
    <n v="8309.31"/>
    <s v="UPI"/>
    <s v="Prime"/>
    <s v="Express"/>
    <s v="Returned"/>
    <n v="10933.3"/>
  </r>
  <r>
    <s v="ORD0965"/>
    <s v="22-Feb-2025"/>
    <x v="2"/>
    <s v="Karnataka"/>
    <s v="West"/>
    <x v="2"/>
    <s v="Biography"/>
    <n v="5"/>
    <n v="897.02"/>
    <n v="0.11"/>
    <n v="3991.74"/>
    <s v="Debit Card"/>
    <s v="First-Time"/>
    <s v="Express"/>
    <s v="Delivered"/>
    <n v="4485.1000000000004"/>
  </r>
  <r>
    <s v="ORD0966"/>
    <s v="17-Mar-2025"/>
    <x v="5"/>
    <s v="Maharashtra"/>
    <s v="North"/>
    <x v="1"/>
    <s v="Rice"/>
    <n v="1"/>
    <n v="3119.68"/>
    <n v="0.1"/>
    <n v="2807.71"/>
    <s v="Credit Card"/>
    <s v="Regular"/>
    <s v="Express"/>
    <s v="Delivered"/>
    <n v="3119.68"/>
  </r>
  <r>
    <s v="ORD0967"/>
    <s v="07-Mar-2025"/>
    <x v="5"/>
    <s v="Karnataka"/>
    <s v="South"/>
    <x v="1"/>
    <s v="Rice"/>
    <n v="2"/>
    <n v="3906.71"/>
    <n v="0.14000000000000001"/>
    <n v="6719.54"/>
    <s v="Net Banking"/>
    <s v="Regular"/>
    <s v="Standard"/>
    <s v="Returned"/>
    <n v="7813.42"/>
  </r>
  <r>
    <s v="ORD0968"/>
    <s v="13-Feb-2025"/>
    <x v="2"/>
    <s v="Tamil Nadu"/>
    <s v="East"/>
    <x v="0"/>
    <s v="Headphones"/>
    <n v="4"/>
    <n v="137.27000000000001"/>
    <n v="0.09"/>
    <n v="499.66"/>
    <s v="Net Banking"/>
    <s v="First-Time"/>
    <s v="Standard"/>
    <s v="Delivered"/>
    <n v="549.08000000000004"/>
  </r>
  <r>
    <s v="ORD0969"/>
    <s v="01-Apr-2025"/>
    <x v="4"/>
    <s v="Tamil Nadu"/>
    <s v="East"/>
    <x v="4"/>
    <s v="Curtain"/>
    <n v="4"/>
    <n v="260.11"/>
    <n v="0.01"/>
    <n v="1030.04"/>
    <s v="Debit Card"/>
    <s v="Regular"/>
    <s v="Express"/>
    <s v="Delivered"/>
    <n v="1040.44"/>
  </r>
  <r>
    <s v="ORD0970"/>
    <s v="07-Mar-2025"/>
    <x v="5"/>
    <s v="Delhi"/>
    <s v="West"/>
    <x v="1"/>
    <s v="Biscuits"/>
    <n v="2"/>
    <n v="3119.71"/>
    <n v="0.1"/>
    <n v="5615.48"/>
    <s v="COD"/>
    <s v="Prime"/>
    <s v="Standard"/>
    <s v="Delivered"/>
    <n v="6239.42"/>
  </r>
  <r>
    <s v="ORD0971"/>
    <s v="09-Mar-2025"/>
    <x v="5"/>
    <s v="Tamil Nadu"/>
    <s v="North"/>
    <x v="2"/>
    <s v="Textbook"/>
    <n v="2"/>
    <n v="2243.27"/>
    <n v="0.02"/>
    <n v="4396.8100000000004"/>
    <s v="UPI"/>
    <s v="First-Time"/>
    <s v="Standard"/>
    <s v="Delivered"/>
    <n v="4486.54"/>
  </r>
  <r>
    <s v="ORD0972"/>
    <s v="30-May-2025"/>
    <x v="0"/>
    <s v="Gujarat"/>
    <s v="South"/>
    <x v="2"/>
    <s v="Comics"/>
    <n v="2"/>
    <n v="556.95000000000005"/>
    <n v="0.01"/>
    <n v="1102.76"/>
    <s v="Debit Card"/>
    <s v="Prime"/>
    <s v="Standard"/>
    <s v="Delivered"/>
    <n v="1113.9000000000001"/>
  </r>
  <r>
    <s v="ORD0973"/>
    <s v="22-Jun-2025"/>
    <x v="3"/>
    <s v="Gujarat"/>
    <s v="South"/>
    <x v="1"/>
    <s v="Rice"/>
    <n v="2"/>
    <n v="4918.7299999999996"/>
    <n v="0.16"/>
    <n v="8263.4699999999993"/>
    <s v="Net Banking"/>
    <s v="Regular"/>
    <s v="Express"/>
    <s v="Delivered"/>
    <n v="9837.4599999999991"/>
  </r>
  <r>
    <s v="ORD0974"/>
    <s v="17-Mar-2025"/>
    <x v="5"/>
    <s v="Delhi"/>
    <s v="North"/>
    <x v="3"/>
    <s v="Dress"/>
    <n v="4"/>
    <n v="3874.92"/>
    <n v="0.16"/>
    <n v="13019.73"/>
    <s v="COD"/>
    <s v="Regular"/>
    <s v="Express"/>
    <s v="Returned"/>
    <n v="15499.68"/>
  </r>
  <r>
    <s v="ORD0975"/>
    <s v="26-Feb-2025"/>
    <x v="2"/>
    <s v="Maharashtra"/>
    <s v="North"/>
    <x v="0"/>
    <s v="Smartphone"/>
    <n v="1"/>
    <n v="624.67999999999995"/>
    <n v="7.0000000000000007E-2"/>
    <n v="580.95000000000005"/>
    <s v="Net Banking"/>
    <s v="First-Time"/>
    <s v="Standard"/>
    <s v="Delivered"/>
    <n v="624.67999999999995"/>
  </r>
  <r>
    <s v="ORD0976"/>
    <s v="29-May-2025"/>
    <x v="0"/>
    <s v="Tamil Nadu"/>
    <s v="North"/>
    <x v="4"/>
    <s v="Sofa"/>
    <n v="1"/>
    <n v="2127.35"/>
    <n v="0.12"/>
    <n v="1872.07"/>
    <s v="Credit Card"/>
    <s v="Prime"/>
    <s v="Same-Day"/>
    <s v="Delivered"/>
    <n v="2127.35"/>
  </r>
  <r>
    <s v="ORD0977"/>
    <s v="13-Jun-2025"/>
    <x v="3"/>
    <s v="Karnataka"/>
    <s v="North"/>
    <x v="2"/>
    <s v="Biography"/>
    <n v="2"/>
    <n v="1563.9"/>
    <n v="0.23"/>
    <n v="2408.41"/>
    <s v="Net Banking"/>
    <s v="Regular"/>
    <s v="Same-Day"/>
    <s v="Delivered"/>
    <n v="3127.8"/>
  </r>
  <r>
    <s v="ORD0978"/>
    <s v="25-Mar-2025"/>
    <x v="5"/>
    <s v="Tamil Nadu"/>
    <s v="North"/>
    <x v="4"/>
    <s v="Curtain"/>
    <n v="5"/>
    <n v="124.57"/>
    <n v="0.13"/>
    <n v="541.88"/>
    <s v="COD"/>
    <s v="First-Time"/>
    <s v="Express"/>
    <s v="Delivered"/>
    <n v="622.84999999999991"/>
  </r>
  <r>
    <s v="ORD0979"/>
    <s v="20-Feb-2025"/>
    <x v="2"/>
    <s v="Gujarat"/>
    <s v="North"/>
    <x v="0"/>
    <s v="Smartphone"/>
    <n v="2"/>
    <n v="4347.68"/>
    <n v="0.03"/>
    <n v="8434.5"/>
    <s v="COD"/>
    <s v="Regular"/>
    <s v="Standard"/>
    <s v="Delivered"/>
    <n v="8695.36"/>
  </r>
  <r>
    <s v="ORD0980"/>
    <s v="14-Jun-2025"/>
    <x v="3"/>
    <s v="Delhi"/>
    <s v="East"/>
    <x v="3"/>
    <s v="T-shirt"/>
    <n v="4"/>
    <n v="1076.26"/>
    <n v="0.02"/>
    <n v="4218.9399999999996"/>
    <s v="UPI"/>
    <s v="Prime"/>
    <s v="Same-Day"/>
    <s v="Delivered"/>
    <n v="4305.04"/>
  </r>
  <r>
    <s v="ORD0981"/>
    <s v="18-Jan-2025"/>
    <x v="1"/>
    <s v="Gujarat"/>
    <s v="East"/>
    <x v="2"/>
    <s v="Biography"/>
    <n v="3"/>
    <n v="947.5"/>
    <n v="0.17"/>
    <n v="2359.2800000000002"/>
    <s v="Net Banking"/>
    <s v="Regular"/>
    <s v="Same-Day"/>
    <s v="In Transit"/>
    <n v="2842.5"/>
  </r>
  <r>
    <s v="ORD0982"/>
    <s v="04-Apr-2025"/>
    <x v="4"/>
    <s v="Delhi"/>
    <s v="East"/>
    <x v="0"/>
    <s v="Headphones"/>
    <n v="4"/>
    <n v="2224.0100000000002"/>
    <n v="0.11"/>
    <n v="7917.48"/>
    <s v="Debit Card"/>
    <s v="First-Time"/>
    <s v="Same-Day"/>
    <s v="Cancelled"/>
    <n v="8896.0400000000009"/>
  </r>
  <r>
    <s v="ORD0983"/>
    <s v="06-Jan-2025"/>
    <x v="1"/>
    <s v="Gujarat"/>
    <s v="North"/>
    <x v="1"/>
    <s v="Rice"/>
    <n v="2"/>
    <n v="2879"/>
    <n v="0.09"/>
    <n v="5239.78"/>
    <s v="Net Banking"/>
    <s v="Prime"/>
    <s v="Same-Day"/>
    <s v="Delivered"/>
    <n v="5758"/>
  </r>
  <r>
    <s v="ORD0984"/>
    <s v="28-May-2025"/>
    <x v="0"/>
    <s v="Gujarat"/>
    <s v="East"/>
    <x v="0"/>
    <s v="Headphones"/>
    <n v="5"/>
    <n v="4150.76"/>
    <n v="0.16"/>
    <n v="17433.189999999999"/>
    <s v="Net Banking"/>
    <s v="Prime"/>
    <s v="Same-Day"/>
    <s v="Delivered"/>
    <n v="20753.800000000003"/>
  </r>
  <r>
    <s v="ORD0985"/>
    <s v="17-Apr-2025"/>
    <x v="4"/>
    <s v="Karnataka"/>
    <s v="East"/>
    <x v="0"/>
    <s v="Laptop"/>
    <n v="3"/>
    <n v="1302.06"/>
    <n v="0.05"/>
    <n v="3710.87"/>
    <s v="Net Banking"/>
    <s v="Regular"/>
    <s v="Express"/>
    <s v="Delivered"/>
    <n v="3906.18"/>
  </r>
  <r>
    <s v="ORD0986"/>
    <s v="13-Jan-2025"/>
    <x v="1"/>
    <s v="Maharashtra"/>
    <s v="East"/>
    <x v="4"/>
    <s v="Lamp"/>
    <n v="1"/>
    <n v="3612.33"/>
    <n v="0.05"/>
    <n v="3431.71"/>
    <s v="UPI"/>
    <s v="First-Time"/>
    <s v="Same-Day"/>
    <s v="Returned"/>
    <n v="3612.33"/>
  </r>
  <r>
    <s v="ORD0987"/>
    <s v="11-Mar-2025"/>
    <x v="5"/>
    <s v="Tamil Nadu"/>
    <s v="North"/>
    <x v="1"/>
    <s v="Rice"/>
    <n v="2"/>
    <n v="2683.59"/>
    <n v="0.03"/>
    <n v="5206.16"/>
    <s v="UPI"/>
    <s v="First-Time"/>
    <s v="Express"/>
    <s v="Delivered"/>
    <n v="5367.18"/>
  </r>
  <r>
    <s v="ORD0988"/>
    <s v="15-Feb-2025"/>
    <x v="2"/>
    <s v="Karnataka"/>
    <s v="East"/>
    <x v="2"/>
    <s v="Biography"/>
    <n v="2"/>
    <n v="343.33"/>
    <n v="0.12"/>
    <n v="604.26"/>
    <s v="UPI"/>
    <s v="Regular"/>
    <s v="Standard"/>
    <s v="Delivered"/>
    <n v="686.66"/>
  </r>
  <r>
    <s v="ORD0989"/>
    <s v="09-May-2025"/>
    <x v="0"/>
    <s v="Delhi"/>
    <s v="North"/>
    <x v="0"/>
    <s v="Smartwatch"/>
    <n v="5"/>
    <n v="1976"/>
    <n v="0.14000000000000001"/>
    <n v="8496.7999999999993"/>
    <s v="COD"/>
    <s v="Prime"/>
    <s v="Express"/>
    <s v="Delivered"/>
    <n v="9880"/>
  </r>
  <r>
    <s v="ORD0990"/>
    <s v="16-Jan-2025"/>
    <x v="1"/>
    <s v="Tamil Nadu"/>
    <s v="North"/>
    <x v="1"/>
    <s v="Rice"/>
    <n v="4"/>
    <n v="281.33999999999997"/>
    <n v="0.13"/>
    <n v="979.06"/>
    <s v="UPI"/>
    <s v="Regular"/>
    <s v="Same-Day"/>
    <s v="Delivered"/>
    <n v="1125.3599999999999"/>
  </r>
  <r>
    <s v="ORD0991"/>
    <s v="03-Jun-2025"/>
    <x v="3"/>
    <s v="Tamil Nadu"/>
    <s v="North"/>
    <x v="0"/>
    <s v="Smartphone"/>
    <n v="3"/>
    <n v="1445.9"/>
    <n v="0.19"/>
    <n v="3513.54"/>
    <s v="Credit Card"/>
    <s v="Prime"/>
    <s v="Express"/>
    <s v="Delivered"/>
    <n v="4337.7000000000007"/>
  </r>
  <r>
    <s v="ORD0992"/>
    <s v="09-May-2025"/>
    <x v="0"/>
    <s v="Gujarat"/>
    <s v="North"/>
    <x v="4"/>
    <s v="Table"/>
    <n v="3"/>
    <n v="3512.64"/>
    <n v="0.11"/>
    <n v="9378.75"/>
    <s v="Credit Card"/>
    <s v="Prime"/>
    <s v="Same-Day"/>
    <s v="Cancelled"/>
    <n v="10537.92"/>
  </r>
  <r>
    <s v="ORD0993"/>
    <s v="10-Jan-2025"/>
    <x v="1"/>
    <s v="Maharashtra"/>
    <s v="West"/>
    <x v="1"/>
    <s v="Rice"/>
    <n v="1"/>
    <n v="779.8"/>
    <n v="0.25"/>
    <n v="584.85"/>
    <s v="Debit Card"/>
    <s v="Regular"/>
    <s v="Same-Day"/>
    <s v="Delivered"/>
    <n v="779.8"/>
  </r>
  <r>
    <s v="ORD0994"/>
    <s v="29-May-2025"/>
    <x v="0"/>
    <s v="Karnataka"/>
    <s v="North"/>
    <x v="0"/>
    <s v="Laptop"/>
    <n v="1"/>
    <n v="1372.47"/>
    <n v="0.2"/>
    <n v="1097.98"/>
    <s v="COD"/>
    <s v="Regular"/>
    <s v="Standard"/>
    <s v="Returned"/>
    <n v="1372.47"/>
  </r>
  <r>
    <s v="ORD0995"/>
    <s v="09-Jan-2025"/>
    <x v="1"/>
    <s v="Karnataka"/>
    <s v="West"/>
    <x v="0"/>
    <s v="Headphones"/>
    <n v="3"/>
    <n v="3523.46"/>
    <n v="0.23"/>
    <n v="8139.19"/>
    <s v="COD"/>
    <s v="Prime"/>
    <s v="Same-Day"/>
    <s v="Delivered"/>
    <n v="10570.380000000001"/>
  </r>
  <r>
    <s v="ORD0996"/>
    <s v="20-Feb-2025"/>
    <x v="2"/>
    <s v="Gujarat"/>
    <s v="West"/>
    <x v="4"/>
    <s v="Sofa"/>
    <n v="4"/>
    <n v="3374.35"/>
    <n v="0.13"/>
    <n v="11742.74"/>
    <s v="Net Banking"/>
    <s v="First-Time"/>
    <s v="Standard"/>
    <s v="Delivered"/>
    <n v="13497.4"/>
  </r>
  <r>
    <s v="ORD0997"/>
    <s v="10-Feb-2025"/>
    <x v="2"/>
    <s v="Tamil Nadu"/>
    <s v="South"/>
    <x v="4"/>
    <s v="Curtain"/>
    <n v="3"/>
    <n v="3854.39"/>
    <n v="0.18"/>
    <n v="9481.7999999999993"/>
    <s v="Debit Card"/>
    <s v="Regular"/>
    <s v="Express"/>
    <s v="Delivered"/>
    <n v="11563.17"/>
  </r>
  <r>
    <s v="ORD0998"/>
    <s v="14-Jun-2025"/>
    <x v="3"/>
    <s v="Maharashtra"/>
    <s v="South"/>
    <x v="3"/>
    <s v="T-shirt"/>
    <n v="2"/>
    <n v="164.33"/>
    <n v="0.05"/>
    <n v="312.23"/>
    <s v="Net Banking"/>
    <s v="Regular"/>
    <s v="Express"/>
    <s v="Delivered"/>
    <n v="328.66"/>
  </r>
  <r>
    <s v="ORD0999"/>
    <s v="06-Jan-2025"/>
    <x v="1"/>
    <s v="Gujarat"/>
    <s v="South"/>
    <x v="4"/>
    <s v="Sofa"/>
    <n v="3"/>
    <n v="3826.39"/>
    <n v="0.08"/>
    <n v="10560.84"/>
    <s v="COD"/>
    <s v="First-Time"/>
    <s v="Express"/>
    <s v="Cancelled"/>
    <n v="11479.17"/>
  </r>
  <r>
    <s v="ORD1000"/>
    <s v="03-May-2025"/>
    <x v="0"/>
    <s v="Delhi"/>
    <s v="South"/>
    <x v="0"/>
    <s v="Laptop"/>
    <n v="4"/>
    <n v="4352.51"/>
    <n v="0.13"/>
    <n v="15146.73"/>
    <s v="UPI"/>
    <s v="Prime"/>
    <s v="Express"/>
    <s v="Delivered"/>
    <n v="17410.04"/>
  </r>
  <r>
    <s v="ORD1001"/>
    <s v="01-Feb-2025"/>
    <x v="2"/>
    <s v="Karnataka"/>
    <s v="North"/>
    <x v="2"/>
    <s v="Textbook"/>
    <n v="1"/>
    <n v="821.72"/>
    <n v="0.22"/>
    <n v="640.94000000000005"/>
    <s v="COD"/>
    <s v="First-Time"/>
    <s v="Same-Day"/>
    <s v="Delivered"/>
    <n v="821.72"/>
  </r>
  <r>
    <s v="ORD1002"/>
    <s v="18-Feb-2025"/>
    <x v="2"/>
    <s v="Karnataka"/>
    <s v="North"/>
    <x v="2"/>
    <s v="Textbook"/>
    <n v="5"/>
    <n v="2317.94"/>
    <n v="7.0000000000000007E-2"/>
    <n v="10778.42"/>
    <s v="Credit Card"/>
    <s v="Prime"/>
    <s v="Same-Day"/>
    <s v="Delivered"/>
    <n v="11589.7"/>
  </r>
  <r>
    <s v="ORD1003"/>
    <s v="27-Jan-2025"/>
    <x v="1"/>
    <s v="Tamil Nadu"/>
    <s v="North"/>
    <x v="3"/>
    <s v="Jeans"/>
    <n v="5"/>
    <n v="1735.32"/>
    <n v="0.11"/>
    <n v="7722.17"/>
    <s v="COD"/>
    <s v="Prime"/>
    <s v="Express"/>
    <s v="Delivered"/>
    <n v="8676.6"/>
  </r>
  <r>
    <s v="ORD1004"/>
    <s v="04-Apr-2025"/>
    <x v="4"/>
    <s v="Delhi"/>
    <s v="West"/>
    <x v="2"/>
    <s v="Biography"/>
    <n v="4"/>
    <n v="965.56"/>
    <n v="7.0000000000000007E-2"/>
    <n v="3591.88"/>
    <s v="UPI"/>
    <s v="Regular"/>
    <s v="Same-Day"/>
    <s v="Delivered"/>
    <n v="3862.24"/>
  </r>
  <r>
    <s v="ORD1005"/>
    <s v="12-May-2025"/>
    <x v="0"/>
    <s v="Delhi"/>
    <s v="South"/>
    <x v="0"/>
    <s v="Smartphone"/>
    <n v="1"/>
    <n v="360.38"/>
    <n v="0.01"/>
    <n v="356.78"/>
    <s v="Credit Card"/>
    <s v="Regular"/>
    <s v="Express"/>
    <s v="Delivered"/>
    <n v="360.38"/>
  </r>
  <r>
    <s v="ORD1006"/>
    <s v="25-Jan-2025"/>
    <x v="1"/>
    <s v="Delhi"/>
    <s v="East"/>
    <x v="0"/>
    <s v="Headphones"/>
    <n v="4"/>
    <n v="2020.35"/>
    <n v="0.03"/>
    <n v="7838.96"/>
    <s v="COD"/>
    <s v="First-Time"/>
    <s v="Same-Day"/>
    <s v="Delivered"/>
    <n v="8081.4"/>
  </r>
  <r>
    <s v="ORD1007"/>
    <s v="22-Apr-2025"/>
    <x v="4"/>
    <s v="Karnataka"/>
    <s v="West"/>
    <x v="3"/>
    <s v="Jeans"/>
    <n v="5"/>
    <n v="1511.1"/>
    <n v="0"/>
    <n v="7555.5"/>
    <s v="UPI"/>
    <s v="First-Time"/>
    <s v="Standard"/>
    <s v="Delivered"/>
    <n v="7555.5"/>
  </r>
  <r>
    <s v="ORD1008"/>
    <s v="14-Feb-2025"/>
    <x v="2"/>
    <s v="Karnataka"/>
    <s v="West"/>
    <x v="3"/>
    <s v="Jeans"/>
    <n v="2"/>
    <n v="1727.56"/>
    <n v="0.11"/>
    <n v="3075.06"/>
    <s v="Credit Card"/>
    <s v="Regular"/>
    <s v="Standard"/>
    <s v="Delivered"/>
    <n v="3455.12"/>
  </r>
  <r>
    <s v="ORD1009"/>
    <s v="03-Apr-2025"/>
    <x v="4"/>
    <s v="Karnataka"/>
    <s v="North"/>
    <x v="0"/>
    <s v="Laptop"/>
    <n v="1"/>
    <n v="3010.63"/>
    <n v="0.24"/>
    <n v="2288.08"/>
    <s v="Credit Card"/>
    <s v="Regular"/>
    <s v="Same-Day"/>
    <s v="Delivered"/>
    <n v="3010.63"/>
  </r>
  <r>
    <s v="ORD1010"/>
    <s v="18-May-2025"/>
    <x v="0"/>
    <s v="Maharashtra"/>
    <s v="South"/>
    <x v="3"/>
    <s v="Jacket"/>
    <n v="5"/>
    <n v="3432.23"/>
    <n v="7.0000000000000007E-2"/>
    <n v="15959.87"/>
    <s v="Credit Card"/>
    <s v="Regular"/>
    <s v="Standard"/>
    <s v="Cancelled"/>
    <n v="17161.150000000001"/>
  </r>
  <r>
    <s v="ORD1011"/>
    <s v="21-Feb-2025"/>
    <x v="2"/>
    <s v="Karnataka"/>
    <s v="West"/>
    <x v="0"/>
    <s v="Smartphone"/>
    <n v="4"/>
    <n v="3700.59"/>
    <n v="0.25"/>
    <n v="11101.77"/>
    <s v="UPI"/>
    <s v="Prime"/>
    <s v="Express"/>
    <s v="Delivered"/>
    <n v="14802.36"/>
  </r>
  <r>
    <s v="ORD1012"/>
    <s v="31-May-2025"/>
    <x v="0"/>
    <s v="Karnataka"/>
    <s v="West"/>
    <x v="2"/>
    <s v="Novel"/>
    <n v="3"/>
    <n v="4467.72"/>
    <n v="0.19"/>
    <n v="10856.56"/>
    <s v="UPI"/>
    <s v="First-Time"/>
    <s v="Same-Day"/>
    <s v="Delivered"/>
    <n v="13403.16"/>
  </r>
  <r>
    <s v="ORD1013"/>
    <s v="15-Mar-2025"/>
    <x v="5"/>
    <s v="Delhi"/>
    <s v="West"/>
    <x v="1"/>
    <s v="Rice"/>
    <n v="2"/>
    <n v="1850.25"/>
    <n v="0.01"/>
    <n v="3663.49"/>
    <s v="Net Banking"/>
    <s v="Regular"/>
    <s v="Same-Day"/>
    <s v="Delivered"/>
    <n v="3700.5"/>
  </r>
  <r>
    <s v="ORD1014"/>
    <s v="04-Feb-2025"/>
    <x v="2"/>
    <s v="Tamil Nadu"/>
    <s v="South"/>
    <x v="0"/>
    <s v="Laptop"/>
    <n v="5"/>
    <n v="4506.18"/>
    <n v="0.11"/>
    <n v="20052.5"/>
    <s v="Credit Card"/>
    <s v="Prime"/>
    <s v="Same-Day"/>
    <s v="Delivered"/>
    <n v="22530.9"/>
  </r>
  <r>
    <s v="ORD1015"/>
    <s v="30-Apr-2025"/>
    <x v="4"/>
    <s v="Tamil Nadu"/>
    <s v="East"/>
    <x v="4"/>
    <s v="Curtain"/>
    <n v="3"/>
    <n v="1615.68"/>
    <n v="0.01"/>
    <n v="4798.57"/>
    <s v="COD"/>
    <s v="Prime"/>
    <s v="Same-Day"/>
    <s v="Cancelled"/>
    <n v="4847.04"/>
  </r>
  <r>
    <s v="ORD1016"/>
    <s v="30-Apr-2025"/>
    <x v="4"/>
    <s v="Tamil Nadu"/>
    <s v="South"/>
    <x v="0"/>
    <s v="Smartwatch"/>
    <n v="3"/>
    <n v="639.92999999999995"/>
    <n v="0"/>
    <n v="1919.79"/>
    <s v="COD"/>
    <s v="Prime"/>
    <s v="Same-Day"/>
    <s v="Delivered"/>
    <n v="1919.79"/>
  </r>
  <r>
    <s v="ORD1017"/>
    <s v="28-May-2025"/>
    <x v="0"/>
    <s v="Gujarat"/>
    <s v="North"/>
    <x v="3"/>
    <s v="Dress"/>
    <n v="2"/>
    <n v="1587.86"/>
    <n v="7.0000000000000007E-2"/>
    <n v="2953.42"/>
    <s v="COD"/>
    <s v="First-Time"/>
    <s v="Express"/>
    <s v="Delivered"/>
    <n v="3175.72"/>
  </r>
  <r>
    <s v="ORD1018"/>
    <s v="22-May-2025"/>
    <x v="0"/>
    <s v="Gujarat"/>
    <s v="North"/>
    <x v="3"/>
    <s v="Dress"/>
    <n v="4"/>
    <n v="1598.53"/>
    <n v="0.11"/>
    <n v="5690.77"/>
    <s v="Credit Card"/>
    <s v="Regular"/>
    <s v="Same-Day"/>
    <s v="Delivered"/>
    <n v="6394.12"/>
  </r>
  <r>
    <s v="ORD1019"/>
    <s v="25-Jan-2025"/>
    <x v="1"/>
    <s v="Karnataka"/>
    <s v="South"/>
    <x v="3"/>
    <s v="Dress"/>
    <n v="5"/>
    <n v="859.68"/>
    <n v="0.02"/>
    <n v="4212.43"/>
    <s v="COD"/>
    <s v="First-Time"/>
    <s v="Express"/>
    <s v="In Transit"/>
    <n v="4298.3999999999996"/>
  </r>
  <r>
    <s v="ORD1020"/>
    <s v="03-Jun-2025"/>
    <x v="3"/>
    <s v="Gujarat"/>
    <s v="West"/>
    <x v="3"/>
    <s v="Jacket"/>
    <n v="2"/>
    <n v="257.47000000000003"/>
    <n v="0.23"/>
    <n v="396.5"/>
    <s v="Credit Card"/>
    <s v="Prime"/>
    <s v="Standard"/>
    <s v="Delivered"/>
    <n v="514.94000000000005"/>
  </r>
  <r>
    <s v="ORD1021"/>
    <s v="11-Jun-2025"/>
    <x v="3"/>
    <s v="Karnataka"/>
    <s v="South"/>
    <x v="0"/>
    <s v="Headphones"/>
    <n v="2"/>
    <n v="2863.15"/>
    <n v="0.17"/>
    <n v="4752.83"/>
    <s v="COD"/>
    <s v="Prime"/>
    <s v="Express"/>
    <s v="Delivered"/>
    <n v="5726.3"/>
  </r>
  <r>
    <s v="ORD1022"/>
    <s v="03-Feb-2025"/>
    <x v="2"/>
    <s v="Delhi"/>
    <s v="West"/>
    <x v="3"/>
    <s v="Dress"/>
    <n v="2"/>
    <n v="1575.21"/>
    <n v="0.02"/>
    <n v="3087.41"/>
    <s v="Net Banking"/>
    <s v="First-Time"/>
    <s v="Same-Day"/>
    <s v="Delivered"/>
    <n v="3150.42"/>
  </r>
  <r>
    <s v="ORD1023"/>
    <s v="04-Mar-2025"/>
    <x v="5"/>
    <s v="Maharashtra"/>
    <s v="East"/>
    <x v="2"/>
    <s v="Biography"/>
    <n v="4"/>
    <n v="3501.25"/>
    <n v="0.13"/>
    <n v="12184.35"/>
    <s v="Debit Card"/>
    <s v="First-Time"/>
    <s v="Same-Day"/>
    <s v="Delivered"/>
    <n v="14005"/>
  </r>
  <r>
    <s v="ORD1024"/>
    <s v="23-Jan-2025"/>
    <x v="1"/>
    <s v="Tamil Nadu"/>
    <s v="North"/>
    <x v="2"/>
    <s v="Biography"/>
    <n v="1"/>
    <n v="4571.54"/>
    <n v="0.01"/>
    <n v="4525.82"/>
    <s v="Net Banking"/>
    <s v="Prime"/>
    <s v="Express"/>
    <s v="Cancelled"/>
    <n v="4571.54"/>
  </r>
  <r>
    <s v="ORD1025"/>
    <s v="25-Apr-2025"/>
    <x v="4"/>
    <s v="Delhi"/>
    <s v="East"/>
    <x v="1"/>
    <s v="Milk"/>
    <n v="3"/>
    <n v="723.65"/>
    <n v="0.14000000000000001"/>
    <n v="1867.02"/>
    <s v="COD"/>
    <s v="First-Time"/>
    <s v="Same-Day"/>
    <s v="Delivered"/>
    <n v="2170.9499999999998"/>
  </r>
  <r>
    <s v="ORD1026"/>
    <s v="07-Jan-2025"/>
    <x v="1"/>
    <s v="Tamil Nadu"/>
    <s v="East"/>
    <x v="2"/>
    <s v="Textbook"/>
    <n v="5"/>
    <n v="2355.08"/>
    <n v="0.01"/>
    <n v="11657.65"/>
    <s v="Credit Card"/>
    <s v="Prime"/>
    <s v="Standard"/>
    <s v="Cancelled"/>
    <n v="11775.4"/>
  </r>
  <r>
    <s v="ORD1027"/>
    <s v="02-Jul-2025"/>
    <x v="6"/>
    <s v="Gujarat"/>
    <s v="North"/>
    <x v="0"/>
    <s v="Headphones"/>
    <n v="5"/>
    <n v="2459.19"/>
    <n v="0.08"/>
    <n v="11312.27"/>
    <s v="Credit Card"/>
    <s v="Prime"/>
    <s v="Standard"/>
    <s v="Delivered"/>
    <n v="12295.95"/>
  </r>
  <r>
    <s v="ORD1028"/>
    <s v="04-Mar-2025"/>
    <x v="5"/>
    <s v="Delhi"/>
    <s v="South"/>
    <x v="1"/>
    <s v="Rice"/>
    <n v="5"/>
    <n v="3728.08"/>
    <n v="0.12"/>
    <n v="16403.55"/>
    <s v="COD"/>
    <s v="Regular"/>
    <s v="Standard"/>
    <s v="Delivered"/>
    <n v="18640.400000000001"/>
  </r>
  <r>
    <s v="ORD1029"/>
    <s v="24-Apr-2025"/>
    <x v="4"/>
    <s v="Tamil Nadu"/>
    <s v="North"/>
    <x v="4"/>
    <s v="Lamp"/>
    <n v="2"/>
    <n v="662.07"/>
    <n v="0"/>
    <n v="1324.14"/>
    <s v="COD"/>
    <s v="First-Time"/>
    <s v="Same-Day"/>
    <s v="Delivered"/>
    <n v="1324.14"/>
  </r>
  <r>
    <s v="ORD1030"/>
    <s v="14-May-2025"/>
    <x v="0"/>
    <s v="Maharashtra"/>
    <s v="East"/>
    <x v="3"/>
    <s v="Jeans"/>
    <n v="5"/>
    <n v="2274.6999999999998"/>
    <n v="0.01"/>
    <n v="11259.76"/>
    <s v="Net Banking"/>
    <s v="Regular"/>
    <s v="Standard"/>
    <s v="Delivered"/>
    <n v="11373.5"/>
  </r>
  <r>
    <s v="ORD1031"/>
    <s v="28-Jun-2025"/>
    <x v="3"/>
    <s v="Gujarat"/>
    <s v="South"/>
    <x v="3"/>
    <s v="Jeans"/>
    <n v="4"/>
    <n v="4310.6400000000003"/>
    <n v="0.15"/>
    <n v="14656.18"/>
    <s v="UPI"/>
    <s v="First-Time"/>
    <s v="Express"/>
    <s v="Delivered"/>
    <n v="17242.560000000001"/>
  </r>
  <r>
    <s v="ORD1032"/>
    <s v="16-Mar-2025"/>
    <x v="5"/>
    <s v="Delhi"/>
    <s v="North"/>
    <x v="3"/>
    <s v="Jeans"/>
    <n v="5"/>
    <n v="1081.72"/>
    <n v="0.12"/>
    <n v="4759.57"/>
    <s v="Debit Card"/>
    <s v="First-Time"/>
    <s v="Express"/>
    <s v="In Transit"/>
    <n v="5408.6"/>
  </r>
  <r>
    <s v="ORD1033"/>
    <s v="21-Mar-2025"/>
    <x v="5"/>
    <s v="Karnataka"/>
    <s v="North"/>
    <x v="2"/>
    <s v="Comics"/>
    <n v="1"/>
    <n v="2373.42"/>
    <n v="0.2"/>
    <n v="1898.74"/>
    <s v="Net Banking"/>
    <s v="Prime"/>
    <s v="Standard"/>
    <s v="Delivered"/>
    <n v="2373.42"/>
  </r>
  <r>
    <s v="ORD1034"/>
    <s v="04-Jul-2025"/>
    <x v="6"/>
    <s v="Maharashtra"/>
    <s v="West"/>
    <x v="0"/>
    <s v="Smartwatch"/>
    <n v="1"/>
    <n v="3261.03"/>
    <n v="0.22"/>
    <n v="2543.6"/>
    <s v="COD"/>
    <s v="Prime"/>
    <s v="Same-Day"/>
    <s v="Delivered"/>
    <n v="3261.03"/>
  </r>
  <r>
    <s v="ORD1035"/>
    <s v="21-May-2025"/>
    <x v="0"/>
    <s v="Tamil Nadu"/>
    <s v="South"/>
    <x v="4"/>
    <s v="Sofa"/>
    <n v="1"/>
    <n v="4910.59"/>
    <n v="0.09"/>
    <n v="4468.6400000000003"/>
    <s v="Net Banking"/>
    <s v="Prime"/>
    <s v="Same-Day"/>
    <s v="Delivered"/>
    <n v="4910.59"/>
  </r>
  <r>
    <s v="ORD1036"/>
    <s v="10-Feb-2025"/>
    <x v="2"/>
    <s v="Gujarat"/>
    <s v="West"/>
    <x v="1"/>
    <s v="Biscuits"/>
    <n v="2"/>
    <n v="1824.15"/>
    <n v="0.18"/>
    <n v="2991.61"/>
    <s v="Credit Card"/>
    <s v="Regular"/>
    <s v="Express"/>
    <s v="Delivered"/>
    <n v="3648.3"/>
  </r>
  <r>
    <s v="ORD1037"/>
    <s v="17-Jan-2025"/>
    <x v="1"/>
    <s v="Karnataka"/>
    <s v="South"/>
    <x v="3"/>
    <s v="Dress"/>
    <n v="4"/>
    <n v="1944.96"/>
    <n v="0.12"/>
    <n v="6846.26"/>
    <s v="Net Banking"/>
    <s v="Regular"/>
    <s v="Same-Day"/>
    <s v="Delivered"/>
    <n v="7779.84"/>
  </r>
  <r>
    <s v="ORD1038"/>
    <s v="27-Apr-2025"/>
    <x v="4"/>
    <s v="Delhi"/>
    <s v="North"/>
    <x v="1"/>
    <s v="Milk"/>
    <n v="5"/>
    <n v="1805.67"/>
    <n v="0.15"/>
    <n v="7674.1"/>
    <s v="UPI"/>
    <s v="First-Time"/>
    <s v="Express"/>
    <s v="Delivered"/>
    <n v="9028.35"/>
  </r>
  <r>
    <s v="ORD1039"/>
    <s v="17-May-2025"/>
    <x v="0"/>
    <s v="Maharashtra"/>
    <s v="South"/>
    <x v="3"/>
    <s v="Jeans"/>
    <n v="4"/>
    <n v="1685.93"/>
    <n v="0.06"/>
    <n v="6339.1"/>
    <s v="Credit Card"/>
    <s v="Prime"/>
    <s v="Same-Day"/>
    <s v="Delivered"/>
    <n v="6743.72"/>
  </r>
  <r>
    <s v="ORD1040"/>
    <s v="13-Jun-2025"/>
    <x v="3"/>
    <s v="Tamil Nadu"/>
    <s v="North"/>
    <x v="3"/>
    <s v="Jacket"/>
    <n v="5"/>
    <n v="1327.37"/>
    <n v="0.01"/>
    <n v="6570.48"/>
    <s v="Credit Card"/>
    <s v="Regular"/>
    <s v="Same-Day"/>
    <s v="Delivered"/>
    <n v="6636.8499999999995"/>
  </r>
  <r>
    <s v="ORD1041"/>
    <s v="04-May-2025"/>
    <x v="0"/>
    <s v="Delhi"/>
    <s v="South"/>
    <x v="4"/>
    <s v="Lamp"/>
    <n v="4"/>
    <n v="1950.38"/>
    <n v="0.25"/>
    <n v="5851.14"/>
    <s v="UPI"/>
    <s v="Regular"/>
    <s v="Same-Day"/>
    <s v="Delivered"/>
    <n v="7801.52"/>
  </r>
  <r>
    <s v="ORD1042"/>
    <s v="19-Feb-2025"/>
    <x v="2"/>
    <s v="Karnataka"/>
    <s v="North"/>
    <x v="2"/>
    <s v="Biography"/>
    <n v="2"/>
    <n v="2226.91"/>
    <n v="0.13"/>
    <n v="3874.82"/>
    <s v="Debit Card"/>
    <s v="Regular"/>
    <s v="Standard"/>
    <s v="Delivered"/>
    <n v="4453.82"/>
  </r>
  <r>
    <s v="ORD1043"/>
    <s v="22-Jan-2025"/>
    <x v="1"/>
    <s v="Maharashtra"/>
    <s v="East"/>
    <x v="0"/>
    <s v="Laptop"/>
    <n v="3"/>
    <n v="3894.49"/>
    <n v="0.14000000000000001"/>
    <n v="10047.780000000001"/>
    <s v="Debit Card"/>
    <s v="Regular"/>
    <s v="Standard"/>
    <s v="Delivered"/>
    <n v="11683.47"/>
  </r>
  <r>
    <s v="ORD1044"/>
    <s v="18-May-2025"/>
    <x v="0"/>
    <s v="Delhi"/>
    <s v="South"/>
    <x v="1"/>
    <s v="Biscuits"/>
    <n v="4"/>
    <n v="2554.17"/>
    <n v="0.09"/>
    <n v="9297.18"/>
    <s v="Debit Card"/>
    <s v="First-Time"/>
    <s v="Same-Day"/>
    <s v="Cancelled"/>
    <n v="10216.68"/>
  </r>
  <r>
    <s v="ORD1045"/>
    <s v="02-Jun-2025"/>
    <x v="3"/>
    <s v="Tamil Nadu"/>
    <s v="North"/>
    <x v="2"/>
    <s v="Biography"/>
    <n v="1"/>
    <n v="723.24"/>
    <n v="0.13"/>
    <n v="629.22"/>
    <s v="Credit Card"/>
    <s v="First-Time"/>
    <s v="Standard"/>
    <s v="Delivered"/>
    <n v="723.24"/>
  </r>
  <r>
    <s v="ORD1046"/>
    <s v="02-Mar-2025"/>
    <x v="5"/>
    <s v="Maharashtra"/>
    <s v="East"/>
    <x v="0"/>
    <s v="Headphones"/>
    <n v="3"/>
    <n v="2013.09"/>
    <n v="0.09"/>
    <n v="5495.74"/>
    <s v="Debit Card"/>
    <s v="Prime"/>
    <s v="Standard"/>
    <s v="Delivered"/>
    <n v="6039.2699999999995"/>
  </r>
  <r>
    <s v="ORD1047"/>
    <s v="17-Jun-2025"/>
    <x v="3"/>
    <s v="Gujarat"/>
    <s v="North"/>
    <x v="1"/>
    <s v="Oil"/>
    <n v="3"/>
    <n v="2056.1799999999998"/>
    <n v="0.01"/>
    <n v="6106.85"/>
    <s v="COD"/>
    <s v="First-Time"/>
    <s v="Same-Day"/>
    <s v="Delivered"/>
    <n v="6168.5399999999991"/>
  </r>
  <r>
    <s v="ORD1048"/>
    <s v="15-May-2025"/>
    <x v="0"/>
    <s v="Maharashtra"/>
    <s v="South"/>
    <x v="4"/>
    <s v="Lamp"/>
    <n v="3"/>
    <n v="1082.51"/>
    <n v="0.22"/>
    <n v="2533.0700000000002"/>
    <s v="UPI"/>
    <s v="Prime"/>
    <s v="Standard"/>
    <s v="Delivered"/>
    <n v="3247.5299999999997"/>
  </r>
  <r>
    <s v="ORD1049"/>
    <s v="29-Apr-2025"/>
    <x v="4"/>
    <s v="Delhi"/>
    <s v="East"/>
    <x v="4"/>
    <s v="Lamp"/>
    <n v="5"/>
    <n v="4531.1899999999996"/>
    <n v="0.18"/>
    <n v="18577.88"/>
    <s v="Net Banking"/>
    <s v="Regular"/>
    <s v="Standard"/>
    <s v="In Transit"/>
    <n v="22655.949999999997"/>
  </r>
  <r>
    <s v="ORD1050"/>
    <s v="08-Jun-2025"/>
    <x v="3"/>
    <s v="Gujarat"/>
    <s v="South"/>
    <x v="2"/>
    <s v="Novel"/>
    <n v="3"/>
    <n v="3644.32"/>
    <n v="0.03"/>
    <n v="10604.97"/>
    <s v="Net Banking"/>
    <s v="Regular"/>
    <s v="Express"/>
    <s v="Delivered"/>
    <n v="10932.960000000001"/>
  </r>
  <r>
    <s v="ORD1051"/>
    <s v="26-Jan-2025"/>
    <x v="1"/>
    <s v="Karnataka"/>
    <s v="West"/>
    <x v="2"/>
    <s v="Biography"/>
    <n v="1"/>
    <n v="229.13"/>
    <n v="0.2"/>
    <n v="183.3"/>
    <s v="Debit Card"/>
    <s v="Regular"/>
    <s v="Standard"/>
    <s v="Delivered"/>
    <n v="229.13"/>
  </r>
  <r>
    <s v="ORD1052"/>
    <s v="06-Jun-2025"/>
    <x v="3"/>
    <s v="Maharashtra"/>
    <s v="North"/>
    <x v="0"/>
    <s v="Smartwatch"/>
    <n v="2"/>
    <n v="2205.62"/>
    <n v="0.11"/>
    <n v="3926"/>
    <s v="Net Banking"/>
    <s v="Prime"/>
    <s v="Standard"/>
    <s v="Delivered"/>
    <n v="4411.24"/>
  </r>
  <r>
    <s v="ORD1053"/>
    <s v="22-Apr-2025"/>
    <x v="4"/>
    <s v="Karnataka"/>
    <s v="North"/>
    <x v="1"/>
    <s v="Milk"/>
    <n v="4"/>
    <n v="4598.54"/>
    <n v="0.06"/>
    <n v="17290.509999999998"/>
    <s v="Debit Card"/>
    <s v="Prime"/>
    <s v="Standard"/>
    <s v="Delivered"/>
    <n v="18394.16"/>
  </r>
  <r>
    <s v="ORD1054"/>
    <s v="03-Jun-2025"/>
    <x v="3"/>
    <s v="Maharashtra"/>
    <s v="North"/>
    <x v="1"/>
    <s v="Rice"/>
    <n v="1"/>
    <n v="377.61"/>
    <n v="0.11"/>
    <n v="336.07"/>
    <s v="Debit Card"/>
    <s v="Regular"/>
    <s v="Express"/>
    <s v="Delivered"/>
    <n v="377.61"/>
  </r>
  <r>
    <s v="ORD1055"/>
    <s v="10-Jan-2025"/>
    <x v="1"/>
    <s v="Karnataka"/>
    <s v="North"/>
    <x v="1"/>
    <s v="Oil"/>
    <n v="4"/>
    <n v="2445.64"/>
    <n v="0.03"/>
    <n v="9489.08"/>
    <s v="Debit Card"/>
    <s v="First-Time"/>
    <s v="Standard"/>
    <s v="Delivered"/>
    <n v="9782.56"/>
  </r>
  <r>
    <s v="ORD1056"/>
    <s v="11-Mar-2025"/>
    <x v="5"/>
    <s v="Tamil Nadu"/>
    <s v="East"/>
    <x v="1"/>
    <s v="Oil"/>
    <n v="4"/>
    <n v="3594.36"/>
    <n v="0.24"/>
    <n v="10926.85"/>
    <s v="UPI"/>
    <s v="Regular"/>
    <s v="Same-Day"/>
    <s v="Returned"/>
    <n v="14377.44"/>
  </r>
  <r>
    <s v="ORD1057"/>
    <s v="16-Apr-2025"/>
    <x v="4"/>
    <s v="Karnataka"/>
    <s v="West"/>
    <x v="3"/>
    <s v="Dress"/>
    <n v="1"/>
    <n v="364.59"/>
    <n v="0.23"/>
    <n v="280.73"/>
    <s v="COD"/>
    <s v="First-Time"/>
    <s v="Same-Day"/>
    <s v="Delivered"/>
    <n v="364.59"/>
  </r>
  <r>
    <s v="ORD1058"/>
    <s v="27-Mar-2025"/>
    <x v="5"/>
    <s v="Gujarat"/>
    <s v="North"/>
    <x v="3"/>
    <s v="Jeans"/>
    <n v="5"/>
    <n v="1132.77"/>
    <n v="0.09"/>
    <n v="5154.1000000000004"/>
    <s v="Debit Card"/>
    <s v="Prime"/>
    <s v="Standard"/>
    <s v="In Transit"/>
    <n v="5663.85"/>
  </r>
  <r>
    <s v="ORD1059"/>
    <s v="11-May-2025"/>
    <x v="0"/>
    <s v="Maharashtra"/>
    <s v="North"/>
    <x v="2"/>
    <s v="Biography"/>
    <n v="1"/>
    <n v="1424.46"/>
    <n v="0.15"/>
    <n v="1210.79"/>
    <s v="Credit Card"/>
    <s v="Prime"/>
    <s v="Express"/>
    <s v="Delivered"/>
    <n v="1424.46"/>
  </r>
  <r>
    <s v="ORD1060"/>
    <s v="15-Mar-2025"/>
    <x v="5"/>
    <s v="Tamil Nadu"/>
    <s v="South"/>
    <x v="1"/>
    <s v="Biscuits"/>
    <n v="4"/>
    <n v="2275.6999999999998"/>
    <n v="0.06"/>
    <n v="8556.6299999999992"/>
    <s v="Credit Card"/>
    <s v="Prime"/>
    <s v="Express"/>
    <s v="Delivered"/>
    <n v="9102.7999999999993"/>
  </r>
  <r>
    <s v="ORD1061"/>
    <s v="16-Jan-2025"/>
    <x v="1"/>
    <s v="Karnataka"/>
    <s v="East"/>
    <x v="1"/>
    <s v="Rice"/>
    <n v="3"/>
    <n v="4692.3999999999996"/>
    <n v="0.23"/>
    <n v="10839.44"/>
    <s v="Credit Card"/>
    <s v="First-Time"/>
    <s v="Express"/>
    <s v="Cancelled"/>
    <n v="14077.199999999999"/>
  </r>
  <r>
    <s v="ORD1062"/>
    <s v="11-Apr-2025"/>
    <x v="4"/>
    <s v="Maharashtra"/>
    <s v="North"/>
    <x v="1"/>
    <s v="Oil"/>
    <n v="5"/>
    <n v="2226.9699999999998"/>
    <n v="0.11"/>
    <n v="9910.02"/>
    <s v="UPI"/>
    <s v="First-Time"/>
    <s v="Same-Day"/>
    <s v="Cancelled"/>
    <n v="11134.849999999999"/>
  </r>
  <r>
    <s v="ORD1063"/>
    <s v="08-May-2025"/>
    <x v="0"/>
    <s v="Karnataka"/>
    <s v="East"/>
    <x v="1"/>
    <s v="Biscuits"/>
    <n v="4"/>
    <n v="2905.75"/>
    <n v="0.14000000000000001"/>
    <n v="9995.7800000000007"/>
    <s v="COD"/>
    <s v="Prime"/>
    <s v="Same-Day"/>
    <s v="Delivered"/>
    <n v="11623"/>
  </r>
  <r>
    <s v="ORD1064"/>
    <s v="10-Mar-2025"/>
    <x v="5"/>
    <s v="Delhi"/>
    <s v="South"/>
    <x v="2"/>
    <s v="Biography"/>
    <n v="3"/>
    <n v="4017.99"/>
    <n v="0.24"/>
    <n v="9161.02"/>
    <s v="Debit Card"/>
    <s v="Regular"/>
    <s v="Standard"/>
    <s v="Cancelled"/>
    <n v="12053.97"/>
  </r>
  <r>
    <s v="ORD1065"/>
    <s v="05-Jan-2025"/>
    <x v="1"/>
    <s v="Gujarat"/>
    <s v="North"/>
    <x v="4"/>
    <s v="Curtain"/>
    <n v="5"/>
    <n v="1443.92"/>
    <n v="7.0000000000000007E-2"/>
    <n v="6714.23"/>
    <s v="Net Banking"/>
    <s v="Regular"/>
    <s v="Express"/>
    <s v="Delivered"/>
    <n v="7219.6"/>
  </r>
  <r>
    <s v="ORD1066"/>
    <s v="16-Jun-2025"/>
    <x v="3"/>
    <s v="Karnataka"/>
    <s v="East"/>
    <x v="1"/>
    <s v="Milk"/>
    <n v="4"/>
    <n v="184.61"/>
    <n v="0"/>
    <n v="738.44"/>
    <s v="Debit Card"/>
    <s v="Prime"/>
    <s v="Standard"/>
    <s v="Delivered"/>
    <n v="738.44"/>
  </r>
  <r>
    <s v="ORD1067"/>
    <s v="25-Mar-2025"/>
    <x v="5"/>
    <s v="Tamil Nadu"/>
    <s v="North"/>
    <x v="1"/>
    <s v="Oil"/>
    <n v="1"/>
    <n v="1454.58"/>
    <n v="0.15"/>
    <n v="1236.3900000000001"/>
    <s v="Credit Card"/>
    <s v="First-Time"/>
    <s v="Express"/>
    <s v="Delivered"/>
    <n v="1454.58"/>
  </r>
  <r>
    <s v="ORD1068"/>
    <s v="11-Jun-2025"/>
    <x v="3"/>
    <s v="Karnataka"/>
    <s v="North"/>
    <x v="4"/>
    <s v="Curtain"/>
    <n v="2"/>
    <n v="3188.66"/>
    <n v="0.04"/>
    <n v="6122.23"/>
    <s v="Net Banking"/>
    <s v="Regular"/>
    <s v="Same-Day"/>
    <s v="Delivered"/>
    <n v="6377.32"/>
  </r>
  <r>
    <s v="ORD1069"/>
    <s v="08-Apr-2025"/>
    <x v="4"/>
    <s v="Gujarat"/>
    <s v="East"/>
    <x v="0"/>
    <s v="Laptop"/>
    <n v="3"/>
    <n v="305.58"/>
    <n v="0.18"/>
    <n v="751.73"/>
    <s v="Net Banking"/>
    <s v="First-Time"/>
    <s v="Standard"/>
    <s v="In Transit"/>
    <n v="916.74"/>
  </r>
  <r>
    <s v="ORD1070"/>
    <s v="23-Jan-2025"/>
    <x v="1"/>
    <s v="Gujarat"/>
    <s v="North"/>
    <x v="0"/>
    <s v="Headphones"/>
    <n v="2"/>
    <n v="1813.68"/>
    <n v="0.02"/>
    <n v="3554.81"/>
    <s v="Credit Card"/>
    <s v="First-Time"/>
    <s v="Express"/>
    <s v="Delivered"/>
    <n v="3627.36"/>
  </r>
  <r>
    <s v="ORD1071"/>
    <s v="28-Mar-2025"/>
    <x v="5"/>
    <s v="Karnataka"/>
    <s v="South"/>
    <x v="3"/>
    <s v="Jeans"/>
    <n v="4"/>
    <n v="449.83"/>
    <n v="0.11"/>
    <n v="1601.39"/>
    <s v="COD"/>
    <s v="Prime"/>
    <s v="Express"/>
    <s v="Delivered"/>
    <n v="1799.32"/>
  </r>
  <r>
    <s v="ORD1072"/>
    <s v="14-Mar-2025"/>
    <x v="5"/>
    <s v="Karnataka"/>
    <s v="North"/>
    <x v="1"/>
    <s v="Milk"/>
    <n v="3"/>
    <n v="2406.36"/>
    <n v="0.24"/>
    <n v="5486.5"/>
    <s v="Net Banking"/>
    <s v="First-Time"/>
    <s v="Same-Day"/>
    <s v="Delivered"/>
    <n v="7219.08"/>
  </r>
  <r>
    <s v="ORD1073"/>
    <s v="06-May-2025"/>
    <x v="0"/>
    <s v="Delhi"/>
    <s v="East"/>
    <x v="0"/>
    <s v="Headphones"/>
    <n v="1"/>
    <n v="3084.29"/>
    <n v="0.2"/>
    <n v="2467.4299999999998"/>
    <s v="COD"/>
    <s v="Regular"/>
    <s v="Same-Day"/>
    <s v="Returned"/>
    <n v="3084.29"/>
  </r>
  <r>
    <s v="ORD1074"/>
    <s v="25-Jun-2025"/>
    <x v="3"/>
    <s v="Delhi"/>
    <s v="West"/>
    <x v="2"/>
    <s v="Novel"/>
    <n v="1"/>
    <n v="4780.38"/>
    <n v="0.24"/>
    <n v="3633.09"/>
    <s v="Net Banking"/>
    <s v="First-Time"/>
    <s v="Standard"/>
    <s v="Delivered"/>
    <n v="4780.38"/>
  </r>
  <r>
    <s v="ORD1075"/>
    <s v="12-Jun-2025"/>
    <x v="3"/>
    <s v="Gujarat"/>
    <s v="East"/>
    <x v="0"/>
    <s v="Smartphone"/>
    <n v="5"/>
    <n v="2649.65"/>
    <n v="0.08"/>
    <n v="12188.39"/>
    <s v="Net Banking"/>
    <s v="First-Time"/>
    <s v="Standard"/>
    <s v="Returned"/>
    <n v="13248.25"/>
  </r>
  <r>
    <s v="ORD1076"/>
    <s v="02-Apr-2025"/>
    <x v="4"/>
    <s v="Karnataka"/>
    <s v="West"/>
    <x v="4"/>
    <s v="Sofa"/>
    <n v="3"/>
    <n v="3766.12"/>
    <n v="0.03"/>
    <n v="10959.41"/>
    <s v="Debit Card"/>
    <s v="Prime"/>
    <s v="Standard"/>
    <s v="Delivered"/>
    <n v="11298.36"/>
  </r>
  <r>
    <s v="ORD1077"/>
    <s v="20-May-2025"/>
    <x v="0"/>
    <s v="Maharashtra"/>
    <s v="South"/>
    <x v="2"/>
    <s v="Comics"/>
    <n v="5"/>
    <n v="474.57"/>
    <n v="0.09"/>
    <n v="2159.29"/>
    <s v="UPI"/>
    <s v="First-Time"/>
    <s v="Express"/>
    <s v="Delivered"/>
    <n v="2372.85"/>
  </r>
  <r>
    <s v="ORD1078"/>
    <s v="01-Feb-2025"/>
    <x v="2"/>
    <s v="Gujarat"/>
    <s v="South"/>
    <x v="2"/>
    <s v="Textbook"/>
    <n v="2"/>
    <n v="3904.6"/>
    <n v="0.1"/>
    <n v="7028.28"/>
    <s v="Debit Card"/>
    <s v="First-Time"/>
    <s v="Same-Day"/>
    <s v="Delivered"/>
    <n v="7809.2"/>
  </r>
  <r>
    <s v="ORD1079"/>
    <s v="28-Mar-2025"/>
    <x v="5"/>
    <s v="Karnataka"/>
    <s v="West"/>
    <x v="4"/>
    <s v="Curtain"/>
    <n v="4"/>
    <n v="2163.0100000000002"/>
    <n v="0.25"/>
    <n v="6489.03"/>
    <s v="Credit Card"/>
    <s v="Regular"/>
    <s v="Same-Day"/>
    <s v="Delivered"/>
    <n v="8652.0400000000009"/>
  </r>
  <r>
    <s v="ORD1080"/>
    <s v="06-Feb-2025"/>
    <x v="2"/>
    <s v="Tamil Nadu"/>
    <s v="West"/>
    <x v="3"/>
    <s v="Jeans"/>
    <n v="1"/>
    <n v="2151.27"/>
    <n v="0.19"/>
    <n v="1742.53"/>
    <s v="Credit Card"/>
    <s v="Regular"/>
    <s v="Same-Day"/>
    <s v="Delivered"/>
    <n v="2151.27"/>
  </r>
  <r>
    <s v="ORD1081"/>
    <s v="25-May-2025"/>
    <x v="0"/>
    <s v="Tamil Nadu"/>
    <s v="West"/>
    <x v="3"/>
    <s v="T-shirt"/>
    <n v="2"/>
    <n v="4950.67"/>
    <n v="0.03"/>
    <n v="9604.2999999999993"/>
    <s v="Credit Card"/>
    <s v="First-Time"/>
    <s v="Same-Day"/>
    <s v="Returned"/>
    <n v="9901.34"/>
  </r>
  <r>
    <s v="ORD1082"/>
    <s v="14-Apr-2025"/>
    <x v="4"/>
    <s v="Tamil Nadu"/>
    <s v="North"/>
    <x v="4"/>
    <s v="Sofa"/>
    <n v="3"/>
    <n v="683.25"/>
    <n v="0.22"/>
    <n v="1598.81"/>
    <s v="COD"/>
    <s v="Regular"/>
    <s v="Express"/>
    <s v="In Transit"/>
    <n v="2049.75"/>
  </r>
  <r>
    <s v="ORD1083"/>
    <s v="09-May-2025"/>
    <x v="0"/>
    <s v="Karnataka"/>
    <s v="South"/>
    <x v="0"/>
    <s v="Smartphone"/>
    <n v="4"/>
    <n v="3729.42"/>
    <n v="0.11"/>
    <n v="13276.74"/>
    <s v="Net Banking"/>
    <s v="Prime"/>
    <s v="Express"/>
    <s v="Delivered"/>
    <n v="14917.68"/>
  </r>
  <r>
    <s v="ORD1084"/>
    <s v="24-Feb-2025"/>
    <x v="2"/>
    <s v="Delhi"/>
    <s v="East"/>
    <x v="1"/>
    <s v="Rice"/>
    <n v="5"/>
    <n v="1912.38"/>
    <n v="0.16"/>
    <n v="8032"/>
    <s v="Credit Card"/>
    <s v="First-Time"/>
    <s v="Express"/>
    <s v="Delivered"/>
    <n v="9561.9000000000015"/>
  </r>
  <r>
    <s v="ORD1085"/>
    <s v="02-May-2025"/>
    <x v="0"/>
    <s v="Maharashtra"/>
    <s v="West"/>
    <x v="1"/>
    <s v="Milk"/>
    <n v="4"/>
    <n v="1771.47"/>
    <n v="0.14000000000000001"/>
    <n v="6093.86"/>
    <s v="Debit Card"/>
    <s v="Prime"/>
    <s v="Same-Day"/>
    <s v="Delivered"/>
    <n v="7085.88"/>
  </r>
  <r>
    <s v="ORD1086"/>
    <s v="08-Jun-2025"/>
    <x v="3"/>
    <s v="Delhi"/>
    <s v="East"/>
    <x v="2"/>
    <s v="Comics"/>
    <n v="2"/>
    <n v="2209.63"/>
    <n v="7.0000000000000007E-2"/>
    <n v="4109.91"/>
    <s v="Debit Card"/>
    <s v="Regular"/>
    <s v="Same-Day"/>
    <s v="Delivered"/>
    <n v="4419.26"/>
  </r>
  <r>
    <s v="ORD1087"/>
    <s v="30-Jun-2025"/>
    <x v="3"/>
    <s v="Maharashtra"/>
    <s v="East"/>
    <x v="4"/>
    <s v="Sofa"/>
    <n v="4"/>
    <n v="2250.69"/>
    <n v="0.22"/>
    <n v="7022.15"/>
    <s v="UPI"/>
    <s v="Prime"/>
    <s v="Express"/>
    <s v="In Transit"/>
    <n v="9002.76"/>
  </r>
  <r>
    <s v="ORD1088"/>
    <s v="17-Apr-2025"/>
    <x v="4"/>
    <s v="Karnataka"/>
    <s v="North"/>
    <x v="0"/>
    <s v="Laptop"/>
    <n v="2"/>
    <n v="2805.6"/>
    <n v="0.13"/>
    <n v="4881.74"/>
    <s v="Debit Card"/>
    <s v="Regular"/>
    <s v="Standard"/>
    <s v="Delivered"/>
    <n v="5611.2"/>
  </r>
  <r>
    <s v="ORD1089"/>
    <s v="02-Jun-2025"/>
    <x v="3"/>
    <s v="Maharashtra"/>
    <s v="West"/>
    <x v="0"/>
    <s v="Laptop"/>
    <n v="3"/>
    <n v="1095.3900000000001"/>
    <n v="0.24"/>
    <n v="2497.4899999999998"/>
    <s v="Net Banking"/>
    <s v="Regular"/>
    <s v="Same-Day"/>
    <s v="Delivered"/>
    <n v="3286.17"/>
  </r>
  <r>
    <s v="ORD1090"/>
    <s v="06-Apr-2025"/>
    <x v="4"/>
    <s v="Tamil Nadu"/>
    <s v="North"/>
    <x v="1"/>
    <s v="Oil"/>
    <n v="1"/>
    <n v="2277.58"/>
    <n v="0.11"/>
    <n v="2027.05"/>
    <s v="UPI"/>
    <s v="Regular"/>
    <s v="Express"/>
    <s v="Returned"/>
    <n v="2277.58"/>
  </r>
  <r>
    <s v="ORD1091"/>
    <s v="03-Apr-2025"/>
    <x v="4"/>
    <s v="Karnataka"/>
    <s v="East"/>
    <x v="4"/>
    <s v="Lamp"/>
    <n v="2"/>
    <n v="3664.07"/>
    <n v="0.08"/>
    <n v="6741.89"/>
    <s v="Credit Card"/>
    <s v="First-Time"/>
    <s v="Same-Day"/>
    <s v="Delivered"/>
    <n v="7328.14"/>
  </r>
  <r>
    <s v="ORD1092"/>
    <s v="28-Mar-2025"/>
    <x v="5"/>
    <s v="Karnataka"/>
    <s v="South"/>
    <x v="1"/>
    <s v="Rice"/>
    <n v="1"/>
    <n v="4668.6000000000004"/>
    <n v="0.2"/>
    <n v="3734.88"/>
    <s v="Credit Card"/>
    <s v="Prime"/>
    <s v="Express"/>
    <s v="Cancelled"/>
    <n v="4668.6000000000004"/>
  </r>
  <r>
    <s v="ORD1093"/>
    <s v="12-Jun-2025"/>
    <x v="3"/>
    <s v="Delhi"/>
    <s v="East"/>
    <x v="0"/>
    <s v="Smartphone"/>
    <n v="4"/>
    <n v="4373.3599999999997"/>
    <n v="0.06"/>
    <n v="16443.830000000002"/>
    <s v="Debit Card"/>
    <s v="First-Time"/>
    <s v="Standard"/>
    <s v="Delivered"/>
    <n v="17493.439999999999"/>
  </r>
  <r>
    <s v="ORD1094"/>
    <s v="24-May-2025"/>
    <x v="0"/>
    <s v="Tamil Nadu"/>
    <s v="South"/>
    <x v="2"/>
    <s v="Textbook"/>
    <n v="2"/>
    <n v="3210.39"/>
    <n v="0.02"/>
    <n v="6292.36"/>
    <s v="UPI"/>
    <s v="Regular"/>
    <s v="Same-Day"/>
    <s v="Delivered"/>
    <n v="6420.78"/>
  </r>
  <r>
    <s v="ORD1095"/>
    <s v="28-Apr-2025"/>
    <x v="4"/>
    <s v="Gujarat"/>
    <s v="West"/>
    <x v="0"/>
    <s v="Smartwatch"/>
    <n v="2"/>
    <n v="290.18"/>
    <n v="0.17"/>
    <n v="481.7"/>
    <s v="COD"/>
    <s v="Regular"/>
    <s v="Same-Day"/>
    <s v="Delivered"/>
    <n v="580.36"/>
  </r>
  <r>
    <s v="ORD1096"/>
    <s v="24-Feb-2025"/>
    <x v="2"/>
    <s v="Tamil Nadu"/>
    <s v="West"/>
    <x v="3"/>
    <s v="Dress"/>
    <n v="2"/>
    <n v="4401.66"/>
    <n v="0.21"/>
    <n v="6954.62"/>
    <s v="COD"/>
    <s v="First-Time"/>
    <s v="Express"/>
    <s v="Delivered"/>
    <n v="8803.32"/>
  </r>
  <r>
    <s v="ORD1097"/>
    <s v="06-Mar-2025"/>
    <x v="5"/>
    <s v="Gujarat"/>
    <s v="West"/>
    <x v="2"/>
    <s v="Comics"/>
    <n v="1"/>
    <n v="1172.76"/>
    <n v="0.24"/>
    <n v="891.3"/>
    <s v="Net Banking"/>
    <s v="Prime"/>
    <s v="Express"/>
    <s v="In Transit"/>
    <n v="1172.76"/>
  </r>
  <r>
    <s v="ORD1098"/>
    <s v="17-Jun-2025"/>
    <x v="3"/>
    <s v="Tamil Nadu"/>
    <s v="West"/>
    <x v="4"/>
    <s v="Sofa"/>
    <n v="4"/>
    <n v="4785.95"/>
    <n v="0.17"/>
    <n v="15889.35"/>
    <s v="Credit Card"/>
    <s v="Regular"/>
    <s v="Express"/>
    <s v="Delivered"/>
    <n v="19143.8"/>
  </r>
  <r>
    <s v="ORD1099"/>
    <s v="19-Feb-2025"/>
    <x v="2"/>
    <s v="Gujarat"/>
    <s v="West"/>
    <x v="2"/>
    <s v="Biography"/>
    <n v="2"/>
    <n v="241.92"/>
    <n v="7.0000000000000007E-2"/>
    <n v="449.97"/>
    <s v="Net Banking"/>
    <s v="First-Time"/>
    <s v="Standard"/>
    <s v="Delivered"/>
    <n v="483.84"/>
  </r>
  <r>
    <s v="ORD1100"/>
    <s v="13-Jun-2025"/>
    <x v="3"/>
    <s v="Karnataka"/>
    <s v="East"/>
    <x v="4"/>
    <s v="Curtain"/>
    <n v="4"/>
    <n v="2183.48"/>
    <n v="7.0000000000000007E-2"/>
    <n v="8122.55"/>
    <s v="Net Banking"/>
    <s v="Prime"/>
    <s v="Standard"/>
    <s v="Delivered"/>
    <n v="8733.92"/>
  </r>
  <r>
    <s v="ORD1101"/>
    <s v="03-Jul-2025"/>
    <x v="6"/>
    <s v="Maharashtra"/>
    <s v="South"/>
    <x v="3"/>
    <s v="Dress"/>
    <n v="4"/>
    <n v="1184.42"/>
    <n v="0.22"/>
    <n v="3695.39"/>
    <s v="UPI"/>
    <s v="Prime"/>
    <s v="Same-Day"/>
    <s v="Cancelled"/>
    <n v="4737.68"/>
  </r>
  <r>
    <s v="ORD1102"/>
    <s v="19-Jan-2025"/>
    <x v="1"/>
    <s v="Delhi"/>
    <s v="North"/>
    <x v="0"/>
    <s v="Headphones"/>
    <n v="1"/>
    <n v="4756.3599999999997"/>
    <n v="0.01"/>
    <n v="4708.8"/>
    <s v="COD"/>
    <s v="First-Time"/>
    <s v="Express"/>
    <s v="Cancelled"/>
    <n v="4756.3599999999997"/>
  </r>
  <r>
    <s v="ORD1103"/>
    <s v="26-Feb-2025"/>
    <x v="2"/>
    <s v="Gujarat"/>
    <s v="South"/>
    <x v="4"/>
    <s v="Curtain"/>
    <n v="1"/>
    <n v="2641.38"/>
    <n v="0.09"/>
    <n v="2403.66"/>
    <s v="Credit Card"/>
    <s v="First-Time"/>
    <s v="Standard"/>
    <s v="Cancelled"/>
    <n v="2641.38"/>
  </r>
  <r>
    <s v="ORD1104"/>
    <s v="23-Jun-2025"/>
    <x v="3"/>
    <s v="Karnataka"/>
    <s v="North"/>
    <x v="2"/>
    <s v="Textbook"/>
    <n v="3"/>
    <n v="2125.64"/>
    <n v="0.14000000000000001"/>
    <n v="5484.15"/>
    <s v="Debit Card"/>
    <s v="Prime"/>
    <s v="Standard"/>
    <s v="Delivered"/>
    <n v="6376.92"/>
  </r>
  <r>
    <s v="ORD1105"/>
    <s v="31-Mar-2025"/>
    <x v="5"/>
    <s v="Gujarat"/>
    <s v="South"/>
    <x v="0"/>
    <s v="Smartphone"/>
    <n v="1"/>
    <n v="869.03"/>
    <n v="0.08"/>
    <n v="799.51"/>
    <s v="Net Banking"/>
    <s v="Prime"/>
    <s v="Standard"/>
    <s v="Delivered"/>
    <n v="869.03"/>
  </r>
  <r>
    <s v="ORD1106"/>
    <s v="19-Feb-2025"/>
    <x v="2"/>
    <s v="Tamil Nadu"/>
    <s v="West"/>
    <x v="0"/>
    <s v="Smartwatch"/>
    <n v="3"/>
    <n v="4323.72"/>
    <n v="0.02"/>
    <n v="12711.74"/>
    <s v="Debit Card"/>
    <s v="First-Time"/>
    <s v="Same-Day"/>
    <s v="Delivered"/>
    <n v="12971.16"/>
  </r>
  <r>
    <s v="ORD1107"/>
    <s v="28-May-2025"/>
    <x v="0"/>
    <s v="Maharashtra"/>
    <s v="West"/>
    <x v="1"/>
    <s v="Oil"/>
    <n v="2"/>
    <n v="4174.21"/>
    <n v="0.21"/>
    <n v="6595.25"/>
    <s v="COD"/>
    <s v="Prime"/>
    <s v="Express"/>
    <s v="Delivered"/>
    <n v="8348.42"/>
  </r>
  <r>
    <s v="ORD1108"/>
    <s v="03-Apr-2025"/>
    <x v="4"/>
    <s v="Karnataka"/>
    <s v="West"/>
    <x v="0"/>
    <s v="Headphones"/>
    <n v="1"/>
    <n v="1394.92"/>
    <n v="0.16"/>
    <n v="1171.73"/>
    <s v="Net Banking"/>
    <s v="Regular"/>
    <s v="Express"/>
    <s v="Delivered"/>
    <n v="1394.92"/>
  </r>
  <r>
    <s v="ORD1109"/>
    <s v="23-Apr-2025"/>
    <x v="4"/>
    <s v="Tamil Nadu"/>
    <s v="South"/>
    <x v="0"/>
    <s v="Laptop"/>
    <n v="4"/>
    <n v="1493.67"/>
    <n v="0.18"/>
    <n v="4899.24"/>
    <s v="COD"/>
    <s v="Prime"/>
    <s v="Same-Day"/>
    <s v="Delivered"/>
    <n v="5974.68"/>
  </r>
  <r>
    <s v="ORD1110"/>
    <s v="01-May-2025"/>
    <x v="0"/>
    <s v="Karnataka"/>
    <s v="West"/>
    <x v="2"/>
    <s v="Biography"/>
    <n v="1"/>
    <n v="2316.12"/>
    <n v="0.14000000000000001"/>
    <n v="1991.86"/>
    <s v="COD"/>
    <s v="First-Time"/>
    <s v="Standard"/>
    <s v="Cancelled"/>
    <n v="2316.12"/>
  </r>
  <r>
    <s v="ORD1111"/>
    <s v="12-May-2025"/>
    <x v="0"/>
    <s v="Tamil Nadu"/>
    <s v="North"/>
    <x v="2"/>
    <s v="Comics"/>
    <n v="3"/>
    <n v="1728.93"/>
    <n v="0.2"/>
    <n v="4149.43"/>
    <s v="COD"/>
    <s v="Regular"/>
    <s v="Standard"/>
    <s v="Delivered"/>
    <n v="5186.79"/>
  </r>
  <r>
    <s v="ORD1112"/>
    <s v="17-Mar-2025"/>
    <x v="5"/>
    <s v="Gujarat"/>
    <s v="South"/>
    <x v="3"/>
    <s v="Jacket"/>
    <n v="2"/>
    <n v="2075.66"/>
    <n v="0.21"/>
    <n v="3279.54"/>
    <s v="Debit Card"/>
    <s v="Regular"/>
    <s v="Same-Day"/>
    <s v="Delivered"/>
    <n v="4151.32"/>
  </r>
  <r>
    <s v="ORD1113"/>
    <s v="09-Mar-2025"/>
    <x v="5"/>
    <s v="Tamil Nadu"/>
    <s v="West"/>
    <x v="2"/>
    <s v="Comics"/>
    <n v="3"/>
    <n v="4188.18"/>
    <n v="0.01"/>
    <n v="12438.89"/>
    <s v="UPI"/>
    <s v="First-Time"/>
    <s v="Same-Day"/>
    <s v="Returned"/>
    <n v="12564.54"/>
  </r>
  <r>
    <s v="ORD1114"/>
    <s v="08-Jan-2025"/>
    <x v="1"/>
    <s v="Gujarat"/>
    <s v="West"/>
    <x v="4"/>
    <s v="Sofa"/>
    <n v="4"/>
    <n v="1633.78"/>
    <n v="0.16"/>
    <n v="5489.5"/>
    <s v="Net Banking"/>
    <s v="First-Time"/>
    <s v="Express"/>
    <s v="Delivered"/>
    <n v="6535.12"/>
  </r>
  <r>
    <s v="ORD1115"/>
    <s v="08-Apr-2025"/>
    <x v="4"/>
    <s v="Maharashtra"/>
    <s v="North"/>
    <x v="1"/>
    <s v="Rice"/>
    <n v="1"/>
    <n v="1940.86"/>
    <n v="0.19"/>
    <n v="1572.1"/>
    <s v="Net Banking"/>
    <s v="First-Time"/>
    <s v="Standard"/>
    <s v="Delivered"/>
    <n v="1940.86"/>
  </r>
  <r>
    <s v="ORD1116"/>
    <s v="17-Jun-2025"/>
    <x v="3"/>
    <s v="Maharashtra"/>
    <s v="West"/>
    <x v="2"/>
    <s v="Novel"/>
    <n v="2"/>
    <n v="3168.21"/>
    <n v="0.13"/>
    <n v="5512.69"/>
    <s v="Net Banking"/>
    <s v="Prime"/>
    <s v="Standard"/>
    <s v="Delivered"/>
    <n v="6336.42"/>
  </r>
  <r>
    <s v="ORD1117"/>
    <s v="07-Mar-2025"/>
    <x v="5"/>
    <s v="Tamil Nadu"/>
    <s v="South"/>
    <x v="4"/>
    <s v="Lamp"/>
    <n v="3"/>
    <n v="2660.15"/>
    <n v="0.15"/>
    <n v="6783.38"/>
    <s v="UPI"/>
    <s v="First-Time"/>
    <s v="Express"/>
    <s v="Delivered"/>
    <n v="7980.4500000000007"/>
  </r>
  <r>
    <s v="ORD1118"/>
    <s v="07-Feb-2025"/>
    <x v="2"/>
    <s v="Gujarat"/>
    <s v="South"/>
    <x v="1"/>
    <s v="Oil"/>
    <n v="5"/>
    <n v="1331.07"/>
    <n v="0.12"/>
    <n v="5856.71"/>
    <s v="UPI"/>
    <s v="First-Time"/>
    <s v="Express"/>
    <s v="Delivered"/>
    <n v="6655.3499999999995"/>
  </r>
  <r>
    <s v="ORD1119"/>
    <s v="07-Apr-2025"/>
    <x v="4"/>
    <s v="Karnataka"/>
    <s v="East"/>
    <x v="2"/>
    <s v="Novel"/>
    <n v="2"/>
    <n v="2405.42"/>
    <n v="0.25"/>
    <n v="3608.13"/>
    <s v="Net Banking"/>
    <s v="Regular"/>
    <s v="Standard"/>
    <s v="Delivered"/>
    <n v="4810.84"/>
  </r>
  <r>
    <s v="ORD1120"/>
    <s v="13-Feb-2025"/>
    <x v="2"/>
    <s v="Gujarat"/>
    <s v="North"/>
    <x v="3"/>
    <s v="T-shirt"/>
    <n v="1"/>
    <n v="399.43"/>
    <n v="0.12"/>
    <n v="351.5"/>
    <s v="Net Banking"/>
    <s v="Prime"/>
    <s v="Standard"/>
    <s v="Delivered"/>
    <n v="399.43"/>
  </r>
  <r>
    <s v="ORD1121"/>
    <s v="12-Mar-2025"/>
    <x v="5"/>
    <s v="Karnataka"/>
    <s v="East"/>
    <x v="1"/>
    <s v="Oil"/>
    <n v="3"/>
    <n v="1492.52"/>
    <n v="0.23"/>
    <n v="3447.72"/>
    <s v="Credit Card"/>
    <s v="Regular"/>
    <s v="Express"/>
    <s v="Delivered"/>
    <n v="4477.5599999999995"/>
  </r>
  <r>
    <s v="ORD1122"/>
    <s v="06-Jun-2025"/>
    <x v="3"/>
    <s v="Gujarat"/>
    <s v="South"/>
    <x v="2"/>
    <s v="Comics"/>
    <n v="2"/>
    <n v="479.63"/>
    <n v="0.04"/>
    <n v="920.89"/>
    <s v="COD"/>
    <s v="First-Time"/>
    <s v="Same-Day"/>
    <s v="Delivered"/>
    <n v="959.26"/>
  </r>
  <r>
    <s v="ORD1123"/>
    <s v="22-Feb-2025"/>
    <x v="2"/>
    <s v="Delhi"/>
    <s v="East"/>
    <x v="4"/>
    <s v="Lamp"/>
    <n v="4"/>
    <n v="1717.78"/>
    <n v="0.19"/>
    <n v="5565.61"/>
    <s v="COD"/>
    <s v="First-Time"/>
    <s v="Same-Day"/>
    <s v="In Transit"/>
    <n v="6871.12"/>
  </r>
  <r>
    <s v="ORD1124"/>
    <s v="10-Mar-2025"/>
    <x v="5"/>
    <s v="Delhi"/>
    <s v="South"/>
    <x v="1"/>
    <s v="Biscuits"/>
    <n v="2"/>
    <n v="4946.53"/>
    <n v="0.02"/>
    <n v="9695.2000000000007"/>
    <s v="Debit Card"/>
    <s v="Regular"/>
    <s v="Same-Day"/>
    <s v="Delivered"/>
    <n v="9893.06"/>
  </r>
  <r>
    <s v="ORD1125"/>
    <s v="26-Feb-2025"/>
    <x v="2"/>
    <s v="Karnataka"/>
    <s v="West"/>
    <x v="2"/>
    <s v="Novel"/>
    <n v="2"/>
    <n v="2607.36"/>
    <n v="0.11"/>
    <n v="4641.1000000000004"/>
    <s v="Credit Card"/>
    <s v="Regular"/>
    <s v="Same-Day"/>
    <s v="Delivered"/>
    <n v="5214.72"/>
  </r>
  <r>
    <s v="ORD1126"/>
    <s v="22-Jun-2025"/>
    <x v="3"/>
    <s v="Delhi"/>
    <s v="East"/>
    <x v="1"/>
    <s v="Rice"/>
    <n v="4"/>
    <n v="3892.21"/>
    <n v="0.18"/>
    <n v="12766.45"/>
    <s v="COD"/>
    <s v="Prime"/>
    <s v="Express"/>
    <s v="Cancelled"/>
    <n v="15568.84"/>
  </r>
  <r>
    <s v="ORD1127"/>
    <s v="28-Apr-2025"/>
    <x v="4"/>
    <s v="Gujarat"/>
    <s v="West"/>
    <x v="4"/>
    <s v="Lamp"/>
    <n v="3"/>
    <n v="3585.6"/>
    <n v="0.21"/>
    <n v="8497.8700000000008"/>
    <s v="Debit Card"/>
    <s v="Regular"/>
    <s v="Same-Day"/>
    <s v="Delivered"/>
    <n v="10756.8"/>
  </r>
  <r>
    <s v="ORD1128"/>
    <s v="19-May-2025"/>
    <x v="0"/>
    <s v="Gujarat"/>
    <s v="East"/>
    <x v="4"/>
    <s v="Lamp"/>
    <n v="3"/>
    <n v="972.26"/>
    <n v="0.22"/>
    <n v="2275.09"/>
    <s v="Net Banking"/>
    <s v="First-Time"/>
    <s v="Express"/>
    <s v="Delivered"/>
    <n v="2916.7799999999997"/>
  </r>
  <r>
    <s v="ORD1129"/>
    <s v="22-Jun-2025"/>
    <x v="3"/>
    <s v="Tamil Nadu"/>
    <s v="North"/>
    <x v="3"/>
    <s v="Jeans"/>
    <n v="1"/>
    <n v="1059.5999999999999"/>
    <n v="0.09"/>
    <n v="964.24"/>
    <s v="UPI"/>
    <s v="Regular"/>
    <s v="Standard"/>
    <s v="Delivered"/>
    <n v="1059.5999999999999"/>
  </r>
  <r>
    <s v="ORD1130"/>
    <s v="25-Feb-2025"/>
    <x v="2"/>
    <s v="Karnataka"/>
    <s v="West"/>
    <x v="4"/>
    <s v="Lamp"/>
    <n v="1"/>
    <n v="3073.19"/>
    <n v="0.01"/>
    <n v="3042.46"/>
    <s v="UPI"/>
    <s v="First-Time"/>
    <s v="Express"/>
    <s v="Delivered"/>
    <n v="3073.19"/>
  </r>
  <r>
    <s v="ORD1131"/>
    <s v="20-Apr-2025"/>
    <x v="4"/>
    <s v="Maharashtra"/>
    <s v="South"/>
    <x v="4"/>
    <s v="Curtain"/>
    <n v="4"/>
    <n v="4986.43"/>
    <n v="0.16"/>
    <n v="16754.400000000001"/>
    <s v="COD"/>
    <s v="Regular"/>
    <s v="Express"/>
    <s v="Delivered"/>
    <n v="19945.72"/>
  </r>
  <r>
    <s v="ORD1132"/>
    <s v="04-Jan-2025"/>
    <x v="1"/>
    <s v="Maharashtra"/>
    <s v="South"/>
    <x v="1"/>
    <s v="Rice"/>
    <n v="5"/>
    <n v="4481.8999999999996"/>
    <n v="0.04"/>
    <n v="21513.119999999999"/>
    <s v="UPI"/>
    <s v="Regular"/>
    <s v="Same-Day"/>
    <s v="Returned"/>
    <n v="22409.5"/>
  </r>
  <r>
    <s v="ORD1133"/>
    <s v="13-Apr-2025"/>
    <x v="4"/>
    <s v="Tamil Nadu"/>
    <s v="East"/>
    <x v="3"/>
    <s v="T-shirt"/>
    <n v="4"/>
    <n v="3223.64"/>
    <n v="0.02"/>
    <n v="12636.67"/>
    <s v="Credit Card"/>
    <s v="Regular"/>
    <s v="Standard"/>
    <s v="In Transit"/>
    <n v="12894.56"/>
  </r>
  <r>
    <s v="ORD1134"/>
    <s v="09-Feb-2025"/>
    <x v="2"/>
    <s v="Karnataka"/>
    <s v="North"/>
    <x v="3"/>
    <s v="T-shirt"/>
    <n v="2"/>
    <n v="4538.05"/>
    <n v="0.15"/>
    <n v="7714.69"/>
    <s v="UPI"/>
    <s v="First-Time"/>
    <s v="Express"/>
    <s v="Returned"/>
    <n v="9076.1"/>
  </r>
  <r>
    <s v="ORD1135"/>
    <s v="19-Jan-2025"/>
    <x v="1"/>
    <s v="Maharashtra"/>
    <s v="West"/>
    <x v="2"/>
    <s v="Biography"/>
    <n v="5"/>
    <n v="822.82"/>
    <n v="7.0000000000000007E-2"/>
    <n v="3826.11"/>
    <s v="Credit Card"/>
    <s v="Regular"/>
    <s v="Standard"/>
    <s v="Delivered"/>
    <n v="4114.1000000000004"/>
  </r>
  <r>
    <s v="ORD1136"/>
    <s v="18-Feb-2025"/>
    <x v="2"/>
    <s v="Gujarat"/>
    <s v="East"/>
    <x v="1"/>
    <s v="Oil"/>
    <n v="1"/>
    <n v="1624.71"/>
    <n v="0.14000000000000001"/>
    <n v="1397.25"/>
    <s v="Net Banking"/>
    <s v="Regular"/>
    <s v="Standard"/>
    <s v="Delivered"/>
    <n v="1624.71"/>
  </r>
  <r>
    <s v="ORD1137"/>
    <s v="22-May-2025"/>
    <x v="0"/>
    <s v="Maharashtra"/>
    <s v="North"/>
    <x v="0"/>
    <s v="Smartwatch"/>
    <n v="2"/>
    <n v="3674.8"/>
    <n v="0.05"/>
    <n v="6982.12"/>
    <s v="Credit Card"/>
    <s v="Regular"/>
    <s v="Same-Day"/>
    <s v="Cancelled"/>
    <n v="7349.6"/>
  </r>
  <r>
    <s v="ORD1138"/>
    <s v="22-Mar-2025"/>
    <x v="5"/>
    <s v="Karnataka"/>
    <s v="South"/>
    <x v="0"/>
    <s v="Laptop"/>
    <n v="2"/>
    <n v="1608.13"/>
    <n v="0.17"/>
    <n v="2669.5"/>
    <s v="Net Banking"/>
    <s v="Regular"/>
    <s v="Standard"/>
    <s v="Delivered"/>
    <n v="3216.26"/>
  </r>
  <r>
    <s v="ORD1139"/>
    <s v="07-Apr-2025"/>
    <x v="4"/>
    <s v="Delhi"/>
    <s v="East"/>
    <x v="2"/>
    <s v="Comics"/>
    <n v="5"/>
    <n v="1646.15"/>
    <n v="0.06"/>
    <n v="7736.9"/>
    <s v="UPI"/>
    <s v="Regular"/>
    <s v="Standard"/>
    <s v="Returned"/>
    <n v="8230.75"/>
  </r>
  <r>
    <s v="ORD1140"/>
    <s v="20-Apr-2025"/>
    <x v="4"/>
    <s v="Karnataka"/>
    <s v="West"/>
    <x v="3"/>
    <s v="Dress"/>
    <n v="1"/>
    <n v="2500.44"/>
    <n v="0.14000000000000001"/>
    <n v="2150.38"/>
    <s v="Net Banking"/>
    <s v="Prime"/>
    <s v="Express"/>
    <s v="Cancelled"/>
    <n v="2500.44"/>
  </r>
  <r>
    <s v="ORD1141"/>
    <s v="30-May-2025"/>
    <x v="0"/>
    <s v="Gujarat"/>
    <s v="East"/>
    <x v="3"/>
    <s v="T-shirt"/>
    <n v="5"/>
    <n v="2886.69"/>
    <n v="0.25"/>
    <n v="10825.09"/>
    <s v="Net Banking"/>
    <s v="Regular"/>
    <s v="Express"/>
    <s v="Delivered"/>
    <n v="14433.45"/>
  </r>
  <r>
    <s v="ORD1142"/>
    <s v="18-Feb-2025"/>
    <x v="2"/>
    <s v="Karnataka"/>
    <s v="South"/>
    <x v="4"/>
    <s v="Sofa"/>
    <n v="3"/>
    <n v="544.71"/>
    <n v="0.19"/>
    <n v="1323.65"/>
    <s v="COD"/>
    <s v="First-Time"/>
    <s v="Express"/>
    <s v="Delivered"/>
    <n v="1634.13"/>
  </r>
  <r>
    <s v="ORD1143"/>
    <s v="17-May-2025"/>
    <x v="0"/>
    <s v="Gujarat"/>
    <s v="West"/>
    <x v="0"/>
    <s v="Smartphone"/>
    <n v="2"/>
    <n v="2389.5100000000002"/>
    <n v="0.08"/>
    <n v="4396.7"/>
    <s v="Debit Card"/>
    <s v="Prime"/>
    <s v="Same-Day"/>
    <s v="Delivered"/>
    <n v="4779.0200000000004"/>
  </r>
  <r>
    <s v="ORD1144"/>
    <s v="05-Apr-2025"/>
    <x v="4"/>
    <s v="Maharashtra"/>
    <s v="North"/>
    <x v="0"/>
    <s v="Headphones"/>
    <n v="2"/>
    <n v="2164.9"/>
    <n v="0.08"/>
    <n v="3983.42"/>
    <s v="UPI"/>
    <s v="Regular"/>
    <s v="Same-Day"/>
    <s v="Delivered"/>
    <n v="4329.8"/>
  </r>
  <r>
    <s v="ORD1145"/>
    <s v="08-May-2025"/>
    <x v="0"/>
    <s v="Delhi"/>
    <s v="West"/>
    <x v="4"/>
    <s v="Curtain"/>
    <n v="2"/>
    <n v="3785.02"/>
    <n v="0.11"/>
    <n v="6737.34"/>
    <s v="Net Banking"/>
    <s v="First-Time"/>
    <s v="Same-Day"/>
    <s v="Delivered"/>
    <n v="7570.04"/>
  </r>
  <r>
    <s v="ORD1146"/>
    <s v="21-May-2025"/>
    <x v="0"/>
    <s v="Tamil Nadu"/>
    <s v="East"/>
    <x v="2"/>
    <s v="Biography"/>
    <n v="3"/>
    <n v="3044.62"/>
    <n v="0.12"/>
    <n v="8037.8"/>
    <s v="Debit Card"/>
    <s v="Prime"/>
    <s v="Express"/>
    <s v="Delivered"/>
    <n v="9133.86"/>
  </r>
  <r>
    <s v="ORD1147"/>
    <s v="08-Apr-2025"/>
    <x v="4"/>
    <s v="Tamil Nadu"/>
    <s v="South"/>
    <x v="3"/>
    <s v="T-shirt"/>
    <n v="5"/>
    <n v="2063.6799999999998"/>
    <n v="0.01"/>
    <n v="10215.219999999999"/>
    <s v="Net Banking"/>
    <s v="Prime"/>
    <s v="Same-Day"/>
    <s v="Returned"/>
    <n v="10318.4"/>
  </r>
  <r>
    <s v="ORD1148"/>
    <s v="31-Mar-2025"/>
    <x v="5"/>
    <s v="Gujarat"/>
    <s v="East"/>
    <x v="1"/>
    <s v="Oil"/>
    <n v="3"/>
    <n v="3963.99"/>
    <n v="0.01"/>
    <n v="11773.05"/>
    <s v="Debit Card"/>
    <s v="Regular"/>
    <s v="Standard"/>
    <s v="Cancelled"/>
    <n v="11891.97"/>
  </r>
  <r>
    <s v="ORD1149"/>
    <s v="05-Jun-2025"/>
    <x v="3"/>
    <s v="Tamil Nadu"/>
    <s v="East"/>
    <x v="3"/>
    <s v="Dress"/>
    <n v="4"/>
    <n v="104.13"/>
    <n v="0.04"/>
    <n v="399.86"/>
    <s v="Net Banking"/>
    <s v="Regular"/>
    <s v="Standard"/>
    <s v="Delivered"/>
    <n v="416.52"/>
  </r>
  <r>
    <s v="ORD1150"/>
    <s v="06-Jan-2025"/>
    <x v="1"/>
    <s v="Delhi"/>
    <s v="North"/>
    <x v="3"/>
    <s v="Jeans"/>
    <n v="2"/>
    <n v="855.28"/>
    <n v="0.14000000000000001"/>
    <n v="1471.08"/>
    <s v="Net Banking"/>
    <s v="Regular"/>
    <s v="Express"/>
    <s v="Delivered"/>
    <n v="1710.56"/>
  </r>
  <r>
    <s v="ORD1151"/>
    <s v="21-Jan-2025"/>
    <x v="1"/>
    <s v="Tamil Nadu"/>
    <s v="West"/>
    <x v="4"/>
    <s v="Lamp"/>
    <n v="4"/>
    <n v="3524.02"/>
    <n v="0.23"/>
    <n v="10853.98"/>
    <s v="COD"/>
    <s v="First-Time"/>
    <s v="Same-Day"/>
    <s v="Cancelled"/>
    <n v="14096.08"/>
  </r>
  <r>
    <s v="ORD1152"/>
    <s v="01-Mar-2025"/>
    <x v="5"/>
    <s v="Tamil Nadu"/>
    <s v="West"/>
    <x v="3"/>
    <s v="T-shirt"/>
    <n v="2"/>
    <n v="2059.4299999999998"/>
    <n v="0.08"/>
    <n v="3789.35"/>
    <s v="Debit Card"/>
    <s v="Prime"/>
    <s v="Express"/>
    <s v="Delivered"/>
    <n v="4118.8599999999997"/>
  </r>
  <r>
    <s v="ORD1153"/>
    <s v="15-Feb-2025"/>
    <x v="2"/>
    <s v="Karnataka"/>
    <s v="South"/>
    <x v="1"/>
    <s v="Rice"/>
    <n v="5"/>
    <n v="231.79"/>
    <n v="0.22"/>
    <n v="903.98"/>
    <s v="Net Banking"/>
    <s v="First-Time"/>
    <s v="Standard"/>
    <s v="Delivered"/>
    <n v="1158.95"/>
  </r>
  <r>
    <s v="ORD1154"/>
    <s v="22-Mar-2025"/>
    <x v="5"/>
    <s v="Gujarat"/>
    <s v="North"/>
    <x v="4"/>
    <s v="Lamp"/>
    <n v="1"/>
    <n v="3263.33"/>
    <n v="0.03"/>
    <n v="3165.43"/>
    <s v="COD"/>
    <s v="Prime"/>
    <s v="Standard"/>
    <s v="Delivered"/>
    <n v="3263.33"/>
  </r>
  <r>
    <s v="ORD1155"/>
    <s v="17-May-2025"/>
    <x v="0"/>
    <s v="Karnataka"/>
    <s v="West"/>
    <x v="2"/>
    <s v="Novel"/>
    <n v="2"/>
    <n v="2185.9899999999998"/>
    <n v="7.0000000000000007E-2"/>
    <n v="4065.94"/>
    <s v="Net Banking"/>
    <s v="First-Time"/>
    <s v="Express"/>
    <s v="Delivered"/>
    <n v="4371.9799999999996"/>
  </r>
  <r>
    <s v="ORD1156"/>
    <s v="19-Feb-2025"/>
    <x v="2"/>
    <s v="Delhi"/>
    <s v="East"/>
    <x v="2"/>
    <s v="Textbook"/>
    <n v="5"/>
    <n v="4187.74"/>
    <n v="0.12"/>
    <n v="18426.060000000001"/>
    <s v="Net Banking"/>
    <s v="First-Time"/>
    <s v="Standard"/>
    <s v="Delivered"/>
    <n v="20938.699999999997"/>
  </r>
  <r>
    <s v="ORD1157"/>
    <s v="03-Mar-2025"/>
    <x v="5"/>
    <s v="Maharashtra"/>
    <s v="North"/>
    <x v="0"/>
    <s v="Smartwatch"/>
    <n v="2"/>
    <n v="2915.94"/>
    <n v="0.1"/>
    <n v="5248.69"/>
    <s v="Debit Card"/>
    <s v="Prime"/>
    <s v="Express"/>
    <s v="Delivered"/>
    <n v="5831.88"/>
  </r>
  <r>
    <s v="ORD1158"/>
    <s v="11-May-2025"/>
    <x v="0"/>
    <s v="Maharashtra"/>
    <s v="East"/>
    <x v="2"/>
    <s v="Biography"/>
    <n v="3"/>
    <n v="3736.12"/>
    <n v="0.03"/>
    <n v="10872.11"/>
    <s v="UPI"/>
    <s v="Prime"/>
    <s v="Express"/>
    <s v="Cancelled"/>
    <n v="11208.36"/>
  </r>
  <r>
    <s v="ORD1159"/>
    <s v="25-Apr-2025"/>
    <x v="4"/>
    <s v="Maharashtra"/>
    <s v="South"/>
    <x v="4"/>
    <s v="Curtain"/>
    <n v="5"/>
    <n v="3822.09"/>
    <n v="0.22"/>
    <n v="14906.15"/>
    <s v="Debit Card"/>
    <s v="Prime"/>
    <s v="Standard"/>
    <s v="Delivered"/>
    <n v="19110.45"/>
  </r>
  <r>
    <s v="ORD1160"/>
    <s v="15-Mar-2025"/>
    <x v="5"/>
    <s v="Delhi"/>
    <s v="North"/>
    <x v="1"/>
    <s v="Milk"/>
    <n v="4"/>
    <n v="2230.9499999999998"/>
    <n v="0.12"/>
    <n v="7852.94"/>
    <s v="COD"/>
    <s v="First-Time"/>
    <s v="Standard"/>
    <s v="Returned"/>
    <n v="8923.7999999999993"/>
  </r>
  <r>
    <s v="ORD1161"/>
    <s v="04-Apr-2025"/>
    <x v="4"/>
    <s v="Maharashtra"/>
    <s v="North"/>
    <x v="2"/>
    <s v="Comics"/>
    <n v="3"/>
    <n v="1336.4"/>
    <n v="0.08"/>
    <n v="3688.46"/>
    <s v="COD"/>
    <s v="First-Time"/>
    <s v="Express"/>
    <s v="Delivered"/>
    <n v="4009.2000000000003"/>
  </r>
  <r>
    <s v="ORD1162"/>
    <s v="20-Apr-2025"/>
    <x v="4"/>
    <s v="Karnataka"/>
    <s v="North"/>
    <x v="3"/>
    <s v="Dress"/>
    <n v="4"/>
    <n v="1690.7"/>
    <n v="0.16"/>
    <n v="5680.75"/>
    <s v="Net Banking"/>
    <s v="Regular"/>
    <s v="Same-Day"/>
    <s v="Delivered"/>
    <n v="6762.8"/>
  </r>
  <r>
    <s v="ORD1163"/>
    <s v="16-Apr-2025"/>
    <x v="4"/>
    <s v="Delhi"/>
    <s v="West"/>
    <x v="0"/>
    <s v="Smartwatch"/>
    <n v="5"/>
    <n v="563.41"/>
    <n v="0.18"/>
    <n v="2309.98"/>
    <s v="Debit Card"/>
    <s v="Regular"/>
    <s v="Same-Day"/>
    <s v="Delivered"/>
    <n v="2817.0499999999997"/>
  </r>
  <r>
    <s v="ORD1164"/>
    <s v="10-Mar-2025"/>
    <x v="5"/>
    <s v="Tamil Nadu"/>
    <s v="East"/>
    <x v="4"/>
    <s v="Curtain"/>
    <n v="5"/>
    <n v="2888.43"/>
    <n v="0.01"/>
    <n v="14297.73"/>
    <s v="COD"/>
    <s v="Regular"/>
    <s v="Express"/>
    <s v="Delivered"/>
    <n v="14442.15"/>
  </r>
  <r>
    <s v="ORD1165"/>
    <s v="26-Mar-2025"/>
    <x v="5"/>
    <s v="Tamil Nadu"/>
    <s v="West"/>
    <x v="1"/>
    <s v="Rice"/>
    <n v="1"/>
    <n v="1755.09"/>
    <n v="0.16"/>
    <n v="1474.28"/>
    <s v="COD"/>
    <s v="First-Time"/>
    <s v="Express"/>
    <s v="Delivered"/>
    <n v="1755.09"/>
  </r>
  <r>
    <s v="ORD1166"/>
    <s v="27-May-2025"/>
    <x v="0"/>
    <s v="Maharashtra"/>
    <s v="South"/>
    <x v="3"/>
    <s v="Dress"/>
    <n v="2"/>
    <n v="2897.39"/>
    <n v="0.25"/>
    <n v="4346.09"/>
    <s v="Net Banking"/>
    <s v="Regular"/>
    <s v="Same-Day"/>
    <s v="Delivered"/>
    <n v="5794.78"/>
  </r>
  <r>
    <s v="ORD1167"/>
    <s v="19-Apr-2025"/>
    <x v="4"/>
    <s v="Gujarat"/>
    <s v="East"/>
    <x v="0"/>
    <s v="Headphones"/>
    <n v="4"/>
    <n v="1446.46"/>
    <n v="0.17"/>
    <n v="4802.25"/>
    <s v="Net Banking"/>
    <s v="Regular"/>
    <s v="Standard"/>
    <s v="Delivered"/>
    <n v="5785.84"/>
  </r>
  <r>
    <s v="ORD1168"/>
    <s v="08-Mar-2025"/>
    <x v="5"/>
    <s v="Delhi"/>
    <s v="South"/>
    <x v="0"/>
    <s v="Smartwatch"/>
    <n v="1"/>
    <n v="2095.1999999999998"/>
    <n v="0"/>
    <n v="2095.1999999999998"/>
    <s v="UPI"/>
    <s v="Prime"/>
    <s v="Express"/>
    <s v="Delivered"/>
    <n v="2095.1999999999998"/>
  </r>
  <r>
    <s v="ORD1169"/>
    <s v="12-Mar-2025"/>
    <x v="5"/>
    <s v="Maharashtra"/>
    <s v="East"/>
    <x v="2"/>
    <s v="Comics"/>
    <n v="1"/>
    <n v="3574.14"/>
    <n v="0.06"/>
    <n v="3359.69"/>
    <s v="Debit Card"/>
    <s v="Regular"/>
    <s v="Same-Day"/>
    <s v="Delivered"/>
    <n v="3574.14"/>
  </r>
  <r>
    <s v="ORD1170"/>
    <s v="19-May-2025"/>
    <x v="0"/>
    <s v="Gujarat"/>
    <s v="North"/>
    <x v="1"/>
    <s v="Biscuits"/>
    <n v="5"/>
    <n v="1710.88"/>
    <n v="0.1"/>
    <n v="7698.96"/>
    <s v="Net Banking"/>
    <s v="First-Time"/>
    <s v="Same-Day"/>
    <s v="Delivered"/>
    <n v="8554.4000000000015"/>
  </r>
  <r>
    <s v="ORD1171"/>
    <s v="01-Apr-2025"/>
    <x v="4"/>
    <s v="Tamil Nadu"/>
    <s v="West"/>
    <x v="4"/>
    <s v="Curtain"/>
    <n v="4"/>
    <n v="1132.1199999999999"/>
    <n v="0.17"/>
    <n v="3758.64"/>
    <s v="Debit Card"/>
    <s v="Prime"/>
    <s v="Same-Day"/>
    <s v="Delivered"/>
    <n v="4528.4799999999996"/>
  </r>
  <r>
    <s v="ORD1172"/>
    <s v="24-Feb-2025"/>
    <x v="2"/>
    <s v="Tamil Nadu"/>
    <s v="East"/>
    <x v="0"/>
    <s v="Smartphone"/>
    <n v="1"/>
    <n v="1117"/>
    <n v="0.25"/>
    <n v="837.75"/>
    <s v="COD"/>
    <s v="Prime"/>
    <s v="Express"/>
    <s v="Delivered"/>
    <n v="1117"/>
  </r>
  <r>
    <s v="ORD1173"/>
    <s v="03-Mar-2025"/>
    <x v="5"/>
    <s v="Tamil Nadu"/>
    <s v="West"/>
    <x v="4"/>
    <s v="Table"/>
    <n v="5"/>
    <n v="2966.19"/>
    <n v="0.16"/>
    <n v="12458"/>
    <s v="Credit Card"/>
    <s v="Regular"/>
    <s v="Same-Day"/>
    <s v="Delivered"/>
    <n v="14830.95"/>
  </r>
  <r>
    <s v="ORD1174"/>
    <s v="20-Feb-2025"/>
    <x v="2"/>
    <s v="Gujarat"/>
    <s v="North"/>
    <x v="0"/>
    <s v="Headphones"/>
    <n v="4"/>
    <n v="4613.76"/>
    <n v="0.03"/>
    <n v="17901.39"/>
    <s v="Net Banking"/>
    <s v="Regular"/>
    <s v="Same-Day"/>
    <s v="Delivered"/>
    <n v="18455.04"/>
  </r>
  <r>
    <s v="ORD1175"/>
    <s v="16-Feb-2025"/>
    <x v="2"/>
    <s v="Maharashtra"/>
    <s v="West"/>
    <x v="3"/>
    <s v="Jeans"/>
    <n v="2"/>
    <n v="4337.9799999999996"/>
    <n v="0.19"/>
    <n v="7027.53"/>
    <s v="COD"/>
    <s v="Prime"/>
    <s v="Same-Day"/>
    <s v="Delivered"/>
    <n v="8675.9599999999991"/>
  </r>
  <r>
    <s v="ORD1176"/>
    <s v="26-Jan-2025"/>
    <x v="1"/>
    <s v="Tamil Nadu"/>
    <s v="East"/>
    <x v="4"/>
    <s v="Sofa"/>
    <n v="3"/>
    <n v="3875.45"/>
    <n v="0.16"/>
    <n v="9766.1299999999992"/>
    <s v="COD"/>
    <s v="Prime"/>
    <s v="Same-Day"/>
    <s v="Delivered"/>
    <n v="11626.349999999999"/>
  </r>
  <r>
    <s v="ORD1177"/>
    <s v="23-May-2025"/>
    <x v="0"/>
    <s v="Delhi"/>
    <s v="South"/>
    <x v="1"/>
    <s v="Biscuits"/>
    <n v="4"/>
    <n v="1502.79"/>
    <n v="0.23"/>
    <n v="4628.59"/>
    <s v="Net Banking"/>
    <s v="Prime"/>
    <s v="Standard"/>
    <s v="Delivered"/>
    <n v="6011.16"/>
  </r>
  <r>
    <s v="ORD1178"/>
    <s v="09-Feb-2025"/>
    <x v="2"/>
    <s v="Tamil Nadu"/>
    <s v="West"/>
    <x v="0"/>
    <s v="Headphones"/>
    <n v="1"/>
    <n v="1978.43"/>
    <n v="0.16"/>
    <n v="1661.88"/>
    <s v="Debit Card"/>
    <s v="First-Time"/>
    <s v="Express"/>
    <s v="Delivered"/>
    <n v="1978.43"/>
  </r>
  <r>
    <s v="ORD1179"/>
    <s v="05-Mar-2025"/>
    <x v="5"/>
    <s v="Delhi"/>
    <s v="West"/>
    <x v="0"/>
    <s v="Laptop"/>
    <n v="5"/>
    <n v="4994.66"/>
    <n v="0.15"/>
    <n v="21227.31"/>
    <s v="COD"/>
    <s v="First-Time"/>
    <s v="Same-Day"/>
    <s v="Returned"/>
    <n v="24973.3"/>
  </r>
  <r>
    <s v="ORD1180"/>
    <s v="26-Jan-2025"/>
    <x v="1"/>
    <s v="Delhi"/>
    <s v="West"/>
    <x v="4"/>
    <s v="Sofa"/>
    <n v="4"/>
    <n v="3453.38"/>
    <n v="0.24"/>
    <n v="10498.28"/>
    <s v="COD"/>
    <s v="First-Time"/>
    <s v="Standard"/>
    <s v="Delivered"/>
    <n v="13813.52"/>
  </r>
  <r>
    <s v="ORD1181"/>
    <s v="27-May-2025"/>
    <x v="0"/>
    <s v="Tamil Nadu"/>
    <s v="East"/>
    <x v="3"/>
    <s v="Jeans"/>
    <n v="2"/>
    <n v="958.53"/>
    <n v="0.23"/>
    <n v="1476.14"/>
    <s v="UPI"/>
    <s v="First-Time"/>
    <s v="Standard"/>
    <s v="Delivered"/>
    <n v="1917.06"/>
  </r>
  <r>
    <s v="ORD1182"/>
    <s v="17-Apr-2025"/>
    <x v="4"/>
    <s v="Delhi"/>
    <s v="South"/>
    <x v="0"/>
    <s v="Smartphone"/>
    <n v="4"/>
    <n v="1300.73"/>
    <n v="0.15"/>
    <n v="4422.4799999999996"/>
    <s v="COD"/>
    <s v="Prime"/>
    <s v="Standard"/>
    <s v="In Transit"/>
    <n v="5202.92"/>
  </r>
  <r>
    <s v="ORD1183"/>
    <s v="31-May-2025"/>
    <x v="0"/>
    <s v="Gujarat"/>
    <s v="North"/>
    <x v="1"/>
    <s v="Rice"/>
    <n v="2"/>
    <n v="2364.84"/>
    <n v="0.24"/>
    <n v="3594.56"/>
    <s v="UPI"/>
    <s v="Regular"/>
    <s v="Standard"/>
    <s v="Delivered"/>
    <n v="4729.68"/>
  </r>
  <r>
    <s v="ORD1184"/>
    <s v="17-May-2025"/>
    <x v="0"/>
    <s v="Tamil Nadu"/>
    <s v="North"/>
    <x v="2"/>
    <s v="Biography"/>
    <n v="3"/>
    <n v="4428.45"/>
    <n v="0.13"/>
    <n v="11558.25"/>
    <s v="Credit Card"/>
    <s v="Prime"/>
    <s v="Same-Day"/>
    <s v="Delivered"/>
    <n v="13285.349999999999"/>
  </r>
  <r>
    <s v="ORD1185"/>
    <s v="07-Feb-2025"/>
    <x v="2"/>
    <s v="Tamil Nadu"/>
    <s v="West"/>
    <x v="0"/>
    <s v="Headphones"/>
    <n v="4"/>
    <n v="3611.46"/>
    <n v="0.13"/>
    <n v="12567.88"/>
    <s v="Credit Card"/>
    <s v="Prime"/>
    <s v="Same-Day"/>
    <s v="Delivered"/>
    <n v="14445.84"/>
  </r>
  <r>
    <s v="ORD1186"/>
    <s v="09-Feb-2025"/>
    <x v="2"/>
    <s v="Delhi"/>
    <s v="East"/>
    <x v="0"/>
    <s v="Smartphone"/>
    <n v="1"/>
    <n v="3637.77"/>
    <n v="0.09"/>
    <n v="3310.37"/>
    <s v="UPI"/>
    <s v="First-Time"/>
    <s v="Same-Day"/>
    <s v="Delivered"/>
    <n v="3637.77"/>
  </r>
  <r>
    <s v="ORD1187"/>
    <s v="14-Feb-2025"/>
    <x v="2"/>
    <s v="Delhi"/>
    <s v="West"/>
    <x v="3"/>
    <s v="Jacket"/>
    <n v="3"/>
    <n v="3245.97"/>
    <n v="0.02"/>
    <n v="9543.15"/>
    <s v="UPI"/>
    <s v="Regular"/>
    <s v="Same-Day"/>
    <s v="Cancelled"/>
    <n v="9737.91"/>
  </r>
  <r>
    <s v="ORD1188"/>
    <s v="26-May-2025"/>
    <x v="0"/>
    <s v="Karnataka"/>
    <s v="North"/>
    <x v="4"/>
    <s v="Curtain"/>
    <n v="4"/>
    <n v="3527.85"/>
    <n v="0.14000000000000001"/>
    <n v="12135.8"/>
    <s v="Net Banking"/>
    <s v="Prime"/>
    <s v="Same-Day"/>
    <s v="Cancelled"/>
    <n v="14111.4"/>
  </r>
  <r>
    <s v="ORD1189"/>
    <s v="07-Apr-2025"/>
    <x v="4"/>
    <s v="Maharashtra"/>
    <s v="South"/>
    <x v="3"/>
    <s v="Dress"/>
    <n v="5"/>
    <n v="1877.35"/>
    <n v="7.0000000000000007E-2"/>
    <n v="8729.68"/>
    <s v="Debit Card"/>
    <s v="Prime"/>
    <s v="Same-Day"/>
    <s v="Delivered"/>
    <n v="9386.75"/>
  </r>
  <r>
    <s v="ORD1190"/>
    <s v="25-Feb-2025"/>
    <x v="2"/>
    <s v="Tamil Nadu"/>
    <s v="East"/>
    <x v="4"/>
    <s v="Table"/>
    <n v="2"/>
    <n v="817.98"/>
    <n v="7.0000000000000007E-2"/>
    <n v="1521.44"/>
    <s v="UPI"/>
    <s v="Regular"/>
    <s v="Express"/>
    <s v="Delivered"/>
    <n v="1635.96"/>
  </r>
  <r>
    <s v="ORD1191"/>
    <s v="23-May-2025"/>
    <x v="0"/>
    <s v="Gujarat"/>
    <s v="West"/>
    <x v="0"/>
    <s v="Laptop"/>
    <n v="5"/>
    <n v="159.13"/>
    <n v="0.09"/>
    <n v="724.04"/>
    <s v="UPI"/>
    <s v="Regular"/>
    <s v="Same-Day"/>
    <s v="Delivered"/>
    <n v="795.65"/>
  </r>
  <r>
    <s v="ORD1192"/>
    <s v="27-Apr-2025"/>
    <x v="4"/>
    <s v="Delhi"/>
    <s v="South"/>
    <x v="3"/>
    <s v="Dress"/>
    <n v="3"/>
    <n v="2664.35"/>
    <n v="0.09"/>
    <n v="7273.68"/>
    <s v="COD"/>
    <s v="First-Time"/>
    <s v="Express"/>
    <s v="Returned"/>
    <n v="7993.0499999999993"/>
  </r>
  <r>
    <s v="ORD1193"/>
    <s v="30-May-2025"/>
    <x v="0"/>
    <s v="Tamil Nadu"/>
    <s v="South"/>
    <x v="2"/>
    <s v="Textbook"/>
    <n v="1"/>
    <n v="1777.6"/>
    <n v="0.08"/>
    <n v="1635.39"/>
    <s v="Net Banking"/>
    <s v="Regular"/>
    <s v="Standard"/>
    <s v="Delivered"/>
    <n v="1777.6"/>
  </r>
  <r>
    <s v="ORD1194"/>
    <s v="14-Apr-2025"/>
    <x v="4"/>
    <s v="Karnataka"/>
    <s v="South"/>
    <x v="0"/>
    <s v="Laptop"/>
    <n v="5"/>
    <n v="4572.24"/>
    <n v="0.23"/>
    <n v="17603.12"/>
    <s v="Net Banking"/>
    <s v="Prime"/>
    <s v="Same-Day"/>
    <s v="Delivered"/>
    <n v="22861.199999999997"/>
  </r>
  <r>
    <s v="ORD1195"/>
    <s v="28-Apr-2025"/>
    <x v="4"/>
    <s v="Tamil Nadu"/>
    <s v="North"/>
    <x v="4"/>
    <s v="Lamp"/>
    <n v="5"/>
    <n v="429.27"/>
    <n v="0.14000000000000001"/>
    <n v="1845.86"/>
    <s v="Credit Card"/>
    <s v="Prime"/>
    <s v="Same-Day"/>
    <s v="In Transit"/>
    <n v="2146.35"/>
  </r>
  <r>
    <s v="ORD1196"/>
    <s v="26-Feb-2025"/>
    <x v="2"/>
    <s v="Gujarat"/>
    <s v="South"/>
    <x v="0"/>
    <s v="Smartwatch"/>
    <n v="2"/>
    <n v="1354.75"/>
    <n v="0.18"/>
    <n v="2221.79"/>
    <s v="COD"/>
    <s v="Regular"/>
    <s v="Same-Day"/>
    <s v="Delivered"/>
    <n v="2709.5"/>
  </r>
  <r>
    <s v="ORD1197"/>
    <s v="22-Jan-2025"/>
    <x v="1"/>
    <s v="Maharashtra"/>
    <s v="North"/>
    <x v="2"/>
    <s v="Textbook"/>
    <n v="5"/>
    <n v="1459.64"/>
    <n v="0.19"/>
    <n v="5911.54"/>
    <s v="COD"/>
    <s v="Prime"/>
    <s v="Same-Day"/>
    <s v="Returned"/>
    <n v="7298.2000000000007"/>
  </r>
  <r>
    <s v="ORD1198"/>
    <s v="13-Jun-2025"/>
    <x v="3"/>
    <s v="Maharashtra"/>
    <s v="North"/>
    <x v="3"/>
    <s v="Dress"/>
    <n v="2"/>
    <n v="2969.82"/>
    <n v="0.15"/>
    <n v="5048.6899999999996"/>
    <s v="Debit Card"/>
    <s v="Regular"/>
    <s v="Express"/>
    <s v="Delivered"/>
    <n v="5939.64"/>
  </r>
  <r>
    <s v="ORD1199"/>
    <s v="09-Feb-2025"/>
    <x v="2"/>
    <s v="Maharashtra"/>
    <s v="South"/>
    <x v="0"/>
    <s v="Headphones"/>
    <n v="1"/>
    <n v="2265.3000000000002"/>
    <n v="0.12"/>
    <n v="1993.46"/>
    <s v="Debit Card"/>
    <s v="Prime"/>
    <s v="Standard"/>
    <s v="Delivered"/>
    <n v="2265.3000000000002"/>
  </r>
  <r>
    <s v="ORD1200"/>
    <s v="01-Mar-2025"/>
    <x v="5"/>
    <s v="Gujarat"/>
    <s v="West"/>
    <x v="4"/>
    <s v="Lamp"/>
    <n v="4"/>
    <n v="3909.24"/>
    <n v="0.05"/>
    <n v="14855.11"/>
    <s v="Net Banking"/>
    <s v="Regular"/>
    <s v="Same-Day"/>
    <s v="In Transit"/>
    <n v="15636.96"/>
  </r>
  <r>
    <s v="ORD1201"/>
    <s v="16-Feb-2025"/>
    <x v="2"/>
    <s v="Gujarat"/>
    <s v="East"/>
    <x v="4"/>
    <s v="Table"/>
    <n v="2"/>
    <n v="1710.33"/>
    <n v="0.12"/>
    <n v="3010.18"/>
    <s v="UPI"/>
    <s v="Prime"/>
    <s v="Express"/>
    <s v="Delivered"/>
    <n v="3420.66"/>
  </r>
  <r>
    <s v="ORD1202"/>
    <s v="14-Mar-2025"/>
    <x v="5"/>
    <s v="Karnataka"/>
    <s v="South"/>
    <x v="1"/>
    <s v="Oil"/>
    <n v="5"/>
    <n v="2565.0100000000002"/>
    <n v="0.16"/>
    <n v="10773.04"/>
    <s v="UPI"/>
    <s v="First-Time"/>
    <s v="Standard"/>
    <s v="Delivered"/>
    <n v="12825.050000000001"/>
  </r>
  <r>
    <s v="ORD1203"/>
    <s v="06-Feb-2025"/>
    <x v="2"/>
    <s v="Tamil Nadu"/>
    <s v="West"/>
    <x v="4"/>
    <s v="Table"/>
    <n v="1"/>
    <n v="3826.15"/>
    <n v="0.17"/>
    <n v="3175.7"/>
    <s v="Debit Card"/>
    <s v="Regular"/>
    <s v="Standard"/>
    <s v="Delivered"/>
    <n v="3826.15"/>
  </r>
  <r>
    <s v="ORD1204"/>
    <s v="02-Mar-2025"/>
    <x v="5"/>
    <s v="Delhi"/>
    <s v="West"/>
    <x v="1"/>
    <s v="Oil"/>
    <n v="2"/>
    <n v="1605.28"/>
    <n v="0.08"/>
    <n v="2953.72"/>
    <s v="Credit Card"/>
    <s v="Regular"/>
    <s v="Same-Day"/>
    <s v="Delivered"/>
    <n v="3210.56"/>
  </r>
  <r>
    <s v="ORD1205"/>
    <s v="05-Jan-2025"/>
    <x v="1"/>
    <s v="Gujarat"/>
    <s v="South"/>
    <x v="4"/>
    <s v="Sofa"/>
    <n v="2"/>
    <n v="1040.33"/>
    <n v="0.1"/>
    <n v="1872.59"/>
    <s v="Debit Card"/>
    <s v="Prime"/>
    <s v="Standard"/>
    <s v="Delivered"/>
    <n v="2080.66"/>
  </r>
  <r>
    <s v="ORD1206"/>
    <s v="20-May-2025"/>
    <x v="0"/>
    <s v="Gujarat"/>
    <s v="South"/>
    <x v="3"/>
    <s v="Dress"/>
    <n v="5"/>
    <n v="3964.87"/>
    <n v="0.19"/>
    <n v="16057.72"/>
    <s v="Net Banking"/>
    <s v="First-Time"/>
    <s v="Express"/>
    <s v="Returned"/>
    <n v="19824.349999999999"/>
  </r>
  <r>
    <s v="ORD1207"/>
    <s v="16-Apr-2025"/>
    <x v="4"/>
    <s v="Karnataka"/>
    <s v="West"/>
    <x v="2"/>
    <s v="Comics"/>
    <n v="3"/>
    <n v="3660.88"/>
    <n v="0.21"/>
    <n v="8676.2900000000009"/>
    <s v="Debit Card"/>
    <s v="Prime"/>
    <s v="Express"/>
    <s v="Delivered"/>
    <n v="10982.64"/>
  </r>
  <r>
    <s v="ORD1208"/>
    <s v="27-Jan-2025"/>
    <x v="1"/>
    <s v="Tamil Nadu"/>
    <s v="West"/>
    <x v="1"/>
    <s v="Biscuits"/>
    <n v="1"/>
    <n v="4846.53"/>
    <n v="0.09"/>
    <n v="4410.34"/>
    <s v="Credit Card"/>
    <s v="Prime"/>
    <s v="Standard"/>
    <s v="Cancelled"/>
    <n v="4846.53"/>
  </r>
  <r>
    <s v="ORD1209"/>
    <s v="25-Feb-2025"/>
    <x v="2"/>
    <s v="Delhi"/>
    <s v="East"/>
    <x v="0"/>
    <s v="Laptop"/>
    <n v="3"/>
    <n v="216.03"/>
    <n v="0.11"/>
    <n v="576.79999999999995"/>
    <s v="UPI"/>
    <s v="Prime"/>
    <s v="Express"/>
    <s v="Delivered"/>
    <n v="648.09"/>
  </r>
  <r>
    <s v="ORD1210"/>
    <s v="11-Jan-2025"/>
    <x v="1"/>
    <s v="Gujarat"/>
    <s v="West"/>
    <x v="3"/>
    <s v="Jeans"/>
    <n v="3"/>
    <n v="623.49"/>
    <n v="0.06"/>
    <n v="1758.24"/>
    <s v="COD"/>
    <s v="Prime"/>
    <s v="Express"/>
    <s v="Returned"/>
    <n v="1870.47"/>
  </r>
  <r>
    <s v="ORD1211"/>
    <s v="13-Jan-2025"/>
    <x v="1"/>
    <s v="Maharashtra"/>
    <s v="West"/>
    <x v="1"/>
    <s v="Biscuits"/>
    <n v="4"/>
    <n v="1324.25"/>
    <n v="0.25"/>
    <n v="3972.75"/>
    <s v="Net Banking"/>
    <s v="First-Time"/>
    <s v="Same-Day"/>
    <s v="Delivered"/>
    <n v="5297"/>
  </r>
  <r>
    <s v="ORD1212"/>
    <s v="20-Apr-2025"/>
    <x v="4"/>
    <s v="Karnataka"/>
    <s v="North"/>
    <x v="0"/>
    <s v="Headphones"/>
    <n v="4"/>
    <n v="4625.67"/>
    <n v="0.03"/>
    <n v="17947.599999999999"/>
    <s v="COD"/>
    <s v="Prime"/>
    <s v="Standard"/>
    <s v="Delivered"/>
    <n v="18502.68"/>
  </r>
  <r>
    <s v="ORD1213"/>
    <s v="28-Feb-2025"/>
    <x v="2"/>
    <s v="Delhi"/>
    <s v="East"/>
    <x v="2"/>
    <s v="Textbook"/>
    <n v="5"/>
    <n v="1079.97"/>
    <n v="0.02"/>
    <n v="5291.85"/>
    <s v="COD"/>
    <s v="Prime"/>
    <s v="Standard"/>
    <s v="Delivered"/>
    <n v="5399.85"/>
  </r>
  <r>
    <s v="ORD1214"/>
    <s v="18-May-2025"/>
    <x v="0"/>
    <s v="Maharashtra"/>
    <s v="South"/>
    <x v="4"/>
    <s v="Curtain"/>
    <n v="3"/>
    <n v="4790.28"/>
    <n v="0.09"/>
    <n v="13077.46"/>
    <s v="Debit Card"/>
    <s v="Regular"/>
    <s v="Express"/>
    <s v="Delivered"/>
    <n v="14370.84"/>
  </r>
  <r>
    <s v="ORD1215"/>
    <s v="27-Jan-2025"/>
    <x v="1"/>
    <s v="Tamil Nadu"/>
    <s v="North"/>
    <x v="2"/>
    <s v="Textbook"/>
    <n v="2"/>
    <n v="3420.58"/>
    <n v="0.18"/>
    <n v="5609.75"/>
    <s v="UPI"/>
    <s v="Prime"/>
    <s v="Express"/>
    <s v="Delivered"/>
    <n v="6841.16"/>
  </r>
  <r>
    <s v="ORD1216"/>
    <s v="06-May-2025"/>
    <x v="0"/>
    <s v="Tamil Nadu"/>
    <s v="North"/>
    <x v="2"/>
    <s v="Biography"/>
    <n v="5"/>
    <n v="395.4"/>
    <n v="0.25"/>
    <n v="1482.75"/>
    <s v="Net Banking"/>
    <s v="Regular"/>
    <s v="Express"/>
    <s v="Delivered"/>
    <n v="1977"/>
  </r>
  <r>
    <s v="ORD1217"/>
    <s v="20-Jun-2025"/>
    <x v="3"/>
    <s v="Gujarat"/>
    <s v="North"/>
    <x v="0"/>
    <s v="Headphones"/>
    <n v="5"/>
    <n v="1735.39"/>
    <n v="0.02"/>
    <n v="8503.41"/>
    <s v="Net Banking"/>
    <s v="Prime"/>
    <s v="Standard"/>
    <s v="In Transit"/>
    <n v="8676.9500000000007"/>
  </r>
  <r>
    <s v="ORD1218"/>
    <s v="29-May-2025"/>
    <x v="0"/>
    <s v="Gujarat"/>
    <s v="West"/>
    <x v="0"/>
    <s v="Laptop"/>
    <n v="4"/>
    <n v="3089.15"/>
    <n v="0.25"/>
    <n v="9267.4500000000007"/>
    <s v="Credit Card"/>
    <s v="First-Time"/>
    <s v="Standard"/>
    <s v="Cancelled"/>
    <n v="12356.6"/>
  </r>
  <r>
    <s v="ORD1219"/>
    <s v="08-Apr-2025"/>
    <x v="4"/>
    <s v="Delhi"/>
    <s v="West"/>
    <x v="2"/>
    <s v="Biography"/>
    <n v="2"/>
    <n v="3274.42"/>
    <n v="0.08"/>
    <n v="6024.93"/>
    <s v="UPI"/>
    <s v="Regular"/>
    <s v="Same-Day"/>
    <s v="Returned"/>
    <n v="6548.84"/>
  </r>
  <r>
    <s v="ORD1220"/>
    <s v="22-Jan-2025"/>
    <x v="1"/>
    <s v="Maharashtra"/>
    <s v="East"/>
    <x v="2"/>
    <s v="Comics"/>
    <n v="1"/>
    <n v="141.84"/>
    <n v="0.08"/>
    <n v="130.49"/>
    <s v="COD"/>
    <s v="Prime"/>
    <s v="Standard"/>
    <s v="Returned"/>
    <n v="141.84"/>
  </r>
  <r>
    <s v="ORD1221"/>
    <s v="21-Jun-2025"/>
    <x v="3"/>
    <s v="Gujarat"/>
    <s v="South"/>
    <x v="1"/>
    <s v="Milk"/>
    <n v="2"/>
    <n v="3872.65"/>
    <n v="0.14000000000000001"/>
    <n v="6660.96"/>
    <s v="Net Banking"/>
    <s v="First-Time"/>
    <s v="Express"/>
    <s v="Delivered"/>
    <n v="7745.3"/>
  </r>
  <r>
    <s v="ORD1222"/>
    <s v="05-Jan-2025"/>
    <x v="1"/>
    <s v="Karnataka"/>
    <s v="South"/>
    <x v="3"/>
    <s v="Jeans"/>
    <n v="1"/>
    <n v="2713.77"/>
    <n v="0.24"/>
    <n v="2062.4699999999998"/>
    <s v="Debit Card"/>
    <s v="Regular"/>
    <s v="Standard"/>
    <s v="Delivered"/>
    <n v="2713.77"/>
  </r>
  <r>
    <s v="ORD1223"/>
    <s v="24-Apr-2025"/>
    <x v="4"/>
    <s v="Karnataka"/>
    <s v="South"/>
    <x v="0"/>
    <s v="Headphones"/>
    <n v="2"/>
    <n v="1088.3399999999999"/>
    <n v="0.04"/>
    <n v="2089.61"/>
    <s v="Debit Card"/>
    <s v="First-Time"/>
    <s v="Express"/>
    <s v="Returned"/>
    <n v="2176.6799999999998"/>
  </r>
  <r>
    <s v="ORD1224"/>
    <s v="27-Feb-2025"/>
    <x v="2"/>
    <s v="Maharashtra"/>
    <s v="South"/>
    <x v="3"/>
    <s v="Dress"/>
    <n v="1"/>
    <n v="4187.37"/>
    <n v="0.09"/>
    <n v="3810.51"/>
    <s v="Debit Card"/>
    <s v="Prime"/>
    <s v="Express"/>
    <s v="Delivered"/>
    <n v="4187.37"/>
  </r>
  <r>
    <s v="ORD1225"/>
    <s v="04-Apr-2025"/>
    <x v="4"/>
    <s v="Tamil Nadu"/>
    <s v="North"/>
    <x v="2"/>
    <s v="Biography"/>
    <n v="4"/>
    <n v="2992.06"/>
    <n v="0.03"/>
    <n v="11609.19"/>
    <s v="Debit Card"/>
    <s v="Regular"/>
    <s v="Standard"/>
    <s v="Delivered"/>
    <n v="11968.24"/>
  </r>
  <r>
    <s v="ORD1226"/>
    <s v="05-Apr-2025"/>
    <x v="4"/>
    <s v="Tamil Nadu"/>
    <s v="East"/>
    <x v="3"/>
    <s v="T-shirt"/>
    <n v="3"/>
    <n v="2134.13"/>
    <n v="0.05"/>
    <n v="6082.27"/>
    <s v="COD"/>
    <s v="Prime"/>
    <s v="Standard"/>
    <s v="Delivered"/>
    <n v="6402.39"/>
  </r>
  <r>
    <s v="ORD1227"/>
    <s v="29-Mar-2025"/>
    <x v="5"/>
    <s v="Tamil Nadu"/>
    <s v="East"/>
    <x v="1"/>
    <s v="Rice"/>
    <n v="4"/>
    <n v="4036.72"/>
    <n v="0.1"/>
    <n v="14532.19"/>
    <s v="Credit Card"/>
    <s v="Regular"/>
    <s v="Standard"/>
    <s v="Delivered"/>
    <n v="16146.88"/>
  </r>
  <r>
    <s v="ORD1228"/>
    <s v="10-Mar-2025"/>
    <x v="5"/>
    <s v="Tamil Nadu"/>
    <s v="North"/>
    <x v="4"/>
    <s v="Lamp"/>
    <n v="1"/>
    <n v="3287.12"/>
    <n v="0.2"/>
    <n v="2629.7"/>
    <s v="UPI"/>
    <s v="Regular"/>
    <s v="Express"/>
    <s v="In Transit"/>
    <n v="3287.12"/>
  </r>
  <r>
    <s v="ORD1229"/>
    <s v="07-Feb-2025"/>
    <x v="2"/>
    <s v="Maharashtra"/>
    <s v="South"/>
    <x v="4"/>
    <s v="Curtain"/>
    <n v="2"/>
    <n v="2866.44"/>
    <n v="0.03"/>
    <n v="5560.89"/>
    <s v="Debit Card"/>
    <s v="Regular"/>
    <s v="Standard"/>
    <s v="Delivered"/>
    <n v="5732.88"/>
  </r>
  <r>
    <s v="ORD1230"/>
    <s v="12-Jan-2025"/>
    <x v="1"/>
    <s v="Gujarat"/>
    <s v="West"/>
    <x v="0"/>
    <s v="Smartphone"/>
    <n v="3"/>
    <n v="1921.35"/>
    <n v="0.1"/>
    <n v="5187.6400000000003"/>
    <s v="Debit Card"/>
    <s v="First-Time"/>
    <s v="Standard"/>
    <s v="Delivered"/>
    <n v="5764.0499999999993"/>
  </r>
  <r>
    <s v="ORD1231"/>
    <s v="21-Feb-2025"/>
    <x v="2"/>
    <s v="Delhi"/>
    <s v="East"/>
    <x v="1"/>
    <s v="Oil"/>
    <n v="2"/>
    <n v="246.9"/>
    <n v="0.05"/>
    <n v="469.11"/>
    <s v="UPI"/>
    <s v="Regular"/>
    <s v="Express"/>
    <s v="Returned"/>
    <n v="493.8"/>
  </r>
  <r>
    <s v="ORD1232"/>
    <s v="04-Jul-2025"/>
    <x v="6"/>
    <s v="Maharashtra"/>
    <s v="West"/>
    <x v="4"/>
    <s v="Curtain"/>
    <n v="1"/>
    <n v="4455.22"/>
    <n v="0.01"/>
    <n v="4410.67"/>
    <s v="Credit Card"/>
    <s v="Prime"/>
    <s v="Standard"/>
    <s v="Delivered"/>
    <n v="4455.22"/>
  </r>
  <r>
    <s v="ORD1233"/>
    <s v="19-Jun-2025"/>
    <x v="3"/>
    <s v="Delhi"/>
    <s v="North"/>
    <x v="2"/>
    <s v="Textbook"/>
    <n v="3"/>
    <n v="4496.22"/>
    <n v="0.02"/>
    <n v="13218.89"/>
    <s v="Credit Card"/>
    <s v="Regular"/>
    <s v="Standard"/>
    <s v="In Transit"/>
    <n v="13488.66"/>
  </r>
  <r>
    <s v="ORD1234"/>
    <s v="05-Apr-2025"/>
    <x v="4"/>
    <s v="Gujarat"/>
    <s v="West"/>
    <x v="2"/>
    <s v="Biography"/>
    <n v="5"/>
    <n v="4066.18"/>
    <n v="0"/>
    <n v="20330.900000000001"/>
    <s v="Net Banking"/>
    <s v="Regular"/>
    <s v="Express"/>
    <s v="Returned"/>
    <n v="20330.899999999998"/>
  </r>
  <r>
    <s v="ORD1235"/>
    <s v="25-Jan-2025"/>
    <x v="1"/>
    <s v="Karnataka"/>
    <s v="South"/>
    <x v="4"/>
    <s v="Sofa"/>
    <n v="5"/>
    <n v="3375.32"/>
    <n v="0.02"/>
    <n v="16539.07"/>
    <s v="COD"/>
    <s v="Prime"/>
    <s v="Express"/>
    <s v="Delivered"/>
    <n v="16876.600000000002"/>
  </r>
  <r>
    <s v="ORD1236"/>
    <s v="11-Jun-2025"/>
    <x v="3"/>
    <s v="Delhi"/>
    <s v="North"/>
    <x v="1"/>
    <s v="Oil"/>
    <n v="1"/>
    <n v="3741.61"/>
    <n v="0.18"/>
    <n v="3068.12"/>
    <s v="Debit Card"/>
    <s v="First-Time"/>
    <s v="Express"/>
    <s v="Delivered"/>
    <n v="3741.61"/>
  </r>
  <r>
    <s v="ORD1237"/>
    <s v="15-Jan-2025"/>
    <x v="1"/>
    <s v="Karnataka"/>
    <s v="East"/>
    <x v="4"/>
    <s v="Sofa"/>
    <n v="4"/>
    <n v="3374.95"/>
    <n v="0.13"/>
    <n v="11744.83"/>
    <s v="UPI"/>
    <s v="First-Time"/>
    <s v="Same-Day"/>
    <s v="Cancelled"/>
    <n v="13499.8"/>
  </r>
  <r>
    <s v="ORD1238"/>
    <s v="21-Mar-2025"/>
    <x v="5"/>
    <s v="Tamil Nadu"/>
    <s v="West"/>
    <x v="3"/>
    <s v="Dress"/>
    <n v="2"/>
    <n v="2938.91"/>
    <n v="0.23"/>
    <n v="4525.92"/>
    <s v="UPI"/>
    <s v="First-Time"/>
    <s v="Standard"/>
    <s v="Delivered"/>
    <n v="5877.82"/>
  </r>
  <r>
    <s v="ORD1239"/>
    <s v="08-Apr-2025"/>
    <x v="4"/>
    <s v="Maharashtra"/>
    <s v="East"/>
    <x v="3"/>
    <s v="Jeans"/>
    <n v="1"/>
    <n v="4193.3599999999997"/>
    <n v="0.06"/>
    <n v="3941.76"/>
    <s v="Debit Card"/>
    <s v="First-Time"/>
    <s v="Express"/>
    <s v="Delivered"/>
    <n v="4193.3599999999997"/>
  </r>
  <r>
    <s v="ORD1240"/>
    <s v="17-Jan-2025"/>
    <x v="1"/>
    <s v="Karnataka"/>
    <s v="East"/>
    <x v="2"/>
    <s v="Biography"/>
    <n v="5"/>
    <n v="2087.7199999999998"/>
    <n v="0.25"/>
    <n v="7828.95"/>
    <s v="Debit Card"/>
    <s v="First-Time"/>
    <s v="Express"/>
    <s v="Delivered"/>
    <n v="10438.599999999999"/>
  </r>
  <r>
    <s v="ORD1241"/>
    <s v="25-Apr-2025"/>
    <x v="4"/>
    <s v="Gujarat"/>
    <s v="West"/>
    <x v="0"/>
    <s v="Headphones"/>
    <n v="2"/>
    <n v="1350.89"/>
    <n v="0.2"/>
    <n v="2161.42"/>
    <s v="UPI"/>
    <s v="Prime"/>
    <s v="Express"/>
    <s v="Delivered"/>
    <n v="2701.78"/>
  </r>
  <r>
    <s v="ORD1242"/>
    <s v="05-May-2025"/>
    <x v="0"/>
    <s v="Maharashtra"/>
    <s v="West"/>
    <x v="4"/>
    <s v="Curtain"/>
    <n v="1"/>
    <n v="4827.29"/>
    <n v="0.03"/>
    <n v="4682.47"/>
    <s v="UPI"/>
    <s v="Prime"/>
    <s v="Standard"/>
    <s v="Cancelled"/>
    <n v="4827.29"/>
  </r>
  <r>
    <s v="ORD1243"/>
    <s v="16-May-2025"/>
    <x v="0"/>
    <s v="Delhi"/>
    <s v="South"/>
    <x v="0"/>
    <s v="Headphones"/>
    <n v="4"/>
    <n v="2237.1999999999998"/>
    <n v="0.25"/>
    <n v="6711.6"/>
    <s v="UPI"/>
    <s v="Prime"/>
    <s v="Standard"/>
    <s v="Delivered"/>
    <n v="8948.7999999999993"/>
  </r>
  <r>
    <s v="ORD1244"/>
    <s v="13-Jan-2025"/>
    <x v="1"/>
    <s v="Delhi"/>
    <s v="South"/>
    <x v="1"/>
    <s v="Oil"/>
    <n v="2"/>
    <n v="3693.72"/>
    <n v="0.09"/>
    <n v="6722.57"/>
    <s v="Debit Card"/>
    <s v="Regular"/>
    <s v="Same-Day"/>
    <s v="Delivered"/>
    <n v="7387.44"/>
  </r>
  <r>
    <s v="ORD1245"/>
    <s v="01-Feb-2025"/>
    <x v="2"/>
    <s v="Gujarat"/>
    <s v="East"/>
    <x v="1"/>
    <s v="Rice"/>
    <n v="2"/>
    <n v="3499.1"/>
    <n v="0.25"/>
    <n v="5248.65"/>
    <s v="UPI"/>
    <s v="First-Time"/>
    <s v="Standard"/>
    <s v="Delivered"/>
    <n v="6998.2"/>
  </r>
  <r>
    <s v="ORD1246"/>
    <s v="31-Jan-2025"/>
    <x v="1"/>
    <s v="Delhi"/>
    <s v="East"/>
    <x v="3"/>
    <s v="Jeans"/>
    <n v="4"/>
    <n v="4305.6499999999996"/>
    <n v="7.0000000000000007E-2"/>
    <n v="16017.02"/>
    <s v="COD"/>
    <s v="First-Time"/>
    <s v="Express"/>
    <s v="Delivered"/>
    <n v="17222.599999999999"/>
  </r>
  <r>
    <s v="ORD1247"/>
    <s v="09-Jun-2025"/>
    <x v="3"/>
    <s v="Tamil Nadu"/>
    <s v="East"/>
    <x v="1"/>
    <s v="Biscuits"/>
    <n v="2"/>
    <n v="3635.58"/>
    <n v="7.0000000000000007E-2"/>
    <n v="6762.18"/>
    <s v="Net Banking"/>
    <s v="Prime"/>
    <s v="Standard"/>
    <s v="Delivered"/>
    <n v="7271.16"/>
  </r>
  <r>
    <s v="ORD1248"/>
    <s v="22-Apr-2025"/>
    <x v="4"/>
    <s v="Gujarat"/>
    <s v="South"/>
    <x v="4"/>
    <s v="Sofa"/>
    <n v="1"/>
    <n v="3800.33"/>
    <n v="0.04"/>
    <n v="3648.32"/>
    <s v="COD"/>
    <s v="Regular"/>
    <s v="Express"/>
    <s v="Cancelled"/>
    <n v="3800.33"/>
  </r>
  <r>
    <s v="ORD1249"/>
    <s v="02-Mar-2025"/>
    <x v="5"/>
    <s v="Delhi"/>
    <s v="South"/>
    <x v="3"/>
    <s v="Jacket"/>
    <n v="5"/>
    <n v="1047.52"/>
    <n v="0.21"/>
    <n v="4137.7"/>
    <s v="Net Banking"/>
    <s v="Prime"/>
    <s v="Standard"/>
    <s v="In Transit"/>
    <n v="5237.6000000000004"/>
  </r>
  <r>
    <s v="ORD1250"/>
    <s v="19-Jan-2025"/>
    <x v="1"/>
    <s v="Tamil Nadu"/>
    <s v="South"/>
    <x v="4"/>
    <s v="Sofa"/>
    <n v="5"/>
    <n v="4727.2700000000004"/>
    <n v="0.04"/>
    <n v="22690.9"/>
    <s v="Credit Card"/>
    <s v="First-Time"/>
    <s v="Express"/>
    <s v="Delivered"/>
    <n v="23636.350000000002"/>
  </r>
  <r>
    <s v="ORD1251"/>
    <s v="20-Feb-2025"/>
    <x v="2"/>
    <s v="Maharashtra"/>
    <s v="South"/>
    <x v="4"/>
    <s v="Lamp"/>
    <n v="5"/>
    <n v="602.79999999999995"/>
    <n v="0.16"/>
    <n v="2531.7600000000002"/>
    <s v="COD"/>
    <s v="Prime"/>
    <s v="Express"/>
    <s v="Delivered"/>
    <n v="3014"/>
  </r>
  <r>
    <s v="ORD1252"/>
    <s v="26-Jan-2025"/>
    <x v="1"/>
    <s v="Gujarat"/>
    <s v="East"/>
    <x v="4"/>
    <s v="Lamp"/>
    <n v="2"/>
    <n v="444.97"/>
    <n v="0.24"/>
    <n v="676.35"/>
    <s v="COD"/>
    <s v="Prime"/>
    <s v="Same-Day"/>
    <s v="Returned"/>
    <n v="889.94"/>
  </r>
  <r>
    <s v="ORD1253"/>
    <s v="21-Apr-2025"/>
    <x v="4"/>
    <s v="Karnataka"/>
    <s v="West"/>
    <x v="0"/>
    <s v="Smartwatch"/>
    <n v="4"/>
    <n v="2186.96"/>
    <n v="0.04"/>
    <n v="8397.93"/>
    <s v="Credit Card"/>
    <s v="First-Time"/>
    <s v="Same-Day"/>
    <s v="Cancelled"/>
    <n v="8747.84"/>
  </r>
  <r>
    <s v="ORD1254"/>
    <s v="31-May-2025"/>
    <x v="0"/>
    <s v="Maharashtra"/>
    <s v="West"/>
    <x v="3"/>
    <s v="T-shirt"/>
    <n v="3"/>
    <n v="1282.33"/>
    <n v="0.21"/>
    <n v="3039.12"/>
    <s v="COD"/>
    <s v="First-Time"/>
    <s v="Express"/>
    <s v="Delivered"/>
    <n v="3846.99"/>
  </r>
  <r>
    <s v="ORD1255"/>
    <s v="24-Mar-2025"/>
    <x v="5"/>
    <s v="Karnataka"/>
    <s v="East"/>
    <x v="0"/>
    <s v="Headphones"/>
    <n v="5"/>
    <n v="1711.27"/>
    <n v="0.17"/>
    <n v="7101.77"/>
    <s v="UPI"/>
    <s v="First-Time"/>
    <s v="Express"/>
    <s v="Delivered"/>
    <n v="8556.35"/>
  </r>
  <r>
    <s v="ORD1256"/>
    <s v="30-Apr-2025"/>
    <x v="4"/>
    <s v="Delhi"/>
    <s v="West"/>
    <x v="0"/>
    <s v="Smartwatch"/>
    <n v="2"/>
    <n v="2996.31"/>
    <n v="0.17"/>
    <n v="4973.87"/>
    <s v="COD"/>
    <s v="Prime"/>
    <s v="Standard"/>
    <s v="Delivered"/>
    <n v="5992.62"/>
  </r>
  <r>
    <s v="ORD1257"/>
    <s v="28-Apr-2025"/>
    <x v="4"/>
    <s v="Gujarat"/>
    <s v="North"/>
    <x v="1"/>
    <s v="Biscuits"/>
    <n v="4"/>
    <n v="306.3"/>
    <n v="0.03"/>
    <n v="1188.44"/>
    <s v="COD"/>
    <s v="First-Time"/>
    <s v="Same-Day"/>
    <s v="Delivered"/>
    <n v="1225.2"/>
  </r>
  <r>
    <s v="ORD1258"/>
    <s v="05-Jun-2025"/>
    <x v="3"/>
    <s v="Karnataka"/>
    <s v="North"/>
    <x v="0"/>
    <s v="Laptop"/>
    <n v="5"/>
    <n v="2166.96"/>
    <n v="0.1"/>
    <n v="9751.32"/>
    <s v="COD"/>
    <s v="First-Time"/>
    <s v="Same-Day"/>
    <s v="Delivered"/>
    <n v="10834.8"/>
  </r>
  <r>
    <s v="ORD1259"/>
    <s v="03-May-2025"/>
    <x v="0"/>
    <s v="Gujarat"/>
    <s v="North"/>
    <x v="2"/>
    <s v="Biography"/>
    <n v="4"/>
    <n v="4084.49"/>
    <n v="0.16"/>
    <n v="13723.89"/>
    <s v="COD"/>
    <s v="Regular"/>
    <s v="Express"/>
    <s v="Delivered"/>
    <n v="16337.96"/>
  </r>
  <r>
    <s v="ORD1260"/>
    <s v="15-Feb-2025"/>
    <x v="2"/>
    <s v="Karnataka"/>
    <s v="East"/>
    <x v="3"/>
    <s v="T-shirt"/>
    <n v="4"/>
    <n v="4029.29"/>
    <n v="0.18"/>
    <n v="13216.07"/>
    <s v="Credit Card"/>
    <s v="Prime"/>
    <s v="Express"/>
    <s v="Cancelled"/>
    <n v="16117.16"/>
  </r>
  <r>
    <s v="ORD1261"/>
    <s v="02-Jun-2025"/>
    <x v="3"/>
    <s v="Delhi"/>
    <s v="East"/>
    <x v="4"/>
    <s v="Curtain"/>
    <n v="1"/>
    <n v="1690.11"/>
    <n v="0.17"/>
    <n v="1402.79"/>
    <s v="UPI"/>
    <s v="Prime"/>
    <s v="Same-Day"/>
    <s v="Cancelled"/>
    <n v="1690.11"/>
  </r>
  <r>
    <s v="ORD1262"/>
    <s v="14-Apr-2025"/>
    <x v="4"/>
    <s v="Gujarat"/>
    <s v="West"/>
    <x v="3"/>
    <s v="Jeans"/>
    <n v="3"/>
    <n v="3729.45"/>
    <n v="0.19"/>
    <n v="9062.56"/>
    <s v="COD"/>
    <s v="First-Time"/>
    <s v="Standard"/>
    <s v="Returned"/>
    <n v="11188.349999999999"/>
  </r>
  <r>
    <s v="ORD1263"/>
    <s v="17-Mar-2025"/>
    <x v="5"/>
    <s v="Gujarat"/>
    <s v="North"/>
    <x v="4"/>
    <s v="Curtain"/>
    <n v="2"/>
    <n v="1651.02"/>
    <n v="0.08"/>
    <n v="3037.88"/>
    <s v="COD"/>
    <s v="First-Time"/>
    <s v="Same-Day"/>
    <s v="Delivered"/>
    <n v="3302.04"/>
  </r>
  <r>
    <s v="ORD1264"/>
    <s v="31-Mar-2025"/>
    <x v="5"/>
    <s v="Delhi"/>
    <s v="West"/>
    <x v="4"/>
    <s v="Table"/>
    <n v="3"/>
    <n v="4294.28"/>
    <n v="0.12"/>
    <n v="11336.9"/>
    <s v="Net Banking"/>
    <s v="Regular"/>
    <s v="Express"/>
    <s v="Returned"/>
    <n v="12882.84"/>
  </r>
  <r>
    <s v="ORD1265"/>
    <s v="28-Jun-2025"/>
    <x v="3"/>
    <s v="Karnataka"/>
    <s v="East"/>
    <x v="3"/>
    <s v="Jeans"/>
    <n v="2"/>
    <n v="2951.05"/>
    <n v="0.23"/>
    <n v="4544.62"/>
    <s v="Credit Card"/>
    <s v="Regular"/>
    <s v="Same-Day"/>
    <s v="Cancelled"/>
    <n v="5902.1"/>
  </r>
  <r>
    <s v="ORD1266"/>
    <s v="29-Mar-2025"/>
    <x v="5"/>
    <s v="Tamil Nadu"/>
    <s v="West"/>
    <x v="1"/>
    <s v="Oil"/>
    <n v="1"/>
    <n v="1073.24"/>
    <n v="0.02"/>
    <n v="1051.78"/>
    <s v="COD"/>
    <s v="First-Time"/>
    <s v="Same-Day"/>
    <s v="Returned"/>
    <n v="1073.24"/>
  </r>
  <r>
    <s v="ORD1267"/>
    <s v="01-Mar-2025"/>
    <x v="5"/>
    <s v="Gujarat"/>
    <s v="East"/>
    <x v="3"/>
    <s v="Dress"/>
    <n v="2"/>
    <n v="4614.17"/>
    <n v="0.03"/>
    <n v="8951.49"/>
    <s v="UPI"/>
    <s v="Prime"/>
    <s v="Same-Day"/>
    <s v="Delivered"/>
    <n v="9228.34"/>
  </r>
  <r>
    <s v="ORD1268"/>
    <s v="19-Jun-2025"/>
    <x v="3"/>
    <s v="Delhi"/>
    <s v="North"/>
    <x v="0"/>
    <s v="Headphones"/>
    <n v="2"/>
    <n v="2785.14"/>
    <n v="0.17"/>
    <n v="4623.33"/>
    <s v="Net Banking"/>
    <s v="Regular"/>
    <s v="Express"/>
    <s v="Delivered"/>
    <n v="5570.28"/>
  </r>
  <r>
    <s v="ORD1269"/>
    <s v="27-Apr-2025"/>
    <x v="4"/>
    <s v="Delhi"/>
    <s v="West"/>
    <x v="3"/>
    <s v="Jeans"/>
    <n v="2"/>
    <n v="812.35"/>
    <n v="7.0000000000000007E-2"/>
    <n v="1510.97"/>
    <s v="Net Banking"/>
    <s v="First-Time"/>
    <s v="Standard"/>
    <s v="Cancelled"/>
    <n v="1624.7"/>
  </r>
  <r>
    <s v="ORD1270"/>
    <s v="27-Mar-2025"/>
    <x v="5"/>
    <s v="Tamil Nadu"/>
    <s v="East"/>
    <x v="2"/>
    <s v="Textbook"/>
    <n v="5"/>
    <n v="2058.12"/>
    <n v="0.14000000000000001"/>
    <n v="8849.92"/>
    <s v="Debit Card"/>
    <s v="First-Time"/>
    <s v="Express"/>
    <s v="Delivered"/>
    <n v="10290.599999999999"/>
  </r>
  <r>
    <s v="ORD1271"/>
    <s v="03-Mar-2025"/>
    <x v="5"/>
    <s v="Tamil Nadu"/>
    <s v="South"/>
    <x v="4"/>
    <s v="Curtain"/>
    <n v="2"/>
    <n v="1668.76"/>
    <n v="0.09"/>
    <n v="3037.14"/>
    <s v="UPI"/>
    <s v="Prime"/>
    <s v="Same-Day"/>
    <s v="Delivered"/>
    <n v="3337.52"/>
  </r>
  <r>
    <s v="ORD1272"/>
    <s v="23-Apr-2025"/>
    <x v="4"/>
    <s v="Maharashtra"/>
    <s v="South"/>
    <x v="3"/>
    <s v="Jeans"/>
    <n v="4"/>
    <n v="2723.26"/>
    <n v="0.03"/>
    <n v="10566.25"/>
    <s v="COD"/>
    <s v="First-Time"/>
    <s v="Same-Day"/>
    <s v="Delivered"/>
    <n v="10893.04"/>
  </r>
  <r>
    <s v="ORD1273"/>
    <s v="03-May-2025"/>
    <x v="0"/>
    <s v="Tamil Nadu"/>
    <s v="West"/>
    <x v="1"/>
    <s v="Oil"/>
    <n v="1"/>
    <n v="2355.17"/>
    <n v="0.11"/>
    <n v="2096.1"/>
    <s v="UPI"/>
    <s v="First-Time"/>
    <s v="Same-Day"/>
    <s v="Delivered"/>
    <n v="2355.17"/>
  </r>
  <r>
    <s v="ORD1274"/>
    <s v="14-Jan-2025"/>
    <x v="1"/>
    <s v="Gujarat"/>
    <s v="South"/>
    <x v="3"/>
    <s v="T-shirt"/>
    <n v="1"/>
    <n v="4489.62"/>
    <n v="0.12"/>
    <n v="3950.87"/>
    <s v="Net Banking"/>
    <s v="First-Time"/>
    <s v="Same-Day"/>
    <s v="Delivered"/>
    <n v="4489.62"/>
  </r>
  <r>
    <s v="ORD1275"/>
    <s v="01-May-2025"/>
    <x v="0"/>
    <s v="Karnataka"/>
    <s v="South"/>
    <x v="4"/>
    <s v="Lamp"/>
    <n v="1"/>
    <n v="3596.7"/>
    <n v="0.12"/>
    <n v="3165.1"/>
    <s v="COD"/>
    <s v="Prime"/>
    <s v="Same-Day"/>
    <s v="In Transit"/>
    <n v="3596.7"/>
  </r>
  <r>
    <s v="ORD1276"/>
    <s v="26-May-2025"/>
    <x v="0"/>
    <s v="Karnataka"/>
    <s v="West"/>
    <x v="3"/>
    <s v="Jacket"/>
    <n v="3"/>
    <n v="1719.61"/>
    <n v="0.14000000000000001"/>
    <n v="4436.59"/>
    <s v="COD"/>
    <s v="First-Time"/>
    <s v="Same-Day"/>
    <s v="Delivered"/>
    <n v="5158.83"/>
  </r>
  <r>
    <s v="ORD1277"/>
    <s v="22-Jan-2025"/>
    <x v="1"/>
    <s v="Maharashtra"/>
    <s v="North"/>
    <x v="1"/>
    <s v="Milk"/>
    <n v="3"/>
    <n v="2978.49"/>
    <n v="0.19"/>
    <n v="7237.73"/>
    <s v="COD"/>
    <s v="Regular"/>
    <s v="Standard"/>
    <s v="Delivered"/>
    <n v="8935.4699999999993"/>
  </r>
  <r>
    <s v="ORD1278"/>
    <s v="31-May-2025"/>
    <x v="0"/>
    <s v="Delhi"/>
    <s v="North"/>
    <x v="3"/>
    <s v="Jeans"/>
    <n v="2"/>
    <n v="244.49"/>
    <n v="0.23"/>
    <n v="376.51"/>
    <s v="COD"/>
    <s v="Regular"/>
    <s v="Same-Day"/>
    <s v="Delivered"/>
    <n v="488.98"/>
  </r>
  <r>
    <s v="ORD1279"/>
    <s v="12-Feb-2025"/>
    <x v="2"/>
    <s v="Gujarat"/>
    <s v="South"/>
    <x v="0"/>
    <s v="Smartwatch"/>
    <n v="4"/>
    <n v="3512.43"/>
    <n v="0.03"/>
    <n v="13628.23"/>
    <s v="Net Banking"/>
    <s v="Prime"/>
    <s v="Express"/>
    <s v="Delivered"/>
    <n v="14049.72"/>
  </r>
  <r>
    <s v="ORD1280"/>
    <s v="04-May-2025"/>
    <x v="0"/>
    <s v="Tamil Nadu"/>
    <s v="East"/>
    <x v="4"/>
    <s v="Sofa"/>
    <n v="1"/>
    <n v="1004.38"/>
    <n v="0.1"/>
    <n v="903.94"/>
    <s v="UPI"/>
    <s v="Prime"/>
    <s v="Standard"/>
    <s v="In Transit"/>
    <n v="1004.38"/>
  </r>
  <r>
    <s v="ORD1281"/>
    <s v="12-Feb-2025"/>
    <x v="2"/>
    <s v="Tamil Nadu"/>
    <s v="North"/>
    <x v="0"/>
    <s v="Headphones"/>
    <n v="3"/>
    <n v="199.96"/>
    <n v="0.15"/>
    <n v="509.9"/>
    <s v="Credit Card"/>
    <s v="First-Time"/>
    <s v="Same-Day"/>
    <s v="Delivered"/>
    <n v="599.88"/>
  </r>
  <r>
    <s v="ORD1282"/>
    <s v="23-Feb-2025"/>
    <x v="2"/>
    <s v="Maharashtra"/>
    <s v="East"/>
    <x v="0"/>
    <s v="Laptop"/>
    <n v="1"/>
    <n v="1701.61"/>
    <n v="0.08"/>
    <n v="1565.48"/>
    <s v="COD"/>
    <s v="Regular"/>
    <s v="Same-Day"/>
    <s v="Returned"/>
    <n v="1701.61"/>
  </r>
  <r>
    <s v="ORD1283"/>
    <s v="11-May-2025"/>
    <x v="0"/>
    <s v="Gujarat"/>
    <s v="South"/>
    <x v="3"/>
    <s v="Jeans"/>
    <n v="5"/>
    <n v="1170.03"/>
    <n v="0.09"/>
    <n v="5323.64"/>
    <s v="Net Banking"/>
    <s v="Regular"/>
    <s v="Same-Day"/>
    <s v="Delivered"/>
    <n v="5850.15"/>
  </r>
  <r>
    <s v="ORD1284"/>
    <s v="18-Jan-2025"/>
    <x v="1"/>
    <s v="Tamil Nadu"/>
    <s v="North"/>
    <x v="1"/>
    <s v="Oil"/>
    <n v="2"/>
    <n v="4090.37"/>
    <n v="0.11"/>
    <n v="7280.86"/>
    <s v="Debit Card"/>
    <s v="First-Time"/>
    <s v="Same-Day"/>
    <s v="Returned"/>
    <n v="8180.74"/>
  </r>
  <r>
    <s v="ORD1285"/>
    <s v="02-Feb-2025"/>
    <x v="2"/>
    <s v="Karnataka"/>
    <s v="West"/>
    <x v="0"/>
    <s v="Headphones"/>
    <n v="2"/>
    <n v="2991.52"/>
    <n v="0.04"/>
    <n v="5743.72"/>
    <s v="Credit Card"/>
    <s v="Prime"/>
    <s v="Standard"/>
    <s v="Delivered"/>
    <n v="5983.04"/>
  </r>
  <r>
    <s v="ORD1286"/>
    <s v="18-Feb-2025"/>
    <x v="2"/>
    <s v="Tamil Nadu"/>
    <s v="East"/>
    <x v="3"/>
    <s v="Dress"/>
    <n v="4"/>
    <n v="4725.6499999999996"/>
    <n v="0.17"/>
    <n v="15689.16"/>
    <s v="COD"/>
    <s v="Prime"/>
    <s v="Standard"/>
    <s v="Delivered"/>
    <n v="18902.599999999999"/>
  </r>
  <r>
    <s v="ORD1287"/>
    <s v="05-Feb-2025"/>
    <x v="2"/>
    <s v="Tamil Nadu"/>
    <s v="North"/>
    <x v="3"/>
    <s v="Jeans"/>
    <n v="1"/>
    <n v="1855.77"/>
    <n v="0.23"/>
    <n v="1428.94"/>
    <s v="Debit Card"/>
    <s v="Prime"/>
    <s v="Express"/>
    <s v="Cancelled"/>
    <n v="1855.77"/>
  </r>
  <r>
    <s v="ORD1288"/>
    <s v="20-Apr-2025"/>
    <x v="4"/>
    <s v="Gujarat"/>
    <s v="South"/>
    <x v="0"/>
    <s v="Headphones"/>
    <n v="5"/>
    <n v="2656.2"/>
    <n v="0.19"/>
    <n v="10757.61"/>
    <s v="COD"/>
    <s v="First-Time"/>
    <s v="Same-Day"/>
    <s v="Delivered"/>
    <n v="13281"/>
  </r>
  <r>
    <s v="ORD1289"/>
    <s v="17-Jan-2025"/>
    <x v="1"/>
    <s v="Delhi"/>
    <s v="North"/>
    <x v="3"/>
    <s v="Jacket"/>
    <n v="4"/>
    <n v="2080.77"/>
    <n v="0.09"/>
    <n v="7574"/>
    <s v="UPI"/>
    <s v="First-Time"/>
    <s v="Express"/>
    <s v="Delivered"/>
    <n v="8323.08"/>
  </r>
  <r>
    <s v="ORD1290"/>
    <s v="02-Feb-2025"/>
    <x v="2"/>
    <s v="Gujarat"/>
    <s v="North"/>
    <x v="4"/>
    <s v="Table"/>
    <n v="4"/>
    <n v="4962.21"/>
    <n v="0.19"/>
    <n v="16077.56"/>
    <s v="Net Banking"/>
    <s v="Prime"/>
    <s v="Same-Day"/>
    <s v="Delivered"/>
    <n v="19848.84"/>
  </r>
  <r>
    <s v="ORD1291"/>
    <s v="03-Jan-2025"/>
    <x v="1"/>
    <s v="Maharashtra"/>
    <s v="North"/>
    <x v="0"/>
    <s v="Laptop"/>
    <n v="5"/>
    <n v="2759.66"/>
    <n v="0.16"/>
    <n v="11590.57"/>
    <s v="UPI"/>
    <s v="First-Time"/>
    <s v="Same-Day"/>
    <s v="Delivered"/>
    <n v="13798.3"/>
  </r>
  <r>
    <s v="ORD1292"/>
    <s v="23-Mar-2025"/>
    <x v="5"/>
    <s v="Tamil Nadu"/>
    <s v="South"/>
    <x v="0"/>
    <s v="Headphones"/>
    <n v="5"/>
    <n v="356.93"/>
    <n v="0.21"/>
    <n v="1409.87"/>
    <s v="Debit Card"/>
    <s v="Prime"/>
    <s v="Express"/>
    <s v="Delivered"/>
    <n v="1784.65"/>
  </r>
  <r>
    <s v="ORD1293"/>
    <s v="31-Mar-2025"/>
    <x v="5"/>
    <s v="Maharashtra"/>
    <s v="West"/>
    <x v="0"/>
    <s v="Laptop"/>
    <n v="2"/>
    <n v="3590.81"/>
    <n v="0.02"/>
    <n v="7037.99"/>
    <s v="Net Banking"/>
    <s v="Regular"/>
    <s v="Standard"/>
    <s v="Delivered"/>
    <n v="7181.62"/>
  </r>
  <r>
    <s v="ORD1294"/>
    <s v="16-May-2025"/>
    <x v="0"/>
    <s v="Maharashtra"/>
    <s v="East"/>
    <x v="1"/>
    <s v="Rice"/>
    <n v="1"/>
    <n v="4629.13"/>
    <n v="0"/>
    <n v="4629.13"/>
    <s v="Net Banking"/>
    <s v="Regular"/>
    <s v="Standard"/>
    <s v="In Transit"/>
    <n v="4629.13"/>
  </r>
  <r>
    <s v="ORD1295"/>
    <s v="28-Apr-2025"/>
    <x v="4"/>
    <s v="Karnataka"/>
    <s v="East"/>
    <x v="2"/>
    <s v="Textbook"/>
    <n v="2"/>
    <n v="794.18"/>
    <n v="0.06"/>
    <n v="1493.06"/>
    <s v="Net Banking"/>
    <s v="Regular"/>
    <s v="Same-Day"/>
    <s v="Returned"/>
    <n v="1588.36"/>
  </r>
  <r>
    <s v="ORD1296"/>
    <s v="04-Apr-2025"/>
    <x v="4"/>
    <s v="Delhi"/>
    <s v="South"/>
    <x v="2"/>
    <s v="Comics"/>
    <n v="1"/>
    <n v="2137.85"/>
    <n v="0.1"/>
    <n v="1924.07"/>
    <s v="UPI"/>
    <s v="Prime"/>
    <s v="Express"/>
    <s v="Cancelled"/>
    <n v="2137.85"/>
  </r>
  <r>
    <s v="ORD1297"/>
    <s v="28-Feb-2025"/>
    <x v="2"/>
    <s v="Gujarat"/>
    <s v="South"/>
    <x v="2"/>
    <s v="Comics"/>
    <n v="4"/>
    <n v="304.82"/>
    <n v="0.19"/>
    <n v="987.62"/>
    <s v="Credit Card"/>
    <s v="First-Time"/>
    <s v="Standard"/>
    <s v="Delivered"/>
    <n v="1219.28"/>
  </r>
  <r>
    <s v="ORD1298"/>
    <s v="09-Jan-2025"/>
    <x v="1"/>
    <s v="Delhi"/>
    <s v="East"/>
    <x v="0"/>
    <s v="Smartphone"/>
    <n v="2"/>
    <n v="2731"/>
    <n v="0.04"/>
    <n v="5243.52"/>
    <s v="Net Banking"/>
    <s v="Regular"/>
    <s v="Same-Day"/>
    <s v="In Transit"/>
    <n v="5462"/>
  </r>
  <r>
    <s v="ORD1299"/>
    <s v="16-Feb-2025"/>
    <x v="2"/>
    <s v="Gujarat"/>
    <s v="South"/>
    <x v="2"/>
    <s v="Comics"/>
    <n v="5"/>
    <n v="1381.35"/>
    <n v="0.19"/>
    <n v="5594.47"/>
    <s v="UPI"/>
    <s v="Prime"/>
    <s v="Express"/>
    <s v="In Transit"/>
    <n v="6906.75"/>
  </r>
  <r>
    <s v="ORD1300"/>
    <s v="27-Feb-2025"/>
    <x v="2"/>
    <s v="Delhi"/>
    <s v="North"/>
    <x v="1"/>
    <s v="Biscuits"/>
    <n v="1"/>
    <n v="2397.89"/>
    <n v="0.03"/>
    <n v="2325.9499999999998"/>
    <s v="Debit Card"/>
    <s v="First-Time"/>
    <s v="Standard"/>
    <s v="Cancelled"/>
    <n v="2397.89"/>
  </r>
  <r>
    <s v="ORD1301"/>
    <s v="20-May-2025"/>
    <x v="0"/>
    <s v="Maharashtra"/>
    <s v="North"/>
    <x v="3"/>
    <s v="T-shirt"/>
    <n v="5"/>
    <n v="1917.42"/>
    <n v="0.18"/>
    <n v="7861.42"/>
    <s v="Debit Card"/>
    <s v="Prime"/>
    <s v="Express"/>
    <s v="Delivered"/>
    <n v="9587.1"/>
  </r>
  <r>
    <s v="ORD1302"/>
    <s v="26-Feb-2025"/>
    <x v="2"/>
    <s v="Delhi"/>
    <s v="South"/>
    <x v="1"/>
    <s v="Oil"/>
    <n v="5"/>
    <n v="169.63"/>
    <n v="0.04"/>
    <n v="814.22"/>
    <s v="UPI"/>
    <s v="Regular"/>
    <s v="Express"/>
    <s v="Delivered"/>
    <n v="848.15"/>
  </r>
  <r>
    <s v="ORD1303"/>
    <s v="19-May-2025"/>
    <x v="0"/>
    <s v="Tamil Nadu"/>
    <s v="South"/>
    <x v="3"/>
    <s v="T-shirt"/>
    <n v="3"/>
    <n v="2577.41"/>
    <n v="0.06"/>
    <n v="7268.3"/>
    <s v="Net Banking"/>
    <s v="Regular"/>
    <s v="Same-Day"/>
    <s v="Delivered"/>
    <n v="7732.23"/>
  </r>
  <r>
    <s v="ORD1304"/>
    <s v="18-Jun-2025"/>
    <x v="3"/>
    <s v="Tamil Nadu"/>
    <s v="East"/>
    <x v="2"/>
    <s v="Novel"/>
    <n v="5"/>
    <n v="2689.93"/>
    <n v="0.14000000000000001"/>
    <n v="11566.7"/>
    <s v="Credit Card"/>
    <s v="Regular"/>
    <s v="Standard"/>
    <s v="Delivered"/>
    <n v="13449.65"/>
  </r>
  <r>
    <s v="ORD1305"/>
    <s v="01-Apr-2025"/>
    <x v="4"/>
    <s v="Gujarat"/>
    <s v="East"/>
    <x v="0"/>
    <s v="Smartwatch"/>
    <n v="5"/>
    <n v="3630.36"/>
    <n v="0.18"/>
    <n v="14884.48"/>
    <s v="COD"/>
    <s v="Regular"/>
    <s v="Express"/>
    <s v="Delivered"/>
    <n v="18151.8"/>
  </r>
  <r>
    <s v="ORD1306"/>
    <s v="16-Jan-2025"/>
    <x v="1"/>
    <s v="Maharashtra"/>
    <s v="North"/>
    <x v="0"/>
    <s v="Laptop"/>
    <n v="5"/>
    <n v="386.25"/>
    <n v="0.1"/>
    <n v="1738.12"/>
    <s v="Net Banking"/>
    <s v="Regular"/>
    <s v="Same-Day"/>
    <s v="Returned"/>
    <n v="1931.25"/>
  </r>
  <r>
    <s v="ORD1307"/>
    <s v="16-May-2025"/>
    <x v="0"/>
    <s v="Maharashtra"/>
    <s v="South"/>
    <x v="0"/>
    <s v="Smartphone"/>
    <n v="4"/>
    <n v="1484.1"/>
    <n v="0.15"/>
    <n v="5045.9399999999996"/>
    <s v="Net Banking"/>
    <s v="First-Time"/>
    <s v="Express"/>
    <s v="Delivered"/>
    <n v="5936.4"/>
  </r>
  <r>
    <s v="ORD1308"/>
    <s v="17-Feb-2025"/>
    <x v="2"/>
    <s v="Karnataka"/>
    <s v="South"/>
    <x v="1"/>
    <s v="Milk"/>
    <n v="2"/>
    <n v="2325.69"/>
    <n v="0.22"/>
    <n v="3628.08"/>
    <s v="Net Banking"/>
    <s v="Prime"/>
    <s v="Standard"/>
    <s v="Delivered"/>
    <n v="4651.38"/>
  </r>
  <r>
    <s v="ORD1309"/>
    <s v="01-Jul-2025"/>
    <x v="6"/>
    <s v="Karnataka"/>
    <s v="West"/>
    <x v="3"/>
    <s v="Jacket"/>
    <n v="1"/>
    <n v="2215.5100000000002"/>
    <n v="7.0000000000000007E-2"/>
    <n v="2060.42"/>
    <s v="Debit Card"/>
    <s v="Prime"/>
    <s v="Standard"/>
    <s v="Delivered"/>
    <n v="2215.5100000000002"/>
  </r>
  <r>
    <s v="ORD1310"/>
    <s v="23-Feb-2025"/>
    <x v="2"/>
    <s v="Tamil Nadu"/>
    <s v="West"/>
    <x v="1"/>
    <s v="Oil"/>
    <n v="3"/>
    <n v="1119.69"/>
    <n v="0.1"/>
    <n v="3023.16"/>
    <s v="Debit Card"/>
    <s v="First-Time"/>
    <s v="Express"/>
    <s v="Delivered"/>
    <n v="3359.07"/>
  </r>
  <r>
    <s v="ORD1311"/>
    <s v="04-Jun-2025"/>
    <x v="3"/>
    <s v="Tamil Nadu"/>
    <s v="South"/>
    <x v="2"/>
    <s v="Biography"/>
    <n v="3"/>
    <n v="3360.33"/>
    <n v="0.03"/>
    <n v="9778.56"/>
    <s v="UPI"/>
    <s v="Prime"/>
    <s v="Same-Day"/>
    <s v="Delivered"/>
    <n v="10080.99"/>
  </r>
  <r>
    <s v="ORD1312"/>
    <s v="05-Jun-2025"/>
    <x v="3"/>
    <s v="Gujarat"/>
    <s v="East"/>
    <x v="3"/>
    <s v="Jeans"/>
    <n v="5"/>
    <n v="4325.95"/>
    <n v="0.2"/>
    <n v="17303.8"/>
    <s v="UPI"/>
    <s v="Prime"/>
    <s v="Express"/>
    <s v="Delivered"/>
    <n v="21629.75"/>
  </r>
  <r>
    <s v="ORD1313"/>
    <s v="04-May-2025"/>
    <x v="0"/>
    <s v="Maharashtra"/>
    <s v="West"/>
    <x v="3"/>
    <s v="Jacket"/>
    <n v="4"/>
    <n v="1571.57"/>
    <n v="0.21"/>
    <n v="4966.16"/>
    <s v="COD"/>
    <s v="First-Time"/>
    <s v="Same-Day"/>
    <s v="Delivered"/>
    <n v="6286.28"/>
  </r>
  <r>
    <s v="ORD1314"/>
    <s v="27-Apr-2025"/>
    <x v="4"/>
    <s v="Gujarat"/>
    <s v="North"/>
    <x v="3"/>
    <s v="Dress"/>
    <n v="4"/>
    <n v="4691.8999999999996"/>
    <n v="0.11"/>
    <n v="16703.16"/>
    <s v="Debit Card"/>
    <s v="First-Time"/>
    <s v="Express"/>
    <s v="Delivered"/>
    <n v="18767.599999999999"/>
  </r>
  <r>
    <s v="ORD1315"/>
    <s v="11-May-2025"/>
    <x v="0"/>
    <s v="Karnataka"/>
    <s v="West"/>
    <x v="2"/>
    <s v="Textbook"/>
    <n v="4"/>
    <n v="2917.84"/>
    <n v="0.2"/>
    <n v="9337.09"/>
    <s v="COD"/>
    <s v="Regular"/>
    <s v="Standard"/>
    <s v="Delivered"/>
    <n v="11671.36"/>
  </r>
  <r>
    <s v="ORD1316"/>
    <s v="08-Jun-2025"/>
    <x v="3"/>
    <s v="Tamil Nadu"/>
    <s v="North"/>
    <x v="3"/>
    <s v="Jeans"/>
    <n v="5"/>
    <n v="2699.88"/>
    <n v="0.16"/>
    <n v="11339.5"/>
    <s v="UPI"/>
    <s v="First-Time"/>
    <s v="Standard"/>
    <s v="Cancelled"/>
    <n v="13499.400000000001"/>
  </r>
  <r>
    <s v="ORD1317"/>
    <s v="03-Jul-2025"/>
    <x v="6"/>
    <s v="Maharashtra"/>
    <s v="South"/>
    <x v="0"/>
    <s v="Smartphone"/>
    <n v="1"/>
    <n v="1635.14"/>
    <n v="0.23"/>
    <n v="1259.06"/>
    <s v="Credit Card"/>
    <s v="Prime"/>
    <s v="Standard"/>
    <s v="In Transit"/>
    <n v="1635.14"/>
  </r>
  <r>
    <s v="ORD1318"/>
    <s v="10-Feb-2025"/>
    <x v="2"/>
    <s v="Karnataka"/>
    <s v="South"/>
    <x v="4"/>
    <s v="Lamp"/>
    <n v="5"/>
    <n v="4532.12"/>
    <n v="0.11"/>
    <n v="20167.93"/>
    <s v="COD"/>
    <s v="Prime"/>
    <s v="Express"/>
    <s v="Delivered"/>
    <n v="22660.6"/>
  </r>
  <r>
    <s v="ORD1319"/>
    <s v="26-Mar-2025"/>
    <x v="5"/>
    <s v="Delhi"/>
    <s v="West"/>
    <x v="0"/>
    <s v="Laptop"/>
    <n v="1"/>
    <n v="2708.3"/>
    <n v="0.15"/>
    <n v="2302.06"/>
    <s v="Debit Card"/>
    <s v="Prime"/>
    <s v="Standard"/>
    <s v="Delivered"/>
    <n v="2708.3"/>
  </r>
  <r>
    <s v="ORD1320"/>
    <s v="25-Jan-2025"/>
    <x v="1"/>
    <s v="Maharashtra"/>
    <s v="West"/>
    <x v="4"/>
    <s v="Sofa"/>
    <n v="1"/>
    <n v="3802.8"/>
    <n v="0.03"/>
    <n v="3688.72"/>
    <s v="Debit Card"/>
    <s v="Prime"/>
    <s v="Express"/>
    <s v="Delivered"/>
    <n v="3802.8"/>
  </r>
  <r>
    <s v="ORD1321"/>
    <s v="18-Apr-2025"/>
    <x v="4"/>
    <s v="Gujarat"/>
    <s v="West"/>
    <x v="3"/>
    <s v="T-shirt"/>
    <n v="5"/>
    <n v="2902.36"/>
    <n v="0.11"/>
    <n v="12915.5"/>
    <s v="UPI"/>
    <s v="Prime"/>
    <s v="Standard"/>
    <s v="Returned"/>
    <n v="14511.800000000001"/>
  </r>
  <r>
    <s v="ORD1322"/>
    <s v="15-Feb-2025"/>
    <x v="2"/>
    <s v="Karnataka"/>
    <s v="West"/>
    <x v="1"/>
    <s v="Milk"/>
    <n v="1"/>
    <n v="968.45"/>
    <n v="0.16"/>
    <n v="813.5"/>
    <s v="Credit Card"/>
    <s v="Prime"/>
    <s v="Same-Day"/>
    <s v="Returned"/>
    <n v="968.45"/>
  </r>
  <r>
    <s v="ORD1323"/>
    <s v="08-May-2025"/>
    <x v="0"/>
    <s v="Karnataka"/>
    <s v="North"/>
    <x v="0"/>
    <s v="Laptop"/>
    <n v="1"/>
    <n v="1838.09"/>
    <n v="0.25"/>
    <n v="1378.57"/>
    <s v="UPI"/>
    <s v="First-Time"/>
    <s v="Express"/>
    <s v="Delivered"/>
    <n v="1838.09"/>
  </r>
  <r>
    <s v="ORD1324"/>
    <s v="31-Jan-2025"/>
    <x v="1"/>
    <s v="Delhi"/>
    <s v="West"/>
    <x v="1"/>
    <s v="Biscuits"/>
    <n v="2"/>
    <n v="2615.77"/>
    <n v="0.25"/>
    <n v="3923.65"/>
    <s v="UPI"/>
    <s v="Prime"/>
    <s v="Standard"/>
    <s v="Delivered"/>
    <n v="5231.54"/>
  </r>
  <r>
    <s v="ORD1325"/>
    <s v="28-Jun-2025"/>
    <x v="3"/>
    <s v="Delhi"/>
    <s v="West"/>
    <x v="3"/>
    <s v="T-shirt"/>
    <n v="4"/>
    <n v="4981.1499999999996"/>
    <n v="0.08"/>
    <n v="18330.63"/>
    <s v="UPI"/>
    <s v="Prime"/>
    <s v="Express"/>
    <s v="Delivered"/>
    <n v="19924.599999999999"/>
  </r>
  <r>
    <s v="ORD1326"/>
    <s v="23-Feb-2025"/>
    <x v="2"/>
    <s v="Delhi"/>
    <s v="West"/>
    <x v="4"/>
    <s v="Lamp"/>
    <n v="5"/>
    <n v="194.14"/>
    <n v="0.1"/>
    <n v="873.63"/>
    <s v="COD"/>
    <s v="Regular"/>
    <s v="Express"/>
    <s v="Delivered"/>
    <n v="970.69999999999993"/>
  </r>
  <r>
    <s v="ORD1327"/>
    <s v="12-Jun-2025"/>
    <x v="3"/>
    <s v="Karnataka"/>
    <s v="East"/>
    <x v="4"/>
    <s v="Table"/>
    <n v="4"/>
    <n v="2095.2600000000002"/>
    <n v="0.09"/>
    <n v="7626.75"/>
    <s v="UPI"/>
    <s v="First-Time"/>
    <s v="Express"/>
    <s v="Delivered"/>
    <n v="8381.0400000000009"/>
  </r>
  <r>
    <s v="ORD1328"/>
    <s v="30-Jan-2025"/>
    <x v="1"/>
    <s v="Karnataka"/>
    <s v="North"/>
    <x v="2"/>
    <s v="Comics"/>
    <n v="1"/>
    <n v="4046.83"/>
    <n v="0.23"/>
    <n v="3116.06"/>
    <s v="Credit Card"/>
    <s v="Prime"/>
    <s v="Same-Day"/>
    <s v="Delivered"/>
    <n v="4046.83"/>
  </r>
  <r>
    <s v="ORD1329"/>
    <s v="16-Jan-2025"/>
    <x v="1"/>
    <s v="Delhi"/>
    <s v="North"/>
    <x v="3"/>
    <s v="T-shirt"/>
    <n v="3"/>
    <n v="418.3"/>
    <n v="0.14000000000000001"/>
    <n v="1079.21"/>
    <s v="Credit Card"/>
    <s v="Regular"/>
    <s v="Standard"/>
    <s v="Returned"/>
    <n v="1254.9000000000001"/>
  </r>
  <r>
    <s v="ORD1330"/>
    <s v="14-Jan-2025"/>
    <x v="1"/>
    <s v="Karnataka"/>
    <s v="East"/>
    <x v="0"/>
    <s v="Smartphone"/>
    <n v="2"/>
    <n v="2955.5"/>
    <n v="0.24"/>
    <n v="4492.3599999999997"/>
    <s v="COD"/>
    <s v="Regular"/>
    <s v="Express"/>
    <s v="Cancelled"/>
    <n v="5911"/>
  </r>
  <r>
    <s v="ORD1331"/>
    <s v="04-Feb-2025"/>
    <x v="2"/>
    <s v="Maharashtra"/>
    <s v="North"/>
    <x v="0"/>
    <s v="Smartphone"/>
    <n v="1"/>
    <n v="1009.32"/>
    <n v="0.18"/>
    <n v="827.64"/>
    <s v="Debit Card"/>
    <s v="Regular"/>
    <s v="Standard"/>
    <s v="Delivered"/>
    <n v="1009.32"/>
  </r>
  <r>
    <s v="ORD1332"/>
    <s v="05-Jun-2025"/>
    <x v="3"/>
    <s v="Maharashtra"/>
    <s v="West"/>
    <x v="3"/>
    <s v="Jeans"/>
    <n v="3"/>
    <n v="3164.71"/>
    <n v="0.05"/>
    <n v="9019.42"/>
    <s v="Credit Card"/>
    <s v="Prime"/>
    <s v="Standard"/>
    <s v="Delivered"/>
    <n v="9494.130000000001"/>
  </r>
  <r>
    <s v="ORD1333"/>
    <s v="03-Mar-2025"/>
    <x v="5"/>
    <s v="Karnataka"/>
    <s v="South"/>
    <x v="3"/>
    <s v="Jacket"/>
    <n v="4"/>
    <n v="1006.15"/>
    <n v="0"/>
    <n v="4024.6"/>
    <s v="COD"/>
    <s v="Regular"/>
    <s v="Standard"/>
    <s v="Delivered"/>
    <n v="4024.6"/>
  </r>
  <r>
    <s v="ORD1334"/>
    <s v="28-Apr-2025"/>
    <x v="4"/>
    <s v="Maharashtra"/>
    <s v="South"/>
    <x v="1"/>
    <s v="Oil"/>
    <n v="2"/>
    <n v="4258.22"/>
    <n v="0.19"/>
    <n v="6898.32"/>
    <s v="Credit Card"/>
    <s v="Regular"/>
    <s v="Standard"/>
    <s v="Delivered"/>
    <n v="8516.44"/>
  </r>
  <r>
    <s v="ORD1335"/>
    <s v="28-May-2025"/>
    <x v="0"/>
    <s v="Gujarat"/>
    <s v="South"/>
    <x v="1"/>
    <s v="Milk"/>
    <n v="3"/>
    <n v="1169.47"/>
    <n v="0.06"/>
    <n v="3297.91"/>
    <s v="Net Banking"/>
    <s v="First-Time"/>
    <s v="Express"/>
    <s v="Delivered"/>
    <n v="3508.41"/>
  </r>
  <r>
    <s v="ORD1336"/>
    <s v="12-Jun-2025"/>
    <x v="3"/>
    <s v="Delhi"/>
    <s v="West"/>
    <x v="4"/>
    <s v="Curtain"/>
    <n v="1"/>
    <n v="2520.2199999999998"/>
    <n v="0.23"/>
    <n v="1940.57"/>
    <s v="Credit Card"/>
    <s v="Regular"/>
    <s v="Standard"/>
    <s v="Delivered"/>
    <n v="2520.2199999999998"/>
  </r>
  <r>
    <s v="ORD1337"/>
    <s v="23-Apr-2025"/>
    <x v="4"/>
    <s v="Maharashtra"/>
    <s v="East"/>
    <x v="2"/>
    <s v="Novel"/>
    <n v="3"/>
    <n v="3520.57"/>
    <n v="0.15"/>
    <n v="8977.4500000000007"/>
    <s v="UPI"/>
    <s v="First-Time"/>
    <s v="Standard"/>
    <s v="Delivered"/>
    <n v="10561.710000000001"/>
  </r>
  <r>
    <s v="ORD1338"/>
    <s v="30-Jun-2025"/>
    <x v="3"/>
    <s v="Karnataka"/>
    <s v="South"/>
    <x v="4"/>
    <s v="Table"/>
    <n v="4"/>
    <n v="1571.21"/>
    <n v="0.12"/>
    <n v="5530.66"/>
    <s v="Net Banking"/>
    <s v="Prime"/>
    <s v="Same-Day"/>
    <s v="Delivered"/>
    <n v="6284.84"/>
  </r>
  <r>
    <s v="ORD1339"/>
    <s v="28-Feb-2025"/>
    <x v="2"/>
    <s v="Karnataka"/>
    <s v="West"/>
    <x v="3"/>
    <s v="T-shirt"/>
    <n v="4"/>
    <n v="1689.4"/>
    <n v="0.2"/>
    <n v="5406.08"/>
    <s v="Net Banking"/>
    <s v="Prime"/>
    <s v="Express"/>
    <s v="Returned"/>
    <n v="6757.6"/>
  </r>
  <r>
    <s v="ORD1340"/>
    <s v="29-Mar-2025"/>
    <x v="5"/>
    <s v="Delhi"/>
    <s v="East"/>
    <x v="2"/>
    <s v="Biography"/>
    <n v="4"/>
    <n v="2156.0300000000002"/>
    <n v="0.01"/>
    <n v="8537.8799999999992"/>
    <s v="Debit Card"/>
    <s v="First-Time"/>
    <s v="Standard"/>
    <s v="Delivered"/>
    <n v="8624.1200000000008"/>
  </r>
  <r>
    <s v="ORD1341"/>
    <s v="27-Jan-2025"/>
    <x v="1"/>
    <s v="Karnataka"/>
    <s v="North"/>
    <x v="3"/>
    <s v="Jacket"/>
    <n v="2"/>
    <n v="840.09"/>
    <n v="0.24"/>
    <n v="1276.94"/>
    <s v="Credit Card"/>
    <s v="Prime"/>
    <s v="Standard"/>
    <s v="Delivered"/>
    <n v="1680.18"/>
  </r>
  <r>
    <s v="ORD1342"/>
    <s v="04-Apr-2025"/>
    <x v="4"/>
    <s v="Karnataka"/>
    <s v="East"/>
    <x v="2"/>
    <s v="Textbook"/>
    <n v="1"/>
    <n v="2536.88"/>
    <n v="0.04"/>
    <n v="2435.4"/>
    <s v="UPI"/>
    <s v="Regular"/>
    <s v="Same-Day"/>
    <s v="Delivered"/>
    <n v="2536.88"/>
  </r>
  <r>
    <s v="ORD1343"/>
    <s v="16-May-2025"/>
    <x v="0"/>
    <s v="Tamil Nadu"/>
    <s v="North"/>
    <x v="2"/>
    <s v="Biography"/>
    <n v="4"/>
    <n v="4848.59"/>
    <n v="0.01"/>
    <n v="19200.419999999998"/>
    <s v="Net Banking"/>
    <s v="Regular"/>
    <s v="Standard"/>
    <s v="In Transit"/>
    <n v="19394.36"/>
  </r>
  <r>
    <s v="ORD1344"/>
    <s v="03-Mar-2025"/>
    <x v="5"/>
    <s v="Delhi"/>
    <s v="East"/>
    <x v="2"/>
    <s v="Comics"/>
    <n v="4"/>
    <n v="4037.75"/>
    <n v="0.1"/>
    <n v="14535.9"/>
    <s v="Debit Card"/>
    <s v="First-Time"/>
    <s v="Standard"/>
    <s v="Delivered"/>
    <n v="16151"/>
  </r>
  <r>
    <s v="ORD1345"/>
    <s v="18-May-2025"/>
    <x v="0"/>
    <s v="Gujarat"/>
    <s v="East"/>
    <x v="4"/>
    <s v="Curtain"/>
    <n v="1"/>
    <n v="3035.67"/>
    <n v="0.13"/>
    <n v="2641.03"/>
    <s v="Net Banking"/>
    <s v="First-Time"/>
    <s v="Express"/>
    <s v="Cancelled"/>
    <n v="3035.67"/>
  </r>
  <r>
    <s v="ORD1346"/>
    <s v="22-Mar-2025"/>
    <x v="5"/>
    <s v="Gujarat"/>
    <s v="East"/>
    <x v="3"/>
    <s v="Dress"/>
    <n v="1"/>
    <n v="2290.6799999999998"/>
    <n v="0.1"/>
    <n v="2061.61"/>
    <s v="Net Banking"/>
    <s v="Regular"/>
    <s v="Standard"/>
    <s v="Delivered"/>
    <n v="2290.6799999999998"/>
  </r>
  <r>
    <s v="ORD1347"/>
    <s v="24-Feb-2025"/>
    <x v="2"/>
    <s v="Karnataka"/>
    <s v="East"/>
    <x v="4"/>
    <s v="Table"/>
    <n v="5"/>
    <n v="3989.71"/>
    <n v="0.17"/>
    <n v="16557.3"/>
    <s v="COD"/>
    <s v="Prime"/>
    <s v="Standard"/>
    <s v="Cancelled"/>
    <n v="19948.55"/>
  </r>
  <r>
    <s v="ORD1348"/>
    <s v="10-Apr-2025"/>
    <x v="4"/>
    <s v="Gujarat"/>
    <s v="East"/>
    <x v="1"/>
    <s v="Oil"/>
    <n v="2"/>
    <n v="2494.08"/>
    <n v="0.12"/>
    <n v="4389.58"/>
    <s v="COD"/>
    <s v="Regular"/>
    <s v="Standard"/>
    <s v="Delivered"/>
    <n v="4988.16"/>
  </r>
  <r>
    <s v="ORD1349"/>
    <s v="17-Apr-2025"/>
    <x v="4"/>
    <s v="Delhi"/>
    <s v="East"/>
    <x v="0"/>
    <s v="Smartwatch"/>
    <n v="1"/>
    <n v="2693.25"/>
    <n v="0.12"/>
    <n v="2370.06"/>
    <s v="COD"/>
    <s v="Prime"/>
    <s v="Same-Day"/>
    <s v="Delivered"/>
    <n v="2693.25"/>
  </r>
  <r>
    <s v="ORD1350"/>
    <s v="08-Apr-2025"/>
    <x v="4"/>
    <s v="Karnataka"/>
    <s v="East"/>
    <x v="2"/>
    <s v="Textbook"/>
    <n v="1"/>
    <n v="2421.36"/>
    <n v="0.06"/>
    <n v="2276.08"/>
    <s v="Debit Card"/>
    <s v="Prime"/>
    <s v="Standard"/>
    <s v="Delivered"/>
    <n v="2421.36"/>
  </r>
  <r>
    <s v="ORD1351"/>
    <s v="29-Mar-2025"/>
    <x v="5"/>
    <s v="Gujarat"/>
    <s v="South"/>
    <x v="1"/>
    <s v="Biscuits"/>
    <n v="3"/>
    <n v="2475.02"/>
    <n v="0.08"/>
    <n v="6831.06"/>
    <s v="Debit Card"/>
    <s v="Prime"/>
    <s v="Same-Day"/>
    <s v="Cancelled"/>
    <n v="7425.0599999999995"/>
  </r>
  <r>
    <s v="ORD1352"/>
    <s v="18-Jan-2025"/>
    <x v="1"/>
    <s v="Karnataka"/>
    <s v="West"/>
    <x v="3"/>
    <s v="T-shirt"/>
    <n v="2"/>
    <n v="2665.16"/>
    <n v="0.13"/>
    <n v="4637.38"/>
    <s v="Credit Card"/>
    <s v="First-Time"/>
    <s v="Standard"/>
    <s v="Delivered"/>
    <n v="5330.32"/>
  </r>
  <r>
    <s v="ORD1353"/>
    <s v="29-Apr-2025"/>
    <x v="4"/>
    <s v="Karnataka"/>
    <s v="North"/>
    <x v="0"/>
    <s v="Headphones"/>
    <n v="3"/>
    <n v="223.89"/>
    <n v="0.16"/>
    <n v="564.20000000000005"/>
    <s v="Debit Card"/>
    <s v="Regular"/>
    <s v="Express"/>
    <s v="Delivered"/>
    <n v="671.67"/>
  </r>
  <r>
    <s v="ORD1354"/>
    <s v="10-Jan-2025"/>
    <x v="1"/>
    <s v="Tamil Nadu"/>
    <s v="West"/>
    <x v="3"/>
    <s v="Jacket"/>
    <n v="5"/>
    <n v="2276.2800000000002"/>
    <n v="0.08"/>
    <n v="10470.89"/>
    <s v="COD"/>
    <s v="Regular"/>
    <s v="Express"/>
    <s v="Delivered"/>
    <n v="11381.400000000001"/>
  </r>
  <r>
    <s v="ORD1355"/>
    <s v="24-Jun-2025"/>
    <x v="3"/>
    <s v="Karnataka"/>
    <s v="East"/>
    <x v="1"/>
    <s v="Biscuits"/>
    <n v="2"/>
    <n v="1681.74"/>
    <n v="0"/>
    <n v="3363.48"/>
    <s v="Debit Card"/>
    <s v="First-Time"/>
    <s v="Standard"/>
    <s v="Delivered"/>
    <n v="3363.48"/>
  </r>
  <r>
    <s v="ORD1356"/>
    <s v="27-Mar-2025"/>
    <x v="5"/>
    <s v="Karnataka"/>
    <s v="South"/>
    <x v="4"/>
    <s v="Sofa"/>
    <n v="1"/>
    <n v="3181.56"/>
    <n v="0.16"/>
    <n v="2672.51"/>
    <s v="Net Banking"/>
    <s v="First-Time"/>
    <s v="Express"/>
    <s v="Delivered"/>
    <n v="3181.56"/>
  </r>
  <r>
    <s v="ORD1357"/>
    <s v="25-May-2025"/>
    <x v="0"/>
    <s v="Karnataka"/>
    <s v="South"/>
    <x v="0"/>
    <s v="Headphones"/>
    <n v="1"/>
    <n v="4427.97"/>
    <n v="0.01"/>
    <n v="4383.6899999999996"/>
    <s v="COD"/>
    <s v="First-Time"/>
    <s v="Same-Day"/>
    <s v="Delivered"/>
    <n v="4427.97"/>
  </r>
  <r>
    <s v="ORD1358"/>
    <s v="06-Mar-2025"/>
    <x v="5"/>
    <s v="Delhi"/>
    <s v="East"/>
    <x v="0"/>
    <s v="Laptop"/>
    <n v="2"/>
    <n v="4706.6000000000004"/>
    <n v="0.06"/>
    <n v="8848.41"/>
    <s v="Credit Card"/>
    <s v="First-Time"/>
    <s v="Express"/>
    <s v="Delivered"/>
    <n v="9413.2000000000007"/>
  </r>
  <r>
    <s v="ORD1359"/>
    <s v="30-Apr-2025"/>
    <x v="4"/>
    <s v="Maharashtra"/>
    <s v="South"/>
    <x v="2"/>
    <s v="Comics"/>
    <n v="5"/>
    <n v="404.54"/>
    <n v="0.1"/>
    <n v="1820.43"/>
    <s v="Net Banking"/>
    <s v="Prime"/>
    <s v="Express"/>
    <s v="Delivered"/>
    <n v="2022.7"/>
  </r>
  <r>
    <s v="ORD1360"/>
    <s v="20-Feb-2025"/>
    <x v="2"/>
    <s v="Tamil Nadu"/>
    <s v="North"/>
    <x v="0"/>
    <s v="Laptop"/>
    <n v="3"/>
    <n v="1214.24"/>
    <n v="0.01"/>
    <n v="3606.29"/>
    <s v="Debit Card"/>
    <s v="Regular"/>
    <s v="Same-Day"/>
    <s v="Delivered"/>
    <n v="3642.7200000000003"/>
  </r>
  <r>
    <s v="ORD1361"/>
    <s v="08-Jan-2025"/>
    <x v="1"/>
    <s v="Maharashtra"/>
    <s v="East"/>
    <x v="3"/>
    <s v="Jacket"/>
    <n v="2"/>
    <n v="4754.83"/>
    <n v="0.24"/>
    <n v="7227.34"/>
    <s v="Credit Card"/>
    <s v="Regular"/>
    <s v="Standard"/>
    <s v="Delivered"/>
    <n v="9509.66"/>
  </r>
  <r>
    <s v="ORD1362"/>
    <s v="20-Jan-2025"/>
    <x v="1"/>
    <s v="Gujarat"/>
    <s v="North"/>
    <x v="2"/>
    <s v="Novel"/>
    <n v="1"/>
    <n v="3381.25"/>
    <n v="0.17"/>
    <n v="2806.44"/>
    <s v="UPI"/>
    <s v="Prime"/>
    <s v="Same-Day"/>
    <s v="Delivered"/>
    <n v="3381.25"/>
  </r>
  <r>
    <s v="ORD1363"/>
    <s v="16-Feb-2025"/>
    <x v="2"/>
    <s v="Delhi"/>
    <s v="East"/>
    <x v="1"/>
    <s v="Rice"/>
    <n v="4"/>
    <n v="135.05000000000001"/>
    <n v="0.18"/>
    <n v="442.96"/>
    <s v="Debit Card"/>
    <s v="First-Time"/>
    <s v="Same-Day"/>
    <s v="Delivered"/>
    <n v="540.20000000000005"/>
  </r>
  <r>
    <s v="ORD1364"/>
    <s v="13-May-2025"/>
    <x v="0"/>
    <s v="Delhi"/>
    <s v="East"/>
    <x v="3"/>
    <s v="Jacket"/>
    <n v="1"/>
    <n v="4584.4799999999996"/>
    <n v="0.19"/>
    <n v="3713.43"/>
    <s v="Debit Card"/>
    <s v="First-Time"/>
    <s v="Express"/>
    <s v="Delivered"/>
    <n v="4584.4799999999996"/>
  </r>
  <r>
    <s v="ORD1365"/>
    <s v="14-Jun-2025"/>
    <x v="3"/>
    <s v="Delhi"/>
    <s v="West"/>
    <x v="1"/>
    <s v="Biscuits"/>
    <n v="3"/>
    <n v="1738.98"/>
    <n v="0.08"/>
    <n v="4799.58"/>
    <s v="Debit Card"/>
    <s v="First-Time"/>
    <s v="Express"/>
    <s v="Delivered"/>
    <n v="5216.9400000000005"/>
  </r>
  <r>
    <s v="ORD1366"/>
    <s v="19-Jun-2025"/>
    <x v="3"/>
    <s v="Maharashtra"/>
    <s v="North"/>
    <x v="4"/>
    <s v="Table"/>
    <n v="5"/>
    <n v="3873.08"/>
    <n v="0.05"/>
    <n v="18397.13"/>
    <s v="Net Banking"/>
    <s v="First-Time"/>
    <s v="Standard"/>
    <s v="Delivered"/>
    <n v="19365.400000000001"/>
  </r>
  <r>
    <s v="ORD1367"/>
    <s v="24-Apr-2025"/>
    <x v="4"/>
    <s v="Delhi"/>
    <s v="East"/>
    <x v="0"/>
    <s v="Laptop"/>
    <n v="3"/>
    <n v="4181.3599999999997"/>
    <n v="0.17"/>
    <n v="10411.59"/>
    <s v="COD"/>
    <s v="First-Time"/>
    <s v="Same-Day"/>
    <s v="Delivered"/>
    <n v="12544.079999999998"/>
  </r>
  <r>
    <s v="ORD1368"/>
    <s v="27-Apr-2025"/>
    <x v="4"/>
    <s v="Gujarat"/>
    <s v="East"/>
    <x v="0"/>
    <s v="Laptop"/>
    <n v="5"/>
    <n v="216.68"/>
    <n v="0"/>
    <n v="1083.4000000000001"/>
    <s v="UPI"/>
    <s v="Regular"/>
    <s v="Standard"/>
    <s v="Delivered"/>
    <n v="1083.4000000000001"/>
  </r>
  <r>
    <s v="ORD1369"/>
    <s v="07-Jan-2025"/>
    <x v="1"/>
    <s v="Tamil Nadu"/>
    <s v="East"/>
    <x v="2"/>
    <s v="Comics"/>
    <n v="2"/>
    <n v="4612.01"/>
    <n v="0.12"/>
    <n v="8117.14"/>
    <s v="Net Banking"/>
    <s v="First-Time"/>
    <s v="Same-Day"/>
    <s v="Cancelled"/>
    <n v="9224.02"/>
  </r>
  <r>
    <s v="ORD1370"/>
    <s v="31-May-2025"/>
    <x v="0"/>
    <s v="Gujarat"/>
    <s v="North"/>
    <x v="3"/>
    <s v="T-shirt"/>
    <n v="1"/>
    <n v="3134.46"/>
    <n v="0.21"/>
    <n v="2476.2199999999998"/>
    <s v="Credit Card"/>
    <s v="Regular"/>
    <s v="Express"/>
    <s v="Delivered"/>
    <n v="3134.46"/>
  </r>
  <r>
    <s v="ORD1371"/>
    <s v="13-May-2025"/>
    <x v="0"/>
    <s v="Maharashtra"/>
    <s v="East"/>
    <x v="2"/>
    <s v="Textbook"/>
    <n v="2"/>
    <n v="3264.28"/>
    <n v="0.24"/>
    <n v="4961.71"/>
    <s v="Credit Card"/>
    <s v="Prime"/>
    <s v="Same-Day"/>
    <s v="Delivered"/>
    <n v="6528.56"/>
  </r>
  <r>
    <s v="ORD1372"/>
    <s v="11-Jun-2025"/>
    <x v="3"/>
    <s v="Karnataka"/>
    <s v="North"/>
    <x v="2"/>
    <s v="Novel"/>
    <n v="3"/>
    <n v="795.01"/>
    <n v="0.11"/>
    <n v="2122.6799999999998"/>
    <s v="Credit Card"/>
    <s v="Regular"/>
    <s v="Standard"/>
    <s v="Returned"/>
    <n v="2385.0299999999997"/>
  </r>
  <r>
    <s v="ORD1373"/>
    <s v="24-Feb-2025"/>
    <x v="2"/>
    <s v="Delhi"/>
    <s v="East"/>
    <x v="0"/>
    <s v="Smartwatch"/>
    <n v="1"/>
    <n v="3651.56"/>
    <n v="0.11"/>
    <n v="3249.89"/>
    <s v="Credit Card"/>
    <s v="Regular"/>
    <s v="Same-Day"/>
    <s v="Delivered"/>
    <n v="3651.56"/>
  </r>
  <r>
    <s v="ORD1374"/>
    <s v="24-Apr-2025"/>
    <x v="4"/>
    <s v="Maharashtra"/>
    <s v="West"/>
    <x v="1"/>
    <s v="Biscuits"/>
    <n v="1"/>
    <n v="2047.94"/>
    <n v="0.09"/>
    <n v="1863.63"/>
    <s v="Debit Card"/>
    <s v="Regular"/>
    <s v="Standard"/>
    <s v="Delivered"/>
    <n v="2047.94"/>
  </r>
  <r>
    <s v="ORD1375"/>
    <s v="10-Jan-2025"/>
    <x v="1"/>
    <s v="Delhi"/>
    <s v="East"/>
    <x v="2"/>
    <s v="Biography"/>
    <n v="1"/>
    <n v="3317.39"/>
    <n v="0.24"/>
    <n v="2521.2199999999998"/>
    <s v="Credit Card"/>
    <s v="First-Time"/>
    <s v="Express"/>
    <s v="Delivered"/>
    <n v="3317.39"/>
  </r>
  <r>
    <s v="ORD1376"/>
    <s v="31-May-2025"/>
    <x v="0"/>
    <s v="Maharashtra"/>
    <s v="North"/>
    <x v="3"/>
    <s v="Dress"/>
    <n v="2"/>
    <n v="3479.41"/>
    <n v="0.2"/>
    <n v="5567.06"/>
    <s v="UPI"/>
    <s v="Regular"/>
    <s v="Same-Day"/>
    <s v="Returned"/>
    <n v="6958.82"/>
  </r>
  <r>
    <s v="ORD1377"/>
    <s v="29-May-2025"/>
    <x v="0"/>
    <s v="Delhi"/>
    <s v="South"/>
    <x v="2"/>
    <s v="Biography"/>
    <n v="3"/>
    <n v="533.24"/>
    <n v="0.09"/>
    <n v="1455.75"/>
    <s v="Credit Card"/>
    <s v="Prime"/>
    <s v="Express"/>
    <s v="Delivered"/>
    <n v="1599.72"/>
  </r>
  <r>
    <s v="ORD1378"/>
    <s v="06-Feb-2025"/>
    <x v="2"/>
    <s v="Karnataka"/>
    <s v="East"/>
    <x v="4"/>
    <s v="Sofa"/>
    <n v="2"/>
    <n v="2943.04"/>
    <n v="0.09"/>
    <n v="5356.33"/>
    <s v="UPI"/>
    <s v="Prime"/>
    <s v="Express"/>
    <s v="Delivered"/>
    <n v="5886.08"/>
  </r>
  <r>
    <s v="ORD1379"/>
    <s v="04-Apr-2025"/>
    <x v="4"/>
    <s v="Karnataka"/>
    <s v="West"/>
    <x v="2"/>
    <s v="Biography"/>
    <n v="5"/>
    <n v="1340.68"/>
    <n v="0.03"/>
    <n v="6502.3"/>
    <s v="Net Banking"/>
    <s v="Regular"/>
    <s v="Express"/>
    <s v="Delivered"/>
    <n v="6703.4000000000005"/>
  </r>
  <r>
    <s v="ORD1380"/>
    <s v="13-Apr-2025"/>
    <x v="4"/>
    <s v="Maharashtra"/>
    <s v="South"/>
    <x v="1"/>
    <s v="Oil"/>
    <n v="2"/>
    <n v="3034.08"/>
    <n v="0.14000000000000001"/>
    <n v="5218.62"/>
    <s v="UPI"/>
    <s v="First-Time"/>
    <s v="Same-Day"/>
    <s v="Returned"/>
    <n v="6068.16"/>
  </r>
  <r>
    <s v="ORD1381"/>
    <s v="09-May-2025"/>
    <x v="0"/>
    <s v="Delhi"/>
    <s v="North"/>
    <x v="1"/>
    <s v="Oil"/>
    <n v="4"/>
    <n v="4415.54"/>
    <n v="0.25"/>
    <n v="13246.62"/>
    <s v="Net Banking"/>
    <s v="Regular"/>
    <s v="Same-Day"/>
    <s v="Delivered"/>
    <n v="17662.16"/>
  </r>
  <r>
    <s v="ORD1382"/>
    <s v="29-Mar-2025"/>
    <x v="5"/>
    <s v="Karnataka"/>
    <s v="West"/>
    <x v="1"/>
    <s v="Rice"/>
    <n v="2"/>
    <n v="3724.59"/>
    <n v="0.17"/>
    <n v="6182.82"/>
    <s v="COD"/>
    <s v="First-Time"/>
    <s v="Express"/>
    <s v="Delivered"/>
    <n v="7449.18"/>
  </r>
  <r>
    <s v="ORD1383"/>
    <s v="29-Jun-2025"/>
    <x v="3"/>
    <s v="Gujarat"/>
    <s v="South"/>
    <x v="4"/>
    <s v="Table"/>
    <n v="5"/>
    <n v="1820.56"/>
    <n v="0.1"/>
    <n v="8192.52"/>
    <s v="Net Banking"/>
    <s v="Regular"/>
    <s v="Standard"/>
    <s v="Delivered"/>
    <n v="9102.7999999999993"/>
  </r>
  <r>
    <s v="ORD1384"/>
    <s v="26-Feb-2025"/>
    <x v="2"/>
    <s v="Delhi"/>
    <s v="East"/>
    <x v="2"/>
    <s v="Textbook"/>
    <n v="1"/>
    <n v="2526.4899999999998"/>
    <n v="0.23"/>
    <n v="1945.4"/>
    <s v="Credit Card"/>
    <s v="First-Time"/>
    <s v="Same-Day"/>
    <s v="Delivered"/>
    <n v="2526.4899999999998"/>
  </r>
  <r>
    <s v="ORD1385"/>
    <s v="07-Feb-2025"/>
    <x v="2"/>
    <s v="Delhi"/>
    <s v="North"/>
    <x v="2"/>
    <s v="Comics"/>
    <n v="1"/>
    <n v="4762.6000000000004"/>
    <n v="0.05"/>
    <n v="4524.47"/>
    <s v="COD"/>
    <s v="First-Time"/>
    <s v="Standard"/>
    <s v="Delivered"/>
    <n v="4762.6000000000004"/>
  </r>
  <r>
    <s v="ORD1386"/>
    <s v="26-Apr-2025"/>
    <x v="4"/>
    <s v="Maharashtra"/>
    <s v="West"/>
    <x v="3"/>
    <s v="Jeans"/>
    <n v="4"/>
    <n v="4759.96"/>
    <n v="0.11"/>
    <n v="16945.46"/>
    <s v="Credit Card"/>
    <s v="Prime"/>
    <s v="Express"/>
    <s v="Delivered"/>
    <n v="19039.84"/>
  </r>
  <r>
    <s v="ORD1387"/>
    <s v="28-Mar-2025"/>
    <x v="5"/>
    <s v="Karnataka"/>
    <s v="North"/>
    <x v="1"/>
    <s v="Milk"/>
    <n v="2"/>
    <n v="1588.55"/>
    <n v="0.15"/>
    <n v="2700.53"/>
    <s v="Net Banking"/>
    <s v="Prime"/>
    <s v="Express"/>
    <s v="Delivered"/>
    <n v="3177.1"/>
  </r>
  <r>
    <s v="ORD1388"/>
    <s v="06-May-2025"/>
    <x v="0"/>
    <s v="Karnataka"/>
    <s v="North"/>
    <x v="0"/>
    <s v="Smartwatch"/>
    <n v="3"/>
    <n v="3533.09"/>
    <n v="0.22"/>
    <n v="8267.43"/>
    <s v="UPI"/>
    <s v="Regular"/>
    <s v="Express"/>
    <s v="Delivered"/>
    <n v="10599.27"/>
  </r>
  <r>
    <s v="ORD1389"/>
    <s v="10-Jun-2025"/>
    <x v="3"/>
    <s v="Tamil Nadu"/>
    <s v="West"/>
    <x v="1"/>
    <s v="Milk"/>
    <n v="1"/>
    <n v="4817.5600000000004"/>
    <n v="0.19"/>
    <n v="3902.22"/>
    <s v="Credit Card"/>
    <s v="Prime"/>
    <s v="Standard"/>
    <s v="Delivered"/>
    <n v="4817.5600000000004"/>
  </r>
  <r>
    <s v="ORD1390"/>
    <s v="08-Apr-2025"/>
    <x v="4"/>
    <s v="Delhi"/>
    <s v="North"/>
    <x v="0"/>
    <s v="Smartphone"/>
    <n v="4"/>
    <n v="3770.36"/>
    <n v="0.06"/>
    <n v="14176.55"/>
    <s v="Credit Card"/>
    <s v="Prime"/>
    <s v="Express"/>
    <s v="Delivered"/>
    <n v="15081.44"/>
  </r>
  <r>
    <s v="ORD1391"/>
    <s v="20-Jan-2025"/>
    <x v="1"/>
    <s v="Delhi"/>
    <s v="North"/>
    <x v="1"/>
    <s v="Biscuits"/>
    <n v="1"/>
    <n v="150.44"/>
    <n v="0.03"/>
    <n v="145.93"/>
    <s v="COD"/>
    <s v="Prime"/>
    <s v="Same-Day"/>
    <s v="Returned"/>
    <n v="150.44"/>
  </r>
  <r>
    <s v="ORD1392"/>
    <s v="04-Apr-2025"/>
    <x v="4"/>
    <s v="Gujarat"/>
    <s v="North"/>
    <x v="2"/>
    <s v="Novel"/>
    <n v="3"/>
    <n v="3515.94"/>
    <n v="0.1"/>
    <n v="9493.0400000000009"/>
    <s v="Debit Card"/>
    <s v="Prime"/>
    <s v="Same-Day"/>
    <s v="Delivered"/>
    <n v="10547.82"/>
  </r>
  <r>
    <s v="ORD1393"/>
    <s v="11-Mar-2025"/>
    <x v="5"/>
    <s v="Delhi"/>
    <s v="North"/>
    <x v="0"/>
    <s v="Smartwatch"/>
    <n v="2"/>
    <n v="295.10000000000002"/>
    <n v="0.15"/>
    <n v="501.67"/>
    <s v="Net Banking"/>
    <s v="Prime"/>
    <s v="Express"/>
    <s v="Delivered"/>
    <n v="590.20000000000005"/>
  </r>
  <r>
    <s v="ORD1394"/>
    <s v="23-Mar-2025"/>
    <x v="5"/>
    <s v="Tamil Nadu"/>
    <s v="South"/>
    <x v="0"/>
    <s v="Laptop"/>
    <n v="1"/>
    <n v="1997.79"/>
    <n v="0.19"/>
    <n v="1618.21"/>
    <s v="Net Banking"/>
    <s v="Regular"/>
    <s v="Same-Day"/>
    <s v="Cancelled"/>
    <n v="1997.79"/>
  </r>
  <r>
    <s v="ORD1395"/>
    <s v="08-Mar-2025"/>
    <x v="5"/>
    <s v="Delhi"/>
    <s v="North"/>
    <x v="0"/>
    <s v="Headphones"/>
    <n v="5"/>
    <n v="4243.1400000000003"/>
    <n v="0.06"/>
    <n v="19942.759999999998"/>
    <s v="Debit Card"/>
    <s v="Prime"/>
    <s v="Express"/>
    <s v="Delivered"/>
    <n v="21215.7"/>
  </r>
  <r>
    <s v="ORD1396"/>
    <s v="06-Mar-2025"/>
    <x v="5"/>
    <s v="Gujarat"/>
    <s v="North"/>
    <x v="3"/>
    <s v="Jeans"/>
    <n v="4"/>
    <n v="2531.11"/>
    <n v="0.2"/>
    <n v="8099.55"/>
    <s v="COD"/>
    <s v="Regular"/>
    <s v="Express"/>
    <s v="Delivered"/>
    <n v="10124.44"/>
  </r>
  <r>
    <s v="ORD1397"/>
    <s v="13-May-2025"/>
    <x v="0"/>
    <s v="Tamil Nadu"/>
    <s v="North"/>
    <x v="4"/>
    <s v="Lamp"/>
    <n v="3"/>
    <n v="2237.83"/>
    <n v="0.18"/>
    <n v="5505.06"/>
    <s v="Net Banking"/>
    <s v="Regular"/>
    <s v="Standard"/>
    <s v="Delivered"/>
    <n v="6713.49"/>
  </r>
  <r>
    <s v="ORD1398"/>
    <s v="23-Jan-2025"/>
    <x v="1"/>
    <s v="Tamil Nadu"/>
    <s v="South"/>
    <x v="4"/>
    <s v="Table"/>
    <n v="2"/>
    <n v="692.95"/>
    <n v="0.04"/>
    <n v="1330.46"/>
    <s v="COD"/>
    <s v="Regular"/>
    <s v="Same-Day"/>
    <s v="Delivered"/>
    <n v="1385.9"/>
  </r>
  <r>
    <s v="ORD1399"/>
    <s v="18-Jun-2025"/>
    <x v="3"/>
    <s v="Gujarat"/>
    <s v="West"/>
    <x v="2"/>
    <s v="Comics"/>
    <n v="1"/>
    <n v="4857.24"/>
    <n v="0.16"/>
    <n v="4080.08"/>
    <s v="UPI"/>
    <s v="Prime"/>
    <s v="Same-Day"/>
    <s v="Delivered"/>
    <n v="4857.24"/>
  </r>
  <r>
    <s v="ORD1400"/>
    <s v="03-Feb-2025"/>
    <x v="2"/>
    <s v="Delhi"/>
    <s v="North"/>
    <x v="0"/>
    <s v="Laptop"/>
    <n v="2"/>
    <n v="3758.55"/>
    <n v="0.1"/>
    <n v="6765.39"/>
    <s v="Debit Card"/>
    <s v="Prime"/>
    <s v="Express"/>
    <s v="Delivered"/>
    <n v="7517.1"/>
  </r>
  <r>
    <s v="ORD1401"/>
    <s v="08-Mar-2025"/>
    <x v="5"/>
    <s v="Gujarat"/>
    <s v="East"/>
    <x v="0"/>
    <s v="Smartphone"/>
    <n v="5"/>
    <n v="143.4"/>
    <n v="0.22"/>
    <n v="559.26"/>
    <s v="UPI"/>
    <s v="First-Time"/>
    <s v="Standard"/>
    <s v="Returned"/>
    <n v="717"/>
  </r>
  <r>
    <s v="ORD1402"/>
    <s v="23-Mar-2025"/>
    <x v="5"/>
    <s v="Delhi"/>
    <s v="North"/>
    <x v="2"/>
    <s v="Textbook"/>
    <n v="4"/>
    <n v="1149.2"/>
    <n v="0.04"/>
    <n v="4412.93"/>
    <s v="Net Banking"/>
    <s v="Prime"/>
    <s v="Same-Day"/>
    <s v="Delivered"/>
    <n v="4596.8"/>
  </r>
  <r>
    <s v="ORD1403"/>
    <s v="17-May-2025"/>
    <x v="0"/>
    <s v="Maharashtra"/>
    <s v="East"/>
    <x v="3"/>
    <s v="Jeans"/>
    <n v="1"/>
    <n v="2874.17"/>
    <n v="0.06"/>
    <n v="2701.72"/>
    <s v="Net Banking"/>
    <s v="First-Time"/>
    <s v="Express"/>
    <s v="Returned"/>
    <n v="2874.17"/>
  </r>
  <r>
    <s v="ORD1404"/>
    <s v="09-Apr-2025"/>
    <x v="4"/>
    <s v="Maharashtra"/>
    <s v="East"/>
    <x v="4"/>
    <s v="Table"/>
    <n v="3"/>
    <n v="3925.1"/>
    <n v="0.01"/>
    <n v="11657.55"/>
    <s v="Net Banking"/>
    <s v="Regular"/>
    <s v="Same-Day"/>
    <s v="Delivered"/>
    <n v="11775.3"/>
  </r>
  <r>
    <s v="ORD1405"/>
    <s v="27-Feb-2025"/>
    <x v="2"/>
    <s v="Delhi"/>
    <s v="South"/>
    <x v="1"/>
    <s v="Oil"/>
    <n v="5"/>
    <n v="4454.8500000000004"/>
    <n v="0.16"/>
    <n v="18710.37"/>
    <s v="Net Banking"/>
    <s v="First-Time"/>
    <s v="Same-Day"/>
    <s v="Delivered"/>
    <n v="22274.25"/>
  </r>
  <r>
    <s v="ORD1406"/>
    <s v="11-May-2025"/>
    <x v="0"/>
    <s v="Tamil Nadu"/>
    <s v="South"/>
    <x v="1"/>
    <s v="Milk"/>
    <n v="5"/>
    <n v="251.48"/>
    <n v="0.02"/>
    <n v="1232.25"/>
    <s v="Credit Card"/>
    <s v="Prime"/>
    <s v="Standard"/>
    <s v="Cancelled"/>
    <n v="1257.3999999999999"/>
  </r>
  <r>
    <s v="ORD1407"/>
    <s v="21-Mar-2025"/>
    <x v="5"/>
    <s v="Karnataka"/>
    <s v="East"/>
    <x v="0"/>
    <s v="Headphones"/>
    <n v="4"/>
    <n v="3285.82"/>
    <n v="0.25"/>
    <n v="9857.4599999999991"/>
    <s v="Net Banking"/>
    <s v="Prime"/>
    <s v="Express"/>
    <s v="Cancelled"/>
    <n v="13143.28"/>
  </r>
  <r>
    <s v="ORD1408"/>
    <s v="09-Jun-2025"/>
    <x v="3"/>
    <s v="Karnataka"/>
    <s v="South"/>
    <x v="1"/>
    <s v="Milk"/>
    <n v="4"/>
    <n v="1991.86"/>
    <n v="0.22"/>
    <n v="6214.6"/>
    <s v="Net Banking"/>
    <s v="First-Time"/>
    <s v="Same-Day"/>
    <s v="Delivered"/>
    <n v="7967.44"/>
  </r>
  <r>
    <s v="ORD1409"/>
    <s v="30-May-2025"/>
    <x v="0"/>
    <s v="Karnataka"/>
    <s v="East"/>
    <x v="0"/>
    <s v="Smartwatch"/>
    <n v="5"/>
    <n v="3193.69"/>
    <n v="0.06"/>
    <n v="15010.34"/>
    <s v="COD"/>
    <s v="First-Time"/>
    <s v="Express"/>
    <s v="Returned"/>
    <n v="15968.45"/>
  </r>
  <r>
    <s v="ORD1410"/>
    <s v="19-Apr-2025"/>
    <x v="4"/>
    <s v="Karnataka"/>
    <s v="East"/>
    <x v="1"/>
    <s v="Oil"/>
    <n v="5"/>
    <n v="1037.21"/>
    <n v="0.24"/>
    <n v="3941.4"/>
    <s v="UPI"/>
    <s v="Regular"/>
    <s v="Standard"/>
    <s v="Delivered"/>
    <n v="5186.05"/>
  </r>
  <r>
    <s v="ORD1411"/>
    <s v="10-Jan-2025"/>
    <x v="1"/>
    <s v="Karnataka"/>
    <s v="East"/>
    <x v="2"/>
    <s v="Comics"/>
    <n v="2"/>
    <n v="3864.74"/>
    <n v="0.22"/>
    <n v="6028.99"/>
    <s v="COD"/>
    <s v="Prime"/>
    <s v="Standard"/>
    <s v="Delivered"/>
    <n v="7729.48"/>
  </r>
  <r>
    <s v="ORD1412"/>
    <s v="01-Apr-2025"/>
    <x v="4"/>
    <s v="Delhi"/>
    <s v="South"/>
    <x v="4"/>
    <s v="Curtain"/>
    <n v="5"/>
    <n v="949.74"/>
    <n v="0.18"/>
    <n v="3893.93"/>
    <s v="Net Banking"/>
    <s v="First-Time"/>
    <s v="Express"/>
    <s v="Delivered"/>
    <n v="4748.7"/>
  </r>
  <r>
    <s v="ORD1413"/>
    <s v="20-Jan-2025"/>
    <x v="1"/>
    <s v="Tamil Nadu"/>
    <s v="West"/>
    <x v="4"/>
    <s v="Sofa"/>
    <n v="4"/>
    <n v="2473.2800000000002"/>
    <n v="7.0000000000000007E-2"/>
    <n v="9200.6"/>
    <s v="UPI"/>
    <s v="Regular"/>
    <s v="Same-Day"/>
    <s v="Delivered"/>
    <n v="9893.1200000000008"/>
  </r>
  <r>
    <s v="ORD1414"/>
    <s v="05-Mar-2025"/>
    <x v="5"/>
    <s v="Gujarat"/>
    <s v="North"/>
    <x v="3"/>
    <s v="Dress"/>
    <n v="1"/>
    <n v="4835.92"/>
    <n v="0.2"/>
    <n v="3868.74"/>
    <s v="Credit Card"/>
    <s v="Prime"/>
    <s v="Express"/>
    <s v="Delivered"/>
    <n v="4835.92"/>
  </r>
  <r>
    <s v="ORD1415"/>
    <s v="21-Feb-2025"/>
    <x v="2"/>
    <s v="Tamil Nadu"/>
    <s v="North"/>
    <x v="4"/>
    <s v="Table"/>
    <n v="3"/>
    <n v="2604.48"/>
    <n v="0.11"/>
    <n v="6953.96"/>
    <s v="COD"/>
    <s v="First-Time"/>
    <s v="Express"/>
    <s v="In Transit"/>
    <n v="7813.4400000000005"/>
  </r>
  <r>
    <s v="ORD1416"/>
    <s v="06-Mar-2025"/>
    <x v="5"/>
    <s v="Tamil Nadu"/>
    <s v="North"/>
    <x v="2"/>
    <s v="Novel"/>
    <n v="3"/>
    <n v="685.28"/>
    <n v="0.05"/>
    <n v="1953.05"/>
    <s v="Net Banking"/>
    <s v="Prime"/>
    <s v="Express"/>
    <s v="Delivered"/>
    <n v="2055.84"/>
  </r>
  <r>
    <s v="ORD1417"/>
    <s v="25-Jan-2025"/>
    <x v="1"/>
    <s v="Maharashtra"/>
    <s v="West"/>
    <x v="0"/>
    <s v="Headphones"/>
    <n v="3"/>
    <n v="724.37"/>
    <n v="0.02"/>
    <n v="2129.65"/>
    <s v="COD"/>
    <s v="First-Time"/>
    <s v="Same-Day"/>
    <s v="Delivered"/>
    <n v="2173.11"/>
  </r>
  <r>
    <s v="ORD1418"/>
    <s v="02-Jun-2025"/>
    <x v="3"/>
    <s v="Maharashtra"/>
    <s v="South"/>
    <x v="1"/>
    <s v="Rice"/>
    <n v="5"/>
    <n v="3625.9"/>
    <n v="7.0000000000000007E-2"/>
    <n v="16860.43"/>
    <s v="Credit Card"/>
    <s v="Prime"/>
    <s v="Standard"/>
    <s v="Delivered"/>
    <n v="18129.5"/>
  </r>
  <r>
    <s v="ORD1419"/>
    <s v="22-Mar-2025"/>
    <x v="5"/>
    <s v="Gujarat"/>
    <s v="South"/>
    <x v="1"/>
    <s v="Milk"/>
    <n v="2"/>
    <n v="212.47"/>
    <n v="0.15"/>
    <n v="361.2"/>
    <s v="UPI"/>
    <s v="Regular"/>
    <s v="Standard"/>
    <s v="Cancelled"/>
    <n v="424.94"/>
  </r>
  <r>
    <s v="ORD1420"/>
    <s v="19-Jun-2025"/>
    <x v="3"/>
    <s v="Gujarat"/>
    <s v="West"/>
    <x v="2"/>
    <s v="Textbook"/>
    <n v="2"/>
    <n v="546.77"/>
    <n v="0.19"/>
    <n v="885.77"/>
    <s v="COD"/>
    <s v="Regular"/>
    <s v="Express"/>
    <s v="Delivered"/>
    <n v="1093.54"/>
  </r>
  <r>
    <s v="ORD1421"/>
    <s v="12-Apr-2025"/>
    <x v="4"/>
    <s v="Delhi"/>
    <s v="East"/>
    <x v="3"/>
    <s v="Jacket"/>
    <n v="5"/>
    <n v="911.65"/>
    <n v="0.04"/>
    <n v="4375.92"/>
    <s v="Debit Card"/>
    <s v="Prime"/>
    <s v="Standard"/>
    <s v="Delivered"/>
    <n v="4558.25"/>
  </r>
  <r>
    <s v="ORD1422"/>
    <s v="12-Jun-2025"/>
    <x v="3"/>
    <s v="Tamil Nadu"/>
    <s v="West"/>
    <x v="3"/>
    <s v="Dress"/>
    <n v="4"/>
    <n v="2286.21"/>
    <n v="0.06"/>
    <n v="8596.15"/>
    <s v="COD"/>
    <s v="First-Time"/>
    <s v="Standard"/>
    <s v="Delivered"/>
    <n v="9144.84"/>
  </r>
  <r>
    <s v="ORD1423"/>
    <s v="03-Jan-2025"/>
    <x v="1"/>
    <s v="Tamil Nadu"/>
    <s v="West"/>
    <x v="2"/>
    <s v="Textbook"/>
    <n v="1"/>
    <n v="2752.2"/>
    <n v="7.0000000000000007E-2"/>
    <n v="2559.5500000000002"/>
    <s v="COD"/>
    <s v="Prime"/>
    <s v="Same-Day"/>
    <s v="Delivered"/>
    <n v="2752.2"/>
  </r>
  <r>
    <s v="ORD1424"/>
    <s v="10-May-2025"/>
    <x v="0"/>
    <s v="Karnataka"/>
    <s v="South"/>
    <x v="1"/>
    <s v="Milk"/>
    <n v="5"/>
    <n v="3116.63"/>
    <n v="0.21"/>
    <n v="12310.69"/>
    <s v="Credit Card"/>
    <s v="Prime"/>
    <s v="Same-Day"/>
    <s v="Delivered"/>
    <n v="15583.150000000001"/>
  </r>
  <r>
    <s v="ORD1425"/>
    <s v="20-Jun-2025"/>
    <x v="3"/>
    <s v="Delhi"/>
    <s v="East"/>
    <x v="0"/>
    <s v="Smartwatch"/>
    <n v="2"/>
    <n v="1639.64"/>
    <n v="0.1"/>
    <n v="2951.35"/>
    <s v="Net Banking"/>
    <s v="Regular"/>
    <s v="Standard"/>
    <s v="Returned"/>
    <n v="3279.28"/>
  </r>
  <r>
    <s v="ORD1426"/>
    <s v="18-Apr-2025"/>
    <x v="4"/>
    <s v="Maharashtra"/>
    <s v="East"/>
    <x v="2"/>
    <s v="Biography"/>
    <n v="1"/>
    <n v="2316"/>
    <n v="0.2"/>
    <n v="1852.8"/>
    <s v="COD"/>
    <s v="Regular"/>
    <s v="Express"/>
    <s v="Delivered"/>
    <n v="2316"/>
  </r>
  <r>
    <s v="ORD1427"/>
    <s v="02-Apr-2025"/>
    <x v="4"/>
    <s v="Tamil Nadu"/>
    <s v="East"/>
    <x v="0"/>
    <s v="Smartwatch"/>
    <n v="1"/>
    <n v="2243.08"/>
    <n v="0.09"/>
    <n v="2041.2"/>
    <s v="Net Banking"/>
    <s v="Prime"/>
    <s v="Express"/>
    <s v="Returned"/>
    <n v="2243.08"/>
  </r>
  <r>
    <s v="ORD1428"/>
    <s v="24-Mar-2025"/>
    <x v="5"/>
    <s v="Delhi"/>
    <s v="North"/>
    <x v="4"/>
    <s v="Table"/>
    <n v="5"/>
    <n v="3260.54"/>
    <n v="0.15"/>
    <n v="13857.3"/>
    <s v="Debit Card"/>
    <s v="Regular"/>
    <s v="Standard"/>
    <s v="In Transit"/>
    <n v="16302.7"/>
  </r>
  <r>
    <s v="ORD1429"/>
    <s v="13-Jan-2025"/>
    <x v="1"/>
    <s v="Delhi"/>
    <s v="East"/>
    <x v="4"/>
    <s v="Lamp"/>
    <n v="2"/>
    <n v="552.65"/>
    <n v="0.17"/>
    <n v="917.4"/>
    <s v="Credit Card"/>
    <s v="First-Time"/>
    <s v="Standard"/>
    <s v="Delivered"/>
    <n v="1105.3"/>
  </r>
  <r>
    <s v="ORD1430"/>
    <s v="08-Feb-2025"/>
    <x v="2"/>
    <s v="Delhi"/>
    <s v="West"/>
    <x v="4"/>
    <s v="Table"/>
    <n v="4"/>
    <n v="1464.72"/>
    <n v="0.23"/>
    <n v="4511.34"/>
    <s v="UPI"/>
    <s v="Regular"/>
    <s v="Standard"/>
    <s v="Delivered"/>
    <n v="5858.88"/>
  </r>
  <r>
    <s v="ORD1431"/>
    <s v="13-Apr-2025"/>
    <x v="4"/>
    <s v="Delhi"/>
    <s v="South"/>
    <x v="1"/>
    <s v="Rice"/>
    <n v="1"/>
    <n v="2905.78"/>
    <n v="0.2"/>
    <n v="2324.62"/>
    <s v="Credit Card"/>
    <s v="First-Time"/>
    <s v="Same-Day"/>
    <s v="Delivered"/>
    <n v="2905.78"/>
  </r>
  <r>
    <s v="ORD1432"/>
    <s v="14-Mar-2025"/>
    <x v="5"/>
    <s v="Delhi"/>
    <s v="East"/>
    <x v="2"/>
    <s v="Biography"/>
    <n v="2"/>
    <n v="3052.91"/>
    <n v="0.02"/>
    <n v="5983.7"/>
    <s v="Debit Card"/>
    <s v="Regular"/>
    <s v="Standard"/>
    <s v="Cancelled"/>
    <n v="6105.82"/>
  </r>
  <r>
    <s v="ORD1433"/>
    <s v="03-May-2025"/>
    <x v="0"/>
    <s v="Tamil Nadu"/>
    <s v="North"/>
    <x v="3"/>
    <s v="T-shirt"/>
    <n v="2"/>
    <n v="848.32"/>
    <n v="0.23"/>
    <n v="1306.4100000000001"/>
    <s v="COD"/>
    <s v="Prime"/>
    <s v="Standard"/>
    <s v="Delivered"/>
    <n v="1696.64"/>
  </r>
  <r>
    <s v="ORD1434"/>
    <s v="29-May-2025"/>
    <x v="0"/>
    <s v="Gujarat"/>
    <s v="North"/>
    <x v="3"/>
    <s v="Dress"/>
    <n v="5"/>
    <n v="4484.71"/>
    <n v="0.1"/>
    <n v="20181.189999999999"/>
    <s v="Credit Card"/>
    <s v="First-Time"/>
    <s v="Standard"/>
    <s v="Delivered"/>
    <n v="22423.55"/>
  </r>
  <r>
    <s v="ORD1435"/>
    <s v="09-Apr-2025"/>
    <x v="4"/>
    <s v="Gujarat"/>
    <s v="North"/>
    <x v="3"/>
    <s v="Jeans"/>
    <n v="3"/>
    <n v="2365.79"/>
    <n v="0.11"/>
    <n v="6316.66"/>
    <s v="UPI"/>
    <s v="First-Time"/>
    <s v="Same-Day"/>
    <s v="Delivered"/>
    <n v="7097.37"/>
  </r>
  <r>
    <s v="ORD1436"/>
    <s v="04-May-2025"/>
    <x v="0"/>
    <s v="Maharashtra"/>
    <s v="West"/>
    <x v="3"/>
    <s v="T-shirt"/>
    <n v="1"/>
    <n v="1507.29"/>
    <n v="0.13"/>
    <n v="1311.34"/>
    <s v="Net Banking"/>
    <s v="Regular"/>
    <s v="Express"/>
    <s v="Delivered"/>
    <n v="1507.29"/>
  </r>
  <r>
    <s v="ORD1437"/>
    <s v="29-Mar-2025"/>
    <x v="5"/>
    <s v="Gujarat"/>
    <s v="West"/>
    <x v="2"/>
    <s v="Biography"/>
    <n v="5"/>
    <n v="3619.94"/>
    <n v="0.19"/>
    <n v="14660.76"/>
    <s v="UPI"/>
    <s v="First-Time"/>
    <s v="Express"/>
    <s v="Delivered"/>
    <n v="18099.7"/>
  </r>
  <r>
    <s v="ORD1438"/>
    <s v="30-May-2025"/>
    <x v="0"/>
    <s v="Maharashtra"/>
    <s v="West"/>
    <x v="2"/>
    <s v="Textbook"/>
    <n v="5"/>
    <n v="4974.1000000000004"/>
    <n v="0.21"/>
    <n v="19647.689999999999"/>
    <s v="Debit Card"/>
    <s v="Regular"/>
    <s v="Standard"/>
    <s v="Delivered"/>
    <n v="24870.5"/>
  </r>
  <r>
    <s v="ORD1439"/>
    <s v="13-Jan-2025"/>
    <x v="1"/>
    <s v="Maharashtra"/>
    <s v="South"/>
    <x v="4"/>
    <s v="Curtain"/>
    <n v="2"/>
    <n v="3776.53"/>
    <n v="0.05"/>
    <n v="7175.41"/>
    <s v="UPI"/>
    <s v="Prime"/>
    <s v="Same-Day"/>
    <s v="Delivered"/>
    <n v="7553.06"/>
  </r>
  <r>
    <s v="ORD1440"/>
    <s v="11-Feb-2025"/>
    <x v="2"/>
    <s v="Karnataka"/>
    <s v="East"/>
    <x v="1"/>
    <s v="Oil"/>
    <n v="2"/>
    <n v="180.25"/>
    <n v="0.06"/>
    <n v="338.87"/>
    <s v="Net Banking"/>
    <s v="Regular"/>
    <s v="Express"/>
    <s v="Delivered"/>
    <n v="360.5"/>
  </r>
  <r>
    <s v="ORD1441"/>
    <s v="23-Feb-2025"/>
    <x v="2"/>
    <s v="Karnataka"/>
    <s v="North"/>
    <x v="2"/>
    <s v="Biography"/>
    <n v="2"/>
    <n v="2137.42"/>
    <n v="0.01"/>
    <n v="4232.09"/>
    <s v="Debit Card"/>
    <s v="Prime"/>
    <s v="Standard"/>
    <s v="Delivered"/>
    <n v="4274.84"/>
  </r>
  <r>
    <s v="ORD1442"/>
    <s v="19-Apr-2025"/>
    <x v="4"/>
    <s v="Tamil Nadu"/>
    <s v="West"/>
    <x v="0"/>
    <s v="Headphones"/>
    <n v="4"/>
    <n v="482.81"/>
    <n v="7.0000000000000007E-2"/>
    <n v="1796.05"/>
    <s v="Net Banking"/>
    <s v="First-Time"/>
    <s v="Same-Day"/>
    <s v="Delivered"/>
    <n v="1931.24"/>
  </r>
  <r>
    <s v="ORD1443"/>
    <s v="28-Jan-2025"/>
    <x v="1"/>
    <s v="Karnataka"/>
    <s v="South"/>
    <x v="2"/>
    <s v="Novel"/>
    <n v="3"/>
    <n v="4617.7299999999996"/>
    <n v="0.04"/>
    <n v="13299.06"/>
    <s v="UPI"/>
    <s v="Regular"/>
    <s v="Standard"/>
    <s v="Delivered"/>
    <n v="13853.189999999999"/>
  </r>
  <r>
    <s v="ORD1444"/>
    <s v="02-Jul-2025"/>
    <x v="6"/>
    <s v="Maharashtra"/>
    <s v="West"/>
    <x v="1"/>
    <s v="Milk"/>
    <n v="2"/>
    <n v="3190.31"/>
    <n v="0.09"/>
    <n v="5806.36"/>
    <s v="Credit Card"/>
    <s v="First-Time"/>
    <s v="Express"/>
    <s v="Delivered"/>
    <n v="6380.62"/>
  </r>
  <r>
    <s v="ORD1445"/>
    <s v="27-Feb-2025"/>
    <x v="2"/>
    <s v="Karnataka"/>
    <s v="North"/>
    <x v="1"/>
    <s v="Biscuits"/>
    <n v="3"/>
    <n v="1903.04"/>
    <n v="0.2"/>
    <n v="4567.3"/>
    <s v="COD"/>
    <s v="Prime"/>
    <s v="Same-Day"/>
    <s v="Returned"/>
    <n v="5709.12"/>
  </r>
  <r>
    <s v="ORD1446"/>
    <s v="29-Mar-2025"/>
    <x v="5"/>
    <s v="Gujarat"/>
    <s v="South"/>
    <x v="2"/>
    <s v="Biography"/>
    <n v="5"/>
    <n v="3670.46"/>
    <n v="0.14000000000000001"/>
    <n v="15782.98"/>
    <s v="Credit Card"/>
    <s v="First-Time"/>
    <s v="Standard"/>
    <s v="Returned"/>
    <n v="18352.3"/>
  </r>
  <r>
    <s v="ORD1447"/>
    <s v="23-Jun-2025"/>
    <x v="3"/>
    <s v="Tamil Nadu"/>
    <s v="West"/>
    <x v="2"/>
    <s v="Comics"/>
    <n v="2"/>
    <n v="3834.33"/>
    <n v="0.05"/>
    <n v="7285.23"/>
    <s v="UPI"/>
    <s v="Regular"/>
    <s v="Same-Day"/>
    <s v="Delivered"/>
    <n v="7668.66"/>
  </r>
  <r>
    <s v="ORD1448"/>
    <s v="18-May-2025"/>
    <x v="0"/>
    <s v="Maharashtra"/>
    <s v="South"/>
    <x v="3"/>
    <s v="T-shirt"/>
    <n v="2"/>
    <n v="1053.02"/>
    <n v="0.14000000000000001"/>
    <n v="1811.19"/>
    <s v="UPI"/>
    <s v="Regular"/>
    <s v="Express"/>
    <s v="Delivered"/>
    <n v="2106.04"/>
  </r>
  <r>
    <s v="ORD1449"/>
    <s v="07-Apr-2025"/>
    <x v="4"/>
    <s v="Delhi"/>
    <s v="North"/>
    <x v="1"/>
    <s v="Milk"/>
    <n v="2"/>
    <n v="4308.32"/>
    <n v="7.0000000000000007E-2"/>
    <n v="8013.48"/>
    <s v="Credit Card"/>
    <s v="Regular"/>
    <s v="Express"/>
    <s v="Delivered"/>
    <n v="8616.64"/>
  </r>
  <r>
    <s v="ORD1450"/>
    <s v="26-Jan-2025"/>
    <x v="1"/>
    <s v="Maharashtra"/>
    <s v="East"/>
    <x v="3"/>
    <s v="Jacket"/>
    <n v="4"/>
    <n v="4077.28"/>
    <n v="0.09"/>
    <n v="14841.3"/>
    <s v="Credit Card"/>
    <s v="First-Time"/>
    <s v="Same-Day"/>
    <s v="Returned"/>
    <n v="16309.12"/>
  </r>
  <r>
    <s v="ORD1451"/>
    <s v="08-Jan-2025"/>
    <x v="1"/>
    <s v="Karnataka"/>
    <s v="South"/>
    <x v="4"/>
    <s v="Curtain"/>
    <n v="5"/>
    <n v="2648.24"/>
    <n v="7.0000000000000007E-2"/>
    <n v="12314.32"/>
    <s v="COD"/>
    <s v="Regular"/>
    <s v="Same-Day"/>
    <s v="Delivered"/>
    <n v="13241.199999999999"/>
  </r>
  <r>
    <s v="ORD1452"/>
    <s v="05-May-2025"/>
    <x v="0"/>
    <s v="Tamil Nadu"/>
    <s v="North"/>
    <x v="0"/>
    <s v="Smartwatch"/>
    <n v="5"/>
    <n v="1572.79"/>
    <n v="0.24"/>
    <n v="5976.6"/>
    <s v="UPI"/>
    <s v="Prime"/>
    <s v="Express"/>
    <s v="In Transit"/>
    <n v="7863.95"/>
  </r>
  <r>
    <s v="ORD1453"/>
    <s v="01-May-2025"/>
    <x v="0"/>
    <s v="Maharashtra"/>
    <s v="West"/>
    <x v="4"/>
    <s v="Curtain"/>
    <n v="2"/>
    <n v="4237.99"/>
    <n v="0.05"/>
    <n v="8052.18"/>
    <s v="Debit Card"/>
    <s v="First-Time"/>
    <s v="Standard"/>
    <s v="Returned"/>
    <n v="8475.98"/>
  </r>
  <r>
    <s v="ORD1454"/>
    <s v="07-Jun-2025"/>
    <x v="3"/>
    <s v="Tamil Nadu"/>
    <s v="West"/>
    <x v="0"/>
    <s v="Headphones"/>
    <n v="5"/>
    <n v="1722.94"/>
    <n v="0.02"/>
    <n v="8442.41"/>
    <s v="Net Banking"/>
    <s v="Prime"/>
    <s v="Standard"/>
    <s v="Returned"/>
    <n v="8614.7000000000007"/>
  </r>
  <r>
    <s v="ORD1455"/>
    <s v="18-Feb-2025"/>
    <x v="2"/>
    <s v="Maharashtra"/>
    <s v="East"/>
    <x v="0"/>
    <s v="Headphones"/>
    <n v="4"/>
    <n v="854.83"/>
    <n v="0.12"/>
    <n v="3009"/>
    <s v="Net Banking"/>
    <s v="Prime"/>
    <s v="Standard"/>
    <s v="Returned"/>
    <n v="3419.32"/>
  </r>
  <r>
    <s v="ORD1456"/>
    <s v="20-May-2025"/>
    <x v="0"/>
    <s v="Delhi"/>
    <s v="East"/>
    <x v="0"/>
    <s v="Headphones"/>
    <n v="4"/>
    <n v="2983.27"/>
    <n v="0.1"/>
    <n v="10739.77"/>
    <s v="Net Banking"/>
    <s v="Prime"/>
    <s v="Standard"/>
    <s v="Delivered"/>
    <n v="11933.08"/>
  </r>
  <r>
    <s v="ORD1457"/>
    <s v="02-Feb-2025"/>
    <x v="2"/>
    <s v="Delhi"/>
    <s v="North"/>
    <x v="3"/>
    <s v="Dress"/>
    <n v="5"/>
    <n v="1946.55"/>
    <n v="0.02"/>
    <n v="9538.09"/>
    <s v="COD"/>
    <s v="Prime"/>
    <s v="Standard"/>
    <s v="Cancelled"/>
    <n v="9732.75"/>
  </r>
  <r>
    <s v="ORD1458"/>
    <s v="04-Mar-2025"/>
    <x v="5"/>
    <s v="Gujarat"/>
    <s v="South"/>
    <x v="0"/>
    <s v="Laptop"/>
    <n v="1"/>
    <n v="4678.43"/>
    <n v="0.2"/>
    <n v="3742.74"/>
    <s v="Net Banking"/>
    <s v="Prime"/>
    <s v="Same-Day"/>
    <s v="In Transit"/>
    <n v="4678.43"/>
  </r>
  <r>
    <s v="ORD1459"/>
    <s v="19-Apr-2025"/>
    <x v="4"/>
    <s v="Delhi"/>
    <s v="East"/>
    <x v="0"/>
    <s v="Smartwatch"/>
    <n v="3"/>
    <n v="4920.1400000000003"/>
    <n v="0.09"/>
    <n v="13431.98"/>
    <s v="Credit Card"/>
    <s v="Regular"/>
    <s v="Same-Day"/>
    <s v="Delivered"/>
    <n v="14760.420000000002"/>
  </r>
  <r>
    <s v="ORD1460"/>
    <s v="05-Jan-2025"/>
    <x v="1"/>
    <s v="Delhi"/>
    <s v="North"/>
    <x v="0"/>
    <s v="Smartphone"/>
    <n v="1"/>
    <n v="290.82"/>
    <n v="0.15"/>
    <n v="247.2"/>
    <s v="UPI"/>
    <s v="Prime"/>
    <s v="Standard"/>
    <s v="Cancelled"/>
    <n v="290.82"/>
  </r>
  <r>
    <s v="ORD1461"/>
    <s v="20-Apr-2025"/>
    <x v="4"/>
    <s v="Tamil Nadu"/>
    <s v="North"/>
    <x v="3"/>
    <s v="Jeans"/>
    <n v="3"/>
    <n v="3007.51"/>
    <n v="0.15"/>
    <n v="7669.15"/>
    <s v="Net Banking"/>
    <s v="Regular"/>
    <s v="Same-Day"/>
    <s v="Cancelled"/>
    <n v="9022.5300000000007"/>
  </r>
  <r>
    <s v="ORD1462"/>
    <s v="23-Mar-2025"/>
    <x v="5"/>
    <s v="Maharashtra"/>
    <s v="North"/>
    <x v="4"/>
    <s v="Sofa"/>
    <n v="3"/>
    <n v="871.23"/>
    <n v="0.19"/>
    <n v="2117.09"/>
    <s v="Net Banking"/>
    <s v="First-Time"/>
    <s v="Same-Day"/>
    <s v="Delivered"/>
    <n v="2613.69"/>
  </r>
  <r>
    <s v="ORD1463"/>
    <s v="21-Jan-2025"/>
    <x v="1"/>
    <s v="Maharashtra"/>
    <s v="East"/>
    <x v="3"/>
    <s v="Dress"/>
    <n v="2"/>
    <n v="3505.05"/>
    <n v="0.2"/>
    <n v="5608.08"/>
    <s v="Net Banking"/>
    <s v="Prime"/>
    <s v="Express"/>
    <s v="Delivered"/>
    <n v="7010.1"/>
  </r>
  <r>
    <s v="ORD1464"/>
    <s v="15-Feb-2025"/>
    <x v="2"/>
    <s v="Delhi"/>
    <s v="South"/>
    <x v="2"/>
    <s v="Biography"/>
    <n v="3"/>
    <n v="1131.68"/>
    <n v="0.12"/>
    <n v="2987.64"/>
    <s v="UPI"/>
    <s v="First-Time"/>
    <s v="Same-Day"/>
    <s v="Delivered"/>
    <n v="3395.04"/>
  </r>
  <r>
    <s v="ORD1465"/>
    <s v="15-Jun-2025"/>
    <x v="3"/>
    <s v="Delhi"/>
    <s v="East"/>
    <x v="0"/>
    <s v="Smartphone"/>
    <n v="2"/>
    <n v="831.7"/>
    <n v="0.02"/>
    <n v="1630.13"/>
    <s v="Credit Card"/>
    <s v="Prime"/>
    <s v="Express"/>
    <s v="Delivered"/>
    <n v="1663.4"/>
  </r>
  <r>
    <s v="ORD1466"/>
    <s v="29-Jun-2025"/>
    <x v="3"/>
    <s v="Tamil Nadu"/>
    <s v="South"/>
    <x v="2"/>
    <s v="Biography"/>
    <n v="5"/>
    <n v="3673.96"/>
    <n v="0.08"/>
    <n v="16900.22"/>
    <s v="Credit Card"/>
    <s v="First-Time"/>
    <s v="Same-Day"/>
    <s v="Returned"/>
    <n v="18369.8"/>
  </r>
  <r>
    <s v="ORD1467"/>
    <s v="25-Jan-2025"/>
    <x v="1"/>
    <s v="Delhi"/>
    <s v="West"/>
    <x v="0"/>
    <s v="Headphones"/>
    <n v="3"/>
    <n v="423.67"/>
    <n v="0.01"/>
    <n v="1258.3"/>
    <s v="Net Banking"/>
    <s v="Regular"/>
    <s v="Express"/>
    <s v="Delivered"/>
    <n v="1271.01"/>
  </r>
  <r>
    <s v="ORD1468"/>
    <s v="02-Apr-2025"/>
    <x v="4"/>
    <s v="Tamil Nadu"/>
    <s v="West"/>
    <x v="2"/>
    <s v="Biography"/>
    <n v="2"/>
    <n v="4097.33"/>
    <n v="0.19"/>
    <n v="6637.67"/>
    <s v="UPI"/>
    <s v="Prime"/>
    <s v="Same-Day"/>
    <s v="Delivered"/>
    <n v="8194.66"/>
  </r>
  <r>
    <s v="ORD1469"/>
    <s v="25-Jan-2025"/>
    <x v="1"/>
    <s v="Maharashtra"/>
    <s v="South"/>
    <x v="1"/>
    <s v="Oil"/>
    <n v="4"/>
    <n v="556.76"/>
    <n v="0.22"/>
    <n v="1737.09"/>
    <s v="Debit Card"/>
    <s v="Prime"/>
    <s v="Express"/>
    <s v="Delivered"/>
    <n v="2227.04"/>
  </r>
  <r>
    <s v="ORD1470"/>
    <s v="08-May-2025"/>
    <x v="0"/>
    <s v="Gujarat"/>
    <s v="North"/>
    <x v="3"/>
    <s v="Jeans"/>
    <n v="3"/>
    <n v="4545.8"/>
    <n v="0.18"/>
    <n v="11182.67"/>
    <s v="COD"/>
    <s v="Prime"/>
    <s v="Express"/>
    <s v="Cancelled"/>
    <n v="13637.400000000001"/>
  </r>
  <r>
    <s v="ORD1471"/>
    <s v="13-Jun-2025"/>
    <x v="3"/>
    <s v="Gujarat"/>
    <s v="South"/>
    <x v="4"/>
    <s v="Curtain"/>
    <n v="1"/>
    <n v="612.53"/>
    <n v="0.19"/>
    <n v="496.15"/>
    <s v="UPI"/>
    <s v="Prime"/>
    <s v="Same-Day"/>
    <s v="Delivered"/>
    <n v="612.53"/>
  </r>
  <r>
    <s v="ORD1472"/>
    <s v="01-Feb-2025"/>
    <x v="2"/>
    <s v="Gujarat"/>
    <s v="North"/>
    <x v="4"/>
    <s v="Curtain"/>
    <n v="5"/>
    <n v="3101.07"/>
    <n v="0.15"/>
    <n v="13179.55"/>
    <s v="Net Banking"/>
    <s v="First-Time"/>
    <s v="Express"/>
    <s v="Delivered"/>
    <n v="15505.35"/>
  </r>
  <r>
    <s v="ORD1473"/>
    <s v="09-Apr-2025"/>
    <x v="4"/>
    <s v="Gujarat"/>
    <s v="North"/>
    <x v="1"/>
    <s v="Milk"/>
    <n v="3"/>
    <n v="1729.77"/>
    <n v="0.1"/>
    <n v="4670.38"/>
    <s v="Net Banking"/>
    <s v="Regular"/>
    <s v="Same-Day"/>
    <s v="Delivered"/>
    <n v="5189.3099999999995"/>
  </r>
  <r>
    <s v="ORD1474"/>
    <s v="03-Jul-2025"/>
    <x v="6"/>
    <s v="Gujarat"/>
    <s v="East"/>
    <x v="2"/>
    <s v="Biography"/>
    <n v="3"/>
    <n v="4190.53"/>
    <n v="0.06"/>
    <n v="11817.29"/>
    <s v="COD"/>
    <s v="Regular"/>
    <s v="Express"/>
    <s v="Returned"/>
    <n v="12571.59"/>
  </r>
  <r>
    <s v="ORD1475"/>
    <s v="22-May-2025"/>
    <x v="0"/>
    <s v="Gujarat"/>
    <s v="West"/>
    <x v="0"/>
    <s v="Laptop"/>
    <n v="3"/>
    <n v="121"/>
    <n v="0.06"/>
    <n v="341.22"/>
    <s v="UPI"/>
    <s v="Prime"/>
    <s v="Standard"/>
    <s v="Delivered"/>
    <n v="363"/>
  </r>
  <r>
    <s v="ORD1476"/>
    <s v="28-Feb-2025"/>
    <x v="2"/>
    <s v="Maharashtra"/>
    <s v="North"/>
    <x v="0"/>
    <s v="Smartwatch"/>
    <n v="5"/>
    <n v="4090.68"/>
    <n v="0.14000000000000001"/>
    <n v="17589.919999999998"/>
    <s v="Credit Card"/>
    <s v="Prime"/>
    <s v="Express"/>
    <s v="Delivered"/>
    <n v="20453.399999999998"/>
  </r>
  <r>
    <s v="ORD1477"/>
    <s v="11-Apr-2025"/>
    <x v="4"/>
    <s v="Tamil Nadu"/>
    <s v="South"/>
    <x v="4"/>
    <s v="Lamp"/>
    <n v="5"/>
    <n v="3340.31"/>
    <n v="7.0000000000000007E-2"/>
    <n v="15532.44"/>
    <s v="COD"/>
    <s v="Regular"/>
    <s v="Standard"/>
    <s v="Returned"/>
    <n v="16701.55"/>
  </r>
  <r>
    <s v="ORD1478"/>
    <s v="19-May-2025"/>
    <x v="0"/>
    <s v="Delhi"/>
    <s v="South"/>
    <x v="2"/>
    <s v="Comics"/>
    <n v="2"/>
    <n v="169.64"/>
    <n v="0.11"/>
    <n v="301.95999999999998"/>
    <s v="COD"/>
    <s v="First-Time"/>
    <s v="Express"/>
    <s v="Returned"/>
    <n v="339.28"/>
  </r>
  <r>
    <s v="ORD1479"/>
    <s v="25-Feb-2025"/>
    <x v="2"/>
    <s v="Delhi"/>
    <s v="South"/>
    <x v="0"/>
    <s v="Smartphone"/>
    <n v="3"/>
    <n v="3391.87"/>
    <n v="0.1"/>
    <n v="9158.0499999999993"/>
    <s v="UPI"/>
    <s v="Regular"/>
    <s v="Express"/>
    <s v="Delivered"/>
    <n v="10175.61"/>
  </r>
  <r>
    <s v="ORD1480"/>
    <s v="24-Mar-2025"/>
    <x v="5"/>
    <s v="Karnataka"/>
    <s v="North"/>
    <x v="4"/>
    <s v="Lamp"/>
    <n v="5"/>
    <n v="3231.21"/>
    <n v="0.02"/>
    <n v="15832.93"/>
    <s v="UPI"/>
    <s v="First-Time"/>
    <s v="Standard"/>
    <s v="Returned"/>
    <n v="16156.05"/>
  </r>
  <r>
    <s v="ORD1481"/>
    <s v="14-Jun-2025"/>
    <x v="3"/>
    <s v="Maharashtra"/>
    <s v="West"/>
    <x v="0"/>
    <s v="Laptop"/>
    <n v="1"/>
    <n v="3848.01"/>
    <n v="0.08"/>
    <n v="3540.17"/>
    <s v="UPI"/>
    <s v="Regular"/>
    <s v="Same-Day"/>
    <s v="Delivered"/>
    <n v="3848.01"/>
  </r>
  <r>
    <s v="ORD1482"/>
    <s v="06-Apr-2025"/>
    <x v="4"/>
    <s v="Maharashtra"/>
    <s v="East"/>
    <x v="2"/>
    <s v="Comics"/>
    <n v="3"/>
    <n v="964.35"/>
    <n v="0.2"/>
    <n v="2314.44"/>
    <s v="UPI"/>
    <s v="Regular"/>
    <s v="Same-Day"/>
    <s v="Delivered"/>
    <n v="2893.05"/>
  </r>
  <r>
    <s v="ORD1483"/>
    <s v="04-Apr-2025"/>
    <x v="4"/>
    <s v="Maharashtra"/>
    <s v="South"/>
    <x v="1"/>
    <s v="Rice"/>
    <n v="3"/>
    <n v="885.67"/>
    <n v="0.2"/>
    <n v="2125.61"/>
    <s v="Debit Card"/>
    <s v="Regular"/>
    <s v="Same-Day"/>
    <s v="Delivered"/>
    <n v="2657.0099999999998"/>
  </r>
  <r>
    <s v="ORD1484"/>
    <s v="19-Feb-2025"/>
    <x v="2"/>
    <s v="Karnataka"/>
    <s v="South"/>
    <x v="4"/>
    <s v="Lamp"/>
    <n v="1"/>
    <n v="4055.65"/>
    <n v="0.19"/>
    <n v="3285.08"/>
    <s v="Net Banking"/>
    <s v="Prime"/>
    <s v="Express"/>
    <s v="Delivered"/>
    <n v="4055.65"/>
  </r>
  <r>
    <s v="ORD1485"/>
    <s v="01-Apr-2025"/>
    <x v="4"/>
    <s v="Gujarat"/>
    <s v="West"/>
    <x v="1"/>
    <s v="Biscuits"/>
    <n v="2"/>
    <n v="4189.1000000000004"/>
    <n v="0.23"/>
    <n v="6451.21"/>
    <s v="Credit Card"/>
    <s v="First-Time"/>
    <s v="Express"/>
    <s v="Delivered"/>
    <n v="8378.2000000000007"/>
  </r>
  <r>
    <s v="ORD1486"/>
    <s v="20-Apr-2025"/>
    <x v="4"/>
    <s v="Maharashtra"/>
    <s v="East"/>
    <x v="4"/>
    <s v="Sofa"/>
    <n v="2"/>
    <n v="118.24"/>
    <n v="0.09"/>
    <n v="215.2"/>
    <s v="Credit Card"/>
    <s v="Prime"/>
    <s v="Same-Day"/>
    <s v="Delivered"/>
    <n v="236.48"/>
  </r>
  <r>
    <s v="ORD1487"/>
    <s v="31-Jan-2025"/>
    <x v="1"/>
    <s v="Karnataka"/>
    <s v="North"/>
    <x v="2"/>
    <s v="Novel"/>
    <n v="2"/>
    <n v="4230.8100000000004"/>
    <n v="0.15"/>
    <n v="7192.38"/>
    <s v="Net Banking"/>
    <s v="Regular"/>
    <s v="Same-Day"/>
    <s v="Delivered"/>
    <n v="8461.6200000000008"/>
  </r>
  <r>
    <s v="ORD1488"/>
    <s v="18-Mar-2025"/>
    <x v="5"/>
    <s v="Gujarat"/>
    <s v="East"/>
    <x v="2"/>
    <s v="Biography"/>
    <n v="3"/>
    <n v="686.79"/>
    <n v="0.2"/>
    <n v="1648.3"/>
    <s v="COD"/>
    <s v="First-Time"/>
    <s v="Same-Day"/>
    <s v="Delivered"/>
    <n v="2060.37"/>
  </r>
  <r>
    <s v="ORD1489"/>
    <s v="09-Feb-2025"/>
    <x v="2"/>
    <s v="Karnataka"/>
    <s v="East"/>
    <x v="1"/>
    <s v="Biscuits"/>
    <n v="1"/>
    <n v="4701.34"/>
    <n v="0.17"/>
    <n v="3902.11"/>
    <s v="Credit Card"/>
    <s v="Regular"/>
    <s v="Standard"/>
    <s v="Cancelled"/>
    <n v="4701.34"/>
  </r>
  <r>
    <s v="ORD1490"/>
    <s v="01-Jul-2025"/>
    <x v="6"/>
    <s v="Karnataka"/>
    <s v="East"/>
    <x v="3"/>
    <s v="Dress"/>
    <n v="5"/>
    <n v="1882.55"/>
    <n v="0.12"/>
    <n v="8283.2199999999993"/>
    <s v="Net Banking"/>
    <s v="Regular"/>
    <s v="Same-Day"/>
    <s v="Delivered"/>
    <n v="9412.75"/>
  </r>
  <r>
    <s v="ORD1491"/>
    <s v="29-Apr-2025"/>
    <x v="4"/>
    <s v="Karnataka"/>
    <s v="North"/>
    <x v="0"/>
    <s v="Headphones"/>
    <n v="1"/>
    <n v="4360.57"/>
    <n v="0.23"/>
    <n v="3357.64"/>
    <s v="Debit Card"/>
    <s v="First-Time"/>
    <s v="Same-Day"/>
    <s v="Delivered"/>
    <n v="4360.57"/>
  </r>
  <r>
    <s v="ORD1492"/>
    <s v="11-Apr-2025"/>
    <x v="4"/>
    <s v="Karnataka"/>
    <s v="South"/>
    <x v="0"/>
    <s v="Headphones"/>
    <n v="2"/>
    <n v="2924.42"/>
    <n v="0.15"/>
    <n v="4971.51"/>
    <s v="UPI"/>
    <s v="Regular"/>
    <s v="Standard"/>
    <s v="Delivered"/>
    <n v="5848.84"/>
  </r>
  <r>
    <s v="ORD1493"/>
    <s v="27-May-2025"/>
    <x v="0"/>
    <s v="Gujarat"/>
    <s v="North"/>
    <x v="4"/>
    <s v="Lamp"/>
    <n v="5"/>
    <n v="1556.31"/>
    <n v="0.14000000000000001"/>
    <n v="6692.13"/>
    <s v="COD"/>
    <s v="First-Time"/>
    <s v="Express"/>
    <s v="Returned"/>
    <n v="7781.5499999999993"/>
  </r>
  <r>
    <s v="ORD1494"/>
    <s v="22-Jun-2025"/>
    <x v="3"/>
    <s v="Tamil Nadu"/>
    <s v="North"/>
    <x v="0"/>
    <s v="Headphones"/>
    <n v="3"/>
    <n v="1418.34"/>
    <n v="0.01"/>
    <n v="4212.47"/>
    <s v="Credit Card"/>
    <s v="First-Time"/>
    <s v="Standard"/>
    <s v="Returned"/>
    <n v="4255.0199999999995"/>
  </r>
  <r>
    <s v="ORD1495"/>
    <s v="29-Jan-2025"/>
    <x v="1"/>
    <s v="Maharashtra"/>
    <s v="East"/>
    <x v="1"/>
    <s v="Rice"/>
    <n v="4"/>
    <n v="4066.55"/>
    <n v="0.1"/>
    <n v="14639.58"/>
    <s v="Net Banking"/>
    <s v="Regular"/>
    <s v="Standard"/>
    <s v="Delivered"/>
    <n v="16266.2"/>
  </r>
  <r>
    <s v="ORD1496"/>
    <s v="19-Jun-2025"/>
    <x v="3"/>
    <s v="Maharashtra"/>
    <s v="North"/>
    <x v="1"/>
    <s v="Oil"/>
    <n v="2"/>
    <n v="3277.58"/>
    <n v="0.14000000000000001"/>
    <n v="5637.44"/>
    <s v="UPI"/>
    <s v="Regular"/>
    <s v="Standard"/>
    <s v="Delivered"/>
    <n v="6555.16"/>
  </r>
  <r>
    <s v="ORD1497"/>
    <s v="16-Jan-2025"/>
    <x v="1"/>
    <s v="Gujarat"/>
    <s v="South"/>
    <x v="3"/>
    <s v="Jeans"/>
    <n v="1"/>
    <n v="3438.91"/>
    <n v="0.22"/>
    <n v="2682.35"/>
    <s v="Debit Card"/>
    <s v="Prime"/>
    <s v="Same-Day"/>
    <s v="Delivered"/>
    <n v="3438.91"/>
  </r>
  <r>
    <s v="ORD1498"/>
    <s v="25-Feb-2025"/>
    <x v="2"/>
    <s v="Tamil Nadu"/>
    <s v="South"/>
    <x v="3"/>
    <s v="T-shirt"/>
    <n v="4"/>
    <n v="1043.1099999999999"/>
    <n v="0.13"/>
    <n v="3630.02"/>
    <s v="Debit Card"/>
    <s v="First-Time"/>
    <s v="Express"/>
    <s v="Delivered"/>
    <n v="4172.4399999999996"/>
  </r>
  <r>
    <s v="ORD1499"/>
    <s v="02-Jun-2025"/>
    <x v="3"/>
    <s v="Gujarat"/>
    <s v="West"/>
    <x v="1"/>
    <s v="Biscuits"/>
    <n v="2"/>
    <n v="3120.29"/>
    <n v="0.22"/>
    <n v="4867.6499999999996"/>
    <s v="UPI"/>
    <s v="Prime"/>
    <s v="Same-Day"/>
    <s v="Delivered"/>
    <n v="6240.58"/>
  </r>
  <r>
    <s v="ORD1500"/>
    <s v="05-Jun-2025"/>
    <x v="3"/>
    <s v="Maharashtra"/>
    <s v="South"/>
    <x v="1"/>
    <s v="Biscuits"/>
    <n v="5"/>
    <n v="1036.71"/>
    <n v="0.06"/>
    <n v="4872.54"/>
    <s v="Credit Card"/>
    <s v="Prime"/>
    <s v="Standard"/>
    <s v="Cancelled"/>
    <n v="5183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s v="07-May-2025"/>
    <x v="0"/>
    <x v="0"/>
    <s v="Karnataka"/>
    <x v="0"/>
    <x v="0"/>
    <s v="Smartphone"/>
    <n v="2"/>
    <n v="3708.71"/>
    <n v="0.17"/>
    <n v="6156.46"/>
    <s v="Debit Card"/>
    <x v="0"/>
    <s v="Same-Day"/>
    <s v="Delivered"/>
    <n v="7417.42"/>
    <n v="6156.4585999999999"/>
  </r>
  <r>
    <x v="1"/>
    <s v="24-Jan-2025"/>
    <x v="1"/>
    <x v="1"/>
    <s v="Maharashtra"/>
    <x v="1"/>
    <x v="0"/>
    <s v="Smartphone"/>
    <n v="5"/>
    <n v="3049.89"/>
    <n v="0.14000000000000001"/>
    <n v="13114.53"/>
    <s v="Debit Card"/>
    <x v="0"/>
    <s v="Same-Day"/>
    <s v="Delivered"/>
    <n v="15249.449999999999"/>
    <n v="13114.526999999998"/>
  </r>
  <r>
    <x v="2"/>
    <s v="07-Jan-2025"/>
    <x v="2"/>
    <x v="1"/>
    <s v="Maharashtra"/>
    <x v="0"/>
    <x v="1"/>
    <s v="Milk"/>
    <n v="4"/>
    <n v="1767.23"/>
    <n v="0.04"/>
    <n v="6786.16"/>
    <s v="Debit Card"/>
    <x v="1"/>
    <s v="Express"/>
    <s v="Delivered"/>
    <n v="7068.92"/>
    <n v="6786.1632"/>
  </r>
  <r>
    <x v="3"/>
    <s v="26-May-2025"/>
    <x v="3"/>
    <x v="0"/>
    <s v="Karnataka"/>
    <x v="0"/>
    <x v="0"/>
    <s v="Headphones"/>
    <n v="1"/>
    <n v="3675.69"/>
    <n v="0.13"/>
    <n v="3197.85"/>
    <s v="COD"/>
    <x v="2"/>
    <s v="Express"/>
    <s v="Delivered"/>
    <n v="3675.69"/>
    <n v="3197.8503000000001"/>
  </r>
  <r>
    <x v="4"/>
    <s v="25-Feb-2025"/>
    <x v="2"/>
    <x v="2"/>
    <s v="Gujarat"/>
    <x v="0"/>
    <x v="1"/>
    <s v="Milk"/>
    <n v="1"/>
    <n v="324.54000000000002"/>
    <n v="0.06"/>
    <n v="305.07"/>
    <s v="Debit Card"/>
    <x v="1"/>
    <s v="Express"/>
    <s v="Returned"/>
    <n v="324.54000000000002"/>
    <n v="305.06760000000003"/>
  </r>
  <r>
    <x v="5"/>
    <s v="19-Feb-2025"/>
    <x v="0"/>
    <x v="2"/>
    <s v="Karnataka"/>
    <x v="2"/>
    <x v="0"/>
    <s v="Smartwatch"/>
    <n v="3"/>
    <n v="897.01"/>
    <n v="0.09"/>
    <n v="2448.84"/>
    <s v="Net Banking"/>
    <x v="1"/>
    <s v="Same-Day"/>
    <s v="Delivered"/>
    <n v="2691.0299999999997"/>
    <n v="2448.8372999999997"/>
  </r>
  <r>
    <x v="6"/>
    <s v="15-Feb-2025"/>
    <x v="4"/>
    <x v="2"/>
    <s v="Gujarat"/>
    <x v="3"/>
    <x v="0"/>
    <s v="Laptop"/>
    <n v="4"/>
    <n v="1959.33"/>
    <n v="0.25"/>
    <n v="5877.99"/>
    <s v="Debit Card"/>
    <x v="0"/>
    <s v="Same-Day"/>
    <s v="Delivered"/>
    <n v="7837.32"/>
    <n v="5877.99"/>
  </r>
  <r>
    <x v="7"/>
    <s v="30-Jan-2025"/>
    <x v="5"/>
    <x v="1"/>
    <s v="Maharashtra"/>
    <x v="2"/>
    <x v="0"/>
    <s v="Laptop"/>
    <n v="3"/>
    <n v="424.32"/>
    <n v="0.23"/>
    <n v="980.18"/>
    <s v="UPI"/>
    <x v="2"/>
    <s v="Same-Day"/>
    <s v="Delivered"/>
    <n v="1272.96"/>
    <n v="980.17920000000004"/>
  </r>
  <r>
    <x v="8"/>
    <s v="26-May-2025"/>
    <x v="3"/>
    <x v="0"/>
    <s v="Tamil Nadu"/>
    <x v="1"/>
    <x v="2"/>
    <s v="Biography"/>
    <n v="2"/>
    <n v="1308.47"/>
    <n v="0.14000000000000001"/>
    <n v="2250.5700000000002"/>
    <s v="Debit Card"/>
    <x v="2"/>
    <s v="Express"/>
    <s v="Returned"/>
    <n v="2616.94"/>
    <n v="2250.5684000000001"/>
  </r>
  <r>
    <x v="9"/>
    <s v="22-Jan-2025"/>
    <x v="0"/>
    <x v="1"/>
    <s v="Delhi"/>
    <x v="3"/>
    <x v="2"/>
    <s v="Comics"/>
    <n v="4"/>
    <n v="545.46"/>
    <n v="0.01"/>
    <n v="2160.02"/>
    <s v="Debit Card"/>
    <x v="1"/>
    <s v="Standard"/>
    <s v="Delivered"/>
    <n v="2181.84"/>
    <n v="2160.0216"/>
  </r>
  <r>
    <x v="10"/>
    <s v="14-May-2025"/>
    <x v="0"/>
    <x v="0"/>
    <s v="Tamil Nadu"/>
    <x v="0"/>
    <x v="2"/>
    <s v="Novel"/>
    <n v="4"/>
    <n v="2692.66"/>
    <n v="0.24"/>
    <n v="8185.69"/>
    <s v="Net Banking"/>
    <x v="1"/>
    <s v="Standard"/>
    <s v="Delivered"/>
    <n v="10770.64"/>
    <n v="8185.6863999999996"/>
  </r>
  <r>
    <x v="11"/>
    <s v="26-May-2025"/>
    <x v="3"/>
    <x v="0"/>
    <s v="Karnataka"/>
    <x v="2"/>
    <x v="1"/>
    <s v="Milk"/>
    <n v="4"/>
    <n v="874.97"/>
    <n v="0"/>
    <n v="3499.88"/>
    <s v="Credit Card"/>
    <x v="2"/>
    <s v="Same-Day"/>
    <s v="In Transit"/>
    <n v="3499.88"/>
    <n v="3499.88"/>
  </r>
  <r>
    <x v="12"/>
    <s v="25-Jun-2025"/>
    <x v="0"/>
    <x v="3"/>
    <s v="Karnataka"/>
    <x v="0"/>
    <x v="3"/>
    <s v="T-shirt"/>
    <n v="2"/>
    <n v="848.91"/>
    <n v="0.19"/>
    <n v="1375.23"/>
    <s v="COD"/>
    <x v="1"/>
    <s v="Same-Day"/>
    <s v="Delivered"/>
    <n v="1697.82"/>
    <n v="1375.2342000000001"/>
  </r>
  <r>
    <x v="13"/>
    <s v="18-Apr-2025"/>
    <x v="1"/>
    <x v="4"/>
    <s v="Maharashtra"/>
    <x v="0"/>
    <x v="2"/>
    <s v="Novel"/>
    <n v="2"/>
    <n v="383.83"/>
    <n v="0.22"/>
    <n v="598.77"/>
    <s v="UPI"/>
    <x v="2"/>
    <s v="Standard"/>
    <s v="Delivered"/>
    <n v="767.66"/>
    <n v="598.77480000000003"/>
  </r>
  <r>
    <x v="14"/>
    <s v="19-Jan-2025"/>
    <x v="6"/>
    <x v="1"/>
    <s v="Delhi"/>
    <x v="3"/>
    <x v="0"/>
    <s v="Laptop"/>
    <n v="2"/>
    <n v="1398.78"/>
    <n v="0.22"/>
    <n v="2182.1"/>
    <s v="Net Banking"/>
    <x v="1"/>
    <s v="Express"/>
    <s v="Returned"/>
    <n v="2797.56"/>
    <n v="2182.0968000000003"/>
  </r>
  <r>
    <x v="15"/>
    <s v="27-Apr-2025"/>
    <x v="6"/>
    <x v="4"/>
    <s v="Tamil Nadu"/>
    <x v="2"/>
    <x v="3"/>
    <s v="Dress"/>
    <n v="5"/>
    <n v="2312.2800000000002"/>
    <n v="0.06"/>
    <n v="10867.72"/>
    <s v="UPI"/>
    <x v="2"/>
    <s v="Standard"/>
    <s v="Delivered"/>
    <n v="11561.400000000001"/>
    <n v="10867.716"/>
  </r>
  <r>
    <x v="16"/>
    <s v="25-Mar-2025"/>
    <x v="2"/>
    <x v="5"/>
    <s v="Gujarat"/>
    <x v="0"/>
    <x v="1"/>
    <s v="Oil"/>
    <n v="1"/>
    <n v="3568.42"/>
    <n v="0.01"/>
    <n v="3532.74"/>
    <s v="Debit Card"/>
    <x v="0"/>
    <s v="Standard"/>
    <s v="Returned"/>
    <n v="3568.42"/>
    <n v="3532.7357999999999"/>
  </r>
  <r>
    <x v="17"/>
    <s v="09-Jan-2025"/>
    <x v="5"/>
    <x v="1"/>
    <s v="Karnataka"/>
    <x v="1"/>
    <x v="0"/>
    <s v="Laptop"/>
    <n v="5"/>
    <n v="748.33"/>
    <n v="0.23"/>
    <n v="2881.07"/>
    <s v="Net Banking"/>
    <x v="0"/>
    <s v="Same-Day"/>
    <s v="Delivered"/>
    <n v="3741.65"/>
    <n v="2881.0705000000003"/>
  </r>
  <r>
    <x v="18"/>
    <s v="08-Jan-2025"/>
    <x v="0"/>
    <x v="1"/>
    <s v="Delhi"/>
    <x v="0"/>
    <x v="2"/>
    <s v="Biography"/>
    <n v="4"/>
    <n v="1836.06"/>
    <n v="0.1"/>
    <n v="6609.82"/>
    <s v="Credit Card"/>
    <x v="0"/>
    <s v="Same-Day"/>
    <s v="Delivered"/>
    <n v="7344.24"/>
    <n v="6609.8159999999998"/>
  </r>
  <r>
    <x v="19"/>
    <s v="21-Jan-2025"/>
    <x v="2"/>
    <x v="1"/>
    <s v="Tamil Nadu"/>
    <x v="1"/>
    <x v="0"/>
    <s v="Smartphone"/>
    <n v="2"/>
    <n v="1038.79"/>
    <n v="0.13"/>
    <n v="1807.49"/>
    <s v="UPI"/>
    <x v="0"/>
    <s v="Standard"/>
    <s v="Delivered"/>
    <n v="2077.58"/>
    <n v="1807.4946"/>
  </r>
  <r>
    <x v="20"/>
    <s v="14-Feb-2025"/>
    <x v="1"/>
    <x v="2"/>
    <s v="Maharashtra"/>
    <x v="0"/>
    <x v="2"/>
    <s v="Textbook"/>
    <n v="1"/>
    <n v="347.88"/>
    <n v="0.25"/>
    <n v="260.91000000000003"/>
    <s v="Net Banking"/>
    <x v="1"/>
    <s v="Standard"/>
    <s v="Returned"/>
    <n v="347.88"/>
    <n v="260.90999999999997"/>
  </r>
  <r>
    <x v="21"/>
    <s v="17-Feb-2025"/>
    <x v="3"/>
    <x v="2"/>
    <s v="Tamil Nadu"/>
    <x v="1"/>
    <x v="3"/>
    <s v="Jeans"/>
    <n v="2"/>
    <n v="4336.79"/>
    <n v="0.23"/>
    <n v="6678.66"/>
    <s v="Net Banking"/>
    <x v="2"/>
    <s v="Standard"/>
    <s v="Delivered"/>
    <n v="8673.58"/>
    <n v="6678.6566000000003"/>
  </r>
  <r>
    <x v="22"/>
    <s v="11-Apr-2025"/>
    <x v="1"/>
    <x v="4"/>
    <s v="Tamil Nadu"/>
    <x v="2"/>
    <x v="2"/>
    <s v="Comics"/>
    <n v="5"/>
    <n v="3343.17"/>
    <n v="0.12"/>
    <n v="14709.95"/>
    <s v="UPI"/>
    <x v="2"/>
    <s v="Standard"/>
    <s v="Delivered"/>
    <n v="16715.849999999999"/>
    <n v="14709.947999999999"/>
  </r>
  <r>
    <x v="23"/>
    <s v="29-Apr-2025"/>
    <x v="2"/>
    <x v="4"/>
    <s v="Karnataka"/>
    <x v="3"/>
    <x v="0"/>
    <s v="Smartphone"/>
    <n v="5"/>
    <n v="2436.2600000000002"/>
    <n v="0.23"/>
    <n v="9379.6"/>
    <s v="Credit Card"/>
    <x v="0"/>
    <s v="Same-Day"/>
    <s v="Delivered"/>
    <n v="12181.300000000001"/>
    <n v="9379.6010000000006"/>
  </r>
  <r>
    <x v="24"/>
    <s v="08-Jan-2025"/>
    <x v="0"/>
    <x v="1"/>
    <s v="Delhi"/>
    <x v="3"/>
    <x v="1"/>
    <s v="Rice"/>
    <n v="1"/>
    <n v="3408.54"/>
    <n v="0.06"/>
    <n v="3204.03"/>
    <s v="Credit Card"/>
    <x v="1"/>
    <s v="Standard"/>
    <s v="Delivered"/>
    <n v="3408.54"/>
    <n v="3204.0275999999999"/>
  </r>
  <r>
    <x v="25"/>
    <s v="21-Apr-2025"/>
    <x v="3"/>
    <x v="4"/>
    <s v="Tamil Nadu"/>
    <x v="2"/>
    <x v="0"/>
    <s v="Smartphone"/>
    <n v="5"/>
    <n v="1650.21"/>
    <n v="7.0000000000000007E-2"/>
    <n v="7673.48"/>
    <s v="COD"/>
    <x v="1"/>
    <s v="Same-Day"/>
    <s v="Delivered"/>
    <n v="8251.0499999999993"/>
    <n v="7673.4764999999989"/>
  </r>
  <r>
    <x v="26"/>
    <s v="10-Feb-2025"/>
    <x v="3"/>
    <x v="2"/>
    <s v="Karnataka"/>
    <x v="0"/>
    <x v="2"/>
    <s v="Textbook"/>
    <n v="1"/>
    <n v="145.65"/>
    <n v="0.16"/>
    <n v="122.35"/>
    <s v="Net Banking"/>
    <x v="2"/>
    <s v="Same-Day"/>
    <s v="Delivered"/>
    <n v="145.65"/>
    <n v="122.346"/>
  </r>
  <r>
    <x v="27"/>
    <s v="22-May-2025"/>
    <x v="5"/>
    <x v="0"/>
    <s v="Delhi"/>
    <x v="2"/>
    <x v="3"/>
    <s v="Dress"/>
    <n v="2"/>
    <n v="1910.68"/>
    <n v="0.04"/>
    <n v="3668.51"/>
    <s v="UPI"/>
    <x v="0"/>
    <s v="Same-Day"/>
    <s v="Delivered"/>
    <n v="3821.36"/>
    <n v="3668.5056"/>
  </r>
  <r>
    <x v="28"/>
    <s v="09-May-2025"/>
    <x v="1"/>
    <x v="0"/>
    <s v="Gujarat"/>
    <x v="0"/>
    <x v="1"/>
    <s v="Rice"/>
    <n v="1"/>
    <n v="4700.76"/>
    <n v="0.03"/>
    <n v="4559.74"/>
    <s v="UPI"/>
    <x v="1"/>
    <s v="Standard"/>
    <s v="Delivered"/>
    <n v="4700.76"/>
    <n v="4559.7372000000005"/>
  </r>
  <r>
    <x v="29"/>
    <s v="19-May-2025"/>
    <x v="3"/>
    <x v="0"/>
    <s v="Karnataka"/>
    <x v="1"/>
    <x v="3"/>
    <s v="Dress"/>
    <n v="3"/>
    <n v="1097.6300000000001"/>
    <n v="0.16"/>
    <n v="2766.03"/>
    <s v="COD"/>
    <x v="0"/>
    <s v="Express"/>
    <s v="Delivered"/>
    <n v="3292.8900000000003"/>
    <n v="2766.0276000000003"/>
  </r>
  <r>
    <x v="30"/>
    <s v="18-Apr-2025"/>
    <x v="1"/>
    <x v="4"/>
    <s v="Tamil Nadu"/>
    <x v="3"/>
    <x v="0"/>
    <s v="Smartphone"/>
    <n v="1"/>
    <n v="1734.43"/>
    <n v="0.03"/>
    <n v="1682.4"/>
    <s v="UPI"/>
    <x v="0"/>
    <s v="Express"/>
    <s v="Delivered"/>
    <n v="1734.43"/>
    <n v="1682.3970999999999"/>
  </r>
  <r>
    <x v="31"/>
    <s v="25-Mar-2025"/>
    <x v="2"/>
    <x v="5"/>
    <s v="Gujarat"/>
    <x v="0"/>
    <x v="1"/>
    <s v="Biscuits"/>
    <n v="1"/>
    <n v="4730.75"/>
    <n v="0.17"/>
    <n v="3926.52"/>
    <s v="Credit Card"/>
    <x v="0"/>
    <s v="Standard"/>
    <s v="Cancelled"/>
    <n v="4730.75"/>
    <n v="3926.5225"/>
  </r>
  <r>
    <x v="32"/>
    <s v="14-Feb-2025"/>
    <x v="1"/>
    <x v="2"/>
    <s v="Tamil Nadu"/>
    <x v="2"/>
    <x v="1"/>
    <s v="Oil"/>
    <n v="3"/>
    <n v="1886.79"/>
    <n v="0.23"/>
    <n v="4358.4799999999996"/>
    <s v="Debit Card"/>
    <x v="0"/>
    <s v="Standard"/>
    <s v="Delivered"/>
    <n v="5660.37"/>
    <n v="4358.4849000000004"/>
  </r>
  <r>
    <x v="33"/>
    <s v="31-Mar-2025"/>
    <x v="3"/>
    <x v="5"/>
    <s v="Karnataka"/>
    <x v="3"/>
    <x v="3"/>
    <s v="T-shirt"/>
    <n v="5"/>
    <n v="3772.44"/>
    <n v="0.23"/>
    <n v="14523.89"/>
    <s v="COD"/>
    <x v="2"/>
    <s v="Standard"/>
    <s v="In Transit"/>
    <n v="18862.2"/>
    <n v="14523.894"/>
  </r>
  <r>
    <x v="34"/>
    <s v="27-Apr-2025"/>
    <x v="6"/>
    <x v="4"/>
    <s v="Maharashtra"/>
    <x v="3"/>
    <x v="3"/>
    <s v="Jacket"/>
    <n v="3"/>
    <n v="3933.69"/>
    <n v="0.1"/>
    <n v="10620.96"/>
    <s v="Debit Card"/>
    <x v="1"/>
    <s v="Same-Day"/>
    <s v="Delivered"/>
    <n v="11801.07"/>
    <n v="10620.963"/>
  </r>
  <r>
    <x v="35"/>
    <s v="26-Feb-2025"/>
    <x v="0"/>
    <x v="2"/>
    <s v="Maharashtra"/>
    <x v="3"/>
    <x v="0"/>
    <s v="Smartwatch"/>
    <n v="2"/>
    <n v="4101.2700000000004"/>
    <n v="0.12"/>
    <n v="7218.24"/>
    <s v="Net Banking"/>
    <x v="0"/>
    <s v="Express"/>
    <s v="Delivered"/>
    <n v="8202.5400000000009"/>
    <n v="7218.235200000001"/>
  </r>
  <r>
    <x v="36"/>
    <s v="09-Jun-2025"/>
    <x v="3"/>
    <x v="3"/>
    <s v="Karnataka"/>
    <x v="2"/>
    <x v="3"/>
    <s v="Jacket"/>
    <n v="3"/>
    <n v="1820.62"/>
    <n v="0.13"/>
    <n v="4751.82"/>
    <s v="UPI"/>
    <x v="0"/>
    <s v="Same-Day"/>
    <s v="Returned"/>
    <n v="5461.86"/>
    <n v="4751.8181999999997"/>
  </r>
  <r>
    <x v="37"/>
    <s v="20-Jun-2025"/>
    <x v="1"/>
    <x v="3"/>
    <s v="Delhi"/>
    <x v="2"/>
    <x v="0"/>
    <s v="Headphones"/>
    <n v="1"/>
    <n v="631.16999999999996"/>
    <n v="0.11"/>
    <n v="561.74"/>
    <s v="COD"/>
    <x v="2"/>
    <s v="Same-Day"/>
    <s v="Delivered"/>
    <n v="631.16999999999996"/>
    <n v="561.74130000000002"/>
  </r>
  <r>
    <x v="38"/>
    <s v="04-Jan-2025"/>
    <x v="4"/>
    <x v="1"/>
    <s v="Tamil Nadu"/>
    <x v="3"/>
    <x v="1"/>
    <s v="Rice"/>
    <n v="3"/>
    <n v="317.49"/>
    <n v="0.11"/>
    <n v="847.7"/>
    <s v="COD"/>
    <x v="0"/>
    <s v="Same-Day"/>
    <s v="Delivered"/>
    <n v="952.47"/>
    <n v="847.69830000000002"/>
  </r>
  <r>
    <x v="39"/>
    <s v="30-May-2025"/>
    <x v="1"/>
    <x v="0"/>
    <s v="Gujarat"/>
    <x v="1"/>
    <x v="0"/>
    <s v="Headphones"/>
    <n v="1"/>
    <n v="3626.8"/>
    <n v="0.08"/>
    <n v="3336.66"/>
    <s v="UPI"/>
    <x v="1"/>
    <s v="Express"/>
    <s v="Delivered"/>
    <n v="3626.8"/>
    <n v="3336.6560000000004"/>
  </r>
  <r>
    <x v="40"/>
    <s v="08-Jun-2025"/>
    <x v="6"/>
    <x v="3"/>
    <s v="Delhi"/>
    <x v="2"/>
    <x v="4"/>
    <s v="Sofa"/>
    <n v="4"/>
    <n v="3418.86"/>
    <n v="0.23"/>
    <n v="10530.09"/>
    <s v="Net Banking"/>
    <x v="1"/>
    <s v="Same-Day"/>
    <s v="Delivered"/>
    <n v="13675.44"/>
    <n v="10530.088800000001"/>
  </r>
  <r>
    <x v="41"/>
    <s v="03-Feb-2025"/>
    <x v="3"/>
    <x v="2"/>
    <s v="Karnataka"/>
    <x v="1"/>
    <x v="0"/>
    <s v="Headphones"/>
    <n v="5"/>
    <n v="3072.64"/>
    <n v="0.08"/>
    <n v="14134.14"/>
    <s v="Debit Card"/>
    <x v="2"/>
    <s v="Express"/>
    <s v="Delivered"/>
    <n v="15363.199999999999"/>
    <n v="14134.144"/>
  </r>
  <r>
    <x v="42"/>
    <s v="18-May-2025"/>
    <x v="6"/>
    <x v="0"/>
    <s v="Delhi"/>
    <x v="3"/>
    <x v="1"/>
    <s v="Biscuits"/>
    <n v="5"/>
    <n v="3352.88"/>
    <n v="0.15"/>
    <n v="14249.74"/>
    <s v="Credit Card"/>
    <x v="2"/>
    <s v="Standard"/>
    <s v="Delivered"/>
    <n v="16764.400000000001"/>
    <n v="14249.740000000002"/>
  </r>
  <r>
    <x v="43"/>
    <s v="26-Mar-2025"/>
    <x v="0"/>
    <x v="5"/>
    <s v="Delhi"/>
    <x v="1"/>
    <x v="3"/>
    <s v="Jeans"/>
    <n v="2"/>
    <n v="4921.29"/>
    <n v="0.15"/>
    <n v="8366.19"/>
    <s v="Credit Card"/>
    <x v="0"/>
    <s v="Standard"/>
    <s v="Delivered"/>
    <n v="9842.58"/>
    <n v="8366.1929999999993"/>
  </r>
  <r>
    <x v="44"/>
    <s v="10-Mar-2025"/>
    <x v="3"/>
    <x v="5"/>
    <s v="Tamil Nadu"/>
    <x v="1"/>
    <x v="1"/>
    <s v="Oil"/>
    <n v="2"/>
    <n v="823.1"/>
    <n v="0.17"/>
    <n v="1366.35"/>
    <s v="Net Banking"/>
    <x v="2"/>
    <s v="Standard"/>
    <s v="Delivered"/>
    <n v="1646.2"/>
    <n v="1366.346"/>
  </r>
  <r>
    <x v="45"/>
    <s v="25-Feb-2025"/>
    <x v="2"/>
    <x v="2"/>
    <s v="Maharashtra"/>
    <x v="2"/>
    <x v="1"/>
    <s v="Biscuits"/>
    <n v="1"/>
    <n v="2336.66"/>
    <n v="0.2"/>
    <n v="1869.33"/>
    <s v="COD"/>
    <x v="0"/>
    <s v="Same-Day"/>
    <s v="In Transit"/>
    <n v="2336.66"/>
    <n v="1869.328"/>
  </r>
  <r>
    <x v="46"/>
    <s v="02-Feb-2025"/>
    <x v="6"/>
    <x v="2"/>
    <s v="Gujarat"/>
    <x v="2"/>
    <x v="2"/>
    <s v="Biography"/>
    <n v="4"/>
    <n v="2305.34"/>
    <n v="0.19"/>
    <n v="7469.3"/>
    <s v="Net Banking"/>
    <x v="0"/>
    <s v="Same-Day"/>
    <s v="Cancelled"/>
    <n v="9221.36"/>
    <n v="7469.3016000000007"/>
  </r>
  <r>
    <x v="47"/>
    <s v="13-Feb-2025"/>
    <x v="5"/>
    <x v="2"/>
    <s v="Delhi"/>
    <x v="2"/>
    <x v="1"/>
    <s v="Biscuits"/>
    <n v="1"/>
    <n v="3596.37"/>
    <n v="0.06"/>
    <n v="3380.59"/>
    <s v="UPI"/>
    <x v="2"/>
    <s v="Express"/>
    <s v="Returned"/>
    <n v="3596.37"/>
    <n v="3380.5877999999998"/>
  </r>
  <r>
    <x v="48"/>
    <s v="31-May-2025"/>
    <x v="4"/>
    <x v="0"/>
    <s v="Delhi"/>
    <x v="2"/>
    <x v="0"/>
    <s v="Laptop"/>
    <n v="2"/>
    <n v="3561.45"/>
    <n v="0.02"/>
    <n v="6980.44"/>
    <s v="Debit Card"/>
    <x v="2"/>
    <s v="Express"/>
    <s v="Delivered"/>
    <n v="7122.9"/>
    <n v="6980.4419999999991"/>
  </r>
  <r>
    <x v="49"/>
    <s v="09-Mar-2025"/>
    <x v="6"/>
    <x v="5"/>
    <s v="Delhi"/>
    <x v="1"/>
    <x v="2"/>
    <s v="Novel"/>
    <n v="5"/>
    <n v="4735.7"/>
    <n v="0"/>
    <n v="23678.5"/>
    <s v="Net Banking"/>
    <x v="2"/>
    <s v="Same-Day"/>
    <s v="Delivered"/>
    <n v="23678.5"/>
    <n v="23678.5"/>
  </r>
  <r>
    <x v="50"/>
    <s v="22-Jan-2025"/>
    <x v="0"/>
    <x v="1"/>
    <s v="Tamil Nadu"/>
    <x v="3"/>
    <x v="4"/>
    <s v="Curtain"/>
    <n v="5"/>
    <n v="4019.35"/>
    <n v="0.22"/>
    <n v="15675.47"/>
    <s v="Net Banking"/>
    <x v="1"/>
    <s v="Express"/>
    <s v="Delivered"/>
    <n v="20096.75"/>
    <n v="15675.465"/>
  </r>
  <r>
    <x v="51"/>
    <s v="21-Jan-2025"/>
    <x v="2"/>
    <x v="1"/>
    <s v="Tamil Nadu"/>
    <x v="0"/>
    <x v="2"/>
    <s v="Novel"/>
    <n v="4"/>
    <n v="3648.49"/>
    <n v="0.21"/>
    <n v="11529.23"/>
    <s v="UPI"/>
    <x v="1"/>
    <s v="Standard"/>
    <s v="Returned"/>
    <n v="14593.96"/>
    <n v="11529.2284"/>
  </r>
  <r>
    <x v="52"/>
    <s v="17-Mar-2025"/>
    <x v="3"/>
    <x v="5"/>
    <s v="Maharashtra"/>
    <x v="3"/>
    <x v="1"/>
    <s v="Rice"/>
    <n v="4"/>
    <n v="990.47"/>
    <n v="7.0000000000000007E-2"/>
    <n v="3684.55"/>
    <s v="Net Banking"/>
    <x v="0"/>
    <s v="Express"/>
    <s v="Delivered"/>
    <n v="3961.88"/>
    <n v="3684.5483999999997"/>
  </r>
  <r>
    <x v="53"/>
    <s v="21-Jan-2025"/>
    <x v="2"/>
    <x v="1"/>
    <s v="Karnataka"/>
    <x v="2"/>
    <x v="4"/>
    <s v="Table"/>
    <n v="1"/>
    <n v="2404.5"/>
    <n v="0.19"/>
    <n v="1947.65"/>
    <s v="Net Banking"/>
    <x v="2"/>
    <s v="Standard"/>
    <s v="Delivered"/>
    <n v="2404.5"/>
    <n v="1947.6450000000002"/>
  </r>
  <r>
    <x v="54"/>
    <s v="13-Mar-2025"/>
    <x v="5"/>
    <x v="5"/>
    <s v="Maharashtra"/>
    <x v="0"/>
    <x v="0"/>
    <s v="Smartphone"/>
    <n v="1"/>
    <n v="3144.54"/>
    <n v="0.06"/>
    <n v="2955.87"/>
    <s v="Debit Card"/>
    <x v="0"/>
    <s v="Express"/>
    <s v="Delivered"/>
    <n v="3144.54"/>
    <n v="2955.8675999999996"/>
  </r>
  <r>
    <x v="55"/>
    <s v="16-Jun-2025"/>
    <x v="3"/>
    <x v="3"/>
    <s v="Karnataka"/>
    <x v="3"/>
    <x v="3"/>
    <s v="Jacket"/>
    <n v="5"/>
    <n v="3075.51"/>
    <n v="0.19"/>
    <n v="12455.82"/>
    <s v="UPI"/>
    <x v="0"/>
    <s v="Standard"/>
    <s v="In Transit"/>
    <n v="15377.550000000001"/>
    <n v="12455.815500000002"/>
  </r>
  <r>
    <x v="56"/>
    <s v="10-Mar-2025"/>
    <x v="3"/>
    <x v="5"/>
    <s v="Karnataka"/>
    <x v="3"/>
    <x v="0"/>
    <s v="Smartphone"/>
    <n v="4"/>
    <n v="2043.61"/>
    <n v="0.18"/>
    <n v="6703.04"/>
    <s v="COD"/>
    <x v="1"/>
    <s v="Standard"/>
    <s v="Delivered"/>
    <n v="8174.44"/>
    <n v="6703.0407999999998"/>
  </r>
  <r>
    <x v="57"/>
    <s v="30-Apr-2025"/>
    <x v="0"/>
    <x v="4"/>
    <s v="Gujarat"/>
    <x v="2"/>
    <x v="4"/>
    <s v="Lamp"/>
    <n v="5"/>
    <n v="2199.0500000000002"/>
    <n v="0.09"/>
    <n v="10005.68"/>
    <s v="Credit Card"/>
    <x v="2"/>
    <s v="Same-Day"/>
    <s v="Delivered"/>
    <n v="10995.25"/>
    <n v="10005.6775"/>
  </r>
  <r>
    <x v="58"/>
    <s v="23-Feb-2025"/>
    <x v="6"/>
    <x v="2"/>
    <s v="Maharashtra"/>
    <x v="2"/>
    <x v="2"/>
    <s v="Biography"/>
    <n v="4"/>
    <n v="3565.81"/>
    <n v="0.11"/>
    <n v="12694.28"/>
    <s v="Net Banking"/>
    <x v="2"/>
    <s v="Same-Day"/>
    <s v="Delivered"/>
    <n v="14263.24"/>
    <n v="12694.283600000001"/>
  </r>
  <r>
    <x v="59"/>
    <s v="08-Jun-2025"/>
    <x v="6"/>
    <x v="3"/>
    <s v="Tamil Nadu"/>
    <x v="2"/>
    <x v="1"/>
    <s v="Biscuits"/>
    <n v="5"/>
    <n v="1415.14"/>
    <n v="0.21"/>
    <n v="5589.8"/>
    <s v="Net Banking"/>
    <x v="1"/>
    <s v="Standard"/>
    <s v="Returned"/>
    <n v="7075.7000000000007"/>
    <n v="5589.8030000000008"/>
  </r>
  <r>
    <x v="60"/>
    <s v="11-Jan-2025"/>
    <x v="4"/>
    <x v="1"/>
    <s v="Gujarat"/>
    <x v="3"/>
    <x v="3"/>
    <s v="Jacket"/>
    <n v="4"/>
    <n v="1748.34"/>
    <n v="0.12"/>
    <n v="6154.16"/>
    <s v="COD"/>
    <x v="1"/>
    <s v="Express"/>
    <s v="Delivered"/>
    <n v="6993.36"/>
    <n v="6154.1567999999997"/>
  </r>
  <r>
    <x v="61"/>
    <s v="24-May-2025"/>
    <x v="4"/>
    <x v="0"/>
    <s v="Karnataka"/>
    <x v="0"/>
    <x v="4"/>
    <s v="Curtain"/>
    <n v="3"/>
    <n v="2823.38"/>
    <n v="0.13"/>
    <n v="7369.02"/>
    <s v="UPI"/>
    <x v="1"/>
    <s v="Standard"/>
    <s v="Delivered"/>
    <n v="8470.14"/>
    <n v="7369.0217999999995"/>
  </r>
  <r>
    <x v="62"/>
    <s v="02-Apr-2025"/>
    <x v="0"/>
    <x v="4"/>
    <s v="Gujarat"/>
    <x v="0"/>
    <x v="2"/>
    <s v="Biography"/>
    <n v="4"/>
    <n v="3264.92"/>
    <n v="0.12"/>
    <n v="11492.52"/>
    <s v="Debit Card"/>
    <x v="1"/>
    <s v="Standard"/>
    <s v="Delivered"/>
    <n v="13059.68"/>
    <n v="11492.518400000001"/>
  </r>
  <r>
    <x v="63"/>
    <s v="17-Apr-2025"/>
    <x v="5"/>
    <x v="4"/>
    <s v="Karnataka"/>
    <x v="2"/>
    <x v="2"/>
    <s v="Textbook"/>
    <n v="4"/>
    <n v="2812.02"/>
    <n v="0.09"/>
    <n v="10235.75"/>
    <s v="COD"/>
    <x v="2"/>
    <s v="Same-Day"/>
    <s v="Delivered"/>
    <n v="11248.08"/>
    <n v="10235.7528"/>
  </r>
  <r>
    <x v="64"/>
    <s v="27-Jan-2025"/>
    <x v="3"/>
    <x v="1"/>
    <s v="Karnataka"/>
    <x v="3"/>
    <x v="2"/>
    <s v="Comics"/>
    <n v="1"/>
    <n v="3634.29"/>
    <n v="0.08"/>
    <n v="3343.55"/>
    <s v="UPI"/>
    <x v="0"/>
    <s v="Same-Day"/>
    <s v="Delivered"/>
    <n v="3634.29"/>
    <n v="3343.5468000000001"/>
  </r>
  <r>
    <x v="65"/>
    <s v="01-Jul-2025"/>
    <x v="2"/>
    <x v="6"/>
    <s v="Gujarat"/>
    <x v="3"/>
    <x v="2"/>
    <s v="Comics"/>
    <n v="3"/>
    <n v="4904.5"/>
    <n v="0.21"/>
    <n v="11623.67"/>
    <s v="COD"/>
    <x v="1"/>
    <s v="Express"/>
    <s v="Delivered"/>
    <n v="14713.5"/>
    <n v="11623.665000000001"/>
  </r>
  <r>
    <x v="66"/>
    <s v="17-Mar-2025"/>
    <x v="3"/>
    <x v="5"/>
    <s v="Gujarat"/>
    <x v="3"/>
    <x v="4"/>
    <s v="Lamp"/>
    <n v="1"/>
    <n v="4874.05"/>
    <n v="0.14000000000000001"/>
    <n v="4191.68"/>
    <s v="Debit Card"/>
    <x v="2"/>
    <s v="Same-Day"/>
    <s v="Delivered"/>
    <n v="4874.05"/>
    <n v="4191.683"/>
  </r>
  <r>
    <x v="67"/>
    <s v="18-Jan-2025"/>
    <x v="4"/>
    <x v="1"/>
    <s v="Maharashtra"/>
    <x v="2"/>
    <x v="2"/>
    <s v="Novel"/>
    <n v="4"/>
    <n v="2445.6999999999998"/>
    <n v="0.09"/>
    <n v="8902.35"/>
    <s v="COD"/>
    <x v="2"/>
    <s v="Standard"/>
    <s v="Returned"/>
    <n v="9782.7999999999993"/>
    <n v="8902.348"/>
  </r>
  <r>
    <x v="68"/>
    <s v="20-Apr-2025"/>
    <x v="6"/>
    <x v="4"/>
    <s v="Maharashtra"/>
    <x v="3"/>
    <x v="2"/>
    <s v="Novel"/>
    <n v="1"/>
    <n v="2927.4"/>
    <n v="0.17"/>
    <n v="2429.7399999999998"/>
    <s v="Net Banking"/>
    <x v="2"/>
    <s v="Standard"/>
    <s v="Cancelled"/>
    <n v="2927.4"/>
    <n v="2429.7419999999997"/>
  </r>
  <r>
    <x v="69"/>
    <s v="28-Feb-2025"/>
    <x v="1"/>
    <x v="2"/>
    <s v="Delhi"/>
    <x v="1"/>
    <x v="4"/>
    <s v="Lamp"/>
    <n v="4"/>
    <n v="3070.96"/>
    <n v="0.2"/>
    <n v="9827.07"/>
    <s v="Credit Card"/>
    <x v="1"/>
    <s v="Standard"/>
    <s v="Delivered"/>
    <n v="12283.84"/>
    <n v="9827.0720000000001"/>
  </r>
  <r>
    <x v="70"/>
    <s v="13-Jun-2025"/>
    <x v="1"/>
    <x v="3"/>
    <s v="Gujarat"/>
    <x v="0"/>
    <x v="2"/>
    <s v="Comics"/>
    <n v="5"/>
    <n v="3143.03"/>
    <n v="0.15"/>
    <n v="13357.88"/>
    <s v="Net Banking"/>
    <x v="2"/>
    <s v="Same-Day"/>
    <s v="Returned"/>
    <n v="15715.150000000001"/>
    <n v="13357.877500000001"/>
  </r>
  <r>
    <x v="71"/>
    <s v="05-May-2025"/>
    <x v="3"/>
    <x v="0"/>
    <s v="Karnataka"/>
    <x v="1"/>
    <x v="3"/>
    <s v="Jeans"/>
    <n v="2"/>
    <n v="951.69"/>
    <n v="0.02"/>
    <n v="1865.31"/>
    <s v="Credit Card"/>
    <x v="0"/>
    <s v="Standard"/>
    <s v="Delivered"/>
    <n v="1903.38"/>
    <n v="1865.3124"/>
  </r>
  <r>
    <x v="72"/>
    <s v="03-May-2025"/>
    <x v="4"/>
    <x v="0"/>
    <s v="Karnataka"/>
    <x v="0"/>
    <x v="1"/>
    <s v="Biscuits"/>
    <n v="3"/>
    <n v="3564.08"/>
    <n v="0.18"/>
    <n v="8767.64"/>
    <s v="Credit Card"/>
    <x v="0"/>
    <s v="Express"/>
    <s v="Delivered"/>
    <n v="10692.24"/>
    <n v="8767.6368000000002"/>
  </r>
  <r>
    <x v="73"/>
    <s v="23-Jun-2025"/>
    <x v="3"/>
    <x v="3"/>
    <s v="Tamil Nadu"/>
    <x v="0"/>
    <x v="4"/>
    <s v="Sofa"/>
    <n v="2"/>
    <n v="3273.41"/>
    <n v="0.23"/>
    <n v="5041.05"/>
    <s v="Credit Card"/>
    <x v="1"/>
    <s v="Standard"/>
    <s v="Delivered"/>
    <n v="6546.82"/>
    <n v="5041.0514000000003"/>
  </r>
  <r>
    <x v="74"/>
    <s v="19-Jun-2025"/>
    <x v="5"/>
    <x v="3"/>
    <s v="Tamil Nadu"/>
    <x v="1"/>
    <x v="4"/>
    <s v="Curtain"/>
    <n v="3"/>
    <n v="3528.7"/>
    <n v="0.24"/>
    <n v="8045.44"/>
    <s v="Credit Card"/>
    <x v="2"/>
    <s v="Same-Day"/>
    <s v="Delivered"/>
    <n v="10586.099999999999"/>
    <n v="8045.4359999999988"/>
  </r>
  <r>
    <x v="75"/>
    <s v="14-Mar-2025"/>
    <x v="1"/>
    <x v="5"/>
    <s v="Tamil Nadu"/>
    <x v="0"/>
    <x v="1"/>
    <s v="Rice"/>
    <n v="3"/>
    <n v="226.74"/>
    <n v="0.06"/>
    <n v="639.41"/>
    <s v="UPI"/>
    <x v="1"/>
    <s v="Same-Day"/>
    <s v="In Transit"/>
    <n v="680.22"/>
    <n v="639.40679999999998"/>
  </r>
  <r>
    <x v="76"/>
    <s v="25-Apr-2025"/>
    <x v="1"/>
    <x v="4"/>
    <s v="Delhi"/>
    <x v="1"/>
    <x v="4"/>
    <s v="Lamp"/>
    <n v="4"/>
    <n v="4588.76"/>
    <n v="0.05"/>
    <n v="17437.29"/>
    <s v="Net Banking"/>
    <x v="1"/>
    <s v="Same-Day"/>
    <s v="Delivered"/>
    <n v="18355.04"/>
    <n v="17437.288"/>
  </r>
  <r>
    <x v="77"/>
    <s v="09-Feb-2025"/>
    <x v="6"/>
    <x v="2"/>
    <s v="Tamil Nadu"/>
    <x v="2"/>
    <x v="2"/>
    <s v="Novel"/>
    <n v="3"/>
    <n v="1673.19"/>
    <n v="0.03"/>
    <n v="4868.9799999999996"/>
    <s v="UPI"/>
    <x v="2"/>
    <s v="Standard"/>
    <s v="Delivered"/>
    <n v="5019.57"/>
    <n v="4868.9829"/>
  </r>
  <r>
    <x v="78"/>
    <s v="19-May-2025"/>
    <x v="3"/>
    <x v="0"/>
    <s v="Tamil Nadu"/>
    <x v="1"/>
    <x v="2"/>
    <s v="Comics"/>
    <n v="4"/>
    <n v="531.49"/>
    <n v="0.06"/>
    <n v="1998.4"/>
    <s v="COD"/>
    <x v="0"/>
    <s v="Standard"/>
    <s v="Returned"/>
    <n v="2125.96"/>
    <n v="1998.4023999999999"/>
  </r>
  <r>
    <x v="79"/>
    <s v="16-Jan-2025"/>
    <x v="5"/>
    <x v="1"/>
    <s v="Tamil Nadu"/>
    <x v="1"/>
    <x v="0"/>
    <s v="Smartwatch"/>
    <n v="5"/>
    <n v="1872.72"/>
    <n v="0.19"/>
    <n v="7584.52"/>
    <s v="Credit Card"/>
    <x v="0"/>
    <s v="Same-Day"/>
    <s v="Cancelled"/>
    <n v="9363.6"/>
    <n v="7584.5160000000005"/>
  </r>
  <r>
    <x v="80"/>
    <s v="11-Jan-2025"/>
    <x v="4"/>
    <x v="1"/>
    <s v="Gujarat"/>
    <x v="3"/>
    <x v="3"/>
    <s v="Dress"/>
    <n v="4"/>
    <n v="4416.1499999999996"/>
    <n v="0.12"/>
    <n v="15544.85"/>
    <s v="Debit Card"/>
    <x v="2"/>
    <s v="Standard"/>
    <s v="Delivered"/>
    <n v="17664.599999999999"/>
    <n v="15544.847999999998"/>
  </r>
  <r>
    <x v="81"/>
    <s v="11-May-2025"/>
    <x v="6"/>
    <x v="0"/>
    <s v="Gujarat"/>
    <x v="0"/>
    <x v="4"/>
    <s v="Lamp"/>
    <n v="2"/>
    <n v="4962.0600000000004"/>
    <n v="0.23"/>
    <n v="7641.57"/>
    <s v="Net Banking"/>
    <x v="0"/>
    <s v="Express"/>
    <s v="Delivered"/>
    <n v="9924.1200000000008"/>
    <n v="7641.5724000000009"/>
  </r>
  <r>
    <x v="82"/>
    <s v="16-Feb-2025"/>
    <x v="6"/>
    <x v="2"/>
    <s v="Karnataka"/>
    <x v="3"/>
    <x v="3"/>
    <s v="Jacket"/>
    <n v="3"/>
    <n v="2135.9"/>
    <n v="0.12"/>
    <n v="5638.78"/>
    <s v="COD"/>
    <x v="1"/>
    <s v="Express"/>
    <s v="Delivered"/>
    <n v="6407.7000000000007"/>
    <n v="5638.7760000000007"/>
  </r>
  <r>
    <x v="83"/>
    <s v="02-Jun-2025"/>
    <x v="3"/>
    <x v="3"/>
    <s v="Delhi"/>
    <x v="2"/>
    <x v="3"/>
    <s v="Jacket"/>
    <n v="2"/>
    <n v="4333.7299999999996"/>
    <n v="7.0000000000000007E-2"/>
    <n v="8060.74"/>
    <s v="COD"/>
    <x v="1"/>
    <s v="Express"/>
    <s v="Returned"/>
    <n v="8667.4599999999991"/>
    <n v="8060.737799999999"/>
  </r>
  <r>
    <x v="84"/>
    <s v="28-Feb-2025"/>
    <x v="1"/>
    <x v="2"/>
    <s v="Maharashtra"/>
    <x v="1"/>
    <x v="1"/>
    <s v="Milk"/>
    <n v="3"/>
    <n v="4203.63"/>
    <n v="0.14000000000000001"/>
    <n v="10845.37"/>
    <s v="UPI"/>
    <x v="1"/>
    <s v="Same-Day"/>
    <s v="Returned"/>
    <n v="12610.89"/>
    <n v="10845.365399999999"/>
  </r>
  <r>
    <x v="85"/>
    <s v="18-Jan-2025"/>
    <x v="4"/>
    <x v="1"/>
    <s v="Karnataka"/>
    <x v="3"/>
    <x v="2"/>
    <s v="Biography"/>
    <n v="5"/>
    <n v="1948.33"/>
    <n v="0.23"/>
    <n v="7501.07"/>
    <s v="UPI"/>
    <x v="1"/>
    <s v="Standard"/>
    <s v="Delivered"/>
    <n v="9741.65"/>
    <n v="7501.0704999999998"/>
  </r>
  <r>
    <x v="86"/>
    <s v="18-Jun-2025"/>
    <x v="0"/>
    <x v="3"/>
    <s v="Maharashtra"/>
    <x v="3"/>
    <x v="3"/>
    <s v="Jacket"/>
    <n v="4"/>
    <n v="3555.62"/>
    <n v="0.2"/>
    <n v="11377.98"/>
    <s v="UPI"/>
    <x v="1"/>
    <s v="Express"/>
    <s v="Delivered"/>
    <n v="14222.48"/>
    <n v="11377.984"/>
  </r>
  <r>
    <x v="87"/>
    <s v="17-Feb-2025"/>
    <x v="3"/>
    <x v="2"/>
    <s v="Gujarat"/>
    <x v="1"/>
    <x v="0"/>
    <s v="Laptop"/>
    <n v="1"/>
    <n v="4383.53"/>
    <n v="0.11"/>
    <n v="3901.34"/>
    <s v="COD"/>
    <x v="2"/>
    <s v="Same-Day"/>
    <s v="Delivered"/>
    <n v="4383.53"/>
    <n v="3901.3416999999999"/>
  </r>
  <r>
    <x v="88"/>
    <s v="20-Jun-2025"/>
    <x v="1"/>
    <x v="3"/>
    <s v="Delhi"/>
    <x v="0"/>
    <x v="3"/>
    <s v="Jacket"/>
    <n v="3"/>
    <n v="1758.95"/>
    <n v="0.17"/>
    <n v="4379.79"/>
    <s v="Credit Card"/>
    <x v="2"/>
    <s v="Same-Day"/>
    <s v="Returned"/>
    <n v="5276.85"/>
    <n v="4379.7855"/>
  </r>
  <r>
    <x v="89"/>
    <s v="22-Jan-2025"/>
    <x v="0"/>
    <x v="1"/>
    <s v="Karnataka"/>
    <x v="2"/>
    <x v="1"/>
    <s v="Biscuits"/>
    <n v="1"/>
    <n v="3125.55"/>
    <n v="0.06"/>
    <n v="2938.02"/>
    <s v="Net Banking"/>
    <x v="1"/>
    <s v="Same-Day"/>
    <s v="In Transit"/>
    <n v="3125.55"/>
    <n v="2938.0169999999998"/>
  </r>
  <r>
    <x v="90"/>
    <s v="17-Mar-2025"/>
    <x v="3"/>
    <x v="5"/>
    <s v="Maharashtra"/>
    <x v="2"/>
    <x v="0"/>
    <s v="Smartwatch"/>
    <n v="2"/>
    <n v="3500.61"/>
    <n v="0.23"/>
    <n v="5390.94"/>
    <s v="Credit Card"/>
    <x v="2"/>
    <s v="Standard"/>
    <s v="Cancelled"/>
    <n v="7001.22"/>
    <n v="5390.9394000000002"/>
  </r>
  <r>
    <x v="91"/>
    <s v="25-Feb-2025"/>
    <x v="2"/>
    <x v="2"/>
    <s v="Karnataka"/>
    <x v="3"/>
    <x v="4"/>
    <s v="Curtain"/>
    <n v="2"/>
    <n v="2702.71"/>
    <n v="0.14000000000000001"/>
    <n v="4648.66"/>
    <s v="Net Banking"/>
    <x v="0"/>
    <s v="Standard"/>
    <s v="Delivered"/>
    <n v="5405.42"/>
    <n v="4648.6611999999996"/>
  </r>
  <r>
    <x v="92"/>
    <s v="01-Apr-2025"/>
    <x v="2"/>
    <x v="4"/>
    <s v="Gujarat"/>
    <x v="1"/>
    <x v="1"/>
    <s v="Biscuits"/>
    <n v="5"/>
    <n v="801.28"/>
    <n v="0.12"/>
    <n v="3525.63"/>
    <s v="Debit Card"/>
    <x v="2"/>
    <s v="Express"/>
    <s v="Delivered"/>
    <n v="4006.3999999999996"/>
    <n v="3525.6319999999996"/>
  </r>
  <r>
    <x v="93"/>
    <s v="06-May-2025"/>
    <x v="2"/>
    <x v="0"/>
    <s v="Karnataka"/>
    <x v="2"/>
    <x v="0"/>
    <s v="Smartwatch"/>
    <n v="1"/>
    <n v="2264.48"/>
    <n v="0.09"/>
    <n v="2060.6799999999998"/>
    <s v="COD"/>
    <x v="0"/>
    <s v="Same-Day"/>
    <s v="Delivered"/>
    <n v="2264.48"/>
    <n v="2060.6768000000002"/>
  </r>
  <r>
    <x v="94"/>
    <s v="13-Jun-2025"/>
    <x v="1"/>
    <x v="3"/>
    <s v="Tamil Nadu"/>
    <x v="2"/>
    <x v="2"/>
    <s v="Comics"/>
    <n v="4"/>
    <n v="4281.34"/>
    <n v="0.03"/>
    <n v="16611.599999999999"/>
    <s v="UPI"/>
    <x v="0"/>
    <s v="Express"/>
    <s v="Delivered"/>
    <n v="17125.36"/>
    <n v="16611.599200000001"/>
  </r>
  <r>
    <x v="95"/>
    <s v="14-Mar-2025"/>
    <x v="1"/>
    <x v="5"/>
    <s v="Tamil Nadu"/>
    <x v="1"/>
    <x v="4"/>
    <s v="Lamp"/>
    <n v="5"/>
    <n v="4338.83"/>
    <n v="0.19"/>
    <n v="17572.259999999998"/>
    <s v="UPI"/>
    <x v="0"/>
    <s v="Standard"/>
    <s v="Cancelled"/>
    <n v="21694.15"/>
    <n v="17572.261500000001"/>
  </r>
  <r>
    <x v="96"/>
    <s v="03-Feb-2025"/>
    <x v="3"/>
    <x v="2"/>
    <s v="Gujarat"/>
    <x v="3"/>
    <x v="4"/>
    <s v="Sofa"/>
    <n v="2"/>
    <n v="3142.37"/>
    <n v="0.17"/>
    <n v="5216.33"/>
    <s v="UPI"/>
    <x v="0"/>
    <s v="Same-Day"/>
    <s v="Delivered"/>
    <n v="6284.74"/>
    <n v="5216.3341999999993"/>
  </r>
  <r>
    <x v="97"/>
    <s v="15-Mar-2025"/>
    <x v="4"/>
    <x v="5"/>
    <s v="Tamil Nadu"/>
    <x v="2"/>
    <x v="0"/>
    <s v="Headphones"/>
    <n v="3"/>
    <n v="3688.56"/>
    <n v="0.02"/>
    <n v="10844.37"/>
    <s v="Credit Card"/>
    <x v="1"/>
    <s v="Express"/>
    <s v="Delivered"/>
    <n v="11065.68"/>
    <n v="10844.366400000001"/>
  </r>
  <r>
    <x v="98"/>
    <s v="12-Mar-2025"/>
    <x v="0"/>
    <x v="5"/>
    <s v="Delhi"/>
    <x v="2"/>
    <x v="3"/>
    <s v="Jeans"/>
    <n v="5"/>
    <n v="2558.79"/>
    <n v="7.0000000000000007E-2"/>
    <n v="11898.37"/>
    <s v="COD"/>
    <x v="2"/>
    <s v="Standard"/>
    <s v="Returned"/>
    <n v="12793.95"/>
    <n v="11898.3735"/>
  </r>
  <r>
    <x v="99"/>
    <s v="12-Feb-2025"/>
    <x v="0"/>
    <x v="2"/>
    <s v="Karnataka"/>
    <x v="1"/>
    <x v="2"/>
    <s v="Comics"/>
    <n v="1"/>
    <n v="789.71"/>
    <n v="0.24"/>
    <n v="600.17999999999995"/>
    <s v="Credit Card"/>
    <x v="2"/>
    <s v="Same-Day"/>
    <s v="In Transit"/>
    <n v="789.71"/>
    <n v="600.17960000000005"/>
  </r>
  <r>
    <x v="100"/>
    <s v="13-May-2025"/>
    <x v="2"/>
    <x v="0"/>
    <s v="Maharashtra"/>
    <x v="2"/>
    <x v="1"/>
    <s v="Milk"/>
    <n v="3"/>
    <n v="2729.2"/>
    <n v="0.11"/>
    <n v="7286.96"/>
    <s v="Net Banking"/>
    <x v="0"/>
    <s v="Same-Day"/>
    <s v="Delivered"/>
    <n v="8187.5999999999995"/>
    <n v="7286.9639999999999"/>
  </r>
  <r>
    <x v="101"/>
    <s v="23-Feb-2025"/>
    <x v="6"/>
    <x v="2"/>
    <s v="Delhi"/>
    <x v="3"/>
    <x v="4"/>
    <s v="Lamp"/>
    <n v="5"/>
    <n v="4432.75"/>
    <n v="0.14000000000000001"/>
    <n v="19060.830000000002"/>
    <s v="Net Banking"/>
    <x v="0"/>
    <s v="Same-Day"/>
    <s v="Delivered"/>
    <n v="22163.75"/>
    <n v="19060.825000000001"/>
  </r>
  <r>
    <x v="102"/>
    <s v="19-May-2025"/>
    <x v="3"/>
    <x v="0"/>
    <s v="Tamil Nadu"/>
    <x v="0"/>
    <x v="2"/>
    <s v="Comics"/>
    <n v="1"/>
    <n v="4736.68"/>
    <n v="0.08"/>
    <n v="4357.75"/>
    <s v="Credit Card"/>
    <x v="0"/>
    <s v="Express"/>
    <s v="Delivered"/>
    <n v="4736.68"/>
    <n v="4357.7456000000002"/>
  </r>
  <r>
    <x v="103"/>
    <s v="03-Jul-2025"/>
    <x v="5"/>
    <x v="6"/>
    <s v="Tamil Nadu"/>
    <x v="1"/>
    <x v="1"/>
    <s v="Oil"/>
    <n v="5"/>
    <n v="2153.7199999999998"/>
    <n v="0.19"/>
    <n v="8722.57"/>
    <s v="Net Banking"/>
    <x v="2"/>
    <s v="Standard"/>
    <s v="Delivered"/>
    <n v="10768.599999999999"/>
    <n v="8722.5659999999989"/>
  </r>
  <r>
    <x v="104"/>
    <s v="15-May-2025"/>
    <x v="5"/>
    <x v="0"/>
    <s v="Karnataka"/>
    <x v="2"/>
    <x v="2"/>
    <s v="Biography"/>
    <n v="3"/>
    <n v="1164.6199999999999"/>
    <n v="0.11"/>
    <n v="3109.54"/>
    <s v="Credit Card"/>
    <x v="1"/>
    <s v="Standard"/>
    <s v="Delivered"/>
    <n v="3493.8599999999997"/>
    <n v="3109.5353999999998"/>
  </r>
  <r>
    <x v="105"/>
    <s v="08-May-2025"/>
    <x v="5"/>
    <x v="0"/>
    <s v="Maharashtra"/>
    <x v="0"/>
    <x v="4"/>
    <s v="Curtain"/>
    <n v="2"/>
    <n v="4844.21"/>
    <n v="0.24"/>
    <n v="7363.2"/>
    <s v="Net Banking"/>
    <x v="2"/>
    <s v="Express"/>
    <s v="Delivered"/>
    <n v="9688.42"/>
    <n v="7363.1992"/>
  </r>
  <r>
    <x v="106"/>
    <s v="16-Jan-2025"/>
    <x v="5"/>
    <x v="1"/>
    <s v="Maharashtra"/>
    <x v="3"/>
    <x v="1"/>
    <s v="Rice"/>
    <n v="2"/>
    <n v="3956.19"/>
    <n v="0.05"/>
    <n v="7516.76"/>
    <s v="UPI"/>
    <x v="0"/>
    <s v="Same-Day"/>
    <s v="Delivered"/>
    <n v="7912.38"/>
    <n v="7516.7609999999995"/>
  </r>
  <r>
    <x v="107"/>
    <s v="01-May-2025"/>
    <x v="5"/>
    <x v="0"/>
    <s v="Delhi"/>
    <x v="2"/>
    <x v="3"/>
    <s v="Dress"/>
    <n v="3"/>
    <n v="4306.1899999999996"/>
    <n v="0.04"/>
    <n v="12401.83"/>
    <s v="COD"/>
    <x v="0"/>
    <s v="Standard"/>
    <s v="Cancelled"/>
    <n v="12918.57"/>
    <n v="12401.8272"/>
  </r>
  <r>
    <x v="108"/>
    <s v="06-May-2025"/>
    <x v="2"/>
    <x v="0"/>
    <s v="Delhi"/>
    <x v="0"/>
    <x v="0"/>
    <s v="Smartphone"/>
    <n v="2"/>
    <n v="2985.38"/>
    <n v="0"/>
    <n v="5970.76"/>
    <s v="Credit Card"/>
    <x v="2"/>
    <s v="Express"/>
    <s v="Delivered"/>
    <n v="5970.76"/>
    <n v="5970.76"/>
  </r>
  <r>
    <x v="109"/>
    <s v="05-Feb-2025"/>
    <x v="0"/>
    <x v="2"/>
    <s v="Maharashtra"/>
    <x v="3"/>
    <x v="2"/>
    <s v="Novel"/>
    <n v="3"/>
    <n v="2614.87"/>
    <n v="0.03"/>
    <n v="7609.27"/>
    <s v="Net Banking"/>
    <x v="2"/>
    <s v="Same-Day"/>
    <s v="Returned"/>
    <n v="7844.61"/>
    <n v="7609.2716999999993"/>
  </r>
  <r>
    <x v="110"/>
    <s v="16-Apr-2025"/>
    <x v="0"/>
    <x v="4"/>
    <s v="Tamil Nadu"/>
    <x v="1"/>
    <x v="0"/>
    <s v="Headphones"/>
    <n v="4"/>
    <n v="4251.76"/>
    <n v="0.11"/>
    <n v="15136.27"/>
    <s v="Credit Card"/>
    <x v="0"/>
    <s v="Standard"/>
    <s v="Delivered"/>
    <n v="17007.04"/>
    <n v="15136.265600000001"/>
  </r>
  <r>
    <x v="111"/>
    <s v="24-May-2025"/>
    <x v="4"/>
    <x v="0"/>
    <s v="Maharashtra"/>
    <x v="2"/>
    <x v="2"/>
    <s v="Novel"/>
    <n v="2"/>
    <n v="421.84"/>
    <n v="7.0000000000000007E-2"/>
    <n v="784.62"/>
    <s v="UPI"/>
    <x v="1"/>
    <s v="Same-Day"/>
    <s v="Delivered"/>
    <n v="843.68"/>
    <n v="784.62239999999986"/>
  </r>
  <r>
    <x v="112"/>
    <s v="19-Feb-2025"/>
    <x v="0"/>
    <x v="2"/>
    <s v="Tamil Nadu"/>
    <x v="3"/>
    <x v="1"/>
    <s v="Milk"/>
    <n v="4"/>
    <n v="585.97"/>
    <n v="0.18"/>
    <n v="1921.98"/>
    <s v="COD"/>
    <x v="1"/>
    <s v="Same-Day"/>
    <s v="Delivered"/>
    <n v="2343.88"/>
    <n v="1921.9816000000003"/>
  </r>
  <r>
    <x v="113"/>
    <s v="03-Feb-2025"/>
    <x v="3"/>
    <x v="2"/>
    <s v="Karnataka"/>
    <x v="2"/>
    <x v="3"/>
    <s v="Jacket"/>
    <n v="4"/>
    <n v="3675.1"/>
    <n v="0.08"/>
    <n v="13524.37"/>
    <s v="Net Banking"/>
    <x v="2"/>
    <s v="Express"/>
    <s v="Delivered"/>
    <n v="14700.4"/>
    <n v="13524.368"/>
  </r>
  <r>
    <x v="114"/>
    <s v="02-Apr-2025"/>
    <x v="0"/>
    <x v="4"/>
    <s v="Maharashtra"/>
    <x v="3"/>
    <x v="3"/>
    <s v="Jacket"/>
    <n v="1"/>
    <n v="2216.19"/>
    <n v="0.19"/>
    <n v="1795.11"/>
    <s v="Credit Card"/>
    <x v="0"/>
    <s v="Express"/>
    <s v="Delivered"/>
    <n v="2216.19"/>
    <n v="1795.1139000000001"/>
  </r>
  <r>
    <x v="115"/>
    <s v="17-Mar-2025"/>
    <x v="3"/>
    <x v="5"/>
    <s v="Maharashtra"/>
    <x v="2"/>
    <x v="1"/>
    <s v="Milk"/>
    <n v="4"/>
    <n v="4353.6499999999996"/>
    <n v="0.18"/>
    <n v="14279.97"/>
    <s v="Net Banking"/>
    <x v="2"/>
    <s v="Express"/>
    <s v="Delivered"/>
    <n v="17414.599999999999"/>
    <n v="14279.972"/>
  </r>
  <r>
    <x v="116"/>
    <s v="24-Feb-2025"/>
    <x v="3"/>
    <x v="2"/>
    <s v="Delhi"/>
    <x v="2"/>
    <x v="1"/>
    <s v="Oil"/>
    <n v="1"/>
    <n v="1815.56"/>
    <n v="0.14000000000000001"/>
    <n v="1561.38"/>
    <s v="Net Banking"/>
    <x v="0"/>
    <s v="Standard"/>
    <s v="Delivered"/>
    <n v="1815.56"/>
    <n v="1561.3815999999999"/>
  </r>
  <r>
    <x v="117"/>
    <s v="01-Jul-2025"/>
    <x v="2"/>
    <x v="6"/>
    <s v="Gujarat"/>
    <x v="2"/>
    <x v="2"/>
    <s v="Novel"/>
    <n v="2"/>
    <n v="1439.02"/>
    <n v="0.19"/>
    <n v="2331.21"/>
    <s v="UPI"/>
    <x v="0"/>
    <s v="Express"/>
    <s v="Delivered"/>
    <n v="2878.04"/>
    <n v="2331.2124000000003"/>
  </r>
  <r>
    <x v="118"/>
    <s v="07-May-2025"/>
    <x v="0"/>
    <x v="0"/>
    <s v="Maharashtra"/>
    <x v="1"/>
    <x v="3"/>
    <s v="Jacket"/>
    <n v="1"/>
    <n v="549.61"/>
    <n v="0.13"/>
    <n v="478.16"/>
    <s v="Debit Card"/>
    <x v="1"/>
    <s v="Express"/>
    <s v="Delivered"/>
    <n v="549.61"/>
    <n v="478.16070000000002"/>
  </r>
  <r>
    <x v="119"/>
    <s v="16-May-2025"/>
    <x v="1"/>
    <x v="0"/>
    <s v="Karnataka"/>
    <x v="0"/>
    <x v="3"/>
    <s v="Dress"/>
    <n v="5"/>
    <n v="516.29"/>
    <n v="0.01"/>
    <n v="2555.64"/>
    <s v="UPI"/>
    <x v="1"/>
    <s v="Standard"/>
    <s v="Delivered"/>
    <n v="2581.4499999999998"/>
    <n v="2555.6354999999999"/>
  </r>
  <r>
    <x v="120"/>
    <s v="21-Apr-2025"/>
    <x v="3"/>
    <x v="4"/>
    <s v="Tamil Nadu"/>
    <x v="0"/>
    <x v="4"/>
    <s v="Table"/>
    <n v="4"/>
    <n v="2129.5"/>
    <n v="0.05"/>
    <n v="8092.1"/>
    <s v="Net Banking"/>
    <x v="1"/>
    <s v="Same-Day"/>
    <s v="Delivered"/>
    <n v="8518"/>
    <n v="8092.0999999999995"/>
  </r>
  <r>
    <x v="121"/>
    <s v="14-Feb-2025"/>
    <x v="1"/>
    <x v="2"/>
    <s v="Gujarat"/>
    <x v="0"/>
    <x v="0"/>
    <s v="Headphones"/>
    <n v="3"/>
    <n v="322.55"/>
    <n v="0.1"/>
    <n v="870.89"/>
    <s v="Net Banking"/>
    <x v="1"/>
    <s v="Same-Day"/>
    <s v="Delivered"/>
    <n v="967.65000000000009"/>
    <n v="870.8850000000001"/>
  </r>
  <r>
    <x v="122"/>
    <s v="15-May-2025"/>
    <x v="5"/>
    <x v="0"/>
    <s v="Delhi"/>
    <x v="3"/>
    <x v="4"/>
    <s v="Sofa"/>
    <n v="3"/>
    <n v="687.92"/>
    <n v="0.12"/>
    <n v="1816.11"/>
    <s v="UPI"/>
    <x v="2"/>
    <s v="Express"/>
    <s v="Delivered"/>
    <n v="2063.7599999999998"/>
    <n v="1816.1087999999997"/>
  </r>
  <r>
    <x v="123"/>
    <s v="06-Mar-2025"/>
    <x v="5"/>
    <x v="5"/>
    <s v="Gujarat"/>
    <x v="1"/>
    <x v="1"/>
    <s v="Oil"/>
    <n v="3"/>
    <n v="453.17"/>
    <n v="0.22"/>
    <n v="1060.42"/>
    <s v="COD"/>
    <x v="1"/>
    <s v="Standard"/>
    <s v="Delivered"/>
    <n v="1359.51"/>
    <n v="1060.4177999999999"/>
  </r>
  <r>
    <x v="124"/>
    <s v="15-Jun-2025"/>
    <x v="6"/>
    <x v="3"/>
    <s v="Gujarat"/>
    <x v="1"/>
    <x v="0"/>
    <s v="Headphones"/>
    <n v="4"/>
    <n v="3576.54"/>
    <n v="0.1"/>
    <n v="12875.54"/>
    <s v="Net Banking"/>
    <x v="1"/>
    <s v="Standard"/>
    <s v="Delivered"/>
    <n v="14306.16"/>
    <n v="12875.544"/>
  </r>
  <r>
    <x v="125"/>
    <s v="01-Jun-2025"/>
    <x v="6"/>
    <x v="3"/>
    <s v="Gujarat"/>
    <x v="1"/>
    <x v="4"/>
    <s v="Sofa"/>
    <n v="3"/>
    <n v="531.84"/>
    <n v="0.21"/>
    <n v="1260.46"/>
    <s v="Net Banking"/>
    <x v="1"/>
    <s v="Standard"/>
    <s v="Delivered"/>
    <n v="1595.52"/>
    <n v="1260.4608000000001"/>
  </r>
  <r>
    <x v="126"/>
    <s v="02-Jun-2025"/>
    <x v="3"/>
    <x v="3"/>
    <s v="Tamil Nadu"/>
    <x v="0"/>
    <x v="1"/>
    <s v="Rice"/>
    <n v="3"/>
    <n v="1185.7"/>
    <n v="0.19"/>
    <n v="2881.25"/>
    <s v="UPI"/>
    <x v="1"/>
    <s v="Standard"/>
    <s v="Delivered"/>
    <n v="3557.1000000000004"/>
    <n v="2881.2510000000007"/>
  </r>
  <r>
    <x v="127"/>
    <s v="13-Jan-2025"/>
    <x v="3"/>
    <x v="1"/>
    <s v="Karnataka"/>
    <x v="3"/>
    <x v="3"/>
    <s v="Dress"/>
    <n v="1"/>
    <n v="817.58"/>
    <n v="0.05"/>
    <n v="776.7"/>
    <s v="Debit Card"/>
    <x v="0"/>
    <s v="Same-Day"/>
    <s v="Cancelled"/>
    <n v="817.58"/>
    <n v="776.70100000000002"/>
  </r>
  <r>
    <x v="128"/>
    <s v="16-Feb-2025"/>
    <x v="6"/>
    <x v="2"/>
    <s v="Tamil Nadu"/>
    <x v="2"/>
    <x v="0"/>
    <s v="Laptop"/>
    <n v="5"/>
    <n v="2299.64"/>
    <n v="0.23"/>
    <n v="8853.61"/>
    <s v="Net Banking"/>
    <x v="1"/>
    <s v="Same-Day"/>
    <s v="Returned"/>
    <n v="11498.199999999999"/>
    <n v="8853.6139999999996"/>
  </r>
  <r>
    <x v="129"/>
    <s v="11-Jun-2025"/>
    <x v="0"/>
    <x v="3"/>
    <s v="Tamil Nadu"/>
    <x v="0"/>
    <x v="4"/>
    <s v="Sofa"/>
    <n v="4"/>
    <n v="3193.79"/>
    <n v="0.2"/>
    <n v="10220.129999999999"/>
    <s v="Credit Card"/>
    <x v="2"/>
    <s v="Same-Day"/>
    <s v="Delivered"/>
    <n v="12775.16"/>
    <n v="10220.128000000001"/>
  </r>
  <r>
    <x v="130"/>
    <s v="09-Jan-2025"/>
    <x v="5"/>
    <x v="1"/>
    <s v="Tamil Nadu"/>
    <x v="0"/>
    <x v="0"/>
    <s v="Headphones"/>
    <n v="1"/>
    <n v="1906.81"/>
    <n v="7.0000000000000007E-2"/>
    <n v="1773.33"/>
    <s v="Net Banking"/>
    <x v="0"/>
    <s v="Same-Day"/>
    <s v="Delivered"/>
    <n v="1906.81"/>
    <n v="1773.3332999999998"/>
  </r>
  <r>
    <x v="131"/>
    <s v="08-Jun-2025"/>
    <x v="6"/>
    <x v="3"/>
    <s v="Tamil Nadu"/>
    <x v="3"/>
    <x v="1"/>
    <s v="Biscuits"/>
    <n v="1"/>
    <n v="2303.6999999999998"/>
    <n v="0.2"/>
    <n v="1842.96"/>
    <s v="COD"/>
    <x v="1"/>
    <s v="Same-Day"/>
    <s v="Delivered"/>
    <n v="2303.6999999999998"/>
    <n v="1842.96"/>
  </r>
  <r>
    <x v="132"/>
    <s v="05-Mar-2025"/>
    <x v="0"/>
    <x v="5"/>
    <s v="Maharashtra"/>
    <x v="3"/>
    <x v="2"/>
    <s v="Textbook"/>
    <n v="3"/>
    <n v="4913.6899999999996"/>
    <n v="0.02"/>
    <n v="14446.25"/>
    <s v="Net Banking"/>
    <x v="0"/>
    <s v="Same-Day"/>
    <s v="Delivered"/>
    <n v="14741.07"/>
    <n v="14446.248599999999"/>
  </r>
  <r>
    <x v="133"/>
    <s v="21-Mar-2025"/>
    <x v="1"/>
    <x v="5"/>
    <s v="Gujarat"/>
    <x v="1"/>
    <x v="2"/>
    <s v="Biography"/>
    <n v="2"/>
    <n v="1883.1"/>
    <n v="0.23"/>
    <n v="2899.97"/>
    <s v="COD"/>
    <x v="1"/>
    <s v="Express"/>
    <s v="Cancelled"/>
    <n v="3766.2"/>
    <n v="2899.9739999999997"/>
  </r>
  <r>
    <x v="134"/>
    <s v="23-Feb-2025"/>
    <x v="6"/>
    <x v="2"/>
    <s v="Karnataka"/>
    <x v="3"/>
    <x v="1"/>
    <s v="Rice"/>
    <n v="1"/>
    <n v="2834.02"/>
    <n v="0.1"/>
    <n v="2550.62"/>
    <s v="Credit Card"/>
    <x v="2"/>
    <s v="Express"/>
    <s v="Delivered"/>
    <n v="2834.02"/>
    <n v="2550.6179999999999"/>
  </r>
  <r>
    <x v="135"/>
    <s v="15-Jan-2025"/>
    <x v="0"/>
    <x v="1"/>
    <s v="Karnataka"/>
    <x v="2"/>
    <x v="1"/>
    <s v="Oil"/>
    <n v="4"/>
    <n v="731.86"/>
    <n v="0.18"/>
    <n v="2400.5"/>
    <s v="UPI"/>
    <x v="1"/>
    <s v="Standard"/>
    <s v="Delivered"/>
    <n v="2927.44"/>
    <n v="2400.5008000000003"/>
  </r>
  <r>
    <x v="136"/>
    <s v="12-Feb-2025"/>
    <x v="0"/>
    <x v="2"/>
    <s v="Gujarat"/>
    <x v="3"/>
    <x v="4"/>
    <s v="Sofa"/>
    <n v="4"/>
    <n v="2591.59"/>
    <n v="0"/>
    <n v="10366.36"/>
    <s v="Credit Card"/>
    <x v="1"/>
    <s v="Express"/>
    <s v="In Transit"/>
    <n v="10366.36"/>
    <n v="10366.36"/>
  </r>
  <r>
    <x v="137"/>
    <s v="29-Jun-2025"/>
    <x v="6"/>
    <x v="3"/>
    <s v="Delhi"/>
    <x v="0"/>
    <x v="4"/>
    <s v="Table"/>
    <n v="2"/>
    <n v="478.11"/>
    <n v="0.21"/>
    <n v="755.41"/>
    <s v="Debit Card"/>
    <x v="0"/>
    <s v="Standard"/>
    <s v="Delivered"/>
    <n v="956.22"/>
    <n v="755.41380000000004"/>
  </r>
  <r>
    <x v="138"/>
    <s v="23-Apr-2025"/>
    <x v="0"/>
    <x v="4"/>
    <s v="Gujarat"/>
    <x v="3"/>
    <x v="1"/>
    <s v="Oil"/>
    <n v="2"/>
    <n v="986.15"/>
    <n v="0.17"/>
    <n v="1637.01"/>
    <s v="Net Banking"/>
    <x v="0"/>
    <s v="Same-Day"/>
    <s v="Delivered"/>
    <n v="1972.3"/>
    <n v="1637.0089999999998"/>
  </r>
  <r>
    <x v="139"/>
    <s v="22-Jun-2025"/>
    <x v="6"/>
    <x v="3"/>
    <s v="Karnataka"/>
    <x v="3"/>
    <x v="0"/>
    <s v="Smartwatch"/>
    <n v="5"/>
    <n v="1496.15"/>
    <n v="0.19"/>
    <n v="6059.41"/>
    <s v="Debit Card"/>
    <x v="2"/>
    <s v="Express"/>
    <s v="Delivered"/>
    <n v="7480.75"/>
    <n v="6059.4075000000003"/>
  </r>
  <r>
    <x v="140"/>
    <s v="22-May-2025"/>
    <x v="5"/>
    <x v="0"/>
    <s v="Delhi"/>
    <x v="1"/>
    <x v="4"/>
    <s v="Table"/>
    <n v="5"/>
    <n v="4923.75"/>
    <n v="0.12"/>
    <n v="21664.5"/>
    <s v="UPI"/>
    <x v="1"/>
    <s v="Express"/>
    <s v="Delivered"/>
    <n v="24618.75"/>
    <n v="21664.5"/>
  </r>
  <r>
    <x v="141"/>
    <s v="05-Mar-2025"/>
    <x v="0"/>
    <x v="5"/>
    <s v="Delhi"/>
    <x v="0"/>
    <x v="2"/>
    <s v="Textbook"/>
    <n v="3"/>
    <n v="355.68"/>
    <n v="0.12"/>
    <n v="939"/>
    <s v="COD"/>
    <x v="0"/>
    <s v="Express"/>
    <s v="Delivered"/>
    <n v="1067.04"/>
    <n v="938.99519999999995"/>
  </r>
  <r>
    <x v="142"/>
    <s v="13-Feb-2025"/>
    <x v="5"/>
    <x v="2"/>
    <s v="Karnataka"/>
    <x v="0"/>
    <x v="1"/>
    <s v="Rice"/>
    <n v="3"/>
    <n v="2301.66"/>
    <n v="0.13"/>
    <n v="6007.33"/>
    <s v="Credit Card"/>
    <x v="0"/>
    <s v="Express"/>
    <s v="Returned"/>
    <n v="6904.98"/>
    <n v="6007.3325999999997"/>
  </r>
  <r>
    <x v="143"/>
    <s v="10-May-2025"/>
    <x v="4"/>
    <x v="0"/>
    <s v="Karnataka"/>
    <x v="0"/>
    <x v="3"/>
    <s v="Jacket"/>
    <n v="1"/>
    <n v="2042.62"/>
    <n v="0.09"/>
    <n v="1858.78"/>
    <s v="Credit Card"/>
    <x v="2"/>
    <s v="Express"/>
    <s v="Delivered"/>
    <n v="2042.62"/>
    <n v="1858.7842000000001"/>
  </r>
  <r>
    <x v="144"/>
    <s v="09-Apr-2025"/>
    <x v="0"/>
    <x v="4"/>
    <s v="Maharashtra"/>
    <x v="3"/>
    <x v="0"/>
    <s v="Headphones"/>
    <n v="2"/>
    <n v="287.69"/>
    <n v="0.23"/>
    <n v="443.04"/>
    <s v="UPI"/>
    <x v="0"/>
    <s v="Express"/>
    <s v="Cancelled"/>
    <n v="575.38"/>
    <n v="443.04259999999999"/>
  </r>
  <r>
    <x v="145"/>
    <s v="20-Mar-2025"/>
    <x v="5"/>
    <x v="5"/>
    <s v="Gujarat"/>
    <x v="1"/>
    <x v="2"/>
    <s v="Biography"/>
    <n v="1"/>
    <n v="1354.03"/>
    <n v="0.21"/>
    <n v="1069.68"/>
    <s v="Credit Card"/>
    <x v="0"/>
    <s v="Same-Day"/>
    <s v="Delivered"/>
    <n v="1354.03"/>
    <n v="1069.6837"/>
  </r>
  <r>
    <x v="146"/>
    <s v="23-Jun-2025"/>
    <x v="3"/>
    <x v="3"/>
    <s v="Karnataka"/>
    <x v="0"/>
    <x v="4"/>
    <s v="Sofa"/>
    <n v="2"/>
    <n v="2157.15"/>
    <n v="0.2"/>
    <n v="3451.44"/>
    <s v="Credit Card"/>
    <x v="0"/>
    <s v="Express"/>
    <s v="Delivered"/>
    <n v="4314.3"/>
    <n v="3451.4400000000005"/>
  </r>
  <r>
    <x v="147"/>
    <s v="29-Jun-2025"/>
    <x v="6"/>
    <x v="3"/>
    <s v="Gujarat"/>
    <x v="3"/>
    <x v="2"/>
    <s v="Novel"/>
    <n v="2"/>
    <n v="1527.23"/>
    <n v="0"/>
    <n v="3054.46"/>
    <s v="COD"/>
    <x v="0"/>
    <s v="Express"/>
    <s v="Delivered"/>
    <n v="3054.46"/>
    <n v="3054.46"/>
  </r>
  <r>
    <x v="148"/>
    <s v="07-May-2025"/>
    <x v="0"/>
    <x v="0"/>
    <s v="Gujarat"/>
    <x v="0"/>
    <x v="3"/>
    <s v="T-shirt"/>
    <n v="5"/>
    <n v="2766"/>
    <n v="0.2"/>
    <n v="11064"/>
    <s v="UPI"/>
    <x v="0"/>
    <s v="Same-Day"/>
    <s v="Delivered"/>
    <n v="13830"/>
    <n v="11064"/>
  </r>
  <r>
    <x v="149"/>
    <s v="02-Apr-2025"/>
    <x v="0"/>
    <x v="4"/>
    <s v="Tamil Nadu"/>
    <x v="0"/>
    <x v="2"/>
    <s v="Novel"/>
    <n v="1"/>
    <n v="1849.76"/>
    <n v="0.02"/>
    <n v="1812.76"/>
    <s v="UPI"/>
    <x v="2"/>
    <s v="Standard"/>
    <s v="Cancelled"/>
    <n v="1849.76"/>
    <n v="1812.7647999999999"/>
  </r>
  <r>
    <x v="150"/>
    <s v="30-Jan-2025"/>
    <x v="5"/>
    <x v="1"/>
    <s v="Maharashtra"/>
    <x v="1"/>
    <x v="4"/>
    <s v="Sofa"/>
    <n v="3"/>
    <n v="4086.19"/>
    <n v="0.04"/>
    <n v="11768.23"/>
    <s v="UPI"/>
    <x v="1"/>
    <s v="Same-Day"/>
    <s v="In Transit"/>
    <n v="12258.57"/>
    <n v="11768.227199999999"/>
  </r>
  <r>
    <x v="151"/>
    <s v="23-Feb-2025"/>
    <x v="6"/>
    <x v="2"/>
    <s v="Delhi"/>
    <x v="0"/>
    <x v="2"/>
    <s v="Textbook"/>
    <n v="4"/>
    <n v="281.22000000000003"/>
    <n v="0.05"/>
    <n v="1068.6400000000001"/>
    <s v="Credit Card"/>
    <x v="1"/>
    <s v="Standard"/>
    <s v="Delivered"/>
    <n v="1124.8800000000001"/>
    <n v="1068.636"/>
  </r>
  <r>
    <x v="152"/>
    <s v="30-Jan-2025"/>
    <x v="5"/>
    <x v="1"/>
    <s v="Gujarat"/>
    <x v="0"/>
    <x v="4"/>
    <s v="Table"/>
    <n v="1"/>
    <n v="3791.13"/>
    <n v="0.05"/>
    <n v="3601.57"/>
    <s v="Net Banking"/>
    <x v="2"/>
    <s v="Express"/>
    <s v="Returned"/>
    <n v="3791.13"/>
    <n v="3601.5735"/>
  </r>
  <r>
    <x v="153"/>
    <s v="19-Feb-2025"/>
    <x v="0"/>
    <x v="2"/>
    <s v="Maharashtra"/>
    <x v="2"/>
    <x v="4"/>
    <s v="Curtain"/>
    <n v="4"/>
    <n v="3742.21"/>
    <n v="0.22"/>
    <n v="11675.7"/>
    <s v="UPI"/>
    <x v="2"/>
    <s v="Express"/>
    <s v="In Transit"/>
    <n v="14968.84"/>
    <n v="11675.6952"/>
  </r>
  <r>
    <x v="154"/>
    <s v="27-May-2025"/>
    <x v="2"/>
    <x v="0"/>
    <s v="Karnataka"/>
    <x v="3"/>
    <x v="2"/>
    <s v="Biography"/>
    <n v="1"/>
    <n v="3662.7"/>
    <n v="0.02"/>
    <n v="3589.45"/>
    <s v="COD"/>
    <x v="2"/>
    <s v="Same-Day"/>
    <s v="Delivered"/>
    <n v="3662.7"/>
    <n v="3589.4459999999999"/>
  </r>
  <r>
    <x v="155"/>
    <s v="22-Apr-2025"/>
    <x v="2"/>
    <x v="4"/>
    <s v="Maharashtra"/>
    <x v="3"/>
    <x v="4"/>
    <s v="Lamp"/>
    <n v="3"/>
    <n v="1601.83"/>
    <n v="0.15"/>
    <n v="4084.67"/>
    <s v="UPI"/>
    <x v="1"/>
    <s v="Express"/>
    <s v="Delivered"/>
    <n v="4805.49"/>
    <n v="4084.6664999999998"/>
  </r>
  <r>
    <x v="156"/>
    <s v="17-Apr-2025"/>
    <x v="5"/>
    <x v="4"/>
    <s v="Maharashtra"/>
    <x v="0"/>
    <x v="4"/>
    <s v="Table"/>
    <n v="4"/>
    <n v="1445.32"/>
    <n v="0.25"/>
    <n v="4335.96"/>
    <s v="UPI"/>
    <x v="1"/>
    <s v="Standard"/>
    <s v="Delivered"/>
    <n v="5781.28"/>
    <n v="4335.96"/>
  </r>
  <r>
    <x v="157"/>
    <s v="23-Feb-2025"/>
    <x v="6"/>
    <x v="2"/>
    <s v="Gujarat"/>
    <x v="0"/>
    <x v="2"/>
    <s v="Comics"/>
    <n v="2"/>
    <n v="4258.4799999999996"/>
    <n v="0.17"/>
    <n v="7069.08"/>
    <s v="Debit Card"/>
    <x v="0"/>
    <s v="Express"/>
    <s v="Delivered"/>
    <n v="8516.9599999999991"/>
    <n v="7069.0767999999989"/>
  </r>
  <r>
    <x v="158"/>
    <s v="28-May-2025"/>
    <x v="0"/>
    <x v="0"/>
    <s v="Karnataka"/>
    <x v="2"/>
    <x v="3"/>
    <s v="Dress"/>
    <n v="1"/>
    <n v="3064.96"/>
    <n v="0.17"/>
    <n v="2543.92"/>
    <s v="Net Banking"/>
    <x v="1"/>
    <s v="Express"/>
    <s v="Delivered"/>
    <n v="3064.96"/>
    <n v="2543.9168"/>
  </r>
  <r>
    <x v="159"/>
    <s v="26-Apr-2025"/>
    <x v="4"/>
    <x v="4"/>
    <s v="Gujarat"/>
    <x v="0"/>
    <x v="0"/>
    <s v="Laptop"/>
    <n v="3"/>
    <n v="3282.85"/>
    <n v="0.06"/>
    <n v="9257.64"/>
    <s v="UPI"/>
    <x v="2"/>
    <s v="Standard"/>
    <s v="Delivered"/>
    <n v="9848.5499999999993"/>
    <n v="9257.6369999999988"/>
  </r>
  <r>
    <x v="160"/>
    <s v="27-Mar-2025"/>
    <x v="5"/>
    <x v="5"/>
    <s v="Gujarat"/>
    <x v="2"/>
    <x v="2"/>
    <s v="Biography"/>
    <n v="3"/>
    <n v="3549.79"/>
    <n v="0.05"/>
    <n v="10116.9"/>
    <s v="Credit Card"/>
    <x v="2"/>
    <s v="Same-Day"/>
    <s v="Delivered"/>
    <n v="10649.369999999999"/>
    <n v="10116.901499999998"/>
  </r>
  <r>
    <x v="161"/>
    <s v="26-Jun-2025"/>
    <x v="5"/>
    <x v="3"/>
    <s v="Maharashtra"/>
    <x v="2"/>
    <x v="2"/>
    <s v="Textbook"/>
    <n v="4"/>
    <n v="946.02"/>
    <n v="0.18"/>
    <n v="3102.95"/>
    <s v="Debit Card"/>
    <x v="0"/>
    <s v="Standard"/>
    <s v="Delivered"/>
    <n v="3784.08"/>
    <n v="3102.9456"/>
  </r>
  <r>
    <x v="162"/>
    <s v="26-Apr-2025"/>
    <x v="4"/>
    <x v="4"/>
    <s v="Karnataka"/>
    <x v="3"/>
    <x v="0"/>
    <s v="Headphones"/>
    <n v="2"/>
    <n v="3989.11"/>
    <n v="0.13"/>
    <n v="6941.05"/>
    <s v="Debit Card"/>
    <x v="1"/>
    <s v="Standard"/>
    <s v="Cancelled"/>
    <n v="7978.22"/>
    <n v="6941.0514000000003"/>
  </r>
  <r>
    <x v="163"/>
    <s v="21-Mar-2025"/>
    <x v="1"/>
    <x v="5"/>
    <s v="Maharashtra"/>
    <x v="3"/>
    <x v="3"/>
    <s v="Jacket"/>
    <n v="5"/>
    <n v="1907.66"/>
    <n v="0.2"/>
    <n v="7630.64"/>
    <s v="UPI"/>
    <x v="1"/>
    <s v="Same-Day"/>
    <s v="Delivered"/>
    <n v="9538.3000000000011"/>
    <n v="7630.6400000000012"/>
  </r>
  <r>
    <x v="164"/>
    <s v="14-Mar-2025"/>
    <x v="1"/>
    <x v="5"/>
    <s v="Karnataka"/>
    <x v="0"/>
    <x v="0"/>
    <s v="Smartphone"/>
    <n v="4"/>
    <n v="2675.91"/>
    <n v="0.19"/>
    <n v="8669.9500000000007"/>
    <s v="Net Banking"/>
    <x v="1"/>
    <s v="Same-Day"/>
    <s v="Delivered"/>
    <n v="10703.64"/>
    <n v="8669.9483999999993"/>
  </r>
  <r>
    <x v="165"/>
    <s v="14-Feb-2025"/>
    <x v="1"/>
    <x v="2"/>
    <s v="Tamil Nadu"/>
    <x v="3"/>
    <x v="4"/>
    <s v="Lamp"/>
    <n v="5"/>
    <n v="1788.12"/>
    <n v="0.22"/>
    <n v="6973.67"/>
    <s v="Net Banking"/>
    <x v="1"/>
    <s v="Same-Day"/>
    <s v="Cancelled"/>
    <n v="8940.5999999999985"/>
    <n v="6973.6679999999988"/>
  </r>
  <r>
    <x v="166"/>
    <s v="29-Jan-2025"/>
    <x v="0"/>
    <x v="1"/>
    <s v="Gujarat"/>
    <x v="3"/>
    <x v="3"/>
    <s v="Jacket"/>
    <n v="5"/>
    <n v="849.78"/>
    <n v="0.04"/>
    <n v="4078.94"/>
    <s v="Credit Card"/>
    <x v="0"/>
    <s v="Express"/>
    <s v="Delivered"/>
    <n v="4248.8999999999996"/>
    <n v="4078.9439999999995"/>
  </r>
  <r>
    <x v="167"/>
    <s v="11-Apr-2025"/>
    <x v="1"/>
    <x v="4"/>
    <s v="Maharashtra"/>
    <x v="0"/>
    <x v="1"/>
    <s v="Milk"/>
    <n v="5"/>
    <n v="1444.81"/>
    <n v="0.16"/>
    <n v="6068.2"/>
    <s v="UPI"/>
    <x v="0"/>
    <s v="Same-Day"/>
    <s v="Delivered"/>
    <n v="7224.0499999999993"/>
    <n v="6068.2019999999993"/>
  </r>
  <r>
    <x v="168"/>
    <s v="08-Apr-2025"/>
    <x v="2"/>
    <x v="4"/>
    <s v="Delhi"/>
    <x v="0"/>
    <x v="3"/>
    <s v="Jeans"/>
    <n v="5"/>
    <n v="1754.34"/>
    <n v="0.23"/>
    <n v="6754.21"/>
    <s v="COD"/>
    <x v="1"/>
    <s v="Standard"/>
    <s v="Delivered"/>
    <n v="8771.6999999999989"/>
    <n v="6754.2089999999989"/>
  </r>
  <r>
    <x v="169"/>
    <s v="20-Jan-2025"/>
    <x v="3"/>
    <x v="1"/>
    <s v="Delhi"/>
    <x v="2"/>
    <x v="1"/>
    <s v="Milk"/>
    <n v="5"/>
    <n v="3231.06"/>
    <n v="0.12"/>
    <n v="14216.66"/>
    <s v="COD"/>
    <x v="2"/>
    <s v="Same-Day"/>
    <s v="Delivered"/>
    <n v="16155.3"/>
    <n v="14216.663999999999"/>
  </r>
  <r>
    <x v="170"/>
    <s v="29-May-2025"/>
    <x v="5"/>
    <x v="0"/>
    <s v="Delhi"/>
    <x v="1"/>
    <x v="4"/>
    <s v="Table"/>
    <n v="4"/>
    <n v="457.57"/>
    <n v="0.01"/>
    <n v="1811.98"/>
    <s v="Net Banking"/>
    <x v="2"/>
    <s v="Express"/>
    <s v="Delivered"/>
    <n v="1830.28"/>
    <n v="1811.9772"/>
  </r>
  <r>
    <x v="171"/>
    <s v="12-Jan-2025"/>
    <x v="6"/>
    <x v="1"/>
    <s v="Gujarat"/>
    <x v="3"/>
    <x v="3"/>
    <s v="Dress"/>
    <n v="3"/>
    <n v="3697.58"/>
    <n v="0.22"/>
    <n v="8652.34"/>
    <s v="Debit Card"/>
    <x v="2"/>
    <s v="Express"/>
    <s v="Cancelled"/>
    <n v="11092.74"/>
    <n v="8652.3371999999999"/>
  </r>
  <r>
    <x v="172"/>
    <s v="19-Jun-2025"/>
    <x v="5"/>
    <x v="3"/>
    <s v="Karnataka"/>
    <x v="0"/>
    <x v="1"/>
    <s v="Rice"/>
    <n v="1"/>
    <n v="1410.61"/>
    <n v="0.06"/>
    <n v="1325.97"/>
    <s v="Debit Card"/>
    <x v="2"/>
    <s v="Standard"/>
    <s v="Delivered"/>
    <n v="1410.61"/>
    <n v="1325.9733999999999"/>
  </r>
  <r>
    <x v="173"/>
    <s v="24-Jan-2025"/>
    <x v="1"/>
    <x v="1"/>
    <s v="Delhi"/>
    <x v="1"/>
    <x v="2"/>
    <s v="Biography"/>
    <n v="5"/>
    <n v="3633.53"/>
    <n v="0.05"/>
    <n v="17259.27"/>
    <s v="Debit Card"/>
    <x v="2"/>
    <s v="Standard"/>
    <s v="In Transit"/>
    <n v="18167.650000000001"/>
    <n v="17259.267500000002"/>
  </r>
  <r>
    <x v="174"/>
    <s v="01-Feb-2025"/>
    <x v="4"/>
    <x v="2"/>
    <s v="Karnataka"/>
    <x v="3"/>
    <x v="2"/>
    <s v="Biography"/>
    <n v="1"/>
    <n v="4731.6400000000003"/>
    <n v="0.13"/>
    <n v="4116.53"/>
    <s v="Net Banking"/>
    <x v="0"/>
    <s v="Standard"/>
    <s v="Delivered"/>
    <n v="4731.6400000000003"/>
    <n v="4116.5268000000005"/>
  </r>
  <r>
    <x v="175"/>
    <s v="04-May-2025"/>
    <x v="6"/>
    <x v="0"/>
    <s v="Karnataka"/>
    <x v="1"/>
    <x v="0"/>
    <s v="Smartphone"/>
    <n v="4"/>
    <n v="1500.17"/>
    <n v="0"/>
    <n v="6000.68"/>
    <s v="Net Banking"/>
    <x v="1"/>
    <s v="Standard"/>
    <s v="Delivered"/>
    <n v="6000.68"/>
    <n v="6000.68"/>
  </r>
  <r>
    <x v="176"/>
    <s v="03-Feb-2025"/>
    <x v="3"/>
    <x v="2"/>
    <s v="Tamil Nadu"/>
    <x v="2"/>
    <x v="4"/>
    <s v="Curtain"/>
    <n v="4"/>
    <n v="350.67"/>
    <n v="0.14000000000000001"/>
    <n v="1206.3"/>
    <s v="UPI"/>
    <x v="0"/>
    <s v="Express"/>
    <s v="Delivered"/>
    <n v="1402.68"/>
    <n v="1206.3048000000001"/>
  </r>
  <r>
    <x v="177"/>
    <s v="05-Jun-2025"/>
    <x v="5"/>
    <x v="3"/>
    <s v="Gujarat"/>
    <x v="2"/>
    <x v="1"/>
    <s v="Biscuits"/>
    <n v="5"/>
    <n v="682.17"/>
    <n v="0.24"/>
    <n v="2592.25"/>
    <s v="UPI"/>
    <x v="1"/>
    <s v="Express"/>
    <s v="Cancelled"/>
    <n v="3410.85"/>
    <n v="2592.2460000000001"/>
  </r>
  <r>
    <x v="178"/>
    <s v="15-May-2025"/>
    <x v="5"/>
    <x v="0"/>
    <s v="Delhi"/>
    <x v="3"/>
    <x v="4"/>
    <s v="Curtain"/>
    <n v="5"/>
    <n v="2066.8000000000002"/>
    <n v="0.01"/>
    <n v="10230.66"/>
    <s v="Debit Card"/>
    <x v="1"/>
    <s v="Standard"/>
    <s v="Delivered"/>
    <n v="10334"/>
    <n v="10230.66"/>
  </r>
  <r>
    <x v="179"/>
    <s v="25-Mar-2025"/>
    <x v="2"/>
    <x v="5"/>
    <s v="Delhi"/>
    <x v="1"/>
    <x v="2"/>
    <s v="Biography"/>
    <n v="2"/>
    <n v="1707.03"/>
    <n v="0.15"/>
    <n v="2901.95"/>
    <s v="COD"/>
    <x v="1"/>
    <s v="Standard"/>
    <s v="In Transit"/>
    <n v="3414.06"/>
    <n v="2901.951"/>
  </r>
  <r>
    <x v="180"/>
    <s v="28-Apr-2025"/>
    <x v="3"/>
    <x v="4"/>
    <s v="Gujarat"/>
    <x v="2"/>
    <x v="4"/>
    <s v="Curtain"/>
    <n v="4"/>
    <n v="3572.83"/>
    <n v="7.0000000000000007E-2"/>
    <n v="13290.93"/>
    <s v="COD"/>
    <x v="1"/>
    <s v="Standard"/>
    <s v="Delivered"/>
    <n v="14291.32"/>
    <n v="13290.927599999999"/>
  </r>
  <r>
    <x v="181"/>
    <s v="15-Jan-2025"/>
    <x v="0"/>
    <x v="1"/>
    <s v="Gujarat"/>
    <x v="3"/>
    <x v="0"/>
    <s v="Smartwatch"/>
    <n v="1"/>
    <n v="3024.86"/>
    <n v="7.0000000000000007E-2"/>
    <n v="2813.12"/>
    <s v="UPI"/>
    <x v="1"/>
    <s v="Same-Day"/>
    <s v="Delivered"/>
    <n v="3024.86"/>
    <n v="2813.1197999999999"/>
  </r>
  <r>
    <x v="182"/>
    <s v="18-Mar-2025"/>
    <x v="2"/>
    <x v="5"/>
    <s v="Delhi"/>
    <x v="3"/>
    <x v="1"/>
    <s v="Biscuits"/>
    <n v="5"/>
    <n v="3895.57"/>
    <n v="0.1"/>
    <n v="17530.07"/>
    <s v="COD"/>
    <x v="1"/>
    <s v="Same-Day"/>
    <s v="Delivered"/>
    <n v="19477.850000000002"/>
    <n v="17530.065000000002"/>
  </r>
  <r>
    <x v="183"/>
    <s v="18-Mar-2025"/>
    <x v="2"/>
    <x v="5"/>
    <s v="Maharashtra"/>
    <x v="1"/>
    <x v="0"/>
    <s v="Laptop"/>
    <n v="4"/>
    <n v="842.01"/>
    <n v="0.17"/>
    <n v="2795.47"/>
    <s v="Net Banking"/>
    <x v="2"/>
    <s v="Express"/>
    <s v="Returned"/>
    <n v="3368.04"/>
    <n v="2795.4731999999999"/>
  </r>
  <r>
    <x v="184"/>
    <s v="28-Apr-2025"/>
    <x v="3"/>
    <x v="4"/>
    <s v="Gujarat"/>
    <x v="2"/>
    <x v="0"/>
    <s v="Laptop"/>
    <n v="3"/>
    <n v="4990.8"/>
    <n v="0.12"/>
    <n v="13175.71"/>
    <s v="Debit Card"/>
    <x v="1"/>
    <s v="Express"/>
    <s v="In Transit"/>
    <n v="14972.400000000001"/>
    <n v="13175.712000000001"/>
  </r>
  <r>
    <x v="185"/>
    <s v="03-Apr-2025"/>
    <x v="5"/>
    <x v="4"/>
    <s v="Gujarat"/>
    <x v="2"/>
    <x v="2"/>
    <s v="Comics"/>
    <n v="3"/>
    <n v="3089.38"/>
    <n v="0.05"/>
    <n v="8804.73"/>
    <s v="UPI"/>
    <x v="1"/>
    <s v="Standard"/>
    <s v="Delivered"/>
    <n v="9268.14"/>
    <n v="8804.7329999999984"/>
  </r>
  <r>
    <x v="186"/>
    <s v="15-Apr-2025"/>
    <x v="2"/>
    <x v="4"/>
    <s v="Karnataka"/>
    <x v="2"/>
    <x v="3"/>
    <s v="Dress"/>
    <n v="4"/>
    <n v="1653.5"/>
    <n v="0.09"/>
    <n v="6018.74"/>
    <s v="Debit Card"/>
    <x v="1"/>
    <s v="Same-Day"/>
    <s v="Delivered"/>
    <n v="6614"/>
    <n v="6018.74"/>
  </r>
  <r>
    <x v="187"/>
    <s v="20-Feb-2025"/>
    <x v="5"/>
    <x v="2"/>
    <s v="Tamil Nadu"/>
    <x v="2"/>
    <x v="1"/>
    <s v="Biscuits"/>
    <n v="3"/>
    <n v="306.13"/>
    <n v="0.24"/>
    <n v="697.98"/>
    <s v="UPI"/>
    <x v="0"/>
    <s v="Standard"/>
    <s v="Returned"/>
    <n v="918.39"/>
    <n v="697.97640000000001"/>
  </r>
  <r>
    <x v="188"/>
    <s v="20-Apr-2025"/>
    <x v="6"/>
    <x v="4"/>
    <s v="Delhi"/>
    <x v="0"/>
    <x v="4"/>
    <s v="Table"/>
    <n v="3"/>
    <n v="4671.82"/>
    <n v="0.17"/>
    <n v="11632.83"/>
    <s v="Debit Card"/>
    <x v="1"/>
    <s v="Standard"/>
    <s v="Delivered"/>
    <n v="14015.46"/>
    <n v="11632.831799999998"/>
  </r>
  <r>
    <x v="189"/>
    <s v="19-Jun-2025"/>
    <x v="5"/>
    <x v="3"/>
    <s v="Delhi"/>
    <x v="1"/>
    <x v="1"/>
    <s v="Oil"/>
    <n v="5"/>
    <n v="1205.79"/>
    <n v="0.06"/>
    <n v="5667.21"/>
    <s v="Credit Card"/>
    <x v="1"/>
    <s v="Standard"/>
    <s v="Delivered"/>
    <n v="6028.95"/>
    <n v="5667.2129999999997"/>
  </r>
  <r>
    <x v="190"/>
    <s v="05-Jan-2025"/>
    <x v="6"/>
    <x v="1"/>
    <s v="Delhi"/>
    <x v="1"/>
    <x v="2"/>
    <s v="Novel"/>
    <n v="2"/>
    <n v="2093.85"/>
    <n v="0.23"/>
    <n v="3224.53"/>
    <s v="Credit Card"/>
    <x v="1"/>
    <s v="Express"/>
    <s v="Delivered"/>
    <n v="4187.7"/>
    <n v="3224.529"/>
  </r>
  <r>
    <x v="191"/>
    <s v="15-May-2025"/>
    <x v="5"/>
    <x v="0"/>
    <s v="Karnataka"/>
    <x v="3"/>
    <x v="4"/>
    <s v="Curtain"/>
    <n v="5"/>
    <n v="1237.8800000000001"/>
    <n v="0.18"/>
    <n v="5075.3100000000004"/>
    <s v="Credit Card"/>
    <x v="0"/>
    <s v="Standard"/>
    <s v="Delivered"/>
    <n v="6189.4000000000005"/>
    <n v="5075.3080000000009"/>
  </r>
  <r>
    <x v="192"/>
    <s v="22-May-2025"/>
    <x v="5"/>
    <x v="0"/>
    <s v="Tamil Nadu"/>
    <x v="0"/>
    <x v="3"/>
    <s v="T-shirt"/>
    <n v="3"/>
    <n v="4396.04"/>
    <n v="0"/>
    <n v="13188.12"/>
    <s v="Net Banking"/>
    <x v="0"/>
    <s v="Same-Day"/>
    <s v="Returned"/>
    <n v="13188.119999999999"/>
    <n v="13188.119999999999"/>
  </r>
  <r>
    <x v="193"/>
    <s v="25-Jan-2025"/>
    <x v="4"/>
    <x v="1"/>
    <s v="Tamil Nadu"/>
    <x v="1"/>
    <x v="4"/>
    <s v="Curtain"/>
    <n v="4"/>
    <n v="4457.37"/>
    <n v="0.03"/>
    <n v="17294.599999999999"/>
    <s v="COD"/>
    <x v="1"/>
    <s v="Same-Day"/>
    <s v="Delivered"/>
    <n v="17829.48"/>
    <n v="17294.595600000001"/>
  </r>
  <r>
    <x v="194"/>
    <s v="15-May-2025"/>
    <x v="5"/>
    <x v="0"/>
    <s v="Delhi"/>
    <x v="2"/>
    <x v="0"/>
    <s v="Headphones"/>
    <n v="3"/>
    <n v="3621.13"/>
    <n v="0"/>
    <n v="10863.39"/>
    <s v="Net Banking"/>
    <x v="1"/>
    <s v="Express"/>
    <s v="Delivered"/>
    <n v="10863.39"/>
    <n v="10863.39"/>
  </r>
  <r>
    <x v="195"/>
    <s v="23-Jun-2025"/>
    <x v="3"/>
    <x v="3"/>
    <s v="Gujarat"/>
    <x v="3"/>
    <x v="3"/>
    <s v="Jeans"/>
    <n v="5"/>
    <n v="1706.84"/>
    <n v="0.1"/>
    <n v="7680.78"/>
    <s v="Net Banking"/>
    <x v="2"/>
    <s v="Standard"/>
    <s v="In Transit"/>
    <n v="8534.1999999999989"/>
    <n v="7680.7799999999988"/>
  </r>
  <r>
    <x v="196"/>
    <s v="17-Apr-2025"/>
    <x v="5"/>
    <x v="4"/>
    <s v="Delhi"/>
    <x v="2"/>
    <x v="2"/>
    <s v="Comics"/>
    <n v="4"/>
    <n v="1254.05"/>
    <n v="0.19"/>
    <n v="4063.12"/>
    <s v="Credit Card"/>
    <x v="2"/>
    <s v="Express"/>
    <s v="Delivered"/>
    <n v="5016.2"/>
    <n v="4063.1220000000003"/>
  </r>
  <r>
    <x v="197"/>
    <s v="28-May-2025"/>
    <x v="0"/>
    <x v="0"/>
    <s v="Karnataka"/>
    <x v="3"/>
    <x v="1"/>
    <s v="Rice"/>
    <n v="2"/>
    <n v="404.41"/>
    <n v="0.03"/>
    <n v="784.56"/>
    <s v="UPI"/>
    <x v="1"/>
    <s v="Express"/>
    <s v="Delivered"/>
    <n v="808.82"/>
    <n v="784.55540000000008"/>
  </r>
  <r>
    <x v="198"/>
    <s v="23-Feb-2025"/>
    <x v="6"/>
    <x v="2"/>
    <s v="Maharashtra"/>
    <x v="3"/>
    <x v="1"/>
    <s v="Milk"/>
    <n v="5"/>
    <n v="1182.1600000000001"/>
    <n v="0.24"/>
    <n v="4492.21"/>
    <s v="UPI"/>
    <x v="2"/>
    <s v="Express"/>
    <s v="Delivered"/>
    <n v="5910.8"/>
    <n v="4492.2080000000005"/>
  </r>
  <r>
    <x v="199"/>
    <s v="01-Jun-2025"/>
    <x v="6"/>
    <x v="3"/>
    <s v="Tamil Nadu"/>
    <x v="0"/>
    <x v="1"/>
    <s v="Milk"/>
    <n v="5"/>
    <n v="4029.78"/>
    <n v="0.21"/>
    <n v="15917.63"/>
    <s v="COD"/>
    <x v="2"/>
    <s v="Standard"/>
    <s v="Delivered"/>
    <n v="20148.900000000001"/>
    <n v="15917.631000000001"/>
  </r>
  <r>
    <x v="200"/>
    <s v="07-May-2025"/>
    <x v="0"/>
    <x v="0"/>
    <s v="Maharashtra"/>
    <x v="3"/>
    <x v="1"/>
    <s v="Milk"/>
    <n v="1"/>
    <n v="4160.99"/>
    <n v="0.23"/>
    <n v="3203.96"/>
    <s v="COD"/>
    <x v="0"/>
    <s v="Standard"/>
    <s v="Delivered"/>
    <n v="4160.99"/>
    <n v="3203.9622999999997"/>
  </r>
  <r>
    <x v="201"/>
    <s v="10-Mar-2025"/>
    <x v="3"/>
    <x v="5"/>
    <s v="Maharashtra"/>
    <x v="0"/>
    <x v="1"/>
    <s v="Biscuits"/>
    <n v="5"/>
    <n v="2495.2600000000002"/>
    <n v="0.22"/>
    <n v="9731.51"/>
    <s v="Debit Card"/>
    <x v="1"/>
    <s v="Express"/>
    <s v="Delivered"/>
    <n v="12476.300000000001"/>
    <n v="9731.514000000001"/>
  </r>
  <r>
    <x v="202"/>
    <s v="24-Jan-2025"/>
    <x v="1"/>
    <x v="1"/>
    <s v="Tamil Nadu"/>
    <x v="0"/>
    <x v="1"/>
    <s v="Biscuits"/>
    <n v="5"/>
    <n v="2365.65"/>
    <n v="0.2"/>
    <n v="9462.6"/>
    <s v="COD"/>
    <x v="0"/>
    <s v="Same-Day"/>
    <s v="Delivered"/>
    <n v="11828.25"/>
    <n v="9462.6"/>
  </r>
  <r>
    <x v="203"/>
    <s v="28-Feb-2025"/>
    <x v="1"/>
    <x v="2"/>
    <s v="Gujarat"/>
    <x v="0"/>
    <x v="0"/>
    <s v="Laptop"/>
    <n v="4"/>
    <n v="1788.19"/>
    <n v="0.02"/>
    <n v="7009.7"/>
    <s v="Credit Card"/>
    <x v="0"/>
    <s v="Standard"/>
    <s v="In Transit"/>
    <n v="7152.76"/>
    <n v="7009.7048000000004"/>
  </r>
  <r>
    <x v="204"/>
    <s v="28-Mar-2025"/>
    <x v="1"/>
    <x v="5"/>
    <s v="Karnataka"/>
    <x v="1"/>
    <x v="2"/>
    <s v="Novel"/>
    <n v="2"/>
    <n v="3852.56"/>
    <n v="0.24"/>
    <n v="5855.89"/>
    <s v="Net Banking"/>
    <x v="0"/>
    <s v="Same-Day"/>
    <s v="Delivered"/>
    <n v="7705.12"/>
    <n v="5855.8912"/>
  </r>
  <r>
    <x v="205"/>
    <s v="02-Feb-2025"/>
    <x v="6"/>
    <x v="2"/>
    <s v="Tamil Nadu"/>
    <x v="3"/>
    <x v="2"/>
    <s v="Biography"/>
    <n v="5"/>
    <n v="751.65"/>
    <n v="0.22"/>
    <n v="2931.43"/>
    <s v="Net Banking"/>
    <x v="0"/>
    <s v="Standard"/>
    <s v="In Transit"/>
    <n v="3758.25"/>
    <n v="2931.4349999999999"/>
  </r>
  <r>
    <x v="206"/>
    <s v="01-Apr-2025"/>
    <x v="2"/>
    <x v="4"/>
    <s v="Delhi"/>
    <x v="1"/>
    <x v="2"/>
    <s v="Textbook"/>
    <n v="3"/>
    <n v="2368.7199999999998"/>
    <n v="0.18"/>
    <n v="5827.05"/>
    <s v="Credit Card"/>
    <x v="0"/>
    <s v="Express"/>
    <s v="Cancelled"/>
    <n v="7106.16"/>
    <n v="5827.0511999999999"/>
  </r>
  <r>
    <x v="207"/>
    <s v="03-Jan-2025"/>
    <x v="1"/>
    <x v="1"/>
    <s v="Karnataka"/>
    <x v="0"/>
    <x v="3"/>
    <s v="Jacket"/>
    <n v="2"/>
    <n v="4693.3100000000004"/>
    <n v="0.18"/>
    <n v="7697.03"/>
    <s v="Debit Card"/>
    <x v="2"/>
    <s v="Standard"/>
    <s v="Cancelled"/>
    <n v="9386.6200000000008"/>
    <n v="7697.0284000000011"/>
  </r>
  <r>
    <x v="208"/>
    <s v="23-May-2025"/>
    <x v="1"/>
    <x v="0"/>
    <s v="Delhi"/>
    <x v="0"/>
    <x v="2"/>
    <s v="Novel"/>
    <n v="1"/>
    <n v="3010.33"/>
    <n v="0.11"/>
    <n v="2679.19"/>
    <s v="Debit Card"/>
    <x v="0"/>
    <s v="Same-Day"/>
    <s v="Delivered"/>
    <n v="3010.33"/>
    <n v="2679.1936999999998"/>
  </r>
  <r>
    <x v="209"/>
    <s v="22-Jun-2025"/>
    <x v="6"/>
    <x v="3"/>
    <s v="Tamil Nadu"/>
    <x v="2"/>
    <x v="0"/>
    <s v="Smartwatch"/>
    <n v="2"/>
    <n v="3796.49"/>
    <n v="0.19"/>
    <n v="6150.31"/>
    <s v="Debit Card"/>
    <x v="1"/>
    <s v="Standard"/>
    <s v="Delivered"/>
    <n v="7592.98"/>
    <n v="6150.3137999999999"/>
  </r>
  <r>
    <x v="210"/>
    <s v="22-May-2025"/>
    <x v="5"/>
    <x v="0"/>
    <s v="Gujarat"/>
    <x v="3"/>
    <x v="1"/>
    <s v="Milk"/>
    <n v="3"/>
    <n v="1260.83"/>
    <n v="0.22"/>
    <n v="2950.34"/>
    <s v="COD"/>
    <x v="1"/>
    <s v="Same-Day"/>
    <s v="Delivered"/>
    <n v="3782.49"/>
    <n v="2950.3422"/>
  </r>
  <r>
    <x v="211"/>
    <s v="23-Feb-2025"/>
    <x v="6"/>
    <x v="2"/>
    <s v="Gujarat"/>
    <x v="0"/>
    <x v="4"/>
    <s v="Lamp"/>
    <n v="2"/>
    <n v="3167.37"/>
    <n v="0.11"/>
    <n v="5637.92"/>
    <s v="COD"/>
    <x v="1"/>
    <s v="Express"/>
    <s v="In Transit"/>
    <n v="6334.74"/>
    <n v="5637.9186"/>
  </r>
  <r>
    <x v="212"/>
    <s v="10-Apr-2025"/>
    <x v="5"/>
    <x v="4"/>
    <s v="Tamil Nadu"/>
    <x v="3"/>
    <x v="2"/>
    <s v="Comics"/>
    <n v="3"/>
    <n v="1944.65"/>
    <n v="0.19"/>
    <n v="4725.5"/>
    <s v="Net Banking"/>
    <x v="0"/>
    <s v="Express"/>
    <s v="Cancelled"/>
    <n v="5833.9500000000007"/>
    <n v="4725.4995000000008"/>
  </r>
  <r>
    <x v="213"/>
    <s v="30-May-2025"/>
    <x v="1"/>
    <x v="0"/>
    <s v="Tamil Nadu"/>
    <x v="1"/>
    <x v="4"/>
    <s v="Sofa"/>
    <n v="4"/>
    <n v="4842.1499999999996"/>
    <n v="0.14000000000000001"/>
    <n v="16657"/>
    <s v="Credit Card"/>
    <x v="1"/>
    <s v="Standard"/>
    <s v="Delivered"/>
    <n v="19368.599999999999"/>
    <n v="16656.995999999999"/>
  </r>
  <r>
    <x v="214"/>
    <s v="06-Feb-2025"/>
    <x v="5"/>
    <x v="2"/>
    <s v="Maharashtra"/>
    <x v="2"/>
    <x v="3"/>
    <s v="Dress"/>
    <n v="1"/>
    <n v="2724.61"/>
    <n v="0.21"/>
    <n v="2152.44"/>
    <s v="Net Banking"/>
    <x v="2"/>
    <s v="Standard"/>
    <s v="Delivered"/>
    <n v="2724.61"/>
    <n v="2152.4419000000003"/>
  </r>
  <r>
    <x v="215"/>
    <s v="11-Apr-2025"/>
    <x v="1"/>
    <x v="4"/>
    <s v="Maharashtra"/>
    <x v="2"/>
    <x v="1"/>
    <s v="Rice"/>
    <n v="5"/>
    <n v="1163.3800000000001"/>
    <n v="0.05"/>
    <n v="5526.06"/>
    <s v="Debit Card"/>
    <x v="1"/>
    <s v="Express"/>
    <s v="In Transit"/>
    <n v="5816.9000000000005"/>
    <n v="5526.0550000000003"/>
  </r>
  <r>
    <x v="216"/>
    <s v="29-Jun-2025"/>
    <x v="6"/>
    <x v="3"/>
    <s v="Delhi"/>
    <x v="3"/>
    <x v="0"/>
    <s v="Laptop"/>
    <n v="4"/>
    <n v="4580.76"/>
    <n v="0.17"/>
    <n v="15208.12"/>
    <s v="Credit Card"/>
    <x v="1"/>
    <s v="Same-Day"/>
    <s v="Delivered"/>
    <n v="18323.04"/>
    <n v="15208.1232"/>
  </r>
  <r>
    <x v="217"/>
    <s v="23-Jan-2025"/>
    <x v="5"/>
    <x v="1"/>
    <s v="Karnataka"/>
    <x v="1"/>
    <x v="3"/>
    <s v="Dress"/>
    <n v="5"/>
    <n v="3278.73"/>
    <n v="0.08"/>
    <n v="15082.16"/>
    <s v="Net Banking"/>
    <x v="2"/>
    <s v="Express"/>
    <s v="Delivered"/>
    <n v="16393.650000000001"/>
    <n v="15082.158000000001"/>
  </r>
  <r>
    <x v="218"/>
    <s v="21-Jun-2025"/>
    <x v="4"/>
    <x v="3"/>
    <s v="Delhi"/>
    <x v="3"/>
    <x v="2"/>
    <s v="Comics"/>
    <n v="4"/>
    <n v="324.01"/>
    <n v="0.22"/>
    <n v="1010.91"/>
    <s v="UPI"/>
    <x v="2"/>
    <s v="Same-Day"/>
    <s v="Delivered"/>
    <n v="1296.04"/>
    <n v="1010.9112"/>
  </r>
  <r>
    <x v="219"/>
    <s v="04-May-2025"/>
    <x v="6"/>
    <x v="0"/>
    <s v="Karnataka"/>
    <x v="1"/>
    <x v="1"/>
    <s v="Biscuits"/>
    <n v="3"/>
    <n v="1227.0899999999999"/>
    <n v="0.14000000000000001"/>
    <n v="3165.89"/>
    <s v="Debit Card"/>
    <x v="0"/>
    <s v="Standard"/>
    <s v="Delivered"/>
    <n v="3681.2699999999995"/>
    <n v="3165.8921999999993"/>
  </r>
  <r>
    <x v="220"/>
    <s v="01-Mar-2025"/>
    <x v="4"/>
    <x v="5"/>
    <s v="Tamil Nadu"/>
    <x v="1"/>
    <x v="4"/>
    <s v="Curtain"/>
    <n v="2"/>
    <n v="3690.58"/>
    <n v="0.09"/>
    <n v="6716.86"/>
    <s v="Net Banking"/>
    <x v="2"/>
    <s v="Standard"/>
    <s v="Delivered"/>
    <n v="7381.16"/>
    <n v="6716.8555999999999"/>
  </r>
  <r>
    <x v="221"/>
    <s v="15-Jun-2025"/>
    <x v="6"/>
    <x v="3"/>
    <s v="Gujarat"/>
    <x v="3"/>
    <x v="1"/>
    <s v="Rice"/>
    <n v="1"/>
    <n v="3845.26"/>
    <n v="0.1"/>
    <n v="3460.73"/>
    <s v="Credit Card"/>
    <x v="0"/>
    <s v="Same-Day"/>
    <s v="Delivered"/>
    <n v="3845.26"/>
    <n v="3460.7340000000004"/>
  </r>
  <r>
    <x v="222"/>
    <s v="07-May-2025"/>
    <x v="0"/>
    <x v="0"/>
    <s v="Delhi"/>
    <x v="1"/>
    <x v="3"/>
    <s v="T-shirt"/>
    <n v="3"/>
    <n v="396.21"/>
    <n v="0.16"/>
    <n v="998.45"/>
    <s v="COD"/>
    <x v="2"/>
    <s v="Same-Day"/>
    <s v="Delivered"/>
    <n v="1188.6299999999999"/>
    <n v="998.44919999999991"/>
  </r>
  <r>
    <x v="223"/>
    <s v="11-Apr-2025"/>
    <x v="1"/>
    <x v="4"/>
    <s v="Gujarat"/>
    <x v="2"/>
    <x v="0"/>
    <s v="Smartphone"/>
    <n v="1"/>
    <n v="181.96"/>
    <n v="0.18"/>
    <n v="149.21"/>
    <s v="COD"/>
    <x v="2"/>
    <s v="Same-Day"/>
    <s v="Delivered"/>
    <n v="181.96"/>
    <n v="149.20720000000003"/>
  </r>
  <r>
    <x v="224"/>
    <s v="01-May-2025"/>
    <x v="5"/>
    <x v="0"/>
    <s v="Maharashtra"/>
    <x v="2"/>
    <x v="2"/>
    <s v="Textbook"/>
    <n v="2"/>
    <n v="1280.75"/>
    <n v="0.15"/>
    <n v="2177.2800000000002"/>
    <s v="Credit Card"/>
    <x v="1"/>
    <s v="Express"/>
    <s v="Delivered"/>
    <n v="2561.5"/>
    <n v="2177.2750000000001"/>
  </r>
  <r>
    <x v="225"/>
    <s v="10-Feb-2025"/>
    <x v="3"/>
    <x v="2"/>
    <s v="Karnataka"/>
    <x v="0"/>
    <x v="2"/>
    <s v="Novel"/>
    <n v="5"/>
    <n v="1291.72"/>
    <n v="0.17"/>
    <n v="5360.64"/>
    <s v="Net Banking"/>
    <x v="2"/>
    <s v="Express"/>
    <s v="Delivered"/>
    <n v="6458.6"/>
    <n v="5360.6379999999999"/>
  </r>
  <r>
    <x v="226"/>
    <s v="01-Feb-2025"/>
    <x v="4"/>
    <x v="2"/>
    <s v="Tamil Nadu"/>
    <x v="3"/>
    <x v="0"/>
    <s v="Smartphone"/>
    <n v="5"/>
    <n v="2432.42"/>
    <n v="0.16"/>
    <n v="10216.16"/>
    <s v="Net Banking"/>
    <x v="2"/>
    <s v="Same-Day"/>
    <s v="Delivered"/>
    <n v="12162.1"/>
    <n v="10216.164000000001"/>
  </r>
  <r>
    <x v="227"/>
    <s v="16-Mar-2025"/>
    <x v="6"/>
    <x v="5"/>
    <s v="Gujarat"/>
    <x v="1"/>
    <x v="2"/>
    <s v="Comics"/>
    <n v="1"/>
    <n v="1225.8599999999999"/>
    <n v="0.23"/>
    <n v="943.91"/>
    <s v="Credit Card"/>
    <x v="1"/>
    <s v="Same-Day"/>
    <s v="Delivered"/>
    <n v="1225.8599999999999"/>
    <n v="943.91219999999998"/>
  </r>
  <r>
    <x v="228"/>
    <s v="31-May-2025"/>
    <x v="4"/>
    <x v="0"/>
    <s v="Gujarat"/>
    <x v="3"/>
    <x v="0"/>
    <s v="Headphones"/>
    <n v="1"/>
    <n v="978.84"/>
    <n v="0.21"/>
    <n v="773.28"/>
    <s v="COD"/>
    <x v="1"/>
    <s v="Standard"/>
    <s v="Delivered"/>
    <n v="978.84"/>
    <n v="773.28360000000009"/>
  </r>
  <r>
    <x v="229"/>
    <s v="03-Feb-2025"/>
    <x v="3"/>
    <x v="2"/>
    <s v="Karnataka"/>
    <x v="2"/>
    <x v="2"/>
    <s v="Novel"/>
    <n v="2"/>
    <n v="2876.81"/>
    <n v="0.21"/>
    <n v="4545.3599999999997"/>
    <s v="Debit Card"/>
    <x v="1"/>
    <s v="Same-Day"/>
    <s v="Delivered"/>
    <n v="5753.62"/>
    <n v="4545.3598000000002"/>
  </r>
  <r>
    <x v="230"/>
    <s v="17-Apr-2025"/>
    <x v="5"/>
    <x v="4"/>
    <s v="Gujarat"/>
    <x v="1"/>
    <x v="3"/>
    <s v="T-shirt"/>
    <n v="1"/>
    <n v="2241.73"/>
    <n v="0.21"/>
    <n v="1770.97"/>
    <s v="UPI"/>
    <x v="0"/>
    <s v="Express"/>
    <s v="In Transit"/>
    <n v="2241.73"/>
    <n v="1770.9667000000002"/>
  </r>
  <r>
    <x v="231"/>
    <s v="03-Jun-2025"/>
    <x v="2"/>
    <x v="3"/>
    <s v="Karnataka"/>
    <x v="3"/>
    <x v="4"/>
    <s v="Lamp"/>
    <n v="2"/>
    <n v="1843.47"/>
    <n v="0.24"/>
    <n v="2802.07"/>
    <s v="Net Banking"/>
    <x v="2"/>
    <s v="Express"/>
    <s v="Delivered"/>
    <n v="3686.94"/>
    <n v="2802.0744"/>
  </r>
  <r>
    <x v="232"/>
    <s v="01-Jul-2025"/>
    <x v="2"/>
    <x v="6"/>
    <s v="Gujarat"/>
    <x v="3"/>
    <x v="2"/>
    <s v="Novel"/>
    <n v="1"/>
    <n v="501.99"/>
    <n v="0.04"/>
    <n v="481.91"/>
    <s v="UPI"/>
    <x v="0"/>
    <s v="Same-Day"/>
    <s v="Delivered"/>
    <n v="501.99"/>
    <n v="481.91039999999998"/>
  </r>
  <r>
    <x v="233"/>
    <s v="15-Apr-2025"/>
    <x v="2"/>
    <x v="4"/>
    <s v="Maharashtra"/>
    <x v="3"/>
    <x v="4"/>
    <s v="Curtain"/>
    <n v="3"/>
    <n v="2279.21"/>
    <n v="0.19"/>
    <n v="5538.48"/>
    <s v="Credit Card"/>
    <x v="0"/>
    <s v="Standard"/>
    <s v="Delivered"/>
    <n v="6837.63"/>
    <n v="5538.4803000000002"/>
  </r>
  <r>
    <x v="234"/>
    <s v="30-Jun-2025"/>
    <x v="3"/>
    <x v="3"/>
    <s v="Gujarat"/>
    <x v="0"/>
    <x v="2"/>
    <s v="Biography"/>
    <n v="4"/>
    <n v="606.14"/>
    <n v="0.02"/>
    <n v="2376.0700000000002"/>
    <s v="COD"/>
    <x v="1"/>
    <s v="Same-Day"/>
    <s v="Delivered"/>
    <n v="2424.56"/>
    <n v="2376.0688"/>
  </r>
  <r>
    <x v="235"/>
    <s v="03-Jan-2025"/>
    <x v="1"/>
    <x v="1"/>
    <s v="Maharashtra"/>
    <x v="3"/>
    <x v="4"/>
    <s v="Table"/>
    <n v="4"/>
    <n v="3917.93"/>
    <n v="0.18"/>
    <n v="12850.81"/>
    <s v="UPI"/>
    <x v="2"/>
    <s v="Same-Day"/>
    <s v="Delivered"/>
    <n v="15671.72"/>
    <n v="12850.8104"/>
  </r>
  <r>
    <x v="236"/>
    <s v="29-Apr-2025"/>
    <x v="2"/>
    <x v="4"/>
    <s v="Delhi"/>
    <x v="1"/>
    <x v="3"/>
    <s v="Jacket"/>
    <n v="3"/>
    <n v="1415.19"/>
    <n v="0.04"/>
    <n v="4075.75"/>
    <s v="Debit Card"/>
    <x v="2"/>
    <s v="Standard"/>
    <s v="Delivered"/>
    <n v="4245.57"/>
    <n v="4075.7471999999998"/>
  </r>
  <r>
    <x v="237"/>
    <s v="06-Mar-2025"/>
    <x v="5"/>
    <x v="5"/>
    <s v="Maharashtra"/>
    <x v="3"/>
    <x v="4"/>
    <s v="Table"/>
    <n v="2"/>
    <n v="3632.41"/>
    <n v="0.12"/>
    <n v="6393.04"/>
    <s v="UPI"/>
    <x v="2"/>
    <s v="Same-Day"/>
    <s v="Delivered"/>
    <n v="7264.82"/>
    <n v="6393.0415999999996"/>
  </r>
  <r>
    <x v="238"/>
    <s v="07-Apr-2025"/>
    <x v="3"/>
    <x v="4"/>
    <s v="Maharashtra"/>
    <x v="2"/>
    <x v="3"/>
    <s v="Dress"/>
    <n v="5"/>
    <n v="1961.46"/>
    <n v="0.22"/>
    <n v="7649.69"/>
    <s v="Net Banking"/>
    <x v="2"/>
    <s v="Express"/>
    <s v="Delivered"/>
    <n v="9807.2999999999993"/>
    <n v="7649.6939999999995"/>
  </r>
  <r>
    <x v="239"/>
    <s v="06-Jan-2025"/>
    <x v="3"/>
    <x v="1"/>
    <s v="Karnataka"/>
    <x v="2"/>
    <x v="1"/>
    <s v="Oil"/>
    <n v="2"/>
    <n v="2447.15"/>
    <n v="0.04"/>
    <n v="4698.53"/>
    <s v="UPI"/>
    <x v="1"/>
    <s v="Express"/>
    <s v="Delivered"/>
    <n v="4894.3"/>
    <n v="4698.5280000000002"/>
  </r>
  <r>
    <x v="240"/>
    <s v="24-Jan-2025"/>
    <x v="1"/>
    <x v="1"/>
    <s v="Karnataka"/>
    <x v="3"/>
    <x v="2"/>
    <s v="Textbook"/>
    <n v="4"/>
    <n v="1888.58"/>
    <n v="0.23"/>
    <n v="5816.83"/>
    <s v="Net Banking"/>
    <x v="2"/>
    <s v="Standard"/>
    <s v="Delivered"/>
    <n v="7554.32"/>
    <n v="5816.8263999999999"/>
  </r>
  <r>
    <x v="241"/>
    <s v="02-Jul-2025"/>
    <x v="0"/>
    <x v="6"/>
    <s v="Tamil Nadu"/>
    <x v="1"/>
    <x v="1"/>
    <s v="Rice"/>
    <n v="3"/>
    <n v="4173.28"/>
    <n v="0.02"/>
    <n v="12269.44"/>
    <s v="Debit Card"/>
    <x v="2"/>
    <s v="Express"/>
    <s v="Delivered"/>
    <n v="12519.84"/>
    <n v="12269.4432"/>
  </r>
  <r>
    <x v="242"/>
    <s v="14-Mar-2025"/>
    <x v="1"/>
    <x v="5"/>
    <s v="Karnataka"/>
    <x v="1"/>
    <x v="4"/>
    <s v="Sofa"/>
    <n v="4"/>
    <n v="3966.48"/>
    <n v="0.02"/>
    <n v="15548.6"/>
    <s v="Debit Card"/>
    <x v="1"/>
    <s v="Same-Day"/>
    <s v="Delivered"/>
    <n v="15865.92"/>
    <n v="15548.6016"/>
  </r>
  <r>
    <x v="243"/>
    <s v="22-Jun-2025"/>
    <x v="6"/>
    <x v="3"/>
    <s v="Gujarat"/>
    <x v="3"/>
    <x v="1"/>
    <s v="Biscuits"/>
    <n v="5"/>
    <n v="3009.72"/>
    <n v="0.23"/>
    <n v="11587.42"/>
    <s v="Credit Card"/>
    <x v="2"/>
    <s v="Standard"/>
    <s v="Delivered"/>
    <n v="15048.599999999999"/>
    <n v="11587.421999999999"/>
  </r>
  <r>
    <x v="244"/>
    <s v="13-Jun-2025"/>
    <x v="1"/>
    <x v="3"/>
    <s v="Gujarat"/>
    <x v="0"/>
    <x v="4"/>
    <s v="Sofa"/>
    <n v="4"/>
    <n v="4837.37"/>
    <n v="0.08"/>
    <n v="17801.52"/>
    <s v="Credit Card"/>
    <x v="1"/>
    <s v="Express"/>
    <s v="Delivered"/>
    <n v="19349.48"/>
    <n v="17801.5216"/>
  </r>
  <r>
    <x v="245"/>
    <s v="08-Jun-2025"/>
    <x v="6"/>
    <x v="3"/>
    <s v="Gujarat"/>
    <x v="1"/>
    <x v="4"/>
    <s v="Sofa"/>
    <n v="5"/>
    <n v="3469.56"/>
    <n v="0.06"/>
    <n v="16306.93"/>
    <s v="COD"/>
    <x v="1"/>
    <s v="Express"/>
    <s v="Delivered"/>
    <n v="17347.8"/>
    <n v="16306.931999999999"/>
  </r>
  <r>
    <x v="246"/>
    <s v="03-Mar-2025"/>
    <x v="3"/>
    <x v="5"/>
    <s v="Karnataka"/>
    <x v="0"/>
    <x v="1"/>
    <s v="Oil"/>
    <n v="1"/>
    <n v="1547.62"/>
    <n v="0.23"/>
    <n v="1191.67"/>
    <s v="Credit Card"/>
    <x v="2"/>
    <s v="Standard"/>
    <s v="Cancelled"/>
    <n v="1547.62"/>
    <n v="1191.6674"/>
  </r>
  <r>
    <x v="247"/>
    <s v="18-Feb-2025"/>
    <x v="2"/>
    <x v="2"/>
    <s v="Karnataka"/>
    <x v="1"/>
    <x v="3"/>
    <s v="Dress"/>
    <n v="2"/>
    <n v="2653.46"/>
    <n v="0.09"/>
    <n v="4829.3"/>
    <s v="UPI"/>
    <x v="2"/>
    <s v="Standard"/>
    <s v="Delivered"/>
    <n v="5306.92"/>
    <n v="4829.2972"/>
  </r>
  <r>
    <x v="248"/>
    <s v="14-Jan-2025"/>
    <x v="2"/>
    <x v="1"/>
    <s v="Maharashtra"/>
    <x v="3"/>
    <x v="2"/>
    <s v="Comics"/>
    <n v="1"/>
    <n v="210.67"/>
    <n v="0.09"/>
    <n v="191.71"/>
    <s v="UPI"/>
    <x v="0"/>
    <s v="Standard"/>
    <s v="Returned"/>
    <n v="210.67"/>
    <n v="191.7097"/>
  </r>
  <r>
    <x v="249"/>
    <s v="18-Feb-2025"/>
    <x v="2"/>
    <x v="2"/>
    <s v="Gujarat"/>
    <x v="3"/>
    <x v="3"/>
    <s v="Jeans"/>
    <n v="5"/>
    <n v="2189.21"/>
    <n v="0.12"/>
    <n v="9632.52"/>
    <s v="Debit Card"/>
    <x v="2"/>
    <s v="Express"/>
    <s v="Delivered"/>
    <n v="10946.05"/>
    <n v="9632.5239999999994"/>
  </r>
  <r>
    <x v="250"/>
    <s v="22-Jun-2025"/>
    <x v="6"/>
    <x v="3"/>
    <s v="Maharashtra"/>
    <x v="3"/>
    <x v="2"/>
    <s v="Biography"/>
    <n v="4"/>
    <n v="3001.8"/>
    <n v="0.1"/>
    <n v="10806.48"/>
    <s v="COD"/>
    <x v="0"/>
    <s v="Same-Day"/>
    <s v="Delivered"/>
    <n v="12007.2"/>
    <n v="10806.480000000001"/>
  </r>
  <r>
    <x v="251"/>
    <s v="23-Apr-2025"/>
    <x v="0"/>
    <x v="4"/>
    <s v="Gujarat"/>
    <x v="1"/>
    <x v="0"/>
    <s v="Smartphone"/>
    <n v="3"/>
    <n v="1065.6600000000001"/>
    <n v="0.03"/>
    <n v="3101.07"/>
    <s v="Debit Card"/>
    <x v="2"/>
    <s v="Same-Day"/>
    <s v="Delivered"/>
    <n v="3196.9800000000005"/>
    <n v="3101.0706000000005"/>
  </r>
  <r>
    <x v="252"/>
    <s v="18-Jan-2025"/>
    <x v="4"/>
    <x v="1"/>
    <s v="Gujarat"/>
    <x v="3"/>
    <x v="4"/>
    <s v="Table"/>
    <n v="1"/>
    <n v="1804.83"/>
    <n v="0.21"/>
    <n v="1425.82"/>
    <s v="Net Banking"/>
    <x v="1"/>
    <s v="Same-Day"/>
    <s v="Cancelled"/>
    <n v="1804.83"/>
    <n v="1425.8157000000001"/>
  </r>
  <r>
    <x v="253"/>
    <s v="19-Jan-2025"/>
    <x v="6"/>
    <x v="1"/>
    <s v="Delhi"/>
    <x v="3"/>
    <x v="4"/>
    <s v="Lamp"/>
    <n v="2"/>
    <n v="1596.36"/>
    <n v="0.05"/>
    <n v="3033.08"/>
    <s v="UPI"/>
    <x v="0"/>
    <s v="Same-Day"/>
    <s v="Delivered"/>
    <n v="3192.72"/>
    <n v="3033.0839999999998"/>
  </r>
  <r>
    <x v="254"/>
    <s v="25-May-2025"/>
    <x v="6"/>
    <x v="0"/>
    <s v="Gujarat"/>
    <x v="3"/>
    <x v="2"/>
    <s v="Textbook"/>
    <n v="2"/>
    <n v="2484.6799999999998"/>
    <n v="0.13"/>
    <n v="4323.34"/>
    <s v="Net Banking"/>
    <x v="2"/>
    <s v="Same-Day"/>
    <s v="Delivered"/>
    <n v="4969.3599999999997"/>
    <n v="4323.3431999999993"/>
  </r>
  <r>
    <x v="255"/>
    <s v="07-Apr-2025"/>
    <x v="3"/>
    <x v="4"/>
    <s v="Delhi"/>
    <x v="1"/>
    <x v="2"/>
    <s v="Comics"/>
    <n v="4"/>
    <n v="3135.11"/>
    <n v="0.22"/>
    <n v="9781.5400000000009"/>
    <s v="Debit Card"/>
    <x v="2"/>
    <s v="Standard"/>
    <s v="Delivered"/>
    <n v="12540.44"/>
    <n v="9781.5432000000001"/>
  </r>
  <r>
    <x v="256"/>
    <s v="10-Jun-2025"/>
    <x v="2"/>
    <x v="3"/>
    <s v="Tamil Nadu"/>
    <x v="3"/>
    <x v="2"/>
    <s v="Biography"/>
    <n v="4"/>
    <n v="2494.63"/>
    <n v="0.02"/>
    <n v="9778.9500000000007"/>
    <s v="Net Banking"/>
    <x v="2"/>
    <s v="Standard"/>
    <s v="Delivered"/>
    <n v="9978.52"/>
    <n v="9778.9495999999999"/>
  </r>
  <r>
    <x v="257"/>
    <s v="16-Jan-2025"/>
    <x v="5"/>
    <x v="1"/>
    <s v="Gujarat"/>
    <x v="0"/>
    <x v="4"/>
    <s v="Sofa"/>
    <n v="4"/>
    <n v="2871.69"/>
    <n v="0.19"/>
    <n v="9304.2800000000007"/>
    <s v="UPI"/>
    <x v="0"/>
    <s v="Express"/>
    <s v="Delivered"/>
    <n v="11486.76"/>
    <n v="9304.2756000000008"/>
  </r>
  <r>
    <x v="258"/>
    <s v="30-May-2025"/>
    <x v="1"/>
    <x v="0"/>
    <s v="Gujarat"/>
    <x v="3"/>
    <x v="4"/>
    <s v="Curtain"/>
    <n v="4"/>
    <n v="2777.13"/>
    <n v="0.25"/>
    <n v="8331.39"/>
    <s v="Credit Card"/>
    <x v="1"/>
    <s v="Standard"/>
    <s v="Delivered"/>
    <n v="11108.52"/>
    <n v="8331.39"/>
  </r>
  <r>
    <x v="259"/>
    <s v="16-Apr-2025"/>
    <x v="0"/>
    <x v="4"/>
    <s v="Karnataka"/>
    <x v="3"/>
    <x v="0"/>
    <s v="Smartwatch"/>
    <n v="4"/>
    <n v="4339.92"/>
    <n v="0.03"/>
    <n v="16838.89"/>
    <s v="UPI"/>
    <x v="0"/>
    <s v="Standard"/>
    <s v="Cancelled"/>
    <n v="17359.68"/>
    <n v="16838.889599999999"/>
  </r>
  <r>
    <x v="260"/>
    <s v="31-May-2025"/>
    <x v="4"/>
    <x v="0"/>
    <s v="Gujarat"/>
    <x v="0"/>
    <x v="1"/>
    <s v="Milk"/>
    <n v="5"/>
    <n v="782.25"/>
    <n v="0.05"/>
    <n v="3715.69"/>
    <s v="Net Banking"/>
    <x v="0"/>
    <s v="Standard"/>
    <s v="Delivered"/>
    <n v="3911.25"/>
    <n v="3715.6875"/>
  </r>
  <r>
    <x v="261"/>
    <s v="27-Jan-2025"/>
    <x v="3"/>
    <x v="1"/>
    <s v="Gujarat"/>
    <x v="2"/>
    <x v="1"/>
    <s v="Milk"/>
    <n v="3"/>
    <n v="4897.1000000000004"/>
    <n v="7.0000000000000007E-2"/>
    <n v="13662.91"/>
    <s v="COD"/>
    <x v="0"/>
    <s v="Same-Day"/>
    <s v="In Transit"/>
    <n v="14691.300000000001"/>
    <n v="13662.909"/>
  </r>
  <r>
    <x v="262"/>
    <s v="27-Jan-2025"/>
    <x v="3"/>
    <x v="1"/>
    <s v="Delhi"/>
    <x v="3"/>
    <x v="1"/>
    <s v="Rice"/>
    <n v="3"/>
    <n v="4348.53"/>
    <n v="0.03"/>
    <n v="12654.22"/>
    <s v="Net Banking"/>
    <x v="0"/>
    <s v="Standard"/>
    <s v="Delivered"/>
    <n v="13045.59"/>
    <n v="12654.222299999999"/>
  </r>
  <r>
    <x v="263"/>
    <s v="11-May-2025"/>
    <x v="6"/>
    <x v="0"/>
    <s v="Tamil Nadu"/>
    <x v="1"/>
    <x v="4"/>
    <s v="Sofa"/>
    <n v="5"/>
    <n v="3198.77"/>
    <n v="0.16"/>
    <n v="13434.83"/>
    <s v="Net Banking"/>
    <x v="0"/>
    <s v="Express"/>
    <s v="Delivered"/>
    <n v="15993.85"/>
    <n v="13434.833999999999"/>
  </r>
  <r>
    <x v="264"/>
    <s v="05-Apr-2025"/>
    <x v="4"/>
    <x v="4"/>
    <s v="Gujarat"/>
    <x v="0"/>
    <x v="0"/>
    <s v="Smartwatch"/>
    <n v="3"/>
    <n v="2328.0100000000002"/>
    <n v="0.12"/>
    <n v="6145.95"/>
    <s v="UPI"/>
    <x v="1"/>
    <s v="Same-Day"/>
    <s v="Returned"/>
    <n v="6984.0300000000007"/>
    <n v="6145.9464000000007"/>
  </r>
  <r>
    <x v="265"/>
    <s v="19-Apr-2025"/>
    <x v="4"/>
    <x v="4"/>
    <s v="Karnataka"/>
    <x v="1"/>
    <x v="0"/>
    <s v="Smartwatch"/>
    <n v="4"/>
    <n v="1167.3699999999999"/>
    <n v="0.11"/>
    <n v="4155.84"/>
    <s v="Credit Card"/>
    <x v="1"/>
    <s v="Standard"/>
    <s v="Delivered"/>
    <n v="4669.4799999999996"/>
    <n v="4155.8371999999999"/>
  </r>
  <r>
    <x v="266"/>
    <s v="04-Feb-2025"/>
    <x v="2"/>
    <x v="2"/>
    <s v="Gujarat"/>
    <x v="0"/>
    <x v="4"/>
    <s v="Curtain"/>
    <n v="5"/>
    <n v="4276.87"/>
    <n v="0.2"/>
    <n v="17107.48"/>
    <s v="COD"/>
    <x v="0"/>
    <s v="Same-Day"/>
    <s v="Delivered"/>
    <n v="21384.35"/>
    <n v="17107.48"/>
  </r>
  <r>
    <x v="267"/>
    <s v="23-Feb-2025"/>
    <x v="6"/>
    <x v="2"/>
    <s v="Maharashtra"/>
    <x v="3"/>
    <x v="2"/>
    <s v="Novel"/>
    <n v="4"/>
    <n v="103.31"/>
    <n v="0.24"/>
    <n v="314.06"/>
    <s v="Debit Card"/>
    <x v="2"/>
    <s v="Standard"/>
    <s v="Returned"/>
    <n v="413.24"/>
    <n v="314.06240000000003"/>
  </r>
  <r>
    <x v="268"/>
    <s v="15-Apr-2025"/>
    <x v="2"/>
    <x v="4"/>
    <s v="Karnataka"/>
    <x v="3"/>
    <x v="4"/>
    <s v="Sofa"/>
    <n v="3"/>
    <n v="1326.91"/>
    <n v="0.09"/>
    <n v="3622.46"/>
    <s v="Credit Card"/>
    <x v="1"/>
    <s v="Same-Day"/>
    <s v="Delivered"/>
    <n v="3980.7300000000005"/>
    <n v="3622.4643000000005"/>
  </r>
  <r>
    <x v="269"/>
    <s v="21-Jun-2025"/>
    <x v="4"/>
    <x v="3"/>
    <s v="Tamil Nadu"/>
    <x v="3"/>
    <x v="4"/>
    <s v="Sofa"/>
    <n v="1"/>
    <n v="105.32"/>
    <n v="0.12"/>
    <n v="92.68"/>
    <s v="Credit Card"/>
    <x v="1"/>
    <s v="Standard"/>
    <s v="Delivered"/>
    <n v="105.32"/>
    <n v="92.681599999999989"/>
  </r>
  <r>
    <x v="270"/>
    <s v="30-Apr-2025"/>
    <x v="0"/>
    <x v="4"/>
    <s v="Maharashtra"/>
    <x v="1"/>
    <x v="2"/>
    <s v="Novel"/>
    <n v="4"/>
    <n v="3500.75"/>
    <n v="0.12"/>
    <n v="12322.64"/>
    <s v="UPI"/>
    <x v="0"/>
    <s v="Standard"/>
    <s v="Delivered"/>
    <n v="14003"/>
    <n v="12322.64"/>
  </r>
  <r>
    <x v="271"/>
    <s v="26-Mar-2025"/>
    <x v="0"/>
    <x v="5"/>
    <s v="Karnataka"/>
    <x v="3"/>
    <x v="0"/>
    <s v="Smartphone"/>
    <n v="2"/>
    <n v="1975.33"/>
    <n v="0.2"/>
    <n v="3160.53"/>
    <s v="UPI"/>
    <x v="2"/>
    <s v="Standard"/>
    <s v="Delivered"/>
    <n v="3950.66"/>
    <n v="3160.5280000000002"/>
  </r>
  <r>
    <x v="272"/>
    <s v="13-Feb-2025"/>
    <x v="5"/>
    <x v="2"/>
    <s v="Gujarat"/>
    <x v="1"/>
    <x v="1"/>
    <s v="Rice"/>
    <n v="3"/>
    <n v="3639.92"/>
    <n v="0.16"/>
    <n v="9172.6"/>
    <s v="Debit Card"/>
    <x v="2"/>
    <s v="Standard"/>
    <s v="Delivered"/>
    <n v="10919.76"/>
    <n v="9172.5983999999989"/>
  </r>
  <r>
    <x v="273"/>
    <s v="02-Jul-2025"/>
    <x v="0"/>
    <x v="6"/>
    <s v="Maharashtra"/>
    <x v="2"/>
    <x v="2"/>
    <s v="Textbook"/>
    <n v="1"/>
    <n v="2988.91"/>
    <n v="0.1"/>
    <n v="2690.02"/>
    <s v="Credit Card"/>
    <x v="0"/>
    <s v="Express"/>
    <s v="Cancelled"/>
    <n v="2988.91"/>
    <n v="2690.0189999999998"/>
  </r>
  <r>
    <x v="274"/>
    <s v="17-Apr-2025"/>
    <x v="5"/>
    <x v="4"/>
    <s v="Maharashtra"/>
    <x v="0"/>
    <x v="3"/>
    <s v="Dress"/>
    <n v="5"/>
    <n v="3040.04"/>
    <n v="0.15"/>
    <n v="12920.17"/>
    <s v="Debit Card"/>
    <x v="1"/>
    <s v="Same-Day"/>
    <s v="Cancelled"/>
    <n v="15200.2"/>
    <n v="12920.17"/>
  </r>
  <r>
    <x v="275"/>
    <s v="29-May-2025"/>
    <x v="5"/>
    <x v="0"/>
    <s v="Gujarat"/>
    <x v="3"/>
    <x v="4"/>
    <s v="Sofa"/>
    <n v="2"/>
    <n v="3764.43"/>
    <n v="7.0000000000000007E-2"/>
    <n v="7001.84"/>
    <s v="COD"/>
    <x v="1"/>
    <s v="Standard"/>
    <s v="Delivered"/>
    <n v="7528.86"/>
    <n v="7001.8397999999988"/>
  </r>
  <r>
    <x v="276"/>
    <s v="24-May-2025"/>
    <x v="4"/>
    <x v="0"/>
    <s v="Tamil Nadu"/>
    <x v="2"/>
    <x v="0"/>
    <s v="Laptop"/>
    <n v="5"/>
    <n v="4454.75"/>
    <n v="0"/>
    <n v="22273.75"/>
    <s v="COD"/>
    <x v="0"/>
    <s v="Express"/>
    <s v="Delivered"/>
    <n v="22273.75"/>
    <n v="22273.75"/>
  </r>
  <r>
    <x v="277"/>
    <s v="16-May-2025"/>
    <x v="1"/>
    <x v="0"/>
    <s v="Karnataka"/>
    <x v="0"/>
    <x v="1"/>
    <s v="Biscuits"/>
    <n v="2"/>
    <n v="3837.36"/>
    <n v="0.24"/>
    <n v="5832.79"/>
    <s v="COD"/>
    <x v="1"/>
    <s v="Standard"/>
    <s v="Delivered"/>
    <n v="7674.72"/>
    <n v="5832.7872000000007"/>
  </r>
  <r>
    <x v="278"/>
    <s v="11-Feb-2025"/>
    <x v="2"/>
    <x v="2"/>
    <s v="Delhi"/>
    <x v="1"/>
    <x v="0"/>
    <s v="Headphones"/>
    <n v="4"/>
    <n v="2582.39"/>
    <n v="0.16"/>
    <n v="8676.83"/>
    <s v="Credit Card"/>
    <x v="0"/>
    <s v="Same-Day"/>
    <s v="Delivered"/>
    <n v="10329.56"/>
    <n v="8676.8303999999989"/>
  </r>
  <r>
    <x v="279"/>
    <s v="21-May-2025"/>
    <x v="0"/>
    <x v="0"/>
    <s v="Gujarat"/>
    <x v="3"/>
    <x v="2"/>
    <s v="Novel"/>
    <n v="2"/>
    <n v="1459.59"/>
    <n v="0.08"/>
    <n v="2685.65"/>
    <s v="COD"/>
    <x v="1"/>
    <s v="Same-Day"/>
    <s v="In Transit"/>
    <n v="2919.18"/>
    <n v="2685.6455999999998"/>
  </r>
  <r>
    <x v="280"/>
    <s v="04-Mar-2025"/>
    <x v="2"/>
    <x v="5"/>
    <s v="Tamil Nadu"/>
    <x v="0"/>
    <x v="3"/>
    <s v="Dress"/>
    <n v="1"/>
    <n v="1619.83"/>
    <n v="0.11"/>
    <n v="1441.65"/>
    <s v="COD"/>
    <x v="1"/>
    <s v="Standard"/>
    <s v="Delivered"/>
    <n v="1619.83"/>
    <n v="1441.6487"/>
  </r>
  <r>
    <x v="281"/>
    <s v="21-Mar-2025"/>
    <x v="1"/>
    <x v="5"/>
    <s v="Tamil Nadu"/>
    <x v="3"/>
    <x v="2"/>
    <s v="Novel"/>
    <n v="1"/>
    <n v="1615.52"/>
    <n v="0.19"/>
    <n v="1308.57"/>
    <s v="COD"/>
    <x v="1"/>
    <s v="Same-Day"/>
    <s v="Delivered"/>
    <n v="1615.52"/>
    <n v="1308.5712000000001"/>
  </r>
  <r>
    <x v="282"/>
    <s v="13-May-2025"/>
    <x v="2"/>
    <x v="0"/>
    <s v="Delhi"/>
    <x v="3"/>
    <x v="3"/>
    <s v="T-shirt"/>
    <n v="5"/>
    <n v="2634.39"/>
    <n v="0.21"/>
    <n v="10405.84"/>
    <s v="Net Banking"/>
    <x v="2"/>
    <s v="Express"/>
    <s v="Delivered"/>
    <n v="13171.949999999999"/>
    <n v="10405.8405"/>
  </r>
  <r>
    <x v="283"/>
    <s v="09-May-2025"/>
    <x v="1"/>
    <x v="0"/>
    <s v="Maharashtra"/>
    <x v="0"/>
    <x v="4"/>
    <s v="Lamp"/>
    <n v="3"/>
    <n v="2666.89"/>
    <n v="7.0000000000000007E-2"/>
    <n v="7440.62"/>
    <s v="UPI"/>
    <x v="2"/>
    <s v="Same-Day"/>
    <s v="Delivered"/>
    <n v="8000.67"/>
    <n v="7440.6230999999998"/>
  </r>
  <r>
    <x v="284"/>
    <s v="16-Mar-2025"/>
    <x v="6"/>
    <x v="5"/>
    <s v="Maharashtra"/>
    <x v="0"/>
    <x v="1"/>
    <s v="Milk"/>
    <n v="2"/>
    <n v="1901.67"/>
    <n v="0.06"/>
    <n v="3575.14"/>
    <s v="Net Banking"/>
    <x v="1"/>
    <s v="Standard"/>
    <s v="Delivered"/>
    <n v="3803.34"/>
    <n v="3575.1396"/>
  </r>
  <r>
    <x v="285"/>
    <s v="29-Mar-2025"/>
    <x v="4"/>
    <x v="5"/>
    <s v="Maharashtra"/>
    <x v="3"/>
    <x v="1"/>
    <s v="Rice"/>
    <n v="1"/>
    <n v="2411.65"/>
    <n v="0.1"/>
    <n v="2170.4899999999998"/>
    <s v="Credit Card"/>
    <x v="0"/>
    <s v="Standard"/>
    <s v="Returned"/>
    <n v="2411.65"/>
    <n v="2170.4850000000001"/>
  </r>
  <r>
    <x v="286"/>
    <s v="26-Jun-2025"/>
    <x v="5"/>
    <x v="3"/>
    <s v="Delhi"/>
    <x v="2"/>
    <x v="0"/>
    <s v="Smartwatch"/>
    <n v="4"/>
    <n v="4587.6899999999996"/>
    <n v="0.08"/>
    <n v="16882.7"/>
    <s v="UPI"/>
    <x v="0"/>
    <s v="Standard"/>
    <s v="Delivered"/>
    <n v="18350.759999999998"/>
    <n v="16882.699199999999"/>
  </r>
  <r>
    <x v="287"/>
    <s v="13-Apr-2025"/>
    <x v="6"/>
    <x v="4"/>
    <s v="Delhi"/>
    <x v="2"/>
    <x v="0"/>
    <s v="Laptop"/>
    <n v="4"/>
    <n v="437.74"/>
    <n v="0.12"/>
    <n v="1540.84"/>
    <s v="COD"/>
    <x v="0"/>
    <s v="Express"/>
    <s v="Delivered"/>
    <n v="1750.96"/>
    <n v="1540.8448000000001"/>
  </r>
  <r>
    <x v="288"/>
    <s v="31-Mar-2025"/>
    <x v="3"/>
    <x v="5"/>
    <s v="Maharashtra"/>
    <x v="3"/>
    <x v="1"/>
    <s v="Biscuits"/>
    <n v="3"/>
    <n v="2862.65"/>
    <n v="0.08"/>
    <n v="7900.91"/>
    <s v="UPI"/>
    <x v="0"/>
    <s v="Same-Day"/>
    <s v="Delivered"/>
    <n v="8587.9500000000007"/>
    <n v="7900.9140000000007"/>
  </r>
  <r>
    <x v="289"/>
    <s v="26-Jan-2025"/>
    <x v="6"/>
    <x v="1"/>
    <s v="Delhi"/>
    <x v="2"/>
    <x v="1"/>
    <s v="Biscuits"/>
    <n v="2"/>
    <n v="131.25"/>
    <n v="0.1"/>
    <n v="236.25"/>
    <s v="COD"/>
    <x v="0"/>
    <s v="Standard"/>
    <s v="Delivered"/>
    <n v="262.5"/>
    <n v="236.25"/>
  </r>
  <r>
    <x v="290"/>
    <s v="20-Feb-2025"/>
    <x v="5"/>
    <x v="2"/>
    <s v="Maharashtra"/>
    <x v="1"/>
    <x v="0"/>
    <s v="Headphones"/>
    <n v="3"/>
    <n v="609.35"/>
    <n v="0.13"/>
    <n v="1590.4"/>
    <s v="Net Banking"/>
    <x v="1"/>
    <s v="Standard"/>
    <s v="Delivered"/>
    <n v="1828.0500000000002"/>
    <n v="1590.4035000000001"/>
  </r>
  <r>
    <x v="291"/>
    <s v="15-Feb-2025"/>
    <x v="4"/>
    <x v="2"/>
    <s v="Karnataka"/>
    <x v="2"/>
    <x v="0"/>
    <s v="Laptop"/>
    <n v="2"/>
    <n v="4496.71"/>
    <n v="0.13"/>
    <n v="7824.28"/>
    <s v="Credit Card"/>
    <x v="0"/>
    <s v="Same-Day"/>
    <s v="Delivered"/>
    <n v="8993.42"/>
    <n v="7824.2754000000004"/>
  </r>
  <r>
    <x v="292"/>
    <s v="15-Jan-2025"/>
    <x v="0"/>
    <x v="1"/>
    <s v="Gujarat"/>
    <x v="3"/>
    <x v="0"/>
    <s v="Smartphone"/>
    <n v="4"/>
    <n v="466.67"/>
    <n v="0.14000000000000001"/>
    <n v="1605.34"/>
    <s v="Debit Card"/>
    <x v="1"/>
    <s v="Express"/>
    <s v="Delivered"/>
    <n v="1866.68"/>
    <n v="1605.3448000000001"/>
  </r>
  <r>
    <x v="293"/>
    <s v="09-Mar-2025"/>
    <x v="6"/>
    <x v="5"/>
    <s v="Tamil Nadu"/>
    <x v="3"/>
    <x v="4"/>
    <s v="Curtain"/>
    <n v="4"/>
    <n v="1432.58"/>
    <n v="0.02"/>
    <n v="5615.71"/>
    <s v="UPI"/>
    <x v="2"/>
    <s v="Standard"/>
    <s v="Cancelled"/>
    <n v="5730.32"/>
    <n v="5615.7136"/>
  </r>
  <r>
    <x v="294"/>
    <s v="07-Jan-2025"/>
    <x v="2"/>
    <x v="1"/>
    <s v="Delhi"/>
    <x v="2"/>
    <x v="1"/>
    <s v="Rice"/>
    <n v="4"/>
    <n v="2383.67"/>
    <n v="0.1"/>
    <n v="8581.2099999999991"/>
    <s v="Credit Card"/>
    <x v="0"/>
    <s v="Same-Day"/>
    <s v="In Transit"/>
    <n v="9534.68"/>
    <n v="8581.2120000000014"/>
  </r>
  <r>
    <x v="295"/>
    <s v="27-Apr-2025"/>
    <x v="6"/>
    <x v="4"/>
    <s v="Karnataka"/>
    <x v="0"/>
    <x v="3"/>
    <s v="Jacket"/>
    <n v="1"/>
    <n v="543.05999999999995"/>
    <n v="0.2"/>
    <n v="434.45"/>
    <s v="Net Banking"/>
    <x v="2"/>
    <s v="Express"/>
    <s v="Delivered"/>
    <n v="543.05999999999995"/>
    <n v="434.44799999999998"/>
  </r>
  <r>
    <x v="296"/>
    <s v="20-Apr-2025"/>
    <x v="6"/>
    <x v="4"/>
    <s v="Maharashtra"/>
    <x v="3"/>
    <x v="4"/>
    <s v="Sofa"/>
    <n v="4"/>
    <n v="2615.9499999999998"/>
    <n v="0.17"/>
    <n v="8684.9500000000007"/>
    <s v="Debit Card"/>
    <x v="2"/>
    <s v="Express"/>
    <s v="Delivered"/>
    <n v="10463.799999999999"/>
    <n v="8684.9539999999997"/>
  </r>
  <r>
    <x v="297"/>
    <s v="16-Feb-2025"/>
    <x v="6"/>
    <x v="2"/>
    <s v="Gujarat"/>
    <x v="0"/>
    <x v="2"/>
    <s v="Biography"/>
    <n v="1"/>
    <n v="2364.0100000000002"/>
    <n v="0.2"/>
    <n v="1891.21"/>
    <s v="COD"/>
    <x v="0"/>
    <s v="Standard"/>
    <s v="Delivered"/>
    <n v="2364.0100000000002"/>
    <n v="1891.2080000000003"/>
  </r>
  <r>
    <x v="298"/>
    <s v="27-Apr-2025"/>
    <x v="6"/>
    <x v="4"/>
    <s v="Delhi"/>
    <x v="0"/>
    <x v="3"/>
    <s v="Jeans"/>
    <n v="1"/>
    <n v="2953.39"/>
    <n v="0.06"/>
    <n v="2776.19"/>
    <s v="Net Banking"/>
    <x v="2"/>
    <s v="Standard"/>
    <s v="In Transit"/>
    <n v="2953.39"/>
    <n v="2776.1865999999995"/>
  </r>
  <r>
    <x v="299"/>
    <s v="14-Feb-2025"/>
    <x v="1"/>
    <x v="2"/>
    <s v="Delhi"/>
    <x v="1"/>
    <x v="3"/>
    <s v="Jacket"/>
    <n v="1"/>
    <n v="309.20999999999998"/>
    <n v="0.12"/>
    <n v="272.10000000000002"/>
    <s v="Credit Card"/>
    <x v="2"/>
    <s v="Standard"/>
    <s v="Cancelled"/>
    <n v="309.20999999999998"/>
    <n v="272.10480000000001"/>
  </r>
  <r>
    <x v="300"/>
    <s v="04-Jan-2025"/>
    <x v="4"/>
    <x v="1"/>
    <s v="Maharashtra"/>
    <x v="2"/>
    <x v="2"/>
    <s v="Biography"/>
    <n v="4"/>
    <n v="946.76"/>
    <n v="0.05"/>
    <n v="3597.69"/>
    <s v="Net Banking"/>
    <x v="1"/>
    <s v="Standard"/>
    <s v="Delivered"/>
    <n v="3787.04"/>
    <n v="3597.6879999999996"/>
  </r>
  <r>
    <x v="301"/>
    <s v="16-Jan-2025"/>
    <x v="5"/>
    <x v="1"/>
    <s v="Gujarat"/>
    <x v="1"/>
    <x v="3"/>
    <s v="T-shirt"/>
    <n v="2"/>
    <n v="3271.66"/>
    <n v="0.12"/>
    <n v="5758.12"/>
    <s v="COD"/>
    <x v="1"/>
    <s v="Same-Day"/>
    <s v="Delivered"/>
    <n v="6543.32"/>
    <n v="5758.1215999999995"/>
  </r>
  <r>
    <x v="302"/>
    <s v="20-May-2025"/>
    <x v="2"/>
    <x v="0"/>
    <s v="Delhi"/>
    <x v="0"/>
    <x v="4"/>
    <s v="Table"/>
    <n v="5"/>
    <n v="1320.82"/>
    <n v="0.25"/>
    <n v="4953.07"/>
    <s v="Net Banking"/>
    <x v="0"/>
    <s v="Same-Day"/>
    <s v="In Transit"/>
    <n v="6604.0999999999995"/>
    <n v="4953.0749999999998"/>
  </r>
  <r>
    <x v="303"/>
    <s v="05-May-2025"/>
    <x v="3"/>
    <x v="0"/>
    <s v="Gujarat"/>
    <x v="0"/>
    <x v="4"/>
    <s v="Table"/>
    <n v="5"/>
    <n v="2561.73"/>
    <n v="0.1"/>
    <n v="11527.78"/>
    <s v="Net Banking"/>
    <x v="2"/>
    <s v="Standard"/>
    <s v="Delivered"/>
    <n v="12808.65"/>
    <n v="11527.785"/>
  </r>
  <r>
    <x v="304"/>
    <s v="14-Jan-2025"/>
    <x v="2"/>
    <x v="1"/>
    <s v="Karnataka"/>
    <x v="3"/>
    <x v="3"/>
    <s v="T-shirt"/>
    <n v="5"/>
    <n v="1851.42"/>
    <n v="0.15"/>
    <n v="7868.53"/>
    <s v="Credit Card"/>
    <x v="2"/>
    <s v="Standard"/>
    <s v="Delivered"/>
    <n v="9257.1"/>
    <n v="7868.5349999999999"/>
  </r>
  <r>
    <x v="305"/>
    <s v="16-Feb-2025"/>
    <x v="6"/>
    <x v="2"/>
    <s v="Gujarat"/>
    <x v="3"/>
    <x v="3"/>
    <s v="Dress"/>
    <n v="5"/>
    <n v="4247.87"/>
    <n v="0.2"/>
    <n v="16991.48"/>
    <s v="Credit Card"/>
    <x v="0"/>
    <s v="Express"/>
    <s v="Delivered"/>
    <n v="21239.35"/>
    <n v="16991.48"/>
  </r>
  <r>
    <x v="306"/>
    <s v="16-Jan-2025"/>
    <x v="5"/>
    <x v="1"/>
    <s v="Karnataka"/>
    <x v="3"/>
    <x v="1"/>
    <s v="Milk"/>
    <n v="3"/>
    <n v="4743.04"/>
    <n v="0.14000000000000001"/>
    <n v="12237.04"/>
    <s v="COD"/>
    <x v="0"/>
    <s v="Same-Day"/>
    <s v="Cancelled"/>
    <n v="14229.119999999999"/>
    <n v="12237.043199999998"/>
  </r>
  <r>
    <x v="307"/>
    <s v="27-Jun-2025"/>
    <x v="1"/>
    <x v="3"/>
    <s v="Delhi"/>
    <x v="1"/>
    <x v="2"/>
    <s v="Comics"/>
    <n v="1"/>
    <n v="375.22"/>
    <n v="0.15"/>
    <n v="318.94"/>
    <s v="Net Banking"/>
    <x v="0"/>
    <s v="Standard"/>
    <s v="Delivered"/>
    <n v="375.22"/>
    <n v="318.93700000000001"/>
  </r>
  <r>
    <x v="308"/>
    <s v="09-Jan-2025"/>
    <x v="5"/>
    <x v="1"/>
    <s v="Delhi"/>
    <x v="0"/>
    <x v="1"/>
    <s v="Oil"/>
    <n v="2"/>
    <n v="4602.03"/>
    <n v="0.21"/>
    <n v="7271.21"/>
    <s v="UPI"/>
    <x v="1"/>
    <s v="Express"/>
    <s v="Delivered"/>
    <n v="9204.06"/>
    <n v="7271.2074000000002"/>
  </r>
  <r>
    <x v="309"/>
    <s v="18-Jun-2025"/>
    <x v="0"/>
    <x v="3"/>
    <s v="Maharashtra"/>
    <x v="0"/>
    <x v="1"/>
    <s v="Oil"/>
    <n v="1"/>
    <n v="1930.59"/>
    <n v="0.24"/>
    <n v="1467.25"/>
    <s v="COD"/>
    <x v="2"/>
    <s v="Express"/>
    <s v="Delivered"/>
    <n v="1930.59"/>
    <n v="1467.2483999999999"/>
  </r>
  <r>
    <x v="310"/>
    <s v="08-Mar-2025"/>
    <x v="4"/>
    <x v="5"/>
    <s v="Delhi"/>
    <x v="2"/>
    <x v="4"/>
    <s v="Sofa"/>
    <n v="4"/>
    <n v="3280.98"/>
    <n v="0.04"/>
    <n v="12598.96"/>
    <s v="Net Banking"/>
    <x v="1"/>
    <s v="Same-Day"/>
    <s v="Delivered"/>
    <n v="13123.92"/>
    <n v="12598.9632"/>
  </r>
  <r>
    <x v="311"/>
    <s v="16-Jan-2025"/>
    <x v="5"/>
    <x v="1"/>
    <s v="Tamil Nadu"/>
    <x v="1"/>
    <x v="1"/>
    <s v="Oil"/>
    <n v="3"/>
    <n v="724.01"/>
    <n v="0.18"/>
    <n v="1781.06"/>
    <s v="UPI"/>
    <x v="1"/>
    <s v="Same-Day"/>
    <s v="Returned"/>
    <n v="2172.0299999999997"/>
    <n v="1781.0645999999999"/>
  </r>
  <r>
    <x v="312"/>
    <s v="12-Apr-2025"/>
    <x v="4"/>
    <x v="4"/>
    <s v="Delhi"/>
    <x v="3"/>
    <x v="1"/>
    <s v="Rice"/>
    <n v="5"/>
    <n v="1182.3900000000001"/>
    <n v="0.14000000000000001"/>
    <n v="5084.28"/>
    <s v="COD"/>
    <x v="2"/>
    <s v="Express"/>
    <s v="Delivered"/>
    <n v="5911.9500000000007"/>
    <n v="5084.277000000001"/>
  </r>
  <r>
    <x v="313"/>
    <s v="18-Feb-2025"/>
    <x v="2"/>
    <x v="2"/>
    <s v="Karnataka"/>
    <x v="2"/>
    <x v="0"/>
    <s v="Laptop"/>
    <n v="1"/>
    <n v="4126.1400000000003"/>
    <n v="0.17"/>
    <n v="3424.7"/>
    <s v="UPI"/>
    <x v="0"/>
    <s v="Same-Day"/>
    <s v="Delivered"/>
    <n v="4126.1400000000003"/>
    <n v="3424.6962000000003"/>
  </r>
  <r>
    <x v="314"/>
    <s v="26-Feb-2025"/>
    <x v="0"/>
    <x v="2"/>
    <s v="Delhi"/>
    <x v="1"/>
    <x v="4"/>
    <s v="Sofa"/>
    <n v="3"/>
    <n v="3956.4"/>
    <n v="0.18"/>
    <n v="9732.74"/>
    <s v="Credit Card"/>
    <x v="2"/>
    <s v="Standard"/>
    <s v="Delivered"/>
    <n v="11869.2"/>
    <n v="9732.7440000000006"/>
  </r>
  <r>
    <x v="315"/>
    <s v="12-May-2025"/>
    <x v="3"/>
    <x v="0"/>
    <s v="Tamil Nadu"/>
    <x v="3"/>
    <x v="2"/>
    <s v="Textbook"/>
    <n v="3"/>
    <n v="2775.52"/>
    <n v="0.03"/>
    <n v="8076.76"/>
    <s v="Net Banking"/>
    <x v="2"/>
    <s v="Express"/>
    <s v="Delivered"/>
    <n v="8326.56"/>
    <n v="8076.7631999999994"/>
  </r>
  <r>
    <x v="316"/>
    <s v="07-Apr-2025"/>
    <x v="3"/>
    <x v="4"/>
    <s v="Karnataka"/>
    <x v="1"/>
    <x v="0"/>
    <s v="Smartphone"/>
    <n v="3"/>
    <n v="4763.1400000000003"/>
    <n v="0.02"/>
    <n v="14003.63"/>
    <s v="Credit Card"/>
    <x v="2"/>
    <s v="Standard"/>
    <s v="Delivered"/>
    <n v="14289.420000000002"/>
    <n v="14003.631600000002"/>
  </r>
  <r>
    <x v="317"/>
    <s v="13-Feb-2025"/>
    <x v="5"/>
    <x v="2"/>
    <s v="Karnataka"/>
    <x v="3"/>
    <x v="0"/>
    <s v="Smartphone"/>
    <n v="4"/>
    <n v="3552.07"/>
    <n v="0.11"/>
    <n v="12645.37"/>
    <s v="COD"/>
    <x v="1"/>
    <s v="Same-Day"/>
    <s v="Delivered"/>
    <n v="14208.28"/>
    <n v="12645.369200000001"/>
  </r>
  <r>
    <x v="318"/>
    <s v="17-Apr-2025"/>
    <x v="5"/>
    <x v="4"/>
    <s v="Maharashtra"/>
    <x v="2"/>
    <x v="2"/>
    <s v="Textbook"/>
    <n v="2"/>
    <n v="4874.55"/>
    <n v="0.1"/>
    <n v="8774.19"/>
    <s v="Credit Card"/>
    <x v="2"/>
    <s v="Same-Day"/>
    <s v="Delivered"/>
    <n v="9749.1"/>
    <n v="8774.19"/>
  </r>
  <r>
    <x v="319"/>
    <s v="28-Jan-2025"/>
    <x v="2"/>
    <x v="1"/>
    <s v="Maharashtra"/>
    <x v="2"/>
    <x v="4"/>
    <s v="Sofa"/>
    <n v="5"/>
    <n v="2793.35"/>
    <n v="0.12"/>
    <n v="12290.74"/>
    <s v="Credit Card"/>
    <x v="2"/>
    <s v="Standard"/>
    <s v="Delivered"/>
    <n v="13966.75"/>
    <n v="12290.74"/>
  </r>
  <r>
    <x v="320"/>
    <s v="23-May-2025"/>
    <x v="1"/>
    <x v="0"/>
    <s v="Gujarat"/>
    <x v="0"/>
    <x v="0"/>
    <s v="Headphones"/>
    <n v="1"/>
    <n v="226.1"/>
    <n v="0.04"/>
    <n v="217.06"/>
    <s v="Net Banking"/>
    <x v="0"/>
    <s v="Express"/>
    <s v="Delivered"/>
    <n v="226.1"/>
    <n v="217.05599999999998"/>
  </r>
  <r>
    <x v="321"/>
    <s v="03-Jul-2025"/>
    <x v="5"/>
    <x v="6"/>
    <s v="Tamil Nadu"/>
    <x v="2"/>
    <x v="0"/>
    <s v="Headphones"/>
    <n v="3"/>
    <n v="546.57000000000005"/>
    <n v="0.14000000000000001"/>
    <n v="1410.15"/>
    <s v="Net Banking"/>
    <x v="2"/>
    <s v="Standard"/>
    <s v="Returned"/>
    <n v="1639.71"/>
    <n v="1410.1505999999999"/>
  </r>
  <r>
    <x v="322"/>
    <s v="23-Jun-2025"/>
    <x v="3"/>
    <x v="3"/>
    <s v="Tamil Nadu"/>
    <x v="0"/>
    <x v="4"/>
    <s v="Sofa"/>
    <n v="4"/>
    <n v="2378.7800000000002"/>
    <n v="0.06"/>
    <n v="8944.2099999999991"/>
    <s v="Credit Card"/>
    <x v="2"/>
    <s v="Express"/>
    <s v="Delivered"/>
    <n v="9515.1200000000008"/>
    <n v="8944.2128000000012"/>
  </r>
  <r>
    <x v="323"/>
    <s v="23-Apr-2025"/>
    <x v="0"/>
    <x v="4"/>
    <s v="Karnataka"/>
    <x v="1"/>
    <x v="0"/>
    <s v="Smartphone"/>
    <n v="5"/>
    <n v="1214.81"/>
    <n v="0.02"/>
    <n v="5952.57"/>
    <s v="COD"/>
    <x v="2"/>
    <s v="Express"/>
    <s v="In Transit"/>
    <n v="6074.0499999999993"/>
    <n v="5952.5689999999995"/>
  </r>
  <r>
    <x v="324"/>
    <s v="24-Apr-2025"/>
    <x v="5"/>
    <x v="4"/>
    <s v="Tamil Nadu"/>
    <x v="3"/>
    <x v="2"/>
    <s v="Textbook"/>
    <n v="4"/>
    <n v="4523.6099999999997"/>
    <n v="0.18"/>
    <n v="14837.44"/>
    <s v="UPI"/>
    <x v="0"/>
    <s v="Same-Day"/>
    <s v="Delivered"/>
    <n v="18094.439999999999"/>
    <n v="14837.4408"/>
  </r>
  <r>
    <x v="325"/>
    <s v="04-Apr-2025"/>
    <x v="1"/>
    <x v="4"/>
    <s v="Delhi"/>
    <x v="1"/>
    <x v="2"/>
    <s v="Textbook"/>
    <n v="2"/>
    <n v="309.11"/>
    <n v="0.02"/>
    <n v="605.86"/>
    <s v="Debit Card"/>
    <x v="0"/>
    <s v="Same-Day"/>
    <s v="Delivered"/>
    <n v="618.22"/>
    <n v="605.85559999999998"/>
  </r>
  <r>
    <x v="326"/>
    <s v="19-Feb-2025"/>
    <x v="0"/>
    <x v="2"/>
    <s v="Karnataka"/>
    <x v="1"/>
    <x v="3"/>
    <s v="Dress"/>
    <n v="4"/>
    <n v="2826.18"/>
    <n v="0.14000000000000001"/>
    <n v="9722.06"/>
    <s v="Credit Card"/>
    <x v="0"/>
    <s v="Express"/>
    <s v="Returned"/>
    <n v="11304.72"/>
    <n v="9722.0591999999997"/>
  </r>
  <r>
    <x v="327"/>
    <s v="04-Jun-2025"/>
    <x v="0"/>
    <x v="3"/>
    <s v="Maharashtra"/>
    <x v="0"/>
    <x v="0"/>
    <s v="Smartwatch"/>
    <n v="2"/>
    <n v="2876.31"/>
    <n v="0.15"/>
    <n v="4889.7299999999996"/>
    <s v="Net Banking"/>
    <x v="0"/>
    <s v="Standard"/>
    <s v="Delivered"/>
    <n v="5752.62"/>
    <n v="4889.7269999999999"/>
  </r>
  <r>
    <x v="328"/>
    <s v="04-Apr-2025"/>
    <x v="1"/>
    <x v="4"/>
    <s v="Gujarat"/>
    <x v="1"/>
    <x v="0"/>
    <s v="Headphones"/>
    <n v="3"/>
    <n v="1976.91"/>
    <n v="0.12"/>
    <n v="5219.04"/>
    <s v="UPI"/>
    <x v="2"/>
    <s v="Same-Day"/>
    <s v="Delivered"/>
    <n v="5930.7300000000005"/>
    <n v="5219.0424000000003"/>
  </r>
  <r>
    <x v="329"/>
    <s v="08-Jun-2025"/>
    <x v="6"/>
    <x v="3"/>
    <s v="Delhi"/>
    <x v="3"/>
    <x v="4"/>
    <s v="Table"/>
    <n v="4"/>
    <n v="290.02999999999997"/>
    <n v="0.22"/>
    <n v="904.89"/>
    <s v="COD"/>
    <x v="1"/>
    <s v="Express"/>
    <s v="Delivered"/>
    <n v="1160.1199999999999"/>
    <n v="904.89359999999999"/>
  </r>
  <r>
    <x v="330"/>
    <s v="23-Mar-2025"/>
    <x v="6"/>
    <x v="5"/>
    <s v="Karnataka"/>
    <x v="0"/>
    <x v="2"/>
    <s v="Comics"/>
    <n v="3"/>
    <n v="1623.65"/>
    <n v="0.21"/>
    <n v="3848.05"/>
    <s v="Credit Card"/>
    <x v="2"/>
    <s v="Same-Day"/>
    <s v="In Transit"/>
    <n v="4870.9500000000007"/>
    <n v="3848.0505000000007"/>
  </r>
  <r>
    <x v="331"/>
    <s v="08-Feb-2025"/>
    <x v="4"/>
    <x v="2"/>
    <s v="Karnataka"/>
    <x v="3"/>
    <x v="3"/>
    <s v="Jeans"/>
    <n v="3"/>
    <n v="3671.12"/>
    <n v="0.15"/>
    <n v="9361.36"/>
    <s v="Net Banking"/>
    <x v="2"/>
    <s v="Standard"/>
    <s v="Delivered"/>
    <n v="11013.36"/>
    <n v="9361.3559999999998"/>
  </r>
  <r>
    <x v="332"/>
    <s v="21-Jan-2025"/>
    <x v="2"/>
    <x v="1"/>
    <s v="Gujarat"/>
    <x v="1"/>
    <x v="2"/>
    <s v="Biography"/>
    <n v="5"/>
    <n v="3978.3"/>
    <n v="0.02"/>
    <n v="19493.669999999998"/>
    <s v="UPI"/>
    <x v="0"/>
    <s v="Same-Day"/>
    <s v="Delivered"/>
    <n v="19891.5"/>
    <n v="19493.669999999998"/>
  </r>
  <r>
    <x v="333"/>
    <s v="21-Jan-2025"/>
    <x v="2"/>
    <x v="1"/>
    <s v="Delhi"/>
    <x v="3"/>
    <x v="1"/>
    <s v="Rice"/>
    <n v="1"/>
    <n v="1322.5"/>
    <n v="0.11"/>
    <n v="1177.03"/>
    <s v="Debit Card"/>
    <x v="0"/>
    <s v="Express"/>
    <s v="Delivered"/>
    <n v="1322.5"/>
    <n v="1177.0250000000001"/>
  </r>
  <r>
    <x v="334"/>
    <s v="10-May-2025"/>
    <x v="4"/>
    <x v="0"/>
    <s v="Maharashtra"/>
    <x v="2"/>
    <x v="2"/>
    <s v="Biography"/>
    <n v="3"/>
    <n v="2495.06"/>
    <n v="0.11"/>
    <n v="6661.81"/>
    <s v="Credit Card"/>
    <x v="0"/>
    <s v="Express"/>
    <s v="Delivered"/>
    <n v="7485.18"/>
    <n v="6661.8102000000008"/>
  </r>
  <r>
    <x v="335"/>
    <s v="27-Mar-2025"/>
    <x v="5"/>
    <x v="5"/>
    <s v="Karnataka"/>
    <x v="3"/>
    <x v="4"/>
    <s v="Lamp"/>
    <n v="1"/>
    <n v="898.25"/>
    <n v="0.14000000000000001"/>
    <n v="772.5"/>
    <s v="Credit Card"/>
    <x v="2"/>
    <s v="Standard"/>
    <s v="Delivered"/>
    <n v="898.25"/>
    <n v="772.495"/>
  </r>
  <r>
    <x v="336"/>
    <s v="12-Mar-2025"/>
    <x v="0"/>
    <x v="5"/>
    <s v="Tamil Nadu"/>
    <x v="0"/>
    <x v="3"/>
    <s v="Dress"/>
    <n v="1"/>
    <n v="2423.08"/>
    <n v="0.03"/>
    <n v="2350.39"/>
    <s v="COD"/>
    <x v="0"/>
    <s v="Standard"/>
    <s v="Delivered"/>
    <n v="2423.08"/>
    <n v="2350.3876"/>
  </r>
  <r>
    <x v="337"/>
    <s v="26-Mar-2025"/>
    <x v="0"/>
    <x v="5"/>
    <s v="Karnataka"/>
    <x v="1"/>
    <x v="1"/>
    <s v="Milk"/>
    <n v="3"/>
    <n v="2349.09"/>
    <n v="0.05"/>
    <n v="6694.91"/>
    <s v="Net Banking"/>
    <x v="2"/>
    <s v="Express"/>
    <s v="Delivered"/>
    <n v="7047.27"/>
    <n v="6694.9065000000001"/>
  </r>
  <r>
    <x v="338"/>
    <s v="23-Mar-2025"/>
    <x v="6"/>
    <x v="5"/>
    <s v="Gujarat"/>
    <x v="2"/>
    <x v="0"/>
    <s v="Headphones"/>
    <n v="3"/>
    <n v="1562.53"/>
    <n v="0.03"/>
    <n v="4546.96"/>
    <s v="COD"/>
    <x v="1"/>
    <s v="Standard"/>
    <s v="In Transit"/>
    <n v="4687.59"/>
    <n v="4546.9623000000001"/>
  </r>
  <r>
    <x v="339"/>
    <s v="03-Apr-2025"/>
    <x v="5"/>
    <x v="4"/>
    <s v="Karnataka"/>
    <x v="1"/>
    <x v="4"/>
    <s v="Curtain"/>
    <n v="2"/>
    <n v="2634.74"/>
    <n v="0.06"/>
    <n v="4953.3100000000004"/>
    <s v="UPI"/>
    <x v="0"/>
    <s v="Standard"/>
    <s v="Delivered"/>
    <n v="5269.48"/>
    <n v="4953.3111999999992"/>
  </r>
  <r>
    <x v="340"/>
    <s v="19-Jun-2025"/>
    <x v="5"/>
    <x v="3"/>
    <s v="Tamil Nadu"/>
    <x v="3"/>
    <x v="3"/>
    <s v="T-shirt"/>
    <n v="4"/>
    <n v="2082.5300000000002"/>
    <n v="0.18"/>
    <n v="6830.7"/>
    <s v="UPI"/>
    <x v="2"/>
    <s v="Same-Day"/>
    <s v="Delivered"/>
    <n v="8330.1200000000008"/>
    <n v="6830.6984000000011"/>
  </r>
  <r>
    <x v="341"/>
    <s v="24-May-2025"/>
    <x v="4"/>
    <x v="0"/>
    <s v="Karnataka"/>
    <x v="2"/>
    <x v="3"/>
    <s v="Jacket"/>
    <n v="2"/>
    <n v="4219.13"/>
    <n v="0.22"/>
    <n v="6581.84"/>
    <s v="COD"/>
    <x v="2"/>
    <s v="Standard"/>
    <s v="Delivered"/>
    <n v="8438.26"/>
    <n v="6581.8428000000004"/>
  </r>
  <r>
    <x v="342"/>
    <s v="13-Jan-2025"/>
    <x v="3"/>
    <x v="1"/>
    <s v="Gujarat"/>
    <x v="2"/>
    <x v="3"/>
    <s v="Dress"/>
    <n v="3"/>
    <n v="3306.73"/>
    <n v="0.06"/>
    <n v="9324.98"/>
    <s v="Debit Card"/>
    <x v="1"/>
    <s v="Standard"/>
    <s v="Delivered"/>
    <n v="9920.19"/>
    <n v="9324.9786000000004"/>
  </r>
  <r>
    <x v="343"/>
    <s v="13-May-2025"/>
    <x v="2"/>
    <x v="0"/>
    <s v="Karnataka"/>
    <x v="0"/>
    <x v="4"/>
    <s v="Curtain"/>
    <n v="4"/>
    <n v="4270.95"/>
    <n v="0.12"/>
    <n v="15033.74"/>
    <s v="COD"/>
    <x v="2"/>
    <s v="Same-Day"/>
    <s v="Delivered"/>
    <n v="17083.8"/>
    <n v="15033.743999999999"/>
  </r>
  <r>
    <x v="344"/>
    <s v="09-May-2025"/>
    <x v="1"/>
    <x v="0"/>
    <s v="Tamil Nadu"/>
    <x v="3"/>
    <x v="3"/>
    <s v="T-shirt"/>
    <n v="4"/>
    <n v="364.9"/>
    <n v="0.21"/>
    <n v="1153.08"/>
    <s v="COD"/>
    <x v="2"/>
    <s v="Standard"/>
    <s v="Delivered"/>
    <n v="1459.6"/>
    <n v="1153.0840000000001"/>
  </r>
  <r>
    <x v="345"/>
    <s v="08-May-2025"/>
    <x v="5"/>
    <x v="0"/>
    <s v="Delhi"/>
    <x v="3"/>
    <x v="1"/>
    <s v="Biscuits"/>
    <n v="2"/>
    <n v="3916.81"/>
    <n v="0.12"/>
    <n v="6893.59"/>
    <s v="UPI"/>
    <x v="1"/>
    <s v="Same-Day"/>
    <s v="Delivered"/>
    <n v="7833.62"/>
    <n v="6893.5856000000003"/>
  </r>
  <r>
    <x v="346"/>
    <s v="22-Jan-2025"/>
    <x v="0"/>
    <x v="1"/>
    <s v="Tamil Nadu"/>
    <x v="3"/>
    <x v="0"/>
    <s v="Smartphone"/>
    <n v="2"/>
    <n v="2923.77"/>
    <n v="0.04"/>
    <n v="5613.64"/>
    <s v="UPI"/>
    <x v="0"/>
    <s v="Standard"/>
    <s v="Delivered"/>
    <n v="5847.54"/>
    <n v="5613.6383999999998"/>
  </r>
  <r>
    <x v="347"/>
    <s v="14-Jan-2025"/>
    <x v="2"/>
    <x v="1"/>
    <s v="Tamil Nadu"/>
    <x v="0"/>
    <x v="2"/>
    <s v="Biography"/>
    <n v="1"/>
    <n v="284.85000000000002"/>
    <n v="0.05"/>
    <n v="270.61"/>
    <s v="Net Banking"/>
    <x v="2"/>
    <s v="Express"/>
    <s v="Returned"/>
    <n v="284.85000000000002"/>
    <n v="270.60750000000002"/>
  </r>
  <r>
    <x v="348"/>
    <s v="22-Mar-2025"/>
    <x v="4"/>
    <x v="5"/>
    <s v="Maharashtra"/>
    <x v="3"/>
    <x v="1"/>
    <s v="Oil"/>
    <n v="2"/>
    <n v="1208.7"/>
    <n v="0.22"/>
    <n v="1885.57"/>
    <s v="Credit Card"/>
    <x v="1"/>
    <s v="Express"/>
    <s v="Delivered"/>
    <n v="2417.4"/>
    <n v="1885.5720000000001"/>
  </r>
  <r>
    <x v="349"/>
    <s v="24-May-2025"/>
    <x v="4"/>
    <x v="0"/>
    <s v="Delhi"/>
    <x v="2"/>
    <x v="1"/>
    <s v="Milk"/>
    <n v="3"/>
    <n v="4747.47"/>
    <n v="0.11"/>
    <n v="12675.74"/>
    <s v="Credit Card"/>
    <x v="0"/>
    <s v="Same-Day"/>
    <s v="Delivered"/>
    <n v="14242.41"/>
    <n v="12675.7449"/>
  </r>
  <r>
    <x v="350"/>
    <s v="09-Mar-2025"/>
    <x v="6"/>
    <x v="5"/>
    <s v="Tamil Nadu"/>
    <x v="0"/>
    <x v="3"/>
    <s v="Dress"/>
    <n v="2"/>
    <n v="4745.6099999999997"/>
    <n v="0.23"/>
    <n v="7308.24"/>
    <s v="UPI"/>
    <x v="0"/>
    <s v="Express"/>
    <s v="Delivered"/>
    <n v="9491.2199999999993"/>
    <n v="7308.2393999999995"/>
  </r>
  <r>
    <x v="351"/>
    <s v="07-Jun-2025"/>
    <x v="4"/>
    <x v="3"/>
    <s v="Maharashtra"/>
    <x v="1"/>
    <x v="3"/>
    <s v="Jeans"/>
    <n v="2"/>
    <n v="703.49"/>
    <n v="0.18"/>
    <n v="1153.72"/>
    <s v="COD"/>
    <x v="1"/>
    <s v="Standard"/>
    <s v="Returned"/>
    <n v="1406.98"/>
    <n v="1153.7236"/>
  </r>
  <r>
    <x v="352"/>
    <s v="19-Jun-2025"/>
    <x v="5"/>
    <x v="3"/>
    <s v="Gujarat"/>
    <x v="0"/>
    <x v="4"/>
    <s v="Lamp"/>
    <n v="1"/>
    <n v="3302.48"/>
    <n v="0"/>
    <n v="3302.48"/>
    <s v="Credit Card"/>
    <x v="1"/>
    <s v="Same-Day"/>
    <s v="Delivered"/>
    <n v="3302.48"/>
    <n v="3302.48"/>
  </r>
  <r>
    <x v="353"/>
    <s v="24-Jan-2025"/>
    <x v="1"/>
    <x v="1"/>
    <s v="Gujarat"/>
    <x v="2"/>
    <x v="2"/>
    <s v="Novel"/>
    <n v="2"/>
    <n v="1106.93"/>
    <n v="0.17"/>
    <n v="1837.5"/>
    <s v="UPI"/>
    <x v="2"/>
    <s v="Standard"/>
    <s v="Delivered"/>
    <n v="2213.86"/>
    <n v="1837.5038"/>
  </r>
  <r>
    <x v="354"/>
    <s v="20-Feb-2025"/>
    <x v="5"/>
    <x v="2"/>
    <s v="Gujarat"/>
    <x v="0"/>
    <x v="0"/>
    <s v="Headphones"/>
    <n v="2"/>
    <n v="2152.25"/>
    <n v="0.22"/>
    <n v="3357.51"/>
    <s v="COD"/>
    <x v="1"/>
    <s v="Same-Day"/>
    <s v="Delivered"/>
    <n v="4304.5"/>
    <n v="3357.51"/>
  </r>
  <r>
    <x v="355"/>
    <s v="09-Feb-2025"/>
    <x v="6"/>
    <x v="2"/>
    <s v="Delhi"/>
    <x v="1"/>
    <x v="0"/>
    <s v="Smartwatch"/>
    <n v="3"/>
    <n v="4174.34"/>
    <n v="0.24"/>
    <n v="9517.5"/>
    <s v="COD"/>
    <x v="0"/>
    <s v="Express"/>
    <s v="Delivered"/>
    <n v="12523.02"/>
    <n v="9517.4952000000012"/>
  </r>
  <r>
    <x v="356"/>
    <s v="08-Feb-2025"/>
    <x v="4"/>
    <x v="2"/>
    <s v="Delhi"/>
    <x v="1"/>
    <x v="0"/>
    <s v="Smartwatch"/>
    <n v="2"/>
    <n v="113.42"/>
    <n v="0.17"/>
    <n v="188.28"/>
    <s v="Net Banking"/>
    <x v="2"/>
    <s v="Standard"/>
    <s v="Delivered"/>
    <n v="226.84"/>
    <n v="188.27719999999999"/>
  </r>
  <r>
    <x v="357"/>
    <s v="17-Apr-2025"/>
    <x v="5"/>
    <x v="4"/>
    <s v="Maharashtra"/>
    <x v="1"/>
    <x v="0"/>
    <s v="Smartphone"/>
    <n v="2"/>
    <n v="2338.08"/>
    <n v="0.24"/>
    <n v="3553.88"/>
    <s v="UPI"/>
    <x v="1"/>
    <s v="Express"/>
    <s v="Delivered"/>
    <n v="4676.16"/>
    <n v="3553.8815999999997"/>
  </r>
  <r>
    <x v="358"/>
    <s v="31-Mar-2025"/>
    <x v="3"/>
    <x v="5"/>
    <s v="Karnataka"/>
    <x v="0"/>
    <x v="3"/>
    <s v="T-shirt"/>
    <n v="3"/>
    <n v="2187.38"/>
    <n v="0.03"/>
    <n v="6365.28"/>
    <s v="UPI"/>
    <x v="1"/>
    <s v="Standard"/>
    <s v="Returned"/>
    <n v="6562.14"/>
    <n v="6365.2758000000003"/>
  </r>
  <r>
    <x v="359"/>
    <s v="30-Jan-2025"/>
    <x v="5"/>
    <x v="1"/>
    <s v="Karnataka"/>
    <x v="3"/>
    <x v="3"/>
    <s v="Dress"/>
    <n v="3"/>
    <n v="4404.53"/>
    <n v="0.02"/>
    <n v="12949.32"/>
    <s v="Net Banking"/>
    <x v="1"/>
    <s v="Express"/>
    <s v="Delivered"/>
    <n v="13213.59"/>
    <n v="12949.3182"/>
  </r>
  <r>
    <x v="360"/>
    <s v="25-Mar-2025"/>
    <x v="2"/>
    <x v="5"/>
    <s v="Karnataka"/>
    <x v="0"/>
    <x v="2"/>
    <s v="Biography"/>
    <n v="4"/>
    <n v="4019.51"/>
    <n v="0.16"/>
    <n v="13505.55"/>
    <s v="Net Banking"/>
    <x v="1"/>
    <s v="Standard"/>
    <s v="Delivered"/>
    <n v="16078.04"/>
    <n v="13505.553600000001"/>
  </r>
  <r>
    <x v="361"/>
    <s v="07-Feb-2025"/>
    <x v="1"/>
    <x v="2"/>
    <s v="Maharashtra"/>
    <x v="1"/>
    <x v="0"/>
    <s v="Laptop"/>
    <n v="4"/>
    <n v="4031.1"/>
    <n v="0.17"/>
    <n v="13383.25"/>
    <s v="Net Banking"/>
    <x v="1"/>
    <s v="Standard"/>
    <s v="Cancelled"/>
    <n v="16124.4"/>
    <n v="13383.251999999999"/>
  </r>
  <r>
    <x v="362"/>
    <s v="26-Feb-2025"/>
    <x v="0"/>
    <x v="2"/>
    <s v="Delhi"/>
    <x v="2"/>
    <x v="1"/>
    <s v="Rice"/>
    <n v="1"/>
    <n v="4449.21"/>
    <n v="0.11"/>
    <n v="3959.8"/>
    <s v="Net Banking"/>
    <x v="2"/>
    <s v="Standard"/>
    <s v="Delivered"/>
    <n v="4449.21"/>
    <n v="3959.7969000000003"/>
  </r>
  <r>
    <x v="363"/>
    <s v="02-Apr-2025"/>
    <x v="0"/>
    <x v="4"/>
    <s v="Karnataka"/>
    <x v="1"/>
    <x v="0"/>
    <s v="Laptop"/>
    <n v="5"/>
    <n v="566.69000000000005"/>
    <n v="0.17"/>
    <n v="2351.7600000000002"/>
    <s v="COD"/>
    <x v="1"/>
    <s v="Standard"/>
    <s v="Delivered"/>
    <n v="2833.4500000000003"/>
    <n v="2351.7635"/>
  </r>
  <r>
    <x v="364"/>
    <s v="20-Feb-2025"/>
    <x v="5"/>
    <x v="2"/>
    <s v="Gujarat"/>
    <x v="1"/>
    <x v="2"/>
    <s v="Textbook"/>
    <n v="1"/>
    <n v="3252.65"/>
    <n v="0.04"/>
    <n v="3122.54"/>
    <s v="COD"/>
    <x v="0"/>
    <s v="Express"/>
    <s v="Returned"/>
    <n v="3252.65"/>
    <n v="3122.5439999999999"/>
  </r>
  <r>
    <x v="365"/>
    <s v="21-Jun-2025"/>
    <x v="4"/>
    <x v="3"/>
    <s v="Karnataka"/>
    <x v="1"/>
    <x v="0"/>
    <s v="Smartwatch"/>
    <n v="3"/>
    <n v="346.72"/>
    <n v="0.06"/>
    <n v="977.75"/>
    <s v="Debit Card"/>
    <x v="2"/>
    <s v="Same-Day"/>
    <s v="Delivered"/>
    <n v="1040.1600000000001"/>
    <n v="977.75040000000001"/>
  </r>
  <r>
    <x v="366"/>
    <s v="01-Jul-2025"/>
    <x v="2"/>
    <x v="6"/>
    <s v="Tamil Nadu"/>
    <x v="0"/>
    <x v="3"/>
    <s v="T-shirt"/>
    <n v="4"/>
    <n v="531.29999999999995"/>
    <n v="0.12"/>
    <n v="1870.18"/>
    <s v="Net Banking"/>
    <x v="1"/>
    <s v="Express"/>
    <s v="In Transit"/>
    <n v="2125.1999999999998"/>
    <n v="1870.1759999999999"/>
  </r>
  <r>
    <x v="367"/>
    <s v="17-Jan-2025"/>
    <x v="1"/>
    <x v="1"/>
    <s v="Tamil Nadu"/>
    <x v="2"/>
    <x v="0"/>
    <s v="Smartphone"/>
    <n v="5"/>
    <n v="2790.58"/>
    <n v="0.21"/>
    <n v="11022.79"/>
    <s v="Net Banking"/>
    <x v="0"/>
    <s v="Same-Day"/>
    <s v="Returned"/>
    <n v="13952.9"/>
    <n v="11022.791000000001"/>
  </r>
  <r>
    <x v="368"/>
    <s v="30-Mar-2025"/>
    <x v="6"/>
    <x v="5"/>
    <s v="Tamil Nadu"/>
    <x v="1"/>
    <x v="1"/>
    <s v="Oil"/>
    <n v="1"/>
    <n v="4101.28"/>
    <n v="0.21"/>
    <n v="3240.01"/>
    <s v="UPI"/>
    <x v="2"/>
    <s v="Express"/>
    <s v="Delivered"/>
    <n v="4101.28"/>
    <n v="3240.0111999999999"/>
  </r>
  <r>
    <x v="369"/>
    <s v="08-Jun-2025"/>
    <x v="6"/>
    <x v="3"/>
    <s v="Maharashtra"/>
    <x v="2"/>
    <x v="4"/>
    <s v="Table"/>
    <n v="2"/>
    <n v="110.77"/>
    <n v="0.09"/>
    <n v="201.6"/>
    <s v="Credit Card"/>
    <x v="1"/>
    <s v="Same-Day"/>
    <s v="Delivered"/>
    <n v="221.54"/>
    <n v="201.60140000000001"/>
  </r>
  <r>
    <x v="370"/>
    <s v="19-Jun-2025"/>
    <x v="5"/>
    <x v="3"/>
    <s v="Maharashtra"/>
    <x v="0"/>
    <x v="4"/>
    <s v="Lamp"/>
    <n v="2"/>
    <n v="4127.01"/>
    <n v="0.19"/>
    <n v="6685.76"/>
    <s v="Debit Card"/>
    <x v="2"/>
    <s v="Express"/>
    <s v="Delivered"/>
    <n v="8254.02"/>
    <n v="6685.7562000000007"/>
  </r>
  <r>
    <x v="371"/>
    <s v="18-Jun-2025"/>
    <x v="0"/>
    <x v="3"/>
    <s v="Maharashtra"/>
    <x v="0"/>
    <x v="3"/>
    <s v="Jeans"/>
    <n v="4"/>
    <n v="4140.32"/>
    <n v="0.05"/>
    <n v="15733.22"/>
    <s v="Net Banking"/>
    <x v="0"/>
    <s v="Express"/>
    <s v="Cancelled"/>
    <n v="16561.28"/>
    <n v="15733.215999999999"/>
  </r>
  <r>
    <x v="372"/>
    <s v="19-Apr-2025"/>
    <x v="4"/>
    <x v="4"/>
    <s v="Tamil Nadu"/>
    <x v="0"/>
    <x v="0"/>
    <s v="Smartphone"/>
    <n v="5"/>
    <n v="4785.33"/>
    <n v="0.03"/>
    <n v="23208.85"/>
    <s v="Net Banking"/>
    <x v="1"/>
    <s v="Express"/>
    <s v="Delivered"/>
    <n v="23926.65"/>
    <n v="23208.8505"/>
  </r>
  <r>
    <x v="373"/>
    <s v="22-Jan-2025"/>
    <x v="0"/>
    <x v="1"/>
    <s v="Gujarat"/>
    <x v="0"/>
    <x v="0"/>
    <s v="Smartwatch"/>
    <n v="2"/>
    <n v="3489.91"/>
    <n v="0.04"/>
    <n v="6700.63"/>
    <s v="Net Banking"/>
    <x v="1"/>
    <s v="Standard"/>
    <s v="Delivered"/>
    <n v="6979.82"/>
    <n v="6700.6271999999999"/>
  </r>
  <r>
    <x v="374"/>
    <s v="12-Jan-2025"/>
    <x v="6"/>
    <x v="1"/>
    <s v="Gujarat"/>
    <x v="1"/>
    <x v="1"/>
    <s v="Milk"/>
    <n v="5"/>
    <n v="4587.96"/>
    <n v="0.19"/>
    <n v="18581.240000000002"/>
    <s v="Net Banking"/>
    <x v="2"/>
    <s v="Express"/>
    <s v="In Transit"/>
    <n v="22939.8"/>
    <n v="18581.238000000001"/>
  </r>
  <r>
    <x v="375"/>
    <s v="09-May-2025"/>
    <x v="1"/>
    <x v="0"/>
    <s v="Delhi"/>
    <x v="2"/>
    <x v="4"/>
    <s v="Table"/>
    <n v="5"/>
    <n v="3530.07"/>
    <n v="0.19"/>
    <n v="14296.78"/>
    <s v="Debit Card"/>
    <x v="2"/>
    <s v="Express"/>
    <s v="Delivered"/>
    <n v="17650.350000000002"/>
    <n v="14296.783500000003"/>
  </r>
  <r>
    <x v="376"/>
    <s v="17-Apr-2025"/>
    <x v="5"/>
    <x v="4"/>
    <s v="Delhi"/>
    <x v="3"/>
    <x v="1"/>
    <s v="Oil"/>
    <n v="3"/>
    <n v="3464.4"/>
    <n v="0.23"/>
    <n v="8002.76"/>
    <s v="Debit Card"/>
    <x v="1"/>
    <s v="Standard"/>
    <s v="Delivered"/>
    <n v="10393.200000000001"/>
    <n v="8002.764000000001"/>
  </r>
  <r>
    <x v="377"/>
    <s v="14-Jun-2025"/>
    <x v="4"/>
    <x v="3"/>
    <s v="Karnataka"/>
    <x v="2"/>
    <x v="4"/>
    <s v="Lamp"/>
    <n v="5"/>
    <n v="2896.13"/>
    <n v="0.17"/>
    <n v="12018.94"/>
    <s v="COD"/>
    <x v="2"/>
    <s v="Express"/>
    <s v="Returned"/>
    <n v="14480.650000000001"/>
    <n v="12018.9395"/>
  </r>
  <r>
    <x v="378"/>
    <s v="05-Jan-2025"/>
    <x v="6"/>
    <x v="1"/>
    <s v="Gujarat"/>
    <x v="2"/>
    <x v="2"/>
    <s v="Novel"/>
    <n v="4"/>
    <n v="812.1"/>
    <n v="0.17"/>
    <n v="2696.17"/>
    <s v="Credit Card"/>
    <x v="0"/>
    <s v="Standard"/>
    <s v="Cancelled"/>
    <n v="3248.4"/>
    <n v="2696.172"/>
  </r>
  <r>
    <x v="379"/>
    <s v="21-Jan-2025"/>
    <x v="2"/>
    <x v="1"/>
    <s v="Karnataka"/>
    <x v="1"/>
    <x v="3"/>
    <s v="Dress"/>
    <n v="3"/>
    <n v="1099.5999999999999"/>
    <n v="0.14000000000000001"/>
    <n v="2836.97"/>
    <s v="Debit Card"/>
    <x v="0"/>
    <s v="Express"/>
    <s v="Delivered"/>
    <n v="3298.7999999999997"/>
    <n v="2836.9679999999998"/>
  </r>
  <r>
    <x v="380"/>
    <s v="01-Jul-2025"/>
    <x v="2"/>
    <x v="6"/>
    <s v="Gujarat"/>
    <x v="0"/>
    <x v="1"/>
    <s v="Oil"/>
    <n v="5"/>
    <n v="3943.11"/>
    <n v="0.2"/>
    <n v="15772.44"/>
    <s v="Net Banking"/>
    <x v="0"/>
    <s v="Express"/>
    <s v="Returned"/>
    <n v="19715.55"/>
    <n v="15772.44"/>
  </r>
  <r>
    <x v="381"/>
    <s v="29-May-2025"/>
    <x v="5"/>
    <x v="0"/>
    <s v="Karnataka"/>
    <x v="3"/>
    <x v="2"/>
    <s v="Biography"/>
    <n v="1"/>
    <n v="3743.98"/>
    <n v="0.05"/>
    <n v="3556.78"/>
    <s v="COD"/>
    <x v="0"/>
    <s v="Express"/>
    <s v="Returned"/>
    <n v="3743.98"/>
    <n v="3556.7809999999999"/>
  </r>
  <r>
    <x v="382"/>
    <s v="16-Jun-2025"/>
    <x v="3"/>
    <x v="3"/>
    <s v="Delhi"/>
    <x v="0"/>
    <x v="4"/>
    <s v="Sofa"/>
    <n v="2"/>
    <n v="4918.92"/>
    <n v="0.02"/>
    <n v="9641.08"/>
    <s v="UPI"/>
    <x v="2"/>
    <s v="Standard"/>
    <s v="Delivered"/>
    <n v="9837.84"/>
    <n v="9641.0831999999991"/>
  </r>
  <r>
    <x v="383"/>
    <s v="17-Feb-2025"/>
    <x v="3"/>
    <x v="2"/>
    <s v="Gujarat"/>
    <x v="1"/>
    <x v="2"/>
    <s v="Comics"/>
    <n v="2"/>
    <n v="2961.53"/>
    <n v="0.06"/>
    <n v="5567.68"/>
    <s v="UPI"/>
    <x v="0"/>
    <s v="Express"/>
    <s v="Delivered"/>
    <n v="5923.06"/>
    <n v="5567.6764000000003"/>
  </r>
  <r>
    <x v="384"/>
    <s v="04-Feb-2025"/>
    <x v="2"/>
    <x v="2"/>
    <s v="Delhi"/>
    <x v="2"/>
    <x v="3"/>
    <s v="T-shirt"/>
    <n v="1"/>
    <n v="3890.94"/>
    <n v="0.16"/>
    <n v="3268.39"/>
    <s v="UPI"/>
    <x v="1"/>
    <s v="Same-Day"/>
    <s v="Delivered"/>
    <n v="3890.94"/>
    <n v="3268.3896"/>
  </r>
  <r>
    <x v="385"/>
    <s v="22-Mar-2025"/>
    <x v="4"/>
    <x v="5"/>
    <s v="Maharashtra"/>
    <x v="3"/>
    <x v="1"/>
    <s v="Milk"/>
    <n v="2"/>
    <n v="4789.24"/>
    <n v="0.13"/>
    <n v="8333.2800000000007"/>
    <s v="UPI"/>
    <x v="1"/>
    <s v="Same-Day"/>
    <s v="Delivered"/>
    <n v="9578.48"/>
    <n v="8333.2775999999994"/>
  </r>
  <r>
    <x v="386"/>
    <s v="07-Apr-2025"/>
    <x v="3"/>
    <x v="4"/>
    <s v="Maharashtra"/>
    <x v="3"/>
    <x v="1"/>
    <s v="Biscuits"/>
    <n v="2"/>
    <n v="3350.34"/>
    <n v="0.08"/>
    <n v="6164.63"/>
    <s v="UPI"/>
    <x v="0"/>
    <s v="Express"/>
    <s v="In Transit"/>
    <n v="6700.68"/>
    <n v="6164.6256000000003"/>
  </r>
  <r>
    <x v="387"/>
    <s v="06-Apr-2025"/>
    <x v="6"/>
    <x v="4"/>
    <s v="Gujarat"/>
    <x v="3"/>
    <x v="1"/>
    <s v="Biscuits"/>
    <n v="3"/>
    <n v="2283.77"/>
    <n v="0.23"/>
    <n v="5275.51"/>
    <s v="Credit Card"/>
    <x v="0"/>
    <s v="Same-Day"/>
    <s v="In Transit"/>
    <n v="6851.3099999999995"/>
    <n v="5275.5086999999994"/>
  </r>
  <r>
    <x v="388"/>
    <s v="13-Feb-2025"/>
    <x v="5"/>
    <x v="2"/>
    <s v="Maharashtra"/>
    <x v="2"/>
    <x v="4"/>
    <s v="Table"/>
    <n v="5"/>
    <n v="3647.48"/>
    <n v="0.01"/>
    <n v="18055.03"/>
    <s v="Net Banking"/>
    <x v="2"/>
    <s v="Same-Day"/>
    <s v="Delivered"/>
    <n v="18237.400000000001"/>
    <n v="18055.026000000002"/>
  </r>
  <r>
    <x v="389"/>
    <s v="19-Jun-2025"/>
    <x v="5"/>
    <x v="3"/>
    <s v="Tamil Nadu"/>
    <x v="3"/>
    <x v="1"/>
    <s v="Biscuits"/>
    <n v="2"/>
    <n v="1669.53"/>
    <n v="0.02"/>
    <n v="3272.28"/>
    <s v="Credit Card"/>
    <x v="2"/>
    <s v="Standard"/>
    <s v="In Transit"/>
    <n v="3339.06"/>
    <n v="3272.2788"/>
  </r>
  <r>
    <x v="390"/>
    <s v="21-Mar-2025"/>
    <x v="1"/>
    <x v="5"/>
    <s v="Maharashtra"/>
    <x v="3"/>
    <x v="1"/>
    <s v="Rice"/>
    <n v="2"/>
    <n v="4338.26"/>
    <n v="0.11"/>
    <n v="7722.1"/>
    <s v="Debit Card"/>
    <x v="1"/>
    <s v="Standard"/>
    <s v="Delivered"/>
    <n v="8676.52"/>
    <n v="7722.1028000000006"/>
  </r>
  <r>
    <x v="391"/>
    <s v="27-Jun-2025"/>
    <x v="1"/>
    <x v="3"/>
    <s v="Delhi"/>
    <x v="2"/>
    <x v="2"/>
    <s v="Novel"/>
    <n v="3"/>
    <n v="285.64"/>
    <n v="0.02"/>
    <n v="839.78"/>
    <s v="Credit Card"/>
    <x v="2"/>
    <s v="Standard"/>
    <s v="Delivered"/>
    <n v="856.92"/>
    <n v="839.78159999999991"/>
  </r>
  <r>
    <x v="392"/>
    <s v="14-Jan-2025"/>
    <x v="2"/>
    <x v="1"/>
    <s v="Karnataka"/>
    <x v="1"/>
    <x v="1"/>
    <s v="Oil"/>
    <n v="4"/>
    <n v="3188.06"/>
    <n v="0.11"/>
    <n v="11349.49"/>
    <s v="Net Banking"/>
    <x v="2"/>
    <s v="Standard"/>
    <s v="Delivered"/>
    <n v="12752.24"/>
    <n v="11349.4936"/>
  </r>
  <r>
    <x v="393"/>
    <s v="03-Feb-2025"/>
    <x v="3"/>
    <x v="2"/>
    <s v="Gujarat"/>
    <x v="0"/>
    <x v="1"/>
    <s v="Rice"/>
    <n v="5"/>
    <n v="323.02999999999997"/>
    <n v="0.21"/>
    <n v="1275.97"/>
    <s v="Credit Card"/>
    <x v="1"/>
    <s v="Express"/>
    <s v="Delivered"/>
    <n v="1615.1499999999999"/>
    <n v="1275.9684999999999"/>
  </r>
  <r>
    <x v="394"/>
    <s v="17-Mar-2025"/>
    <x v="3"/>
    <x v="5"/>
    <s v="Karnataka"/>
    <x v="3"/>
    <x v="4"/>
    <s v="Lamp"/>
    <n v="4"/>
    <n v="4128.3999999999996"/>
    <n v="0.01"/>
    <n v="16348.46"/>
    <s v="Net Banking"/>
    <x v="2"/>
    <s v="Standard"/>
    <s v="Delivered"/>
    <n v="16513.599999999999"/>
    <n v="16348.463999999998"/>
  </r>
  <r>
    <x v="395"/>
    <s v="03-Jan-2025"/>
    <x v="1"/>
    <x v="1"/>
    <s v="Delhi"/>
    <x v="3"/>
    <x v="2"/>
    <s v="Comics"/>
    <n v="3"/>
    <n v="4791.22"/>
    <n v="0"/>
    <n v="14373.66"/>
    <s v="UPI"/>
    <x v="1"/>
    <s v="Same-Day"/>
    <s v="Delivered"/>
    <n v="14373.66"/>
    <n v="14373.66"/>
  </r>
  <r>
    <x v="396"/>
    <s v="19-Mar-2025"/>
    <x v="0"/>
    <x v="5"/>
    <s v="Gujarat"/>
    <x v="2"/>
    <x v="0"/>
    <s v="Smartwatch"/>
    <n v="3"/>
    <n v="1129.26"/>
    <n v="0.19"/>
    <n v="2744.1"/>
    <s v="COD"/>
    <x v="0"/>
    <s v="Same-Day"/>
    <s v="Delivered"/>
    <n v="3387.7799999999997"/>
    <n v="2744.1017999999999"/>
  </r>
  <r>
    <x v="397"/>
    <s v="23-Feb-2025"/>
    <x v="6"/>
    <x v="2"/>
    <s v="Delhi"/>
    <x v="0"/>
    <x v="1"/>
    <s v="Oil"/>
    <n v="5"/>
    <n v="4190.2700000000004"/>
    <n v="0.05"/>
    <n v="19903.78"/>
    <s v="Debit Card"/>
    <x v="0"/>
    <s v="Standard"/>
    <s v="Returned"/>
    <n v="20951.350000000002"/>
    <n v="19903.782500000001"/>
  </r>
  <r>
    <x v="398"/>
    <s v="01-Jul-2025"/>
    <x v="2"/>
    <x v="6"/>
    <s v="Gujarat"/>
    <x v="1"/>
    <x v="1"/>
    <s v="Biscuits"/>
    <n v="1"/>
    <n v="1328.37"/>
    <n v="0.05"/>
    <n v="1261.95"/>
    <s v="Credit Card"/>
    <x v="2"/>
    <s v="Same-Day"/>
    <s v="In Transit"/>
    <n v="1328.37"/>
    <n v="1261.9514999999999"/>
  </r>
  <r>
    <x v="399"/>
    <s v="04-Jun-2025"/>
    <x v="0"/>
    <x v="3"/>
    <s v="Delhi"/>
    <x v="1"/>
    <x v="4"/>
    <s v="Sofa"/>
    <n v="5"/>
    <n v="442.06"/>
    <n v="0.05"/>
    <n v="2099.7800000000002"/>
    <s v="Credit Card"/>
    <x v="2"/>
    <s v="Express"/>
    <s v="Delivered"/>
    <n v="2210.3000000000002"/>
    <n v="2099.7849999999999"/>
  </r>
  <r>
    <x v="400"/>
    <s v="04-Jun-2025"/>
    <x v="0"/>
    <x v="3"/>
    <s v="Gujarat"/>
    <x v="3"/>
    <x v="4"/>
    <s v="Sofa"/>
    <n v="3"/>
    <n v="4797.43"/>
    <n v="0.04"/>
    <n v="13816.6"/>
    <s v="COD"/>
    <x v="2"/>
    <s v="Express"/>
    <s v="Cancelled"/>
    <n v="14392.29"/>
    <n v="13816.598400000001"/>
  </r>
  <r>
    <x v="401"/>
    <s v="01-Apr-2025"/>
    <x v="2"/>
    <x v="4"/>
    <s v="Karnataka"/>
    <x v="2"/>
    <x v="2"/>
    <s v="Comics"/>
    <n v="3"/>
    <n v="4401.6400000000003"/>
    <n v="0.12"/>
    <n v="11620.33"/>
    <s v="Debit Card"/>
    <x v="1"/>
    <s v="Express"/>
    <s v="Delivered"/>
    <n v="13204.920000000002"/>
    <n v="11620.329600000001"/>
  </r>
  <r>
    <x v="402"/>
    <s v="27-Feb-2025"/>
    <x v="5"/>
    <x v="2"/>
    <s v="Gujarat"/>
    <x v="0"/>
    <x v="0"/>
    <s v="Laptop"/>
    <n v="2"/>
    <n v="4467.3599999999997"/>
    <n v="0.05"/>
    <n v="8487.98"/>
    <s v="Credit Card"/>
    <x v="2"/>
    <s v="Same-Day"/>
    <s v="Delivered"/>
    <n v="8934.7199999999993"/>
    <n v="8487.9839999999986"/>
  </r>
  <r>
    <x v="403"/>
    <s v="26-Mar-2025"/>
    <x v="0"/>
    <x v="5"/>
    <s v="Gujarat"/>
    <x v="1"/>
    <x v="0"/>
    <s v="Smartphone"/>
    <n v="5"/>
    <n v="1142.53"/>
    <n v="0.01"/>
    <n v="5655.52"/>
    <s v="COD"/>
    <x v="2"/>
    <s v="Express"/>
    <s v="Delivered"/>
    <n v="5712.65"/>
    <n v="5655.5234999999993"/>
  </r>
  <r>
    <x v="404"/>
    <s v="18-May-2025"/>
    <x v="6"/>
    <x v="0"/>
    <s v="Tamil Nadu"/>
    <x v="1"/>
    <x v="3"/>
    <s v="Dress"/>
    <n v="3"/>
    <n v="756.02"/>
    <n v="0.13"/>
    <n v="1973.21"/>
    <s v="Debit Card"/>
    <x v="1"/>
    <s v="Standard"/>
    <s v="Delivered"/>
    <n v="2268.06"/>
    <n v="1973.2121999999999"/>
  </r>
  <r>
    <x v="405"/>
    <s v="24-May-2025"/>
    <x v="4"/>
    <x v="0"/>
    <s v="Gujarat"/>
    <x v="3"/>
    <x v="0"/>
    <s v="Laptop"/>
    <n v="2"/>
    <n v="2286.48"/>
    <n v="0.04"/>
    <n v="4390.04"/>
    <s v="Debit Card"/>
    <x v="1"/>
    <s v="Same-Day"/>
    <s v="Delivered"/>
    <n v="4572.96"/>
    <n v="4390.0415999999996"/>
  </r>
  <r>
    <x v="406"/>
    <s v="04-Jun-2025"/>
    <x v="0"/>
    <x v="3"/>
    <s v="Maharashtra"/>
    <x v="3"/>
    <x v="2"/>
    <s v="Comics"/>
    <n v="2"/>
    <n v="408.02"/>
    <n v="0.09"/>
    <n v="742.6"/>
    <s v="Debit Card"/>
    <x v="2"/>
    <s v="Standard"/>
    <s v="Delivered"/>
    <n v="816.04"/>
    <n v="742.59640000000002"/>
  </r>
  <r>
    <x v="407"/>
    <s v="20-Apr-2025"/>
    <x v="6"/>
    <x v="4"/>
    <s v="Tamil Nadu"/>
    <x v="2"/>
    <x v="4"/>
    <s v="Table"/>
    <n v="1"/>
    <n v="4904.8900000000003"/>
    <n v="0.08"/>
    <n v="4512.5"/>
    <s v="Net Banking"/>
    <x v="0"/>
    <s v="Same-Day"/>
    <s v="Cancelled"/>
    <n v="4904.8900000000003"/>
    <n v="4512.4988000000003"/>
  </r>
  <r>
    <x v="408"/>
    <s v="11-May-2025"/>
    <x v="6"/>
    <x v="0"/>
    <s v="Tamil Nadu"/>
    <x v="2"/>
    <x v="4"/>
    <s v="Sofa"/>
    <n v="5"/>
    <n v="3301.35"/>
    <n v="0.21"/>
    <n v="13040.33"/>
    <s v="Net Banking"/>
    <x v="2"/>
    <s v="Same-Day"/>
    <s v="Delivered"/>
    <n v="16506.75"/>
    <n v="13040.3325"/>
  </r>
  <r>
    <x v="409"/>
    <s v="22-May-2025"/>
    <x v="5"/>
    <x v="0"/>
    <s v="Karnataka"/>
    <x v="1"/>
    <x v="3"/>
    <s v="Jacket"/>
    <n v="4"/>
    <n v="4447.1400000000003"/>
    <n v="0"/>
    <n v="17788.560000000001"/>
    <s v="UPI"/>
    <x v="2"/>
    <s v="Standard"/>
    <s v="Delivered"/>
    <n v="17788.560000000001"/>
    <n v="17788.560000000001"/>
  </r>
  <r>
    <x v="410"/>
    <s v="07-Apr-2025"/>
    <x v="3"/>
    <x v="4"/>
    <s v="Delhi"/>
    <x v="3"/>
    <x v="0"/>
    <s v="Headphones"/>
    <n v="2"/>
    <n v="1874.89"/>
    <n v="0.18"/>
    <n v="3074.82"/>
    <s v="Debit Card"/>
    <x v="0"/>
    <s v="Standard"/>
    <s v="Delivered"/>
    <n v="3749.78"/>
    <n v="3074.8196000000003"/>
  </r>
  <r>
    <x v="411"/>
    <s v="02-Feb-2025"/>
    <x v="6"/>
    <x v="2"/>
    <s v="Tamil Nadu"/>
    <x v="0"/>
    <x v="4"/>
    <s v="Lamp"/>
    <n v="2"/>
    <n v="2994.88"/>
    <n v="0.16"/>
    <n v="5031.3999999999996"/>
    <s v="Net Banking"/>
    <x v="2"/>
    <s v="Express"/>
    <s v="Delivered"/>
    <n v="5989.76"/>
    <n v="5031.3984"/>
  </r>
  <r>
    <x v="412"/>
    <s v="08-Feb-2025"/>
    <x v="4"/>
    <x v="2"/>
    <s v="Delhi"/>
    <x v="1"/>
    <x v="3"/>
    <s v="Jeans"/>
    <n v="5"/>
    <n v="819.64"/>
    <n v="0.04"/>
    <n v="3934.27"/>
    <s v="COD"/>
    <x v="0"/>
    <s v="Standard"/>
    <s v="Delivered"/>
    <n v="4098.2"/>
    <n v="3934.2719999999995"/>
  </r>
  <r>
    <x v="413"/>
    <s v="01-Mar-2025"/>
    <x v="4"/>
    <x v="5"/>
    <s v="Karnataka"/>
    <x v="3"/>
    <x v="1"/>
    <s v="Rice"/>
    <n v="4"/>
    <n v="3071.98"/>
    <n v="0.12"/>
    <n v="10813.37"/>
    <s v="Credit Card"/>
    <x v="0"/>
    <s v="Express"/>
    <s v="Delivered"/>
    <n v="12287.92"/>
    <n v="10813.3696"/>
  </r>
  <r>
    <x v="414"/>
    <s v="14-Feb-2025"/>
    <x v="1"/>
    <x v="2"/>
    <s v="Gujarat"/>
    <x v="1"/>
    <x v="2"/>
    <s v="Textbook"/>
    <n v="5"/>
    <n v="1396.15"/>
    <n v="0.18"/>
    <n v="5724.22"/>
    <s v="Debit Card"/>
    <x v="1"/>
    <s v="Express"/>
    <s v="Delivered"/>
    <n v="6980.75"/>
    <n v="5724.2150000000001"/>
  </r>
  <r>
    <x v="415"/>
    <s v="14-Jan-2025"/>
    <x v="2"/>
    <x v="1"/>
    <s v="Tamil Nadu"/>
    <x v="1"/>
    <x v="0"/>
    <s v="Laptop"/>
    <n v="1"/>
    <n v="181.16"/>
    <n v="0.13"/>
    <n v="157.61000000000001"/>
    <s v="Net Banking"/>
    <x v="0"/>
    <s v="Same-Day"/>
    <s v="Cancelled"/>
    <n v="181.16"/>
    <n v="157.60919999999999"/>
  </r>
  <r>
    <x v="416"/>
    <s v="25-Apr-2025"/>
    <x v="1"/>
    <x v="4"/>
    <s v="Delhi"/>
    <x v="0"/>
    <x v="1"/>
    <s v="Rice"/>
    <n v="5"/>
    <n v="291.27999999999997"/>
    <n v="0.2"/>
    <n v="1165.1199999999999"/>
    <s v="Net Banking"/>
    <x v="1"/>
    <s v="Same-Day"/>
    <s v="Delivered"/>
    <n v="1456.3999999999999"/>
    <n v="1165.1199999999999"/>
  </r>
  <r>
    <x v="417"/>
    <s v="25-May-2025"/>
    <x v="6"/>
    <x v="0"/>
    <s v="Tamil Nadu"/>
    <x v="3"/>
    <x v="3"/>
    <s v="T-shirt"/>
    <n v="3"/>
    <n v="4386.6400000000003"/>
    <n v="0.17"/>
    <n v="10922.73"/>
    <s v="COD"/>
    <x v="2"/>
    <s v="Express"/>
    <s v="Returned"/>
    <n v="13159.920000000002"/>
    <n v="10922.733600000001"/>
  </r>
  <r>
    <x v="418"/>
    <s v="18-Apr-2025"/>
    <x v="1"/>
    <x v="4"/>
    <s v="Karnataka"/>
    <x v="3"/>
    <x v="2"/>
    <s v="Biography"/>
    <n v="5"/>
    <n v="578.80999999999995"/>
    <n v="0.03"/>
    <n v="2807.23"/>
    <s v="COD"/>
    <x v="1"/>
    <s v="Express"/>
    <s v="Returned"/>
    <n v="2894.0499999999997"/>
    <n v="2807.2284999999997"/>
  </r>
  <r>
    <x v="419"/>
    <s v="14-Jan-2025"/>
    <x v="2"/>
    <x v="1"/>
    <s v="Gujarat"/>
    <x v="0"/>
    <x v="0"/>
    <s v="Headphones"/>
    <n v="3"/>
    <n v="1026.2"/>
    <n v="0.18"/>
    <n v="2524.4499999999998"/>
    <s v="COD"/>
    <x v="2"/>
    <s v="Standard"/>
    <s v="Delivered"/>
    <n v="3078.6000000000004"/>
    <n v="2524.4520000000007"/>
  </r>
  <r>
    <x v="420"/>
    <s v="28-May-2025"/>
    <x v="0"/>
    <x v="0"/>
    <s v="Karnataka"/>
    <x v="2"/>
    <x v="2"/>
    <s v="Textbook"/>
    <n v="1"/>
    <n v="858.42"/>
    <n v="0.16"/>
    <n v="721.07"/>
    <s v="Net Banking"/>
    <x v="2"/>
    <s v="Express"/>
    <s v="Returned"/>
    <n v="858.42"/>
    <n v="721.07279999999992"/>
  </r>
  <r>
    <x v="421"/>
    <s v="04-Mar-2025"/>
    <x v="2"/>
    <x v="5"/>
    <s v="Gujarat"/>
    <x v="1"/>
    <x v="2"/>
    <s v="Comics"/>
    <n v="4"/>
    <n v="3799.36"/>
    <n v="0.1"/>
    <n v="13677.7"/>
    <s v="UPI"/>
    <x v="1"/>
    <s v="Same-Day"/>
    <s v="Delivered"/>
    <n v="15197.44"/>
    <n v="13677.696"/>
  </r>
  <r>
    <x v="422"/>
    <s v="14-Jan-2025"/>
    <x v="2"/>
    <x v="1"/>
    <s v="Karnataka"/>
    <x v="0"/>
    <x v="1"/>
    <s v="Biscuits"/>
    <n v="3"/>
    <n v="3893.55"/>
    <n v="0.1"/>
    <n v="10512.59"/>
    <s v="UPI"/>
    <x v="1"/>
    <s v="Standard"/>
    <s v="Delivered"/>
    <n v="11680.650000000001"/>
    <n v="10512.585000000001"/>
  </r>
  <r>
    <x v="423"/>
    <s v="12-Jan-2025"/>
    <x v="6"/>
    <x v="1"/>
    <s v="Maharashtra"/>
    <x v="0"/>
    <x v="2"/>
    <s v="Textbook"/>
    <n v="4"/>
    <n v="3951.8"/>
    <n v="0.2"/>
    <n v="12645.76"/>
    <s v="Debit Card"/>
    <x v="1"/>
    <s v="Same-Day"/>
    <s v="Delivered"/>
    <n v="15807.2"/>
    <n v="12645.760000000002"/>
  </r>
  <r>
    <x v="424"/>
    <s v="26-Apr-2025"/>
    <x v="4"/>
    <x v="4"/>
    <s v="Delhi"/>
    <x v="0"/>
    <x v="0"/>
    <s v="Smartphone"/>
    <n v="4"/>
    <n v="531.89"/>
    <n v="7.0000000000000007E-2"/>
    <n v="1978.63"/>
    <s v="Net Banking"/>
    <x v="1"/>
    <s v="Express"/>
    <s v="Delivered"/>
    <n v="2127.56"/>
    <n v="1978.6307999999999"/>
  </r>
  <r>
    <x v="425"/>
    <s v="05-Apr-2025"/>
    <x v="4"/>
    <x v="4"/>
    <s v="Gujarat"/>
    <x v="1"/>
    <x v="2"/>
    <s v="Biography"/>
    <n v="5"/>
    <n v="381.57"/>
    <n v="0.19"/>
    <n v="1545.36"/>
    <s v="COD"/>
    <x v="2"/>
    <s v="Standard"/>
    <s v="Delivered"/>
    <n v="1907.85"/>
    <n v="1545.3585"/>
  </r>
  <r>
    <x v="426"/>
    <s v="10-Apr-2025"/>
    <x v="5"/>
    <x v="4"/>
    <s v="Delhi"/>
    <x v="0"/>
    <x v="3"/>
    <s v="Dress"/>
    <n v="5"/>
    <n v="2627.49"/>
    <n v="0.06"/>
    <n v="12349.2"/>
    <s v="Credit Card"/>
    <x v="1"/>
    <s v="Standard"/>
    <s v="Delivered"/>
    <n v="13137.449999999999"/>
    <n v="12349.202999999998"/>
  </r>
  <r>
    <x v="427"/>
    <s v="30-Jun-2025"/>
    <x v="3"/>
    <x v="3"/>
    <s v="Maharashtra"/>
    <x v="0"/>
    <x v="0"/>
    <s v="Laptop"/>
    <n v="3"/>
    <n v="3381.34"/>
    <n v="0.1"/>
    <n v="9129.6200000000008"/>
    <s v="UPI"/>
    <x v="2"/>
    <s v="Standard"/>
    <s v="Delivered"/>
    <n v="10144.02"/>
    <n v="9129.6180000000004"/>
  </r>
  <r>
    <x v="428"/>
    <s v="17-Jun-2025"/>
    <x v="2"/>
    <x v="3"/>
    <s v="Gujarat"/>
    <x v="3"/>
    <x v="0"/>
    <s v="Smartphone"/>
    <n v="5"/>
    <n v="4583.54"/>
    <n v="0.09"/>
    <n v="20855.11"/>
    <s v="UPI"/>
    <x v="1"/>
    <s v="Express"/>
    <s v="Delivered"/>
    <n v="22917.7"/>
    <n v="20855.107"/>
  </r>
  <r>
    <x v="429"/>
    <s v="16-Apr-2025"/>
    <x v="0"/>
    <x v="4"/>
    <s v="Tamil Nadu"/>
    <x v="0"/>
    <x v="3"/>
    <s v="Jacket"/>
    <n v="3"/>
    <n v="957.67"/>
    <n v="0.13"/>
    <n v="2499.52"/>
    <s v="COD"/>
    <x v="0"/>
    <s v="Same-Day"/>
    <s v="Delivered"/>
    <n v="2873.0099999999998"/>
    <n v="2499.5186999999996"/>
  </r>
  <r>
    <x v="430"/>
    <s v="02-Feb-2025"/>
    <x v="6"/>
    <x v="2"/>
    <s v="Gujarat"/>
    <x v="1"/>
    <x v="4"/>
    <s v="Lamp"/>
    <n v="5"/>
    <n v="1325.69"/>
    <n v="0.11"/>
    <n v="5899.32"/>
    <s v="UPI"/>
    <x v="1"/>
    <s v="Express"/>
    <s v="Cancelled"/>
    <n v="6628.4500000000007"/>
    <n v="5899.3205000000007"/>
  </r>
  <r>
    <x v="431"/>
    <s v="14-Jan-2025"/>
    <x v="2"/>
    <x v="1"/>
    <s v="Tamil Nadu"/>
    <x v="3"/>
    <x v="4"/>
    <s v="Table"/>
    <n v="4"/>
    <n v="669.71"/>
    <n v="0.02"/>
    <n v="2625.26"/>
    <s v="COD"/>
    <x v="0"/>
    <s v="Same-Day"/>
    <s v="Delivered"/>
    <n v="2678.84"/>
    <n v="2625.2631999999999"/>
  </r>
  <r>
    <x v="432"/>
    <s v="11-Apr-2025"/>
    <x v="1"/>
    <x v="4"/>
    <s v="Tamil Nadu"/>
    <x v="2"/>
    <x v="3"/>
    <s v="Dress"/>
    <n v="5"/>
    <n v="147.63999999999999"/>
    <n v="0.21"/>
    <n v="583.17999999999995"/>
    <s v="UPI"/>
    <x v="1"/>
    <s v="Standard"/>
    <s v="Delivered"/>
    <n v="738.19999999999993"/>
    <n v="583.178"/>
  </r>
  <r>
    <x v="433"/>
    <s v="18-Jan-2025"/>
    <x v="4"/>
    <x v="1"/>
    <s v="Gujarat"/>
    <x v="3"/>
    <x v="4"/>
    <s v="Lamp"/>
    <n v="3"/>
    <n v="1832.34"/>
    <n v="0.22"/>
    <n v="4287.68"/>
    <s v="Debit Card"/>
    <x v="2"/>
    <s v="Express"/>
    <s v="Returned"/>
    <n v="5497.0199999999995"/>
    <n v="4287.6755999999996"/>
  </r>
  <r>
    <x v="434"/>
    <s v="17-Jun-2025"/>
    <x v="2"/>
    <x v="3"/>
    <s v="Delhi"/>
    <x v="3"/>
    <x v="3"/>
    <s v="Jacket"/>
    <n v="2"/>
    <n v="4376.4399999999996"/>
    <n v="0.05"/>
    <n v="8315.24"/>
    <s v="Debit Card"/>
    <x v="1"/>
    <s v="Standard"/>
    <s v="Cancelled"/>
    <n v="8752.8799999999992"/>
    <n v="8315.235999999999"/>
  </r>
  <r>
    <x v="435"/>
    <s v="08-Feb-2025"/>
    <x v="4"/>
    <x v="2"/>
    <s v="Maharashtra"/>
    <x v="0"/>
    <x v="4"/>
    <s v="Sofa"/>
    <n v="4"/>
    <n v="3107.75"/>
    <n v="0.19"/>
    <n v="10069.11"/>
    <s v="Credit Card"/>
    <x v="0"/>
    <s v="Same-Day"/>
    <s v="Cancelled"/>
    <n v="12431"/>
    <n v="10069.11"/>
  </r>
  <r>
    <x v="436"/>
    <s v="16-Jan-2025"/>
    <x v="5"/>
    <x v="1"/>
    <s v="Tamil Nadu"/>
    <x v="2"/>
    <x v="4"/>
    <s v="Curtain"/>
    <n v="4"/>
    <n v="996.07"/>
    <n v="0.19"/>
    <n v="3227.27"/>
    <s v="COD"/>
    <x v="2"/>
    <s v="Same-Day"/>
    <s v="Delivered"/>
    <n v="3984.28"/>
    <n v="3227.2668000000003"/>
  </r>
  <r>
    <x v="437"/>
    <s v="28-Apr-2025"/>
    <x v="3"/>
    <x v="4"/>
    <s v="Maharashtra"/>
    <x v="1"/>
    <x v="1"/>
    <s v="Oil"/>
    <n v="4"/>
    <n v="4704.3100000000004"/>
    <n v="0.01"/>
    <n v="18629.07"/>
    <s v="COD"/>
    <x v="2"/>
    <s v="Express"/>
    <s v="Returned"/>
    <n v="18817.240000000002"/>
    <n v="18629.067600000002"/>
  </r>
  <r>
    <x v="438"/>
    <s v="16-Jan-2025"/>
    <x v="5"/>
    <x v="1"/>
    <s v="Maharashtra"/>
    <x v="1"/>
    <x v="3"/>
    <s v="Jacket"/>
    <n v="3"/>
    <n v="3477.13"/>
    <n v="0"/>
    <n v="10431.39"/>
    <s v="COD"/>
    <x v="2"/>
    <s v="Standard"/>
    <s v="Delivered"/>
    <n v="10431.39"/>
    <n v="10431.39"/>
  </r>
  <r>
    <x v="439"/>
    <s v="14-May-2025"/>
    <x v="0"/>
    <x v="0"/>
    <s v="Gujarat"/>
    <x v="2"/>
    <x v="4"/>
    <s v="Curtain"/>
    <n v="5"/>
    <n v="1387.96"/>
    <n v="7.0000000000000007E-2"/>
    <n v="6454.01"/>
    <s v="UPI"/>
    <x v="0"/>
    <s v="Same-Day"/>
    <s v="Delivered"/>
    <n v="6939.8"/>
    <n v="6454.0140000000001"/>
  </r>
  <r>
    <x v="440"/>
    <s v="19-Jun-2025"/>
    <x v="5"/>
    <x v="3"/>
    <s v="Delhi"/>
    <x v="3"/>
    <x v="2"/>
    <s v="Biography"/>
    <n v="3"/>
    <n v="1888.88"/>
    <n v="0.1"/>
    <n v="5099.9799999999996"/>
    <s v="Net Banking"/>
    <x v="1"/>
    <s v="Express"/>
    <s v="Delivered"/>
    <n v="5666.64"/>
    <n v="5099.9760000000006"/>
  </r>
  <r>
    <x v="441"/>
    <s v="17-Feb-2025"/>
    <x v="3"/>
    <x v="2"/>
    <s v="Maharashtra"/>
    <x v="3"/>
    <x v="1"/>
    <s v="Oil"/>
    <n v="5"/>
    <n v="2217.87"/>
    <n v="0.1"/>
    <n v="9980.41"/>
    <s v="UPI"/>
    <x v="0"/>
    <s v="Standard"/>
    <s v="Delivered"/>
    <n v="11089.349999999999"/>
    <n v="9980.4149999999991"/>
  </r>
  <r>
    <x v="442"/>
    <s v="22-Mar-2025"/>
    <x v="4"/>
    <x v="5"/>
    <s v="Tamil Nadu"/>
    <x v="2"/>
    <x v="0"/>
    <s v="Laptop"/>
    <n v="5"/>
    <n v="2716.51"/>
    <n v="0.08"/>
    <n v="12495.95"/>
    <s v="Net Banking"/>
    <x v="0"/>
    <s v="Express"/>
    <s v="Delivered"/>
    <n v="13582.550000000001"/>
    <n v="12495.946000000002"/>
  </r>
  <r>
    <x v="443"/>
    <s v="26-Jan-2025"/>
    <x v="6"/>
    <x v="1"/>
    <s v="Tamil Nadu"/>
    <x v="0"/>
    <x v="1"/>
    <s v="Rice"/>
    <n v="2"/>
    <n v="394.18"/>
    <n v="0.2"/>
    <n v="630.69000000000005"/>
    <s v="Credit Card"/>
    <x v="1"/>
    <s v="Express"/>
    <s v="Delivered"/>
    <n v="788.36"/>
    <n v="630.6880000000001"/>
  </r>
  <r>
    <x v="444"/>
    <s v="04-Jul-2025"/>
    <x v="1"/>
    <x v="6"/>
    <s v="Karnataka"/>
    <x v="1"/>
    <x v="4"/>
    <s v="Curtain"/>
    <n v="5"/>
    <n v="4666.04"/>
    <n v="0.06"/>
    <n v="21930.39"/>
    <s v="UPI"/>
    <x v="1"/>
    <s v="Standard"/>
    <s v="Delivered"/>
    <n v="23330.2"/>
    <n v="21930.387999999999"/>
  </r>
  <r>
    <x v="445"/>
    <s v="24-Jun-2025"/>
    <x v="2"/>
    <x v="3"/>
    <s v="Gujarat"/>
    <x v="2"/>
    <x v="1"/>
    <s v="Oil"/>
    <n v="5"/>
    <n v="955.24"/>
    <n v="0.2"/>
    <n v="3820.96"/>
    <s v="COD"/>
    <x v="1"/>
    <s v="Express"/>
    <s v="Delivered"/>
    <n v="4776.2"/>
    <n v="3820.96"/>
  </r>
  <r>
    <x v="446"/>
    <s v="23-Apr-2025"/>
    <x v="0"/>
    <x v="4"/>
    <s v="Maharashtra"/>
    <x v="2"/>
    <x v="2"/>
    <s v="Biography"/>
    <n v="3"/>
    <n v="2372.39"/>
    <n v="0.24"/>
    <n v="5409.05"/>
    <s v="Net Banking"/>
    <x v="1"/>
    <s v="Standard"/>
    <s v="Delivered"/>
    <n v="7117.17"/>
    <n v="5409.0492000000004"/>
  </r>
  <r>
    <x v="447"/>
    <s v="19-Feb-2025"/>
    <x v="0"/>
    <x v="2"/>
    <s v="Maharashtra"/>
    <x v="2"/>
    <x v="1"/>
    <s v="Biscuits"/>
    <n v="3"/>
    <n v="1218.27"/>
    <n v="0.08"/>
    <n v="3362.43"/>
    <s v="Credit Card"/>
    <x v="0"/>
    <s v="Express"/>
    <s v="Delivered"/>
    <n v="3654.81"/>
    <n v="3362.4252000000001"/>
  </r>
  <r>
    <x v="448"/>
    <s v="25-Apr-2025"/>
    <x v="1"/>
    <x v="4"/>
    <s v="Tamil Nadu"/>
    <x v="3"/>
    <x v="2"/>
    <s v="Comics"/>
    <n v="5"/>
    <n v="2652.58"/>
    <n v="0.11"/>
    <n v="11803.98"/>
    <s v="UPI"/>
    <x v="1"/>
    <s v="Standard"/>
    <s v="Returned"/>
    <n v="13262.9"/>
    <n v="11803.981"/>
  </r>
  <r>
    <x v="449"/>
    <s v="28-Apr-2025"/>
    <x v="3"/>
    <x v="4"/>
    <s v="Karnataka"/>
    <x v="0"/>
    <x v="3"/>
    <s v="Jeans"/>
    <n v="2"/>
    <n v="2045.52"/>
    <n v="0.02"/>
    <n v="4009.22"/>
    <s v="Credit Card"/>
    <x v="0"/>
    <s v="Express"/>
    <s v="Delivered"/>
    <n v="4091.04"/>
    <n v="4009.2192"/>
  </r>
  <r>
    <x v="450"/>
    <s v="10-Jan-2025"/>
    <x v="1"/>
    <x v="1"/>
    <s v="Maharashtra"/>
    <x v="2"/>
    <x v="2"/>
    <s v="Novel"/>
    <n v="2"/>
    <n v="513.13"/>
    <n v="0.23"/>
    <n v="790.22"/>
    <s v="UPI"/>
    <x v="1"/>
    <s v="Express"/>
    <s v="Delivered"/>
    <n v="1026.26"/>
    <n v="790.22019999999998"/>
  </r>
  <r>
    <x v="451"/>
    <s v="03-May-2025"/>
    <x v="4"/>
    <x v="0"/>
    <s v="Delhi"/>
    <x v="1"/>
    <x v="4"/>
    <s v="Table"/>
    <n v="2"/>
    <n v="240"/>
    <n v="0.17"/>
    <n v="398.4"/>
    <s v="Debit Card"/>
    <x v="1"/>
    <s v="Express"/>
    <s v="Delivered"/>
    <n v="480"/>
    <n v="398.4"/>
  </r>
  <r>
    <x v="452"/>
    <s v="18-Jan-2025"/>
    <x v="4"/>
    <x v="1"/>
    <s v="Gujarat"/>
    <x v="1"/>
    <x v="1"/>
    <s v="Milk"/>
    <n v="5"/>
    <n v="967.48"/>
    <n v="0.15"/>
    <n v="4111.79"/>
    <s v="Net Banking"/>
    <x v="0"/>
    <s v="Same-Day"/>
    <s v="Delivered"/>
    <n v="4837.3999999999996"/>
    <n v="4111.79"/>
  </r>
  <r>
    <x v="453"/>
    <s v="25-Mar-2025"/>
    <x v="2"/>
    <x v="5"/>
    <s v="Karnataka"/>
    <x v="1"/>
    <x v="1"/>
    <s v="Milk"/>
    <n v="2"/>
    <n v="4043.07"/>
    <n v="0.11"/>
    <n v="7196.66"/>
    <s v="Net Banking"/>
    <x v="1"/>
    <s v="Express"/>
    <s v="Delivered"/>
    <n v="8086.14"/>
    <n v="7196.6646000000001"/>
  </r>
  <r>
    <x v="454"/>
    <s v="10-May-2025"/>
    <x v="4"/>
    <x v="0"/>
    <s v="Maharashtra"/>
    <x v="1"/>
    <x v="4"/>
    <s v="Lamp"/>
    <n v="3"/>
    <n v="1505.14"/>
    <n v="0.13"/>
    <n v="3928.42"/>
    <s v="COD"/>
    <x v="0"/>
    <s v="Same-Day"/>
    <s v="Returned"/>
    <n v="4515.42"/>
    <n v="3928.4153999999999"/>
  </r>
  <r>
    <x v="455"/>
    <s v="26-Apr-2025"/>
    <x v="4"/>
    <x v="4"/>
    <s v="Maharashtra"/>
    <x v="3"/>
    <x v="2"/>
    <s v="Comics"/>
    <n v="5"/>
    <n v="1232.96"/>
    <n v="0"/>
    <n v="6164.8"/>
    <s v="Net Banking"/>
    <x v="2"/>
    <s v="Express"/>
    <s v="Delivered"/>
    <n v="6164.8"/>
    <n v="6164.8"/>
  </r>
  <r>
    <x v="456"/>
    <s v="22-Apr-2025"/>
    <x v="2"/>
    <x v="4"/>
    <s v="Tamil Nadu"/>
    <x v="1"/>
    <x v="1"/>
    <s v="Biscuits"/>
    <n v="4"/>
    <n v="4159.29"/>
    <n v="0.06"/>
    <n v="15638.93"/>
    <s v="Debit Card"/>
    <x v="0"/>
    <s v="Standard"/>
    <s v="Delivered"/>
    <n v="16637.16"/>
    <n v="15638.930399999999"/>
  </r>
  <r>
    <x v="457"/>
    <s v="14-Apr-2025"/>
    <x v="3"/>
    <x v="4"/>
    <s v="Karnataka"/>
    <x v="2"/>
    <x v="1"/>
    <s v="Milk"/>
    <n v="4"/>
    <n v="1021.2"/>
    <n v="0.02"/>
    <n v="4003.1"/>
    <s v="COD"/>
    <x v="2"/>
    <s v="Standard"/>
    <s v="Delivered"/>
    <n v="4084.8"/>
    <n v="4003.1040000000003"/>
  </r>
  <r>
    <x v="458"/>
    <s v="05-Mar-2025"/>
    <x v="0"/>
    <x v="5"/>
    <s v="Karnataka"/>
    <x v="0"/>
    <x v="2"/>
    <s v="Biography"/>
    <n v="2"/>
    <n v="1671.15"/>
    <n v="0.04"/>
    <n v="3208.61"/>
    <s v="COD"/>
    <x v="2"/>
    <s v="Same-Day"/>
    <s v="Delivered"/>
    <n v="3342.3"/>
    <n v="3208.6080000000002"/>
  </r>
  <r>
    <x v="459"/>
    <s v="03-Jul-2025"/>
    <x v="5"/>
    <x v="6"/>
    <s v="Karnataka"/>
    <x v="0"/>
    <x v="0"/>
    <s v="Headphones"/>
    <n v="4"/>
    <n v="3662.82"/>
    <n v="0.06"/>
    <n v="13772.2"/>
    <s v="Debit Card"/>
    <x v="1"/>
    <s v="Standard"/>
    <s v="Delivered"/>
    <n v="14651.28"/>
    <n v="13772.2032"/>
  </r>
  <r>
    <x v="460"/>
    <s v="22-Feb-2025"/>
    <x v="4"/>
    <x v="2"/>
    <s v="Karnataka"/>
    <x v="3"/>
    <x v="4"/>
    <s v="Table"/>
    <n v="4"/>
    <n v="3514.98"/>
    <n v="0.01"/>
    <n v="13919.32"/>
    <s v="Net Banking"/>
    <x v="2"/>
    <s v="Standard"/>
    <s v="Delivered"/>
    <n v="14059.92"/>
    <n v="13919.3208"/>
  </r>
  <r>
    <x v="461"/>
    <s v="11-Feb-2025"/>
    <x v="2"/>
    <x v="2"/>
    <s v="Gujarat"/>
    <x v="0"/>
    <x v="2"/>
    <s v="Novel"/>
    <n v="2"/>
    <n v="4488.92"/>
    <n v="0.06"/>
    <n v="8439.17"/>
    <s v="Net Banking"/>
    <x v="0"/>
    <s v="Express"/>
    <s v="Delivered"/>
    <n v="8977.84"/>
    <n v="8439.1695999999993"/>
  </r>
  <r>
    <x v="462"/>
    <s v="13-May-2025"/>
    <x v="2"/>
    <x v="0"/>
    <s v="Tamil Nadu"/>
    <x v="3"/>
    <x v="3"/>
    <s v="Jacket"/>
    <n v="1"/>
    <n v="1075.98"/>
    <n v="0.18"/>
    <n v="882.3"/>
    <s v="Debit Card"/>
    <x v="1"/>
    <s v="Standard"/>
    <s v="Delivered"/>
    <n v="1075.98"/>
    <n v="882.30360000000007"/>
  </r>
  <r>
    <x v="463"/>
    <s v="22-May-2025"/>
    <x v="5"/>
    <x v="0"/>
    <s v="Delhi"/>
    <x v="2"/>
    <x v="4"/>
    <s v="Curtain"/>
    <n v="5"/>
    <n v="2652.54"/>
    <n v="0.06"/>
    <n v="12466.94"/>
    <s v="Credit Card"/>
    <x v="1"/>
    <s v="Same-Day"/>
    <s v="Delivered"/>
    <n v="13262.7"/>
    <n v="12466.938"/>
  </r>
  <r>
    <x v="464"/>
    <s v="05-Mar-2025"/>
    <x v="0"/>
    <x v="5"/>
    <s v="Maharashtra"/>
    <x v="0"/>
    <x v="0"/>
    <s v="Laptop"/>
    <n v="4"/>
    <n v="1690.12"/>
    <n v="0.04"/>
    <n v="6490.06"/>
    <s v="Debit Card"/>
    <x v="1"/>
    <s v="Express"/>
    <s v="Delivered"/>
    <n v="6760.48"/>
    <n v="6490.0607999999993"/>
  </r>
  <r>
    <x v="465"/>
    <s v="18-Feb-2025"/>
    <x v="2"/>
    <x v="2"/>
    <s v="Maharashtra"/>
    <x v="3"/>
    <x v="3"/>
    <s v="T-shirt"/>
    <n v="4"/>
    <n v="3473.19"/>
    <n v="0.04"/>
    <n v="13337.05"/>
    <s v="COD"/>
    <x v="1"/>
    <s v="Standard"/>
    <s v="Delivered"/>
    <n v="13892.76"/>
    <n v="13337.0496"/>
  </r>
  <r>
    <x v="466"/>
    <s v="23-Feb-2025"/>
    <x v="6"/>
    <x v="2"/>
    <s v="Maharashtra"/>
    <x v="1"/>
    <x v="0"/>
    <s v="Headphones"/>
    <n v="2"/>
    <n v="3536.51"/>
    <n v="0.2"/>
    <n v="5658.42"/>
    <s v="Credit Card"/>
    <x v="2"/>
    <s v="Standard"/>
    <s v="Delivered"/>
    <n v="7073.02"/>
    <n v="5658.4160000000011"/>
  </r>
  <r>
    <x v="467"/>
    <s v="20-Mar-2025"/>
    <x v="5"/>
    <x v="5"/>
    <s v="Tamil Nadu"/>
    <x v="1"/>
    <x v="1"/>
    <s v="Milk"/>
    <n v="4"/>
    <n v="1855.02"/>
    <n v="0.03"/>
    <n v="7197.48"/>
    <s v="Debit Card"/>
    <x v="0"/>
    <s v="Standard"/>
    <s v="Delivered"/>
    <n v="7420.08"/>
    <n v="7197.4776000000002"/>
  </r>
  <r>
    <x v="468"/>
    <s v="28-Jan-2025"/>
    <x v="2"/>
    <x v="1"/>
    <s v="Gujarat"/>
    <x v="1"/>
    <x v="1"/>
    <s v="Milk"/>
    <n v="5"/>
    <n v="1014.47"/>
    <n v="0.09"/>
    <n v="4615.84"/>
    <s v="Net Banking"/>
    <x v="0"/>
    <s v="Same-Day"/>
    <s v="Delivered"/>
    <n v="5072.3500000000004"/>
    <n v="4615.8385000000007"/>
  </r>
  <r>
    <x v="469"/>
    <s v="13-May-2025"/>
    <x v="2"/>
    <x v="0"/>
    <s v="Maharashtra"/>
    <x v="1"/>
    <x v="1"/>
    <s v="Oil"/>
    <n v="4"/>
    <n v="1548.8"/>
    <n v="7.0000000000000007E-2"/>
    <n v="5761.54"/>
    <s v="COD"/>
    <x v="0"/>
    <s v="Express"/>
    <s v="Delivered"/>
    <n v="6195.2"/>
    <n v="5761.5359999999991"/>
  </r>
  <r>
    <x v="470"/>
    <s v="08-May-2025"/>
    <x v="5"/>
    <x v="0"/>
    <s v="Delhi"/>
    <x v="0"/>
    <x v="1"/>
    <s v="Biscuits"/>
    <n v="3"/>
    <n v="3902.48"/>
    <n v="0.06"/>
    <n v="11004.99"/>
    <s v="Credit Card"/>
    <x v="1"/>
    <s v="Same-Day"/>
    <s v="Delivered"/>
    <n v="11707.44"/>
    <n v="11004.9936"/>
  </r>
  <r>
    <x v="471"/>
    <s v="02-Mar-2025"/>
    <x v="6"/>
    <x v="5"/>
    <s v="Delhi"/>
    <x v="2"/>
    <x v="1"/>
    <s v="Biscuits"/>
    <n v="4"/>
    <n v="3852.1"/>
    <n v="0.04"/>
    <n v="14792.06"/>
    <s v="COD"/>
    <x v="1"/>
    <s v="Express"/>
    <s v="Delivered"/>
    <n v="15408.4"/>
    <n v="14792.063999999998"/>
  </r>
  <r>
    <x v="472"/>
    <s v="01-Apr-2025"/>
    <x v="2"/>
    <x v="4"/>
    <s v="Maharashtra"/>
    <x v="0"/>
    <x v="4"/>
    <s v="Lamp"/>
    <n v="1"/>
    <n v="314.51"/>
    <n v="0.23"/>
    <n v="242.17"/>
    <s v="COD"/>
    <x v="1"/>
    <s v="Standard"/>
    <s v="Delivered"/>
    <n v="314.51"/>
    <n v="242.17269999999999"/>
  </r>
  <r>
    <x v="473"/>
    <s v="05-Mar-2025"/>
    <x v="0"/>
    <x v="5"/>
    <s v="Maharashtra"/>
    <x v="2"/>
    <x v="2"/>
    <s v="Textbook"/>
    <n v="4"/>
    <n v="3323.81"/>
    <n v="0.13"/>
    <n v="11566.86"/>
    <s v="Credit Card"/>
    <x v="1"/>
    <s v="Same-Day"/>
    <s v="Delivered"/>
    <n v="13295.24"/>
    <n v="11566.8588"/>
  </r>
  <r>
    <x v="474"/>
    <s v="02-Jul-2025"/>
    <x v="0"/>
    <x v="6"/>
    <s v="Maharashtra"/>
    <x v="0"/>
    <x v="3"/>
    <s v="T-shirt"/>
    <n v="4"/>
    <n v="4649.18"/>
    <n v="0.21"/>
    <n v="14691.41"/>
    <s v="Debit Card"/>
    <x v="1"/>
    <s v="Express"/>
    <s v="Delivered"/>
    <n v="18596.72"/>
    <n v="14691.408800000001"/>
  </r>
  <r>
    <x v="475"/>
    <s v="28-May-2025"/>
    <x v="0"/>
    <x v="0"/>
    <s v="Maharashtra"/>
    <x v="0"/>
    <x v="2"/>
    <s v="Comics"/>
    <n v="5"/>
    <n v="299.2"/>
    <n v="0.02"/>
    <n v="1466.08"/>
    <s v="COD"/>
    <x v="2"/>
    <s v="Express"/>
    <s v="Returned"/>
    <n v="1496"/>
    <n v="1466.08"/>
  </r>
  <r>
    <x v="476"/>
    <s v="03-Jul-2025"/>
    <x v="5"/>
    <x v="6"/>
    <s v="Maharashtra"/>
    <x v="3"/>
    <x v="1"/>
    <s v="Rice"/>
    <n v="4"/>
    <n v="1028.3599999999999"/>
    <n v="0.13"/>
    <n v="3578.69"/>
    <s v="Debit Card"/>
    <x v="1"/>
    <s v="Standard"/>
    <s v="Delivered"/>
    <n v="4113.4399999999996"/>
    <n v="3578.6927999999998"/>
  </r>
  <r>
    <x v="477"/>
    <s v="17-Jan-2025"/>
    <x v="1"/>
    <x v="1"/>
    <s v="Maharashtra"/>
    <x v="3"/>
    <x v="1"/>
    <s v="Biscuits"/>
    <n v="4"/>
    <n v="3542.5"/>
    <n v="0.11"/>
    <n v="12611.3"/>
    <s v="COD"/>
    <x v="2"/>
    <s v="Standard"/>
    <s v="Cancelled"/>
    <n v="14170"/>
    <n v="12611.300000000001"/>
  </r>
  <r>
    <x v="478"/>
    <s v="04-Jan-2025"/>
    <x v="4"/>
    <x v="1"/>
    <s v="Gujarat"/>
    <x v="2"/>
    <x v="1"/>
    <s v="Biscuits"/>
    <n v="2"/>
    <n v="2716.11"/>
    <n v="0.15"/>
    <n v="4617.3900000000003"/>
    <s v="UPI"/>
    <x v="1"/>
    <s v="Express"/>
    <s v="Delivered"/>
    <n v="5432.22"/>
    <n v="4617.3869999999997"/>
  </r>
  <r>
    <x v="479"/>
    <s v="01-Apr-2025"/>
    <x v="2"/>
    <x v="4"/>
    <s v="Tamil Nadu"/>
    <x v="1"/>
    <x v="4"/>
    <s v="Curtain"/>
    <n v="3"/>
    <n v="3081.23"/>
    <n v="0.14000000000000001"/>
    <n v="7949.57"/>
    <s v="Net Banking"/>
    <x v="1"/>
    <s v="Standard"/>
    <s v="Cancelled"/>
    <n v="9243.69"/>
    <n v="7949.5734000000002"/>
  </r>
  <r>
    <x v="480"/>
    <s v="03-May-2025"/>
    <x v="4"/>
    <x v="0"/>
    <s v="Tamil Nadu"/>
    <x v="0"/>
    <x v="4"/>
    <s v="Curtain"/>
    <n v="1"/>
    <n v="3658.94"/>
    <n v="0.25"/>
    <n v="2744.2"/>
    <s v="Net Banking"/>
    <x v="2"/>
    <s v="Same-Day"/>
    <s v="Delivered"/>
    <n v="3658.94"/>
    <n v="2744.2049999999999"/>
  </r>
  <r>
    <x v="481"/>
    <s v="22-Apr-2025"/>
    <x v="2"/>
    <x v="4"/>
    <s v="Karnataka"/>
    <x v="2"/>
    <x v="4"/>
    <s v="Lamp"/>
    <n v="3"/>
    <n v="206.34"/>
    <n v="0.21"/>
    <n v="489.03"/>
    <s v="Debit Card"/>
    <x v="0"/>
    <s v="Same-Day"/>
    <s v="Returned"/>
    <n v="619.02"/>
    <n v="489.0258"/>
  </r>
  <r>
    <x v="482"/>
    <s v="22-Jan-2025"/>
    <x v="0"/>
    <x v="1"/>
    <s v="Maharashtra"/>
    <x v="3"/>
    <x v="1"/>
    <s v="Oil"/>
    <n v="3"/>
    <n v="864.92"/>
    <n v="7.0000000000000007E-2"/>
    <n v="2413.13"/>
    <s v="Credit Card"/>
    <x v="2"/>
    <s v="Same-Day"/>
    <s v="Delivered"/>
    <n v="2594.7599999999998"/>
    <n v="2413.1267999999995"/>
  </r>
  <r>
    <x v="483"/>
    <s v="17-Jan-2025"/>
    <x v="1"/>
    <x v="1"/>
    <s v="Gujarat"/>
    <x v="3"/>
    <x v="4"/>
    <s v="Lamp"/>
    <n v="2"/>
    <n v="3697.9"/>
    <n v="0.18"/>
    <n v="6064.56"/>
    <s v="Net Banking"/>
    <x v="1"/>
    <s v="Express"/>
    <s v="Delivered"/>
    <n v="7395.8"/>
    <n v="6064.5560000000005"/>
  </r>
  <r>
    <x v="484"/>
    <s v="17-Apr-2025"/>
    <x v="5"/>
    <x v="4"/>
    <s v="Gujarat"/>
    <x v="2"/>
    <x v="1"/>
    <s v="Rice"/>
    <n v="5"/>
    <n v="1969.58"/>
    <n v="0.2"/>
    <n v="7878.32"/>
    <s v="UPI"/>
    <x v="0"/>
    <s v="Express"/>
    <s v="Returned"/>
    <n v="9847.9"/>
    <n v="7878.32"/>
  </r>
  <r>
    <x v="485"/>
    <s v="13-Feb-2025"/>
    <x v="5"/>
    <x v="2"/>
    <s v="Maharashtra"/>
    <x v="1"/>
    <x v="2"/>
    <s v="Biography"/>
    <n v="5"/>
    <n v="4650.3999999999996"/>
    <n v="0.16"/>
    <n v="19531.68"/>
    <s v="Debit Card"/>
    <x v="1"/>
    <s v="Same-Day"/>
    <s v="Delivered"/>
    <n v="23252"/>
    <n v="19531.68"/>
  </r>
  <r>
    <x v="486"/>
    <s v="11-Apr-2025"/>
    <x v="1"/>
    <x v="4"/>
    <s v="Karnataka"/>
    <x v="0"/>
    <x v="1"/>
    <s v="Rice"/>
    <n v="2"/>
    <n v="1701.47"/>
    <n v="0.17"/>
    <n v="2824.44"/>
    <s v="COD"/>
    <x v="1"/>
    <s v="Standard"/>
    <s v="Delivered"/>
    <n v="3402.94"/>
    <n v="2824.4402"/>
  </r>
  <r>
    <x v="487"/>
    <s v="23-Feb-2025"/>
    <x v="6"/>
    <x v="2"/>
    <s v="Gujarat"/>
    <x v="3"/>
    <x v="2"/>
    <s v="Biography"/>
    <n v="1"/>
    <n v="1188.22"/>
    <n v="7.0000000000000007E-2"/>
    <n v="1105.04"/>
    <s v="COD"/>
    <x v="1"/>
    <s v="Express"/>
    <s v="Delivered"/>
    <n v="1188.22"/>
    <n v="1105.0445999999999"/>
  </r>
  <r>
    <x v="488"/>
    <s v="28-Jan-2025"/>
    <x v="2"/>
    <x v="1"/>
    <s v="Gujarat"/>
    <x v="3"/>
    <x v="0"/>
    <s v="Smartwatch"/>
    <n v="4"/>
    <n v="1386.53"/>
    <n v="0.1"/>
    <n v="4991.51"/>
    <s v="Credit Card"/>
    <x v="1"/>
    <s v="Express"/>
    <s v="Cancelled"/>
    <n v="5546.12"/>
    <n v="4991.5079999999998"/>
  </r>
  <r>
    <x v="489"/>
    <s v="03-Jul-2025"/>
    <x v="5"/>
    <x v="6"/>
    <s v="Tamil Nadu"/>
    <x v="3"/>
    <x v="2"/>
    <s v="Textbook"/>
    <n v="5"/>
    <n v="1060.8900000000001"/>
    <n v="0.15"/>
    <n v="4508.78"/>
    <s v="Net Banking"/>
    <x v="1"/>
    <s v="Same-Day"/>
    <s v="Delivered"/>
    <n v="5304.4500000000007"/>
    <n v="4508.7825000000003"/>
  </r>
  <r>
    <x v="490"/>
    <s v="11-Mar-2025"/>
    <x v="2"/>
    <x v="5"/>
    <s v="Karnataka"/>
    <x v="3"/>
    <x v="4"/>
    <s v="Table"/>
    <n v="1"/>
    <n v="3391.56"/>
    <n v="0.11"/>
    <n v="3018.49"/>
    <s v="COD"/>
    <x v="0"/>
    <s v="Express"/>
    <s v="Delivered"/>
    <n v="3391.56"/>
    <n v="3018.4884000000002"/>
  </r>
  <r>
    <x v="491"/>
    <s v="23-Jun-2025"/>
    <x v="3"/>
    <x v="3"/>
    <s v="Karnataka"/>
    <x v="3"/>
    <x v="1"/>
    <s v="Rice"/>
    <n v="5"/>
    <n v="4125.76"/>
    <n v="0.2"/>
    <n v="16503.04"/>
    <s v="Debit Card"/>
    <x v="2"/>
    <s v="Same-Day"/>
    <s v="Delivered"/>
    <n v="20628.800000000003"/>
    <n v="16503.040000000005"/>
  </r>
  <r>
    <x v="492"/>
    <s v="16-Jan-2025"/>
    <x v="5"/>
    <x v="1"/>
    <s v="Karnataka"/>
    <x v="3"/>
    <x v="3"/>
    <s v="Jeans"/>
    <n v="1"/>
    <n v="650.62"/>
    <n v="0.01"/>
    <n v="644.11"/>
    <s v="Debit Card"/>
    <x v="1"/>
    <s v="Same-Day"/>
    <s v="Returned"/>
    <n v="650.62"/>
    <n v="644.11379999999997"/>
  </r>
  <r>
    <x v="493"/>
    <s v="22-Jun-2025"/>
    <x v="6"/>
    <x v="3"/>
    <s v="Karnataka"/>
    <x v="3"/>
    <x v="4"/>
    <s v="Lamp"/>
    <n v="4"/>
    <n v="2408.83"/>
    <n v="0.08"/>
    <n v="8864.49"/>
    <s v="Credit Card"/>
    <x v="2"/>
    <s v="Same-Day"/>
    <s v="Delivered"/>
    <n v="9635.32"/>
    <n v="8864.4943999999996"/>
  </r>
  <r>
    <x v="494"/>
    <s v="19-Feb-2025"/>
    <x v="0"/>
    <x v="2"/>
    <s v="Gujarat"/>
    <x v="0"/>
    <x v="1"/>
    <s v="Milk"/>
    <n v="2"/>
    <n v="3505.85"/>
    <n v="0.17"/>
    <n v="5819.71"/>
    <s v="Net Banking"/>
    <x v="1"/>
    <s v="Express"/>
    <s v="Delivered"/>
    <n v="7011.7"/>
    <n v="5819.7109999999993"/>
  </r>
  <r>
    <x v="495"/>
    <s v="15-Mar-2025"/>
    <x v="4"/>
    <x v="5"/>
    <s v="Delhi"/>
    <x v="1"/>
    <x v="0"/>
    <s v="Headphones"/>
    <n v="1"/>
    <n v="2378.31"/>
    <n v="0.24"/>
    <n v="1807.52"/>
    <s v="COD"/>
    <x v="2"/>
    <s v="Standard"/>
    <s v="Delivered"/>
    <n v="2378.31"/>
    <n v="1807.5155999999999"/>
  </r>
  <r>
    <x v="496"/>
    <s v="27-Feb-2025"/>
    <x v="5"/>
    <x v="2"/>
    <s v="Maharashtra"/>
    <x v="0"/>
    <x v="4"/>
    <s v="Lamp"/>
    <n v="4"/>
    <n v="1232.73"/>
    <n v="0.1"/>
    <n v="4437.83"/>
    <s v="UPI"/>
    <x v="1"/>
    <s v="Same-Day"/>
    <s v="Returned"/>
    <n v="4930.92"/>
    <n v="4437.8280000000004"/>
  </r>
  <r>
    <x v="497"/>
    <s v="02-Feb-2025"/>
    <x v="6"/>
    <x v="2"/>
    <s v="Delhi"/>
    <x v="3"/>
    <x v="2"/>
    <s v="Novel"/>
    <n v="4"/>
    <n v="2847.37"/>
    <n v="0.18"/>
    <n v="9339.3700000000008"/>
    <s v="Debit Card"/>
    <x v="1"/>
    <s v="Standard"/>
    <s v="Returned"/>
    <n v="11389.48"/>
    <n v="9339.3736000000008"/>
  </r>
  <r>
    <x v="498"/>
    <s v="29-Mar-2025"/>
    <x v="4"/>
    <x v="5"/>
    <s v="Tamil Nadu"/>
    <x v="2"/>
    <x v="4"/>
    <s v="Curtain"/>
    <n v="2"/>
    <n v="190.02"/>
    <n v="0.17"/>
    <n v="315.43"/>
    <s v="Net Banking"/>
    <x v="1"/>
    <s v="Express"/>
    <s v="Delivered"/>
    <n v="380.04"/>
    <n v="315.4332"/>
  </r>
  <r>
    <x v="499"/>
    <s v="13-Jun-2025"/>
    <x v="1"/>
    <x v="3"/>
    <s v="Maharashtra"/>
    <x v="3"/>
    <x v="1"/>
    <s v="Milk"/>
    <n v="1"/>
    <n v="4726.2700000000004"/>
    <n v="0.24"/>
    <n v="3591.97"/>
    <s v="UPI"/>
    <x v="2"/>
    <s v="Standard"/>
    <s v="Delivered"/>
    <n v="4726.2700000000004"/>
    <n v="3591.9652000000006"/>
  </r>
  <r>
    <x v="500"/>
    <s v="18-Apr-2025"/>
    <x v="1"/>
    <x v="4"/>
    <s v="Maharashtra"/>
    <x v="3"/>
    <x v="2"/>
    <s v="Textbook"/>
    <n v="5"/>
    <n v="4376.24"/>
    <n v="0.17"/>
    <n v="18161.400000000001"/>
    <s v="Net Banking"/>
    <x v="1"/>
    <s v="Express"/>
    <s v="Delivered"/>
    <n v="21881.199999999997"/>
    <n v="18161.395999999997"/>
  </r>
  <r>
    <x v="501"/>
    <s v="19-May-2025"/>
    <x v="3"/>
    <x v="0"/>
    <s v="Gujarat"/>
    <x v="3"/>
    <x v="2"/>
    <s v="Comics"/>
    <n v="5"/>
    <n v="745.68"/>
    <n v="0.16"/>
    <n v="3131.86"/>
    <s v="UPI"/>
    <x v="2"/>
    <s v="Same-Day"/>
    <s v="Returned"/>
    <n v="3728.3999999999996"/>
    <n v="3131.8559999999998"/>
  </r>
  <r>
    <x v="502"/>
    <s v="02-Mar-2025"/>
    <x v="6"/>
    <x v="5"/>
    <s v="Tamil Nadu"/>
    <x v="0"/>
    <x v="4"/>
    <s v="Sofa"/>
    <n v="5"/>
    <n v="4593.8500000000004"/>
    <n v="0.08"/>
    <n v="21131.71"/>
    <s v="Debit Card"/>
    <x v="1"/>
    <s v="Same-Day"/>
    <s v="Delivered"/>
    <n v="22969.25"/>
    <n v="21131.71"/>
  </r>
  <r>
    <x v="503"/>
    <s v="01-May-2025"/>
    <x v="5"/>
    <x v="0"/>
    <s v="Karnataka"/>
    <x v="2"/>
    <x v="3"/>
    <s v="T-shirt"/>
    <n v="3"/>
    <n v="2270.7199999999998"/>
    <n v="0.23"/>
    <n v="5245.36"/>
    <s v="Net Banking"/>
    <x v="2"/>
    <s v="Same-Day"/>
    <s v="Delivered"/>
    <n v="6812.16"/>
    <n v="5245.3631999999998"/>
  </r>
  <r>
    <x v="504"/>
    <s v="08-Jun-2025"/>
    <x v="6"/>
    <x v="3"/>
    <s v="Delhi"/>
    <x v="3"/>
    <x v="3"/>
    <s v="T-shirt"/>
    <n v="5"/>
    <n v="3123.04"/>
    <n v="0.15"/>
    <n v="13272.92"/>
    <s v="Debit Card"/>
    <x v="0"/>
    <s v="Same-Day"/>
    <s v="Delivered"/>
    <n v="15615.2"/>
    <n v="13272.92"/>
  </r>
  <r>
    <x v="505"/>
    <s v="09-May-2025"/>
    <x v="1"/>
    <x v="0"/>
    <s v="Karnataka"/>
    <x v="2"/>
    <x v="3"/>
    <s v="T-shirt"/>
    <n v="4"/>
    <n v="757.02"/>
    <n v="0.21"/>
    <n v="2392.1799999999998"/>
    <s v="Credit Card"/>
    <x v="1"/>
    <s v="Express"/>
    <s v="Delivered"/>
    <n v="3028.08"/>
    <n v="2392.1831999999999"/>
  </r>
  <r>
    <x v="506"/>
    <s v="15-Apr-2025"/>
    <x v="2"/>
    <x v="4"/>
    <s v="Tamil Nadu"/>
    <x v="2"/>
    <x v="2"/>
    <s v="Biography"/>
    <n v="2"/>
    <n v="1208.74"/>
    <n v="0.1"/>
    <n v="2175.73"/>
    <s v="Debit Card"/>
    <x v="0"/>
    <s v="Standard"/>
    <s v="In Transit"/>
    <n v="2417.48"/>
    <n v="2175.732"/>
  </r>
  <r>
    <x v="507"/>
    <s v="04-Jan-2025"/>
    <x v="4"/>
    <x v="1"/>
    <s v="Delhi"/>
    <x v="1"/>
    <x v="3"/>
    <s v="Jeans"/>
    <n v="4"/>
    <n v="4348.93"/>
    <n v="0.12"/>
    <n v="15308.23"/>
    <s v="Credit Card"/>
    <x v="0"/>
    <s v="Express"/>
    <s v="Returned"/>
    <n v="17395.72"/>
    <n v="15308.233600000001"/>
  </r>
  <r>
    <x v="508"/>
    <s v="12-May-2025"/>
    <x v="3"/>
    <x v="0"/>
    <s v="Maharashtra"/>
    <x v="0"/>
    <x v="2"/>
    <s v="Biography"/>
    <n v="4"/>
    <n v="3628.98"/>
    <n v="0.1"/>
    <n v="13064.33"/>
    <s v="COD"/>
    <x v="1"/>
    <s v="Same-Day"/>
    <s v="Delivered"/>
    <n v="14515.92"/>
    <n v="13064.328"/>
  </r>
  <r>
    <x v="509"/>
    <s v="10-Jun-2025"/>
    <x v="2"/>
    <x v="3"/>
    <s v="Maharashtra"/>
    <x v="1"/>
    <x v="2"/>
    <s v="Biography"/>
    <n v="5"/>
    <n v="2038.49"/>
    <n v="0.18"/>
    <n v="8357.81"/>
    <s v="Debit Card"/>
    <x v="1"/>
    <s v="Same-Day"/>
    <s v="Delivered"/>
    <n v="10192.450000000001"/>
    <n v="8357.8090000000011"/>
  </r>
  <r>
    <x v="510"/>
    <s v="20-Apr-2025"/>
    <x v="6"/>
    <x v="4"/>
    <s v="Karnataka"/>
    <x v="1"/>
    <x v="0"/>
    <s v="Laptop"/>
    <n v="3"/>
    <n v="3891.02"/>
    <n v="7.0000000000000007E-2"/>
    <n v="10855.95"/>
    <s v="Net Banking"/>
    <x v="2"/>
    <s v="Standard"/>
    <s v="Delivered"/>
    <n v="11673.06"/>
    <n v="10855.9458"/>
  </r>
  <r>
    <x v="511"/>
    <s v="02-Mar-2025"/>
    <x v="6"/>
    <x v="5"/>
    <s v="Tamil Nadu"/>
    <x v="3"/>
    <x v="0"/>
    <s v="Laptop"/>
    <n v="5"/>
    <n v="654.54"/>
    <n v="0.19"/>
    <n v="2650.89"/>
    <s v="Net Banking"/>
    <x v="0"/>
    <s v="Same-Day"/>
    <s v="Delivered"/>
    <n v="3272.7"/>
    <n v="2650.8870000000002"/>
  </r>
  <r>
    <x v="512"/>
    <s v="02-Jul-2025"/>
    <x v="0"/>
    <x v="6"/>
    <s v="Maharashtra"/>
    <x v="0"/>
    <x v="4"/>
    <s v="Table"/>
    <n v="5"/>
    <n v="4493.43"/>
    <n v="0.22"/>
    <n v="17524.38"/>
    <s v="Debit Card"/>
    <x v="2"/>
    <s v="Express"/>
    <s v="Delivered"/>
    <n v="22467.15"/>
    <n v="17524.377"/>
  </r>
  <r>
    <x v="513"/>
    <s v="11-May-2025"/>
    <x v="6"/>
    <x v="0"/>
    <s v="Maharashtra"/>
    <x v="1"/>
    <x v="3"/>
    <s v="T-shirt"/>
    <n v="4"/>
    <n v="3206.95"/>
    <n v="0.02"/>
    <n v="12571.24"/>
    <s v="Credit Card"/>
    <x v="1"/>
    <s v="Same-Day"/>
    <s v="Delivered"/>
    <n v="12827.8"/>
    <n v="12571.243999999999"/>
  </r>
  <r>
    <x v="514"/>
    <s v="23-Jan-2025"/>
    <x v="5"/>
    <x v="1"/>
    <s v="Tamil Nadu"/>
    <x v="3"/>
    <x v="1"/>
    <s v="Oil"/>
    <n v="1"/>
    <n v="3864.48"/>
    <n v="0.23"/>
    <n v="2975.65"/>
    <s v="COD"/>
    <x v="2"/>
    <s v="Same-Day"/>
    <s v="Delivered"/>
    <n v="3864.48"/>
    <n v="2975.6496000000002"/>
  </r>
  <r>
    <x v="515"/>
    <s v="04-Jul-2025"/>
    <x v="1"/>
    <x v="6"/>
    <s v="Maharashtra"/>
    <x v="3"/>
    <x v="3"/>
    <s v="Jeans"/>
    <n v="3"/>
    <n v="3677.79"/>
    <n v="0.24"/>
    <n v="8385.36"/>
    <s v="Net Banking"/>
    <x v="2"/>
    <s v="Express"/>
    <s v="Delivered"/>
    <n v="11033.369999999999"/>
    <n v="8385.3611999999994"/>
  </r>
  <r>
    <x v="516"/>
    <s v="22-Jun-2025"/>
    <x v="6"/>
    <x v="3"/>
    <s v="Maharashtra"/>
    <x v="0"/>
    <x v="3"/>
    <s v="Jeans"/>
    <n v="1"/>
    <n v="2347.35"/>
    <n v="0.21"/>
    <n v="1854.41"/>
    <s v="COD"/>
    <x v="2"/>
    <s v="Same-Day"/>
    <s v="Delivered"/>
    <n v="2347.35"/>
    <n v="1854.4065000000001"/>
  </r>
  <r>
    <x v="517"/>
    <s v="29-Jan-2025"/>
    <x v="0"/>
    <x v="1"/>
    <s v="Delhi"/>
    <x v="0"/>
    <x v="2"/>
    <s v="Textbook"/>
    <n v="4"/>
    <n v="2323.3200000000002"/>
    <n v="0.11"/>
    <n v="8271.02"/>
    <s v="COD"/>
    <x v="1"/>
    <s v="Same-Day"/>
    <s v="Delivered"/>
    <n v="9293.2800000000007"/>
    <n v="8271.0192000000006"/>
  </r>
  <r>
    <x v="518"/>
    <s v="23-Feb-2025"/>
    <x v="6"/>
    <x v="2"/>
    <s v="Gujarat"/>
    <x v="0"/>
    <x v="1"/>
    <s v="Milk"/>
    <n v="1"/>
    <n v="1005.72"/>
    <n v="0.01"/>
    <n v="995.66"/>
    <s v="COD"/>
    <x v="0"/>
    <s v="Express"/>
    <s v="Delivered"/>
    <n v="1005.72"/>
    <n v="995.66280000000006"/>
  </r>
  <r>
    <x v="519"/>
    <s v="25-Jan-2025"/>
    <x v="4"/>
    <x v="1"/>
    <s v="Karnataka"/>
    <x v="2"/>
    <x v="0"/>
    <s v="Headphones"/>
    <n v="1"/>
    <n v="2143.09"/>
    <n v="0.04"/>
    <n v="2057.37"/>
    <s v="Credit Card"/>
    <x v="0"/>
    <s v="Same-Day"/>
    <s v="Delivered"/>
    <n v="2143.09"/>
    <n v="2057.3663999999999"/>
  </r>
  <r>
    <x v="520"/>
    <s v="24-Jun-2025"/>
    <x v="2"/>
    <x v="3"/>
    <s v="Tamil Nadu"/>
    <x v="1"/>
    <x v="1"/>
    <s v="Oil"/>
    <n v="1"/>
    <n v="556.32000000000005"/>
    <n v="7.0000000000000007E-2"/>
    <n v="517.38"/>
    <s v="COD"/>
    <x v="2"/>
    <s v="Express"/>
    <s v="Cancelled"/>
    <n v="556.32000000000005"/>
    <n v="517.37760000000003"/>
  </r>
  <r>
    <x v="521"/>
    <s v="23-Jan-2025"/>
    <x v="5"/>
    <x v="1"/>
    <s v="Karnataka"/>
    <x v="1"/>
    <x v="2"/>
    <s v="Novel"/>
    <n v="1"/>
    <n v="3503.64"/>
    <n v="7.0000000000000007E-2"/>
    <n v="3258.39"/>
    <s v="Net Banking"/>
    <x v="0"/>
    <s v="Same-Day"/>
    <s v="Delivered"/>
    <n v="3503.64"/>
    <n v="3258.3851999999997"/>
  </r>
  <r>
    <x v="522"/>
    <s v="27-May-2025"/>
    <x v="2"/>
    <x v="0"/>
    <s v="Maharashtra"/>
    <x v="2"/>
    <x v="3"/>
    <s v="T-shirt"/>
    <n v="5"/>
    <n v="4937.2299999999996"/>
    <n v="0.12"/>
    <n v="21723.81"/>
    <s v="COD"/>
    <x v="1"/>
    <s v="Same-Day"/>
    <s v="Delivered"/>
    <n v="24686.149999999998"/>
    <n v="21723.811999999998"/>
  </r>
  <r>
    <x v="523"/>
    <s v="20-Apr-2025"/>
    <x v="6"/>
    <x v="4"/>
    <s v="Gujarat"/>
    <x v="1"/>
    <x v="4"/>
    <s v="Curtain"/>
    <n v="3"/>
    <n v="4642.82"/>
    <n v="0.15"/>
    <n v="11839.19"/>
    <s v="COD"/>
    <x v="1"/>
    <s v="Express"/>
    <s v="Delivered"/>
    <n v="13928.46"/>
    <n v="11839.190999999999"/>
  </r>
  <r>
    <x v="524"/>
    <s v="02-Feb-2025"/>
    <x v="6"/>
    <x v="2"/>
    <s v="Karnataka"/>
    <x v="3"/>
    <x v="3"/>
    <s v="Jeans"/>
    <n v="1"/>
    <n v="217.54"/>
    <n v="0.16"/>
    <n v="182.73"/>
    <s v="Debit Card"/>
    <x v="0"/>
    <s v="Standard"/>
    <s v="Cancelled"/>
    <n v="217.54"/>
    <n v="182.7336"/>
  </r>
  <r>
    <x v="525"/>
    <s v="24-Feb-2025"/>
    <x v="3"/>
    <x v="2"/>
    <s v="Maharashtra"/>
    <x v="3"/>
    <x v="2"/>
    <s v="Biography"/>
    <n v="5"/>
    <n v="4049.61"/>
    <n v="0.05"/>
    <n v="19235.650000000001"/>
    <s v="UPI"/>
    <x v="2"/>
    <s v="Same-Day"/>
    <s v="Delivered"/>
    <n v="20248.05"/>
    <n v="19235.647499999999"/>
  </r>
  <r>
    <x v="526"/>
    <s v="26-Feb-2025"/>
    <x v="0"/>
    <x v="2"/>
    <s v="Karnataka"/>
    <x v="2"/>
    <x v="4"/>
    <s v="Lamp"/>
    <n v="5"/>
    <n v="1687.23"/>
    <n v="0"/>
    <n v="8436.15"/>
    <s v="UPI"/>
    <x v="1"/>
    <s v="Same-Day"/>
    <s v="Delivered"/>
    <n v="8436.15"/>
    <n v="8436.15"/>
  </r>
  <r>
    <x v="527"/>
    <s v="30-Apr-2025"/>
    <x v="0"/>
    <x v="4"/>
    <s v="Delhi"/>
    <x v="0"/>
    <x v="1"/>
    <s v="Rice"/>
    <n v="3"/>
    <n v="4619.17"/>
    <n v="0.12"/>
    <n v="12194.61"/>
    <s v="Debit Card"/>
    <x v="2"/>
    <s v="Express"/>
    <s v="Delivered"/>
    <n v="13857.51"/>
    <n v="12194.6088"/>
  </r>
  <r>
    <x v="528"/>
    <s v="12-Feb-2025"/>
    <x v="0"/>
    <x v="2"/>
    <s v="Tamil Nadu"/>
    <x v="0"/>
    <x v="2"/>
    <s v="Textbook"/>
    <n v="4"/>
    <n v="3941.55"/>
    <n v="0.1"/>
    <n v="14189.58"/>
    <s v="COD"/>
    <x v="2"/>
    <s v="Same-Day"/>
    <s v="Cancelled"/>
    <n v="15766.2"/>
    <n v="14189.580000000002"/>
  </r>
  <r>
    <x v="529"/>
    <s v="22-May-2025"/>
    <x v="5"/>
    <x v="0"/>
    <s v="Gujarat"/>
    <x v="0"/>
    <x v="4"/>
    <s v="Curtain"/>
    <n v="2"/>
    <n v="2929.25"/>
    <n v="0.08"/>
    <n v="5389.82"/>
    <s v="COD"/>
    <x v="0"/>
    <s v="Express"/>
    <s v="In Transit"/>
    <n v="5858.5"/>
    <n v="5389.8200000000006"/>
  </r>
  <r>
    <x v="530"/>
    <s v="10-Mar-2025"/>
    <x v="3"/>
    <x v="5"/>
    <s v="Karnataka"/>
    <x v="3"/>
    <x v="4"/>
    <s v="Lamp"/>
    <n v="5"/>
    <n v="4227.79"/>
    <n v="0.14000000000000001"/>
    <n v="18179.5"/>
    <s v="Net Banking"/>
    <x v="1"/>
    <s v="Express"/>
    <s v="Delivered"/>
    <n v="21138.95"/>
    <n v="18179.496999999999"/>
  </r>
  <r>
    <x v="531"/>
    <s v="11-Feb-2025"/>
    <x v="2"/>
    <x v="2"/>
    <s v="Maharashtra"/>
    <x v="2"/>
    <x v="4"/>
    <s v="Curtain"/>
    <n v="1"/>
    <n v="2535.5700000000002"/>
    <n v="0.06"/>
    <n v="2383.44"/>
    <s v="UPI"/>
    <x v="2"/>
    <s v="Express"/>
    <s v="Delivered"/>
    <n v="2535.5700000000002"/>
    <n v="2383.4358000000002"/>
  </r>
  <r>
    <x v="532"/>
    <s v="16-May-2025"/>
    <x v="1"/>
    <x v="0"/>
    <s v="Maharashtra"/>
    <x v="1"/>
    <x v="4"/>
    <s v="Sofa"/>
    <n v="2"/>
    <n v="4575.43"/>
    <n v="0.11"/>
    <n v="8144.27"/>
    <s v="UPI"/>
    <x v="0"/>
    <s v="Standard"/>
    <s v="Returned"/>
    <n v="9150.86"/>
    <n v="8144.2654000000002"/>
  </r>
  <r>
    <x v="533"/>
    <s v="06-May-2025"/>
    <x v="2"/>
    <x v="0"/>
    <s v="Karnataka"/>
    <x v="3"/>
    <x v="3"/>
    <s v="Jeans"/>
    <n v="5"/>
    <n v="1620.76"/>
    <n v="0.08"/>
    <n v="7455.5"/>
    <s v="Net Banking"/>
    <x v="1"/>
    <s v="Standard"/>
    <s v="Delivered"/>
    <n v="8103.8"/>
    <n v="7455.4960000000001"/>
  </r>
  <r>
    <x v="534"/>
    <s v="17-Jun-2025"/>
    <x v="2"/>
    <x v="3"/>
    <s v="Tamil Nadu"/>
    <x v="0"/>
    <x v="0"/>
    <s v="Smartwatch"/>
    <n v="1"/>
    <n v="1623.81"/>
    <n v="0.01"/>
    <n v="1607.57"/>
    <s v="COD"/>
    <x v="0"/>
    <s v="Same-Day"/>
    <s v="Delivered"/>
    <n v="1623.81"/>
    <n v="1607.5718999999999"/>
  </r>
  <r>
    <x v="535"/>
    <s v="23-Feb-2025"/>
    <x v="6"/>
    <x v="2"/>
    <s v="Gujarat"/>
    <x v="2"/>
    <x v="0"/>
    <s v="Smartphone"/>
    <n v="5"/>
    <n v="3816.62"/>
    <n v="0.16"/>
    <n v="16029.8"/>
    <s v="UPI"/>
    <x v="0"/>
    <s v="Standard"/>
    <s v="Delivered"/>
    <n v="19083.099999999999"/>
    <n v="16029.803999999998"/>
  </r>
  <r>
    <x v="536"/>
    <s v="11-Apr-2025"/>
    <x v="1"/>
    <x v="4"/>
    <s v="Gujarat"/>
    <x v="0"/>
    <x v="4"/>
    <s v="Curtain"/>
    <n v="1"/>
    <n v="1436.01"/>
    <n v="0.04"/>
    <n v="1378.57"/>
    <s v="UPI"/>
    <x v="2"/>
    <s v="Standard"/>
    <s v="In Transit"/>
    <n v="1436.01"/>
    <n v="1378.5696"/>
  </r>
  <r>
    <x v="537"/>
    <s v="07-Apr-2025"/>
    <x v="3"/>
    <x v="4"/>
    <s v="Delhi"/>
    <x v="2"/>
    <x v="1"/>
    <s v="Rice"/>
    <n v="5"/>
    <n v="1660.58"/>
    <n v="0.04"/>
    <n v="7970.78"/>
    <s v="COD"/>
    <x v="2"/>
    <s v="Same-Day"/>
    <s v="Delivered"/>
    <n v="8302.9"/>
    <n v="7970.7839999999997"/>
  </r>
  <r>
    <x v="538"/>
    <s v="20-Feb-2025"/>
    <x v="5"/>
    <x v="2"/>
    <s v="Karnataka"/>
    <x v="0"/>
    <x v="3"/>
    <s v="T-shirt"/>
    <n v="5"/>
    <n v="2273.87"/>
    <n v="0.03"/>
    <n v="11028.27"/>
    <s v="COD"/>
    <x v="2"/>
    <s v="Express"/>
    <s v="Delivered"/>
    <n v="11369.349999999999"/>
    <n v="11028.269499999999"/>
  </r>
  <r>
    <x v="539"/>
    <s v="27-Jun-2025"/>
    <x v="1"/>
    <x v="3"/>
    <s v="Tamil Nadu"/>
    <x v="1"/>
    <x v="0"/>
    <s v="Smartphone"/>
    <n v="5"/>
    <n v="4467.25"/>
    <n v="0.16"/>
    <n v="18762.45"/>
    <s v="Net Banking"/>
    <x v="0"/>
    <s v="Same-Day"/>
    <s v="Delivered"/>
    <n v="22336.25"/>
    <n v="18762.45"/>
  </r>
  <r>
    <x v="540"/>
    <s v="28-Jun-2025"/>
    <x v="4"/>
    <x v="3"/>
    <s v="Delhi"/>
    <x v="1"/>
    <x v="4"/>
    <s v="Curtain"/>
    <n v="4"/>
    <n v="2882.17"/>
    <n v="0.02"/>
    <n v="11298.11"/>
    <s v="COD"/>
    <x v="0"/>
    <s v="Same-Day"/>
    <s v="Delivered"/>
    <n v="11528.68"/>
    <n v="11298.106400000001"/>
  </r>
  <r>
    <x v="541"/>
    <s v="16-Jun-2025"/>
    <x v="3"/>
    <x v="3"/>
    <s v="Tamil Nadu"/>
    <x v="1"/>
    <x v="4"/>
    <s v="Table"/>
    <n v="2"/>
    <n v="4319.37"/>
    <n v="0.15"/>
    <n v="7342.93"/>
    <s v="Debit Card"/>
    <x v="0"/>
    <s v="Express"/>
    <s v="Delivered"/>
    <n v="8638.74"/>
    <n v="7342.9289999999992"/>
  </r>
  <r>
    <x v="542"/>
    <s v="12-Jan-2025"/>
    <x v="6"/>
    <x v="1"/>
    <s v="Tamil Nadu"/>
    <x v="3"/>
    <x v="4"/>
    <s v="Curtain"/>
    <n v="1"/>
    <n v="2429.14"/>
    <n v="0.09"/>
    <n v="2210.52"/>
    <s v="Net Banking"/>
    <x v="0"/>
    <s v="Express"/>
    <s v="Delivered"/>
    <n v="2429.14"/>
    <n v="2210.5174000000002"/>
  </r>
  <r>
    <x v="543"/>
    <s v="20-Jan-2025"/>
    <x v="3"/>
    <x v="1"/>
    <s v="Gujarat"/>
    <x v="1"/>
    <x v="4"/>
    <s v="Sofa"/>
    <n v="1"/>
    <n v="1696.76"/>
    <n v="0.16"/>
    <n v="1425.28"/>
    <s v="Credit Card"/>
    <x v="2"/>
    <s v="Express"/>
    <s v="Delivered"/>
    <n v="1696.76"/>
    <n v="1425.2783999999999"/>
  </r>
  <r>
    <x v="544"/>
    <s v="06-May-2025"/>
    <x v="2"/>
    <x v="0"/>
    <s v="Gujarat"/>
    <x v="3"/>
    <x v="2"/>
    <s v="Textbook"/>
    <n v="2"/>
    <n v="4872.07"/>
    <n v="0.1"/>
    <n v="8769.73"/>
    <s v="Debit Card"/>
    <x v="1"/>
    <s v="Express"/>
    <s v="Cancelled"/>
    <n v="9744.14"/>
    <n v="8769.7260000000006"/>
  </r>
  <r>
    <x v="545"/>
    <s v="26-Mar-2025"/>
    <x v="0"/>
    <x v="5"/>
    <s v="Tamil Nadu"/>
    <x v="0"/>
    <x v="1"/>
    <s v="Biscuits"/>
    <n v="5"/>
    <n v="3501.25"/>
    <n v="0.04"/>
    <n v="16806"/>
    <s v="COD"/>
    <x v="2"/>
    <s v="Same-Day"/>
    <s v="Delivered"/>
    <n v="17506.25"/>
    <n v="16806"/>
  </r>
  <r>
    <x v="546"/>
    <s v="13-Jun-2025"/>
    <x v="1"/>
    <x v="3"/>
    <s v="Maharashtra"/>
    <x v="3"/>
    <x v="1"/>
    <s v="Biscuits"/>
    <n v="4"/>
    <n v="1694.35"/>
    <n v="0.02"/>
    <n v="6641.85"/>
    <s v="COD"/>
    <x v="1"/>
    <s v="Express"/>
    <s v="Delivered"/>
    <n v="6777.4"/>
    <n v="6641.8519999999999"/>
  </r>
  <r>
    <x v="547"/>
    <s v="25-Feb-2025"/>
    <x v="2"/>
    <x v="2"/>
    <s v="Gujarat"/>
    <x v="0"/>
    <x v="2"/>
    <s v="Novel"/>
    <n v="5"/>
    <n v="3879.58"/>
    <n v="0.09"/>
    <n v="17652.09"/>
    <s v="Credit Card"/>
    <x v="1"/>
    <s v="Express"/>
    <s v="Delivered"/>
    <n v="19397.900000000001"/>
    <n v="17652.089000000004"/>
  </r>
  <r>
    <x v="548"/>
    <s v="11-Jan-2025"/>
    <x v="4"/>
    <x v="1"/>
    <s v="Delhi"/>
    <x v="3"/>
    <x v="3"/>
    <s v="T-shirt"/>
    <n v="5"/>
    <n v="1528.37"/>
    <n v="0.15"/>
    <n v="6495.57"/>
    <s v="Debit Card"/>
    <x v="2"/>
    <s v="Express"/>
    <s v="Delivered"/>
    <n v="7641.8499999999995"/>
    <n v="6495.5724999999993"/>
  </r>
  <r>
    <x v="549"/>
    <s v="03-Jan-2025"/>
    <x v="1"/>
    <x v="1"/>
    <s v="Gujarat"/>
    <x v="1"/>
    <x v="4"/>
    <s v="Curtain"/>
    <n v="3"/>
    <n v="4952.42"/>
    <n v="0.15"/>
    <n v="12628.67"/>
    <s v="UPI"/>
    <x v="2"/>
    <s v="Same-Day"/>
    <s v="Cancelled"/>
    <n v="14857.26"/>
    <n v="12628.671"/>
  </r>
  <r>
    <x v="550"/>
    <s v="08-Mar-2025"/>
    <x v="4"/>
    <x v="5"/>
    <s v="Karnataka"/>
    <x v="0"/>
    <x v="4"/>
    <s v="Lamp"/>
    <n v="1"/>
    <n v="3546.44"/>
    <n v="0.21"/>
    <n v="2801.69"/>
    <s v="COD"/>
    <x v="0"/>
    <s v="Express"/>
    <s v="Returned"/>
    <n v="3546.44"/>
    <n v="2801.6876000000002"/>
  </r>
  <r>
    <x v="551"/>
    <s v="01-Jun-2025"/>
    <x v="6"/>
    <x v="3"/>
    <s v="Tamil Nadu"/>
    <x v="3"/>
    <x v="0"/>
    <s v="Laptop"/>
    <n v="3"/>
    <n v="3587.69"/>
    <n v="0.1"/>
    <n v="9686.76"/>
    <s v="COD"/>
    <x v="2"/>
    <s v="Express"/>
    <s v="Delivered"/>
    <n v="10763.07"/>
    <n v="9686.7630000000008"/>
  </r>
  <r>
    <x v="552"/>
    <s v="28-Jan-2025"/>
    <x v="2"/>
    <x v="1"/>
    <s v="Delhi"/>
    <x v="3"/>
    <x v="2"/>
    <s v="Textbook"/>
    <n v="3"/>
    <n v="4215.82"/>
    <n v="0.04"/>
    <n v="12141.56"/>
    <s v="COD"/>
    <x v="2"/>
    <s v="Same-Day"/>
    <s v="Delivered"/>
    <n v="12647.46"/>
    <n v="12141.561599999999"/>
  </r>
  <r>
    <x v="553"/>
    <s v="06-May-2025"/>
    <x v="2"/>
    <x v="0"/>
    <s v="Delhi"/>
    <x v="1"/>
    <x v="0"/>
    <s v="Smartphone"/>
    <n v="4"/>
    <n v="4877.38"/>
    <n v="0.03"/>
    <n v="18924.23"/>
    <s v="Net Banking"/>
    <x v="1"/>
    <s v="Standard"/>
    <s v="Returned"/>
    <n v="19509.52"/>
    <n v="18924.234400000001"/>
  </r>
  <r>
    <x v="554"/>
    <s v="22-Feb-2025"/>
    <x v="4"/>
    <x v="2"/>
    <s v="Gujarat"/>
    <x v="2"/>
    <x v="1"/>
    <s v="Biscuits"/>
    <n v="5"/>
    <n v="2178.21"/>
    <n v="0.21"/>
    <n v="8603.93"/>
    <s v="Debit Card"/>
    <x v="2"/>
    <s v="Express"/>
    <s v="Delivered"/>
    <n v="10891.05"/>
    <n v="8603.9295000000002"/>
  </r>
  <r>
    <x v="555"/>
    <s v="03-Feb-2025"/>
    <x v="3"/>
    <x v="2"/>
    <s v="Gujarat"/>
    <x v="2"/>
    <x v="2"/>
    <s v="Novel"/>
    <n v="2"/>
    <n v="3589.44"/>
    <n v="7.0000000000000007E-2"/>
    <n v="6676.36"/>
    <s v="Net Banking"/>
    <x v="1"/>
    <s v="Same-Day"/>
    <s v="Delivered"/>
    <n v="7178.88"/>
    <n v="6676.3584000000001"/>
  </r>
  <r>
    <x v="556"/>
    <s v="26-May-2025"/>
    <x v="3"/>
    <x v="0"/>
    <s v="Karnataka"/>
    <x v="2"/>
    <x v="0"/>
    <s v="Smartwatch"/>
    <n v="4"/>
    <n v="4812.51"/>
    <n v="0.02"/>
    <n v="18865.04"/>
    <s v="Credit Card"/>
    <x v="1"/>
    <s v="Same-Day"/>
    <s v="Delivered"/>
    <n v="19250.04"/>
    <n v="18865.039199999999"/>
  </r>
  <r>
    <x v="557"/>
    <s v="29-Mar-2025"/>
    <x v="4"/>
    <x v="5"/>
    <s v="Delhi"/>
    <x v="2"/>
    <x v="0"/>
    <s v="Smartphone"/>
    <n v="1"/>
    <n v="3451.96"/>
    <n v="0.13"/>
    <n v="3003.21"/>
    <s v="Net Banking"/>
    <x v="1"/>
    <s v="Same-Day"/>
    <s v="Delivered"/>
    <n v="3451.96"/>
    <n v="3003.2051999999999"/>
  </r>
  <r>
    <x v="558"/>
    <s v="20-Apr-2025"/>
    <x v="6"/>
    <x v="4"/>
    <s v="Tamil Nadu"/>
    <x v="2"/>
    <x v="4"/>
    <s v="Lamp"/>
    <n v="4"/>
    <n v="2912.43"/>
    <n v="0.08"/>
    <n v="10717.74"/>
    <s v="Net Banking"/>
    <x v="1"/>
    <s v="Express"/>
    <s v="Delivered"/>
    <n v="11649.72"/>
    <n v="10717.742399999999"/>
  </r>
  <r>
    <x v="559"/>
    <s v="20-May-2025"/>
    <x v="2"/>
    <x v="0"/>
    <s v="Gujarat"/>
    <x v="2"/>
    <x v="0"/>
    <s v="Headphones"/>
    <n v="4"/>
    <n v="2932.89"/>
    <n v="0.14000000000000001"/>
    <n v="10089.14"/>
    <s v="UPI"/>
    <x v="0"/>
    <s v="Same-Day"/>
    <s v="Cancelled"/>
    <n v="11731.56"/>
    <n v="10089.141599999999"/>
  </r>
  <r>
    <x v="560"/>
    <s v="27-Mar-2025"/>
    <x v="5"/>
    <x v="5"/>
    <s v="Karnataka"/>
    <x v="2"/>
    <x v="1"/>
    <s v="Rice"/>
    <n v="2"/>
    <n v="2577.42"/>
    <n v="0.21"/>
    <n v="4072.32"/>
    <s v="Net Banking"/>
    <x v="0"/>
    <s v="Express"/>
    <s v="Delivered"/>
    <n v="5154.84"/>
    <n v="4072.3236000000002"/>
  </r>
  <r>
    <x v="561"/>
    <s v="21-Apr-2025"/>
    <x v="3"/>
    <x v="4"/>
    <s v="Karnataka"/>
    <x v="3"/>
    <x v="4"/>
    <s v="Curtain"/>
    <n v="1"/>
    <n v="3058.73"/>
    <n v="0.23"/>
    <n v="2355.2199999999998"/>
    <s v="Credit Card"/>
    <x v="1"/>
    <s v="Same-Day"/>
    <s v="Delivered"/>
    <n v="3058.73"/>
    <n v="2355.2221"/>
  </r>
  <r>
    <x v="562"/>
    <s v="04-Jan-2025"/>
    <x v="4"/>
    <x v="1"/>
    <s v="Karnataka"/>
    <x v="0"/>
    <x v="4"/>
    <s v="Sofa"/>
    <n v="2"/>
    <n v="4016.92"/>
    <n v="0.22"/>
    <n v="6266.4"/>
    <s v="Debit Card"/>
    <x v="2"/>
    <s v="Express"/>
    <s v="In Transit"/>
    <n v="8033.84"/>
    <n v="6266.3951999999999"/>
  </r>
  <r>
    <x v="563"/>
    <s v="24-Jan-2025"/>
    <x v="1"/>
    <x v="1"/>
    <s v="Tamil Nadu"/>
    <x v="3"/>
    <x v="1"/>
    <s v="Oil"/>
    <n v="2"/>
    <n v="3337.27"/>
    <n v="0.18"/>
    <n v="5473.12"/>
    <s v="Net Banking"/>
    <x v="2"/>
    <s v="Standard"/>
    <s v="Delivered"/>
    <n v="6674.54"/>
    <n v="5473.1228000000001"/>
  </r>
  <r>
    <x v="564"/>
    <s v="17-Jan-2025"/>
    <x v="1"/>
    <x v="1"/>
    <s v="Karnataka"/>
    <x v="3"/>
    <x v="4"/>
    <s v="Lamp"/>
    <n v="2"/>
    <n v="2373.67"/>
    <n v="0.12"/>
    <n v="4177.66"/>
    <s v="Credit Card"/>
    <x v="0"/>
    <s v="Express"/>
    <s v="Delivered"/>
    <n v="4747.34"/>
    <n v="4177.6592000000001"/>
  </r>
  <r>
    <x v="565"/>
    <s v="23-Jun-2025"/>
    <x v="3"/>
    <x v="3"/>
    <s v="Karnataka"/>
    <x v="1"/>
    <x v="2"/>
    <s v="Biography"/>
    <n v="4"/>
    <n v="158.13"/>
    <n v="0.23"/>
    <n v="487.04"/>
    <s v="Debit Card"/>
    <x v="1"/>
    <s v="Express"/>
    <s v="Delivered"/>
    <n v="632.52"/>
    <n v="487.04039999999998"/>
  </r>
  <r>
    <x v="566"/>
    <s v="17-May-2025"/>
    <x v="4"/>
    <x v="0"/>
    <s v="Maharashtra"/>
    <x v="2"/>
    <x v="1"/>
    <s v="Rice"/>
    <n v="3"/>
    <n v="4785.3"/>
    <n v="0.11"/>
    <n v="12776.75"/>
    <s v="COD"/>
    <x v="1"/>
    <s v="Same-Day"/>
    <s v="Delivered"/>
    <n v="14355.900000000001"/>
    <n v="12776.751000000002"/>
  </r>
  <r>
    <x v="567"/>
    <s v="27-Jun-2025"/>
    <x v="1"/>
    <x v="3"/>
    <s v="Karnataka"/>
    <x v="3"/>
    <x v="4"/>
    <s v="Lamp"/>
    <n v="4"/>
    <n v="3888.44"/>
    <n v="0.19"/>
    <n v="12598.55"/>
    <s v="COD"/>
    <x v="2"/>
    <s v="Same-Day"/>
    <s v="Delivered"/>
    <n v="15553.76"/>
    <n v="12598.545600000001"/>
  </r>
  <r>
    <x v="568"/>
    <s v="31-Jan-2025"/>
    <x v="1"/>
    <x v="1"/>
    <s v="Gujarat"/>
    <x v="0"/>
    <x v="3"/>
    <s v="Dress"/>
    <n v="1"/>
    <n v="4175.28"/>
    <n v="0"/>
    <n v="4175.28"/>
    <s v="Credit Card"/>
    <x v="1"/>
    <s v="Standard"/>
    <s v="Delivered"/>
    <n v="4175.28"/>
    <n v="4175.28"/>
  </r>
  <r>
    <x v="569"/>
    <s v="18-Apr-2025"/>
    <x v="1"/>
    <x v="4"/>
    <s v="Karnataka"/>
    <x v="3"/>
    <x v="4"/>
    <s v="Sofa"/>
    <n v="1"/>
    <n v="216.13"/>
    <n v="0.02"/>
    <n v="211.81"/>
    <s v="UPI"/>
    <x v="0"/>
    <s v="Same-Day"/>
    <s v="In Transit"/>
    <n v="216.13"/>
    <n v="211.8074"/>
  </r>
  <r>
    <x v="570"/>
    <s v="09-Jan-2025"/>
    <x v="5"/>
    <x v="1"/>
    <s v="Maharashtra"/>
    <x v="3"/>
    <x v="0"/>
    <s v="Smartphone"/>
    <n v="4"/>
    <n v="3316.33"/>
    <n v="0.22"/>
    <n v="10346.950000000001"/>
    <s v="COD"/>
    <x v="0"/>
    <s v="Same-Day"/>
    <s v="Returned"/>
    <n v="13265.32"/>
    <n v="10346.9496"/>
  </r>
  <r>
    <x v="571"/>
    <s v="14-Jun-2025"/>
    <x v="4"/>
    <x v="3"/>
    <s v="Karnataka"/>
    <x v="1"/>
    <x v="3"/>
    <s v="Dress"/>
    <n v="1"/>
    <n v="3230.02"/>
    <n v="0.23"/>
    <n v="2487.12"/>
    <s v="Net Banking"/>
    <x v="1"/>
    <s v="Express"/>
    <s v="Delivered"/>
    <n v="3230.02"/>
    <n v="2487.1154000000001"/>
  </r>
  <r>
    <x v="572"/>
    <s v="15-Mar-2025"/>
    <x v="4"/>
    <x v="5"/>
    <s v="Delhi"/>
    <x v="2"/>
    <x v="4"/>
    <s v="Curtain"/>
    <n v="1"/>
    <n v="1975.72"/>
    <n v="0.08"/>
    <n v="1817.66"/>
    <s v="Credit Card"/>
    <x v="2"/>
    <s v="Standard"/>
    <s v="In Transit"/>
    <n v="1975.72"/>
    <n v="1817.6624000000002"/>
  </r>
  <r>
    <x v="573"/>
    <s v="26-Apr-2025"/>
    <x v="4"/>
    <x v="4"/>
    <s v="Tamil Nadu"/>
    <x v="0"/>
    <x v="4"/>
    <s v="Sofa"/>
    <n v="2"/>
    <n v="3090.48"/>
    <n v="0.04"/>
    <n v="5933.72"/>
    <s v="Credit Card"/>
    <x v="2"/>
    <s v="Express"/>
    <s v="Delivered"/>
    <n v="6180.96"/>
    <n v="5933.7215999999999"/>
  </r>
  <r>
    <x v="574"/>
    <s v="20-Apr-2025"/>
    <x v="6"/>
    <x v="4"/>
    <s v="Gujarat"/>
    <x v="2"/>
    <x v="2"/>
    <s v="Textbook"/>
    <n v="3"/>
    <n v="606.11"/>
    <n v="0.02"/>
    <n v="1781.96"/>
    <s v="Credit Card"/>
    <x v="2"/>
    <s v="Same-Day"/>
    <s v="Cancelled"/>
    <n v="1818.33"/>
    <n v="1781.9633999999999"/>
  </r>
  <r>
    <x v="575"/>
    <s v="31-Jan-2025"/>
    <x v="1"/>
    <x v="1"/>
    <s v="Delhi"/>
    <x v="0"/>
    <x v="0"/>
    <s v="Smartwatch"/>
    <n v="4"/>
    <n v="1405.54"/>
    <n v="0.18"/>
    <n v="4610.17"/>
    <s v="Credit Card"/>
    <x v="0"/>
    <s v="Express"/>
    <s v="Delivered"/>
    <n v="5622.16"/>
    <n v="4610.1712000000007"/>
  </r>
  <r>
    <x v="576"/>
    <s v="27-Mar-2025"/>
    <x v="5"/>
    <x v="5"/>
    <s v="Tamil Nadu"/>
    <x v="1"/>
    <x v="2"/>
    <s v="Biography"/>
    <n v="1"/>
    <n v="2746.63"/>
    <n v="0"/>
    <n v="2746.63"/>
    <s v="Net Banking"/>
    <x v="1"/>
    <s v="Same-Day"/>
    <s v="Delivered"/>
    <n v="2746.63"/>
    <n v="2746.63"/>
  </r>
  <r>
    <x v="577"/>
    <s v="27-Jan-2025"/>
    <x v="3"/>
    <x v="1"/>
    <s v="Karnataka"/>
    <x v="2"/>
    <x v="1"/>
    <s v="Milk"/>
    <n v="1"/>
    <n v="3198.14"/>
    <n v="0.24"/>
    <n v="2430.59"/>
    <s v="UPI"/>
    <x v="2"/>
    <s v="Standard"/>
    <s v="Delivered"/>
    <n v="3198.14"/>
    <n v="2430.5864000000001"/>
  </r>
  <r>
    <x v="578"/>
    <s v="11-Jan-2025"/>
    <x v="4"/>
    <x v="1"/>
    <s v="Tamil Nadu"/>
    <x v="3"/>
    <x v="4"/>
    <s v="Lamp"/>
    <n v="2"/>
    <n v="965.43"/>
    <n v="0.01"/>
    <n v="1911.55"/>
    <s v="UPI"/>
    <x v="1"/>
    <s v="Express"/>
    <s v="Delivered"/>
    <n v="1930.86"/>
    <n v="1911.5513999999998"/>
  </r>
  <r>
    <x v="579"/>
    <s v="03-Mar-2025"/>
    <x v="3"/>
    <x v="5"/>
    <s v="Karnataka"/>
    <x v="0"/>
    <x v="2"/>
    <s v="Novel"/>
    <n v="4"/>
    <n v="3703.09"/>
    <n v="0.03"/>
    <n v="14367.99"/>
    <s v="Net Banking"/>
    <x v="0"/>
    <s v="Standard"/>
    <s v="Delivered"/>
    <n v="14812.36"/>
    <n v="14367.9892"/>
  </r>
  <r>
    <x v="580"/>
    <s v="14-Mar-2025"/>
    <x v="1"/>
    <x v="5"/>
    <s v="Tamil Nadu"/>
    <x v="0"/>
    <x v="1"/>
    <s v="Oil"/>
    <n v="5"/>
    <n v="3252.7"/>
    <n v="0.12"/>
    <n v="14311.88"/>
    <s v="Net Banking"/>
    <x v="0"/>
    <s v="Express"/>
    <s v="Delivered"/>
    <n v="16263.5"/>
    <n v="14311.88"/>
  </r>
  <r>
    <x v="581"/>
    <s v="26-Jun-2025"/>
    <x v="5"/>
    <x v="3"/>
    <s v="Maharashtra"/>
    <x v="3"/>
    <x v="0"/>
    <s v="Headphones"/>
    <n v="2"/>
    <n v="4054.81"/>
    <n v="0.17"/>
    <n v="6730.98"/>
    <s v="Net Banking"/>
    <x v="0"/>
    <s v="Express"/>
    <s v="Delivered"/>
    <n v="8109.62"/>
    <n v="6730.9845999999998"/>
  </r>
  <r>
    <x v="582"/>
    <s v="03-Jul-2025"/>
    <x v="5"/>
    <x v="6"/>
    <s v="Maharashtra"/>
    <x v="3"/>
    <x v="3"/>
    <s v="T-shirt"/>
    <n v="1"/>
    <n v="2408.98"/>
    <n v="0.23"/>
    <n v="1854.91"/>
    <s v="Debit Card"/>
    <x v="2"/>
    <s v="Standard"/>
    <s v="Delivered"/>
    <n v="2408.98"/>
    <n v="1854.9146000000001"/>
  </r>
  <r>
    <x v="583"/>
    <s v="06-Jun-2025"/>
    <x v="1"/>
    <x v="3"/>
    <s v="Delhi"/>
    <x v="0"/>
    <x v="3"/>
    <s v="T-shirt"/>
    <n v="1"/>
    <n v="2335.3000000000002"/>
    <n v="0.04"/>
    <n v="2241.89"/>
    <s v="Credit Card"/>
    <x v="2"/>
    <s v="Same-Day"/>
    <s v="Cancelled"/>
    <n v="2335.3000000000002"/>
    <n v="2241.8879999999999"/>
  </r>
  <r>
    <x v="584"/>
    <s v="19-Jun-2025"/>
    <x v="5"/>
    <x v="3"/>
    <s v="Tamil Nadu"/>
    <x v="1"/>
    <x v="0"/>
    <s v="Smartphone"/>
    <n v="2"/>
    <n v="409.24"/>
    <n v="0.05"/>
    <n v="777.56"/>
    <s v="COD"/>
    <x v="1"/>
    <s v="Express"/>
    <s v="Delivered"/>
    <n v="818.48"/>
    <n v="777.55599999999993"/>
  </r>
  <r>
    <x v="585"/>
    <s v="10-Jan-2025"/>
    <x v="1"/>
    <x v="1"/>
    <s v="Karnataka"/>
    <x v="3"/>
    <x v="1"/>
    <s v="Oil"/>
    <n v="5"/>
    <n v="949.89"/>
    <n v="0.02"/>
    <n v="4654.46"/>
    <s v="Debit Card"/>
    <x v="0"/>
    <s v="Express"/>
    <s v="Cancelled"/>
    <n v="4749.45"/>
    <n v="4654.4609999999993"/>
  </r>
  <r>
    <x v="586"/>
    <s v="26-Jun-2025"/>
    <x v="5"/>
    <x v="3"/>
    <s v="Gujarat"/>
    <x v="1"/>
    <x v="3"/>
    <s v="Dress"/>
    <n v="2"/>
    <n v="4635.8100000000004"/>
    <n v="0.01"/>
    <n v="9178.9"/>
    <s v="Debit Card"/>
    <x v="2"/>
    <s v="Standard"/>
    <s v="Cancelled"/>
    <n v="9271.6200000000008"/>
    <n v="9178.9038"/>
  </r>
  <r>
    <x v="587"/>
    <s v="13-Mar-2025"/>
    <x v="5"/>
    <x v="5"/>
    <s v="Maharashtra"/>
    <x v="2"/>
    <x v="0"/>
    <s v="Smartwatch"/>
    <n v="2"/>
    <n v="4638.07"/>
    <n v="0.18"/>
    <n v="7606.43"/>
    <s v="Credit Card"/>
    <x v="0"/>
    <s v="Same-Day"/>
    <s v="Delivered"/>
    <n v="9276.14"/>
    <n v="7606.4348"/>
  </r>
  <r>
    <x v="588"/>
    <s v="12-Feb-2025"/>
    <x v="0"/>
    <x v="2"/>
    <s v="Delhi"/>
    <x v="0"/>
    <x v="2"/>
    <s v="Textbook"/>
    <n v="3"/>
    <n v="2663.13"/>
    <n v="0.1"/>
    <n v="7190.45"/>
    <s v="Debit Card"/>
    <x v="1"/>
    <s v="Standard"/>
    <s v="Delivered"/>
    <n v="7989.39"/>
    <n v="7190.451"/>
  </r>
  <r>
    <x v="589"/>
    <s v="15-May-2025"/>
    <x v="5"/>
    <x v="0"/>
    <s v="Karnataka"/>
    <x v="0"/>
    <x v="2"/>
    <s v="Novel"/>
    <n v="1"/>
    <n v="2832.78"/>
    <n v="0.05"/>
    <n v="2691.14"/>
    <s v="UPI"/>
    <x v="2"/>
    <s v="Same-Day"/>
    <s v="Delivered"/>
    <n v="2832.78"/>
    <n v="2691.1410000000001"/>
  </r>
  <r>
    <x v="590"/>
    <s v="20-Feb-2025"/>
    <x v="5"/>
    <x v="2"/>
    <s v="Tamil Nadu"/>
    <x v="1"/>
    <x v="1"/>
    <s v="Oil"/>
    <n v="1"/>
    <n v="1049.22"/>
    <n v="0.2"/>
    <n v="839.38"/>
    <s v="Debit Card"/>
    <x v="2"/>
    <s v="Same-Day"/>
    <s v="Delivered"/>
    <n v="1049.22"/>
    <n v="839.37600000000009"/>
  </r>
  <r>
    <x v="591"/>
    <s v="12-May-2025"/>
    <x v="3"/>
    <x v="0"/>
    <s v="Maharashtra"/>
    <x v="0"/>
    <x v="3"/>
    <s v="T-shirt"/>
    <n v="2"/>
    <n v="2229.89"/>
    <n v="0.08"/>
    <n v="4103"/>
    <s v="UPI"/>
    <x v="2"/>
    <s v="Express"/>
    <s v="Delivered"/>
    <n v="4459.78"/>
    <n v="4102.9975999999997"/>
  </r>
  <r>
    <x v="592"/>
    <s v="22-Jan-2025"/>
    <x v="0"/>
    <x v="1"/>
    <s v="Delhi"/>
    <x v="1"/>
    <x v="0"/>
    <s v="Laptop"/>
    <n v="5"/>
    <n v="668.72"/>
    <n v="0.22"/>
    <n v="2608.0100000000002"/>
    <s v="Credit Card"/>
    <x v="2"/>
    <s v="Same-Day"/>
    <s v="Delivered"/>
    <n v="3343.6000000000004"/>
    <n v="2608.0080000000003"/>
  </r>
  <r>
    <x v="593"/>
    <s v="12-Mar-2025"/>
    <x v="0"/>
    <x v="5"/>
    <s v="Delhi"/>
    <x v="1"/>
    <x v="4"/>
    <s v="Table"/>
    <n v="1"/>
    <n v="1698.05"/>
    <n v="0.02"/>
    <n v="1664.09"/>
    <s v="UPI"/>
    <x v="0"/>
    <s v="Same-Day"/>
    <s v="Returned"/>
    <n v="1698.05"/>
    <n v="1664.0889999999999"/>
  </r>
  <r>
    <x v="594"/>
    <s v="03-Jun-2025"/>
    <x v="2"/>
    <x v="3"/>
    <s v="Maharashtra"/>
    <x v="1"/>
    <x v="2"/>
    <s v="Textbook"/>
    <n v="4"/>
    <n v="366.26"/>
    <n v="0.11"/>
    <n v="1303.8900000000001"/>
    <s v="Net Banking"/>
    <x v="1"/>
    <s v="Standard"/>
    <s v="Delivered"/>
    <n v="1465.04"/>
    <n v="1303.8856000000001"/>
  </r>
  <r>
    <x v="595"/>
    <s v="21-Apr-2025"/>
    <x v="3"/>
    <x v="4"/>
    <s v="Tamil Nadu"/>
    <x v="0"/>
    <x v="4"/>
    <s v="Sofa"/>
    <n v="3"/>
    <n v="4880.22"/>
    <n v="0.05"/>
    <n v="13908.63"/>
    <s v="Debit Card"/>
    <x v="1"/>
    <s v="Standard"/>
    <s v="Delivered"/>
    <n v="14640.66"/>
    <n v="13908.626999999999"/>
  </r>
  <r>
    <x v="596"/>
    <s v="23-Jun-2025"/>
    <x v="3"/>
    <x v="3"/>
    <s v="Delhi"/>
    <x v="2"/>
    <x v="0"/>
    <s v="Headphones"/>
    <n v="4"/>
    <n v="2149.3000000000002"/>
    <n v="0.19"/>
    <n v="6963.73"/>
    <s v="Credit Card"/>
    <x v="2"/>
    <s v="Standard"/>
    <s v="Delivered"/>
    <n v="8597.2000000000007"/>
    <n v="6963.7320000000009"/>
  </r>
  <r>
    <x v="597"/>
    <s v="21-Jun-2025"/>
    <x v="4"/>
    <x v="3"/>
    <s v="Gujarat"/>
    <x v="1"/>
    <x v="1"/>
    <s v="Oil"/>
    <n v="1"/>
    <n v="2117.31"/>
    <n v="0.13"/>
    <n v="1842.06"/>
    <s v="COD"/>
    <x v="0"/>
    <s v="Standard"/>
    <s v="Cancelled"/>
    <n v="2117.31"/>
    <n v="1842.0597"/>
  </r>
  <r>
    <x v="598"/>
    <s v="22-Mar-2025"/>
    <x v="4"/>
    <x v="5"/>
    <s v="Tamil Nadu"/>
    <x v="3"/>
    <x v="4"/>
    <s v="Lamp"/>
    <n v="3"/>
    <n v="2227.8200000000002"/>
    <n v="0.06"/>
    <n v="6282.45"/>
    <s v="Debit Card"/>
    <x v="0"/>
    <s v="Same-Day"/>
    <s v="Returned"/>
    <n v="6683.4600000000009"/>
    <n v="6282.4524000000001"/>
  </r>
  <r>
    <x v="599"/>
    <s v="03-May-2025"/>
    <x v="4"/>
    <x v="0"/>
    <s v="Maharashtra"/>
    <x v="0"/>
    <x v="0"/>
    <s v="Smartwatch"/>
    <n v="5"/>
    <n v="264.74"/>
    <n v="0.13"/>
    <n v="1151.6199999999999"/>
    <s v="Credit Card"/>
    <x v="2"/>
    <s v="Express"/>
    <s v="Delivered"/>
    <n v="1323.7"/>
    <n v="1151.6190000000001"/>
  </r>
  <r>
    <x v="600"/>
    <s v="28-May-2025"/>
    <x v="0"/>
    <x v="0"/>
    <s v="Gujarat"/>
    <x v="3"/>
    <x v="3"/>
    <s v="T-shirt"/>
    <n v="4"/>
    <n v="4754.68"/>
    <n v="0.03"/>
    <n v="18448.16"/>
    <s v="Credit Card"/>
    <x v="1"/>
    <s v="Express"/>
    <s v="Delivered"/>
    <n v="19018.72"/>
    <n v="18448.1584"/>
  </r>
  <r>
    <x v="601"/>
    <s v="02-Feb-2025"/>
    <x v="6"/>
    <x v="2"/>
    <s v="Tamil Nadu"/>
    <x v="1"/>
    <x v="0"/>
    <s v="Smartphone"/>
    <n v="4"/>
    <n v="4303.82"/>
    <n v="0.19"/>
    <n v="13944.38"/>
    <s v="UPI"/>
    <x v="0"/>
    <s v="Standard"/>
    <s v="Delivered"/>
    <n v="17215.28"/>
    <n v="13944.3768"/>
  </r>
  <r>
    <x v="602"/>
    <s v="01-Jul-2025"/>
    <x v="2"/>
    <x v="6"/>
    <s v="Delhi"/>
    <x v="0"/>
    <x v="3"/>
    <s v="Jacket"/>
    <n v="4"/>
    <n v="3549.12"/>
    <n v="0"/>
    <n v="14196.48"/>
    <s v="UPI"/>
    <x v="1"/>
    <s v="Same-Day"/>
    <s v="Delivered"/>
    <n v="14196.48"/>
    <n v="14196.48"/>
  </r>
  <r>
    <x v="603"/>
    <s v="02-Jul-2025"/>
    <x v="0"/>
    <x v="6"/>
    <s v="Karnataka"/>
    <x v="0"/>
    <x v="4"/>
    <s v="Lamp"/>
    <n v="5"/>
    <n v="2757.93"/>
    <n v="0.2"/>
    <n v="11031.72"/>
    <s v="Net Banking"/>
    <x v="2"/>
    <s v="Same-Day"/>
    <s v="Delivered"/>
    <n v="13789.65"/>
    <n v="11031.720000000001"/>
  </r>
  <r>
    <x v="604"/>
    <s v="17-Feb-2025"/>
    <x v="3"/>
    <x v="2"/>
    <s v="Gujarat"/>
    <x v="2"/>
    <x v="4"/>
    <s v="Lamp"/>
    <n v="1"/>
    <n v="1976.48"/>
    <n v="0.12"/>
    <n v="1739.3"/>
    <s v="UPI"/>
    <x v="0"/>
    <s v="Standard"/>
    <s v="Delivered"/>
    <n v="1976.48"/>
    <n v="1739.3024"/>
  </r>
  <r>
    <x v="605"/>
    <s v="19-Jun-2025"/>
    <x v="5"/>
    <x v="3"/>
    <s v="Gujarat"/>
    <x v="3"/>
    <x v="1"/>
    <s v="Rice"/>
    <n v="3"/>
    <n v="1269.3"/>
    <n v="0.03"/>
    <n v="3693.66"/>
    <s v="Debit Card"/>
    <x v="0"/>
    <s v="Express"/>
    <s v="Cancelled"/>
    <n v="3807.8999999999996"/>
    <n v="3693.6629999999996"/>
  </r>
  <r>
    <x v="606"/>
    <s v="03-Feb-2025"/>
    <x v="3"/>
    <x v="2"/>
    <s v="Karnataka"/>
    <x v="1"/>
    <x v="3"/>
    <s v="Dress"/>
    <n v="4"/>
    <n v="1458.01"/>
    <n v="0.02"/>
    <n v="5715.4"/>
    <s v="UPI"/>
    <x v="1"/>
    <s v="Express"/>
    <s v="Delivered"/>
    <n v="5832.04"/>
    <n v="5715.3991999999998"/>
  </r>
  <r>
    <x v="607"/>
    <s v="07-Jun-2025"/>
    <x v="4"/>
    <x v="3"/>
    <s v="Tamil Nadu"/>
    <x v="0"/>
    <x v="1"/>
    <s v="Rice"/>
    <n v="5"/>
    <n v="4507.3100000000004"/>
    <n v="0.11"/>
    <n v="20057.53"/>
    <s v="COD"/>
    <x v="1"/>
    <s v="Express"/>
    <s v="Delivered"/>
    <n v="22536.550000000003"/>
    <n v="20057.529500000004"/>
  </r>
  <r>
    <x v="608"/>
    <s v="09-Jun-2025"/>
    <x v="3"/>
    <x v="3"/>
    <s v="Maharashtra"/>
    <x v="2"/>
    <x v="2"/>
    <s v="Novel"/>
    <n v="3"/>
    <n v="4795.46"/>
    <n v="0.02"/>
    <n v="14098.65"/>
    <s v="Net Banking"/>
    <x v="0"/>
    <s v="Standard"/>
    <s v="Delivered"/>
    <n v="14386.380000000001"/>
    <n v="14098.652400000001"/>
  </r>
  <r>
    <x v="609"/>
    <s v="06-Feb-2025"/>
    <x v="5"/>
    <x v="2"/>
    <s v="Delhi"/>
    <x v="3"/>
    <x v="3"/>
    <s v="Jacket"/>
    <n v="1"/>
    <n v="1536.53"/>
    <n v="0.24"/>
    <n v="1167.76"/>
    <s v="Debit Card"/>
    <x v="1"/>
    <s v="Same-Day"/>
    <s v="Delivered"/>
    <n v="1536.53"/>
    <n v="1167.7628"/>
  </r>
  <r>
    <x v="610"/>
    <s v="23-Jun-2025"/>
    <x v="3"/>
    <x v="3"/>
    <s v="Maharashtra"/>
    <x v="2"/>
    <x v="2"/>
    <s v="Biography"/>
    <n v="1"/>
    <n v="207.98"/>
    <n v="0.2"/>
    <n v="166.38"/>
    <s v="UPI"/>
    <x v="0"/>
    <s v="Same-Day"/>
    <s v="Delivered"/>
    <n v="207.98"/>
    <n v="166.38400000000001"/>
  </r>
  <r>
    <x v="611"/>
    <s v="24-Mar-2025"/>
    <x v="3"/>
    <x v="5"/>
    <s v="Tamil Nadu"/>
    <x v="3"/>
    <x v="4"/>
    <s v="Curtain"/>
    <n v="5"/>
    <n v="4225.3500000000004"/>
    <n v="0.11"/>
    <n v="18802.810000000001"/>
    <s v="COD"/>
    <x v="1"/>
    <s v="Express"/>
    <s v="Returned"/>
    <n v="21126.75"/>
    <n v="18802.807499999999"/>
  </r>
  <r>
    <x v="612"/>
    <s v="07-Jan-2025"/>
    <x v="2"/>
    <x v="1"/>
    <s v="Karnataka"/>
    <x v="3"/>
    <x v="4"/>
    <s v="Sofa"/>
    <n v="3"/>
    <n v="4856.55"/>
    <n v="0.19"/>
    <n v="11801.42"/>
    <s v="Debit Card"/>
    <x v="2"/>
    <s v="Standard"/>
    <s v="Delivered"/>
    <n v="14569.650000000001"/>
    <n v="11801.416500000001"/>
  </r>
  <r>
    <x v="613"/>
    <s v="06-Feb-2025"/>
    <x v="5"/>
    <x v="2"/>
    <s v="Gujarat"/>
    <x v="3"/>
    <x v="2"/>
    <s v="Textbook"/>
    <n v="5"/>
    <n v="1497.71"/>
    <n v="0.24"/>
    <n v="5691.3"/>
    <s v="Debit Card"/>
    <x v="1"/>
    <s v="Same-Day"/>
    <s v="Delivered"/>
    <n v="7488.55"/>
    <n v="5691.2979999999998"/>
  </r>
  <r>
    <x v="614"/>
    <s v="26-May-2025"/>
    <x v="3"/>
    <x v="0"/>
    <s v="Karnataka"/>
    <x v="0"/>
    <x v="0"/>
    <s v="Smartphone"/>
    <n v="4"/>
    <n v="1376"/>
    <n v="0.05"/>
    <n v="5228.8"/>
    <s v="COD"/>
    <x v="0"/>
    <s v="Same-Day"/>
    <s v="Delivered"/>
    <n v="5504"/>
    <n v="5228.8"/>
  </r>
  <r>
    <x v="615"/>
    <s v="01-Jul-2025"/>
    <x v="2"/>
    <x v="6"/>
    <s v="Karnataka"/>
    <x v="1"/>
    <x v="4"/>
    <s v="Sofa"/>
    <n v="2"/>
    <n v="2714.85"/>
    <n v="0.03"/>
    <n v="5266.81"/>
    <s v="Net Banking"/>
    <x v="1"/>
    <s v="Standard"/>
    <s v="Returned"/>
    <n v="5429.7"/>
    <n v="5266.8089999999993"/>
  </r>
  <r>
    <x v="616"/>
    <s v="08-Mar-2025"/>
    <x v="4"/>
    <x v="5"/>
    <s v="Karnataka"/>
    <x v="2"/>
    <x v="3"/>
    <s v="Jacket"/>
    <n v="5"/>
    <n v="4880.45"/>
    <n v="0.08"/>
    <n v="22450.07"/>
    <s v="Debit Card"/>
    <x v="0"/>
    <s v="Same-Day"/>
    <s v="Delivered"/>
    <n v="24402.25"/>
    <n v="22450.07"/>
  </r>
  <r>
    <x v="617"/>
    <s v="03-Jun-2025"/>
    <x v="2"/>
    <x v="3"/>
    <s v="Gujarat"/>
    <x v="0"/>
    <x v="4"/>
    <s v="Sofa"/>
    <n v="1"/>
    <n v="3685.04"/>
    <n v="0.23"/>
    <n v="2837.48"/>
    <s v="Net Banking"/>
    <x v="2"/>
    <s v="Standard"/>
    <s v="Delivered"/>
    <n v="3685.04"/>
    <n v="2837.4807999999998"/>
  </r>
  <r>
    <x v="618"/>
    <s v="02-Jul-2025"/>
    <x v="0"/>
    <x v="6"/>
    <s v="Tamil Nadu"/>
    <x v="3"/>
    <x v="2"/>
    <s v="Textbook"/>
    <n v="3"/>
    <n v="369.66"/>
    <n v="0.16"/>
    <n v="931.54"/>
    <s v="UPI"/>
    <x v="0"/>
    <s v="Same-Day"/>
    <s v="Cancelled"/>
    <n v="1108.98"/>
    <n v="931.54319999999996"/>
  </r>
  <r>
    <x v="619"/>
    <s v="23-Mar-2025"/>
    <x v="6"/>
    <x v="5"/>
    <s v="Maharashtra"/>
    <x v="1"/>
    <x v="4"/>
    <s v="Sofa"/>
    <n v="4"/>
    <n v="3417.61"/>
    <n v="0.24"/>
    <n v="10389.530000000001"/>
    <s v="Credit Card"/>
    <x v="1"/>
    <s v="Same-Day"/>
    <s v="Delivered"/>
    <n v="13670.44"/>
    <n v="10389.5344"/>
  </r>
  <r>
    <x v="620"/>
    <s v="07-Jun-2025"/>
    <x v="4"/>
    <x v="3"/>
    <s v="Karnataka"/>
    <x v="2"/>
    <x v="4"/>
    <s v="Lamp"/>
    <n v="4"/>
    <n v="1911.19"/>
    <n v="0.09"/>
    <n v="6956.73"/>
    <s v="Net Banking"/>
    <x v="0"/>
    <s v="Express"/>
    <s v="Delivered"/>
    <n v="7644.76"/>
    <n v="6956.7316000000001"/>
  </r>
  <r>
    <x v="621"/>
    <s v="13-May-2025"/>
    <x v="2"/>
    <x v="0"/>
    <s v="Delhi"/>
    <x v="1"/>
    <x v="2"/>
    <s v="Novel"/>
    <n v="4"/>
    <n v="4038.06"/>
    <n v="7.0000000000000007E-2"/>
    <n v="15021.58"/>
    <s v="Net Banking"/>
    <x v="1"/>
    <s v="Same-Day"/>
    <s v="Delivered"/>
    <n v="16152.24"/>
    <n v="15021.583199999999"/>
  </r>
  <r>
    <x v="622"/>
    <s v="19-Jun-2025"/>
    <x v="5"/>
    <x v="3"/>
    <s v="Gujarat"/>
    <x v="2"/>
    <x v="2"/>
    <s v="Textbook"/>
    <n v="2"/>
    <n v="1118.1400000000001"/>
    <n v="0.12"/>
    <n v="1967.93"/>
    <s v="COD"/>
    <x v="0"/>
    <s v="Same-Day"/>
    <s v="Delivered"/>
    <n v="2236.2800000000002"/>
    <n v="1967.9264000000003"/>
  </r>
  <r>
    <x v="623"/>
    <s v="25-May-2025"/>
    <x v="6"/>
    <x v="0"/>
    <s v="Maharashtra"/>
    <x v="3"/>
    <x v="1"/>
    <s v="Biscuits"/>
    <n v="3"/>
    <n v="2131.12"/>
    <n v="0.14000000000000001"/>
    <n v="5498.29"/>
    <s v="Credit Card"/>
    <x v="2"/>
    <s v="Same-Day"/>
    <s v="Delivered"/>
    <n v="6393.36"/>
    <n v="5498.2896000000001"/>
  </r>
  <r>
    <x v="624"/>
    <s v="09-Jun-2025"/>
    <x v="3"/>
    <x v="3"/>
    <s v="Gujarat"/>
    <x v="1"/>
    <x v="2"/>
    <s v="Comics"/>
    <n v="3"/>
    <n v="4189.47"/>
    <n v="0.08"/>
    <n v="11562.94"/>
    <s v="Net Banking"/>
    <x v="0"/>
    <s v="Same-Day"/>
    <s v="Delivered"/>
    <n v="12568.41"/>
    <n v="11562.9372"/>
  </r>
  <r>
    <x v="625"/>
    <s v="20-Feb-2025"/>
    <x v="5"/>
    <x v="2"/>
    <s v="Karnataka"/>
    <x v="1"/>
    <x v="0"/>
    <s v="Laptop"/>
    <n v="4"/>
    <n v="708.47"/>
    <n v="0.17"/>
    <n v="2352.12"/>
    <s v="UPI"/>
    <x v="1"/>
    <s v="Express"/>
    <s v="Delivered"/>
    <n v="2833.88"/>
    <n v="2352.1203999999998"/>
  </r>
  <r>
    <x v="626"/>
    <s v="23-Feb-2025"/>
    <x v="6"/>
    <x v="2"/>
    <s v="Maharashtra"/>
    <x v="1"/>
    <x v="3"/>
    <s v="T-shirt"/>
    <n v="1"/>
    <n v="3034.57"/>
    <n v="0.09"/>
    <n v="2761.46"/>
    <s v="UPI"/>
    <x v="2"/>
    <s v="Express"/>
    <s v="Returned"/>
    <n v="3034.57"/>
    <n v="2761.4587000000001"/>
  </r>
  <r>
    <x v="627"/>
    <s v="02-Feb-2025"/>
    <x v="6"/>
    <x v="2"/>
    <s v="Karnataka"/>
    <x v="0"/>
    <x v="2"/>
    <s v="Novel"/>
    <n v="5"/>
    <n v="185.97"/>
    <n v="0.06"/>
    <n v="874.06"/>
    <s v="COD"/>
    <x v="1"/>
    <s v="Same-Day"/>
    <s v="Delivered"/>
    <n v="929.85"/>
    <n v="874.05899999999997"/>
  </r>
  <r>
    <x v="628"/>
    <s v="04-Jun-2025"/>
    <x v="0"/>
    <x v="3"/>
    <s v="Karnataka"/>
    <x v="0"/>
    <x v="2"/>
    <s v="Textbook"/>
    <n v="3"/>
    <n v="1869.7"/>
    <n v="0.16"/>
    <n v="4711.6400000000003"/>
    <s v="Debit Card"/>
    <x v="0"/>
    <s v="Express"/>
    <s v="Delivered"/>
    <n v="5609.1"/>
    <n v="4711.6440000000002"/>
  </r>
  <r>
    <x v="629"/>
    <s v="19-May-2025"/>
    <x v="3"/>
    <x v="0"/>
    <s v="Gujarat"/>
    <x v="2"/>
    <x v="1"/>
    <s v="Rice"/>
    <n v="2"/>
    <n v="3846.98"/>
    <n v="0.15"/>
    <n v="6539.87"/>
    <s v="Debit Card"/>
    <x v="1"/>
    <s v="Standard"/>
    <s v="Returned"/>
    <n v="7693.96"/>
    <n v="6539.866"/>
  </r>
  <r>
    <x v="630"/>
    <s v="23-Jan-2025"/>
    <x v="5"/>
    <x v="1"/>
    <s v="Karnataka"/>
    <x v="2"/>
    <x v="4"/>
    <s v="Curtain"/>
    <n v="5"/>
    <n v="1822.98"/>
    <n v="0.04"/>
    <n v="8750.2999999999993"/>
    <s v="Credit Card"/>
    <x v="1"/>
    <s v="Standard"/>
    <s v="Delivered"/>
    <n v="9114.9"/>
    <n v="8750.3040000000001"/>
  </r>
  <r>
    <x v="631"/>
    <s v="18-Mar-2025"/>
    <x v="2"/>
    <x v="5"/>
    <s v="Karnataka"/>
    <x v="0"/>
    <x v="2"/>
    <s v="Biography"/>
    <n v="2"/>
    <n v="857.32"/>
    <n v="0.06"/>
    <n v="1611.76"/>
    <s v="Debit Card"/>
    <x v="0"/>
    <s v="Standard"/>
    <s v="Delivered"/>
    <n v="1714.64"/>
    <n v="1611.7616"/>
  </r>
  <r>
    <x v="632"/>
    <s v="21-Jun-2025"/>
    <x v="4"/>
    <x v="3"/>
    <s v="Delhi"/>
    <x v="2"/>
    <x v="0"/>
    <s v="Smartphone"/>
    <n v="3"/>
    <n v="1626.71"/>
    <n v="0.09"/>
    <n v="4440.92"/>
    <s v="Credit Card"/>
    <x v="2"/>
    <s v="Express"/>
    <s v="Delivered"/>
    <n v="4880.13"/>
    <n v="4440.9183000000003"/>
  </r>
  <r>
    <x v="633"/>
    <s v="10-Jan-2025"/>
    <x v="1"/>
    <x v="1"/>
    <s v="Maharashtra"/>
    <x v="3"/>
    <x v="4"/>
    <s v="Lamp"/>
    <n v="2"/>
    <n v="3471.43"/>
    <n v="0.08"/>
    <n v="6387.43"/>
    <s v="Debit Card"/>
    <x v="0"/>
    <s v="Standard"/>
    <s v="In Transit"/>
    <n v="6942.86"/>
    <n v="6387.4312"/>
  </r>
  <r>
    <x v="634"/>
    <s v="18-Jun-2025"/>
    <x v="0"/>
    <x v="3"/>
    <s v="Maharashtra"/>
    <x v="0"/>
    <x v="2"/>
    <s v="Novel"/>
    <n v="4"/>
    <n v="308.33"/>
    <n v="0.03"/>
    <n v="1196.32"/>
    <s v="Credit Card"/>
    <x v="2"/>
    <s v="Same-Day"/>
    <s v="Delivered"/>
    <n v="1233.32"/>
    <n v="1196.3203999999998"/>
  </r>
  <r>
    <x v="635"/>
    <s v="04-Apr-2025"/>
    <x v="1"/>
    <x v="4"/>
    <s v="Maharashtra"/>
    <x v="3"/>
    <x v="4"/>
    <s v="Lamp"/>
    <n v="1"/>
    <n v="3797.3"/>
    <n v="0.2"/>
    <n v="3037.84"/>
    <s v="UPI"/>
    <x v="1"/>
    <s v="Same-Day"/>
    <s v="Delivered"/>
    <n v="3797.3"/>
    <n v="3037.84"/>
  </r>
  <r>
    <x v="636"/>
    <s v="15-Feb-2025"/>
    <x v="4"/>
    <x v="2"/>
    <s v="Karnataka"/>
    <x v="2"/>
    <x v="3"/>
    <s v="Jeans"/>
    <n v="2"/>
    <n v="4244.72"/>
    <n v="0.24"/>
    <n v="6451.97"/>
    <s v="Credit Card"/>
    <x v="0"/>
    <s v="Same-Day"/>
    <s v="Delivered"/>
    <n v="8489.44"/>
    <n v="6451.9744000000001"/>
  </r>
  <r>
    <x v="637"/>
    <s v="10-Feb-2025"/>
    <x v="3"/>
    <x v="2"/>
    <s v="Gujarat"/>
    <x v="3"/>
    <x v="1"/>
    <s v="Oil"/>
    <n v="1"/>
    <n v="4115.97"/>
    <n v="0.19"/>
    <n v="3333.94"/>
    <s v="COD"/>
    <x v="0"/>
    <s v="Same-Day"/>
    <s v="Delivered"/>
    <n v="4115.97"/>
    <n v="3333.9357000000005"/>
  </r>
  <r>
    <x v="638"/>
    <s v="10-Jun-2025"/>
    <x v="2"/>
    <x v="3"/>
    <s v="Gujarat"/>
    <x v="1"/>
    <x v="4"/>
    <s v="Sofa"/>
    <n v="1"/>
    <n v="4628.74"/>
    <n v="0.23"/>
    <n v="3564.13"/>
    <s v="Credit Card"/>
    <x v="1"/>
    <s v="Same-Day"/>
    <s v="Delivered"/>
    <n v="4628.74"/>
    <n v="3564.1297999999997"/>
  </r>
  <r>
    <x v="639"/>
    <s v="30-Jun-2025"/>
    <x v="3"/>
    <x v="3"/>
    <s v="Tamil Nadu"/>
    <x v="3"/>
    <x v="1"/>
    <s v="Oil"/>
    <n v="3"/>
    <n v="4908.38"/>
    <n v="0.11"/>
    <n v="13105.37"/>
    <s v="Credit Card"/>
    <x v="0"/>
    <s v="Same-Day"/>
    <s v="Delivered"/>
    <n v="14725.14"/>
    <n v="13105.374599999999"/>
  </r>
  <r>
    <x v="640"/>
    <s v="02-Apr-2025"/>
    <x v="0"/>
    <x v="4"/>
    <s v="Tamil Nadu"/>
    <x v="0"/>
    <x v="4"/>
    <s v="Lamp"/>
    <n v="2"/>
    <n v="2529.5"/>
    <n v="0.09"/>
    <n v="4603.6899999999996"/>
    <s v="Credit Card"/>
    <x v="1"/>
    <s v="Express"/>
    <s v="Delivered"/>
    <n v="5059"/>
    <n v="4603.6900000000005"/>
  </r>
  <r>
    <x v="641"/>
    <s v="11-Mar-2025"/>
    <x v="2"/>
    <x v="5"/>
    <s v="Tamil Nadu"/>
    <x v="3"/>
    <x v="2"/>
    <s v="Novel"/>
    <n v="5"/>
    <n v="3707.25"/>
    <n v="0.17"/>
    <n v="15385.09"/>
    <s v="UPI"/>
    <x v="2"/>
    <s v="Express"/>
    <s v="Delivered"/>
    <n v="18536.25"/>
    <n v="15385.0875"/>
  </r>
  <r>
    <x v="642"/>
    <s v="03-Mar-2025"/>
    <x v="3"/>
    <x v="5"/>
    <s v="Delhi"/>
    <x v="0"/>
    <x v="4"/>
    <s v="Table"/>
    <n v="3"/>
    <n v="978.56"/>
    <n v="0.25"/>
    <n v="2201.7600000000002"/>
    <s v="Credit Card"/>
    <x v="2"/>
    <s v="Express"/>
    <s v="Delivered"/>
    <n v="2935.68"/>
    <n v="2201.7599999999998"/>
  </r>
  <r>
    <x v="643"/>
    <s v="11-Jun-2025"/>
    <x v="0"/>
    <x v="3"/>
    <s v="Maharashtra"/>
    <x v="3"/>
    <x v="1"/>
    <s v="Rice"/>
    <n v="4"/>
    <n v="3505.68"/>
    <n v="0.24"/>
    <n v="10657.27"/>
    <s v="Debit Card"/>
    <x v="2"/>
    <s v="Same-Day"/>
    <s v="Delivered"/>
    <n v="14022.72"/>
    <n v="10657.2672"/>
  </r>
  <r>
    <x v="644"/>
    <s v="06-Jun-2025"/>
    <x v="1"/>
    <x v="3"/>
    <s v="Delhi"/>
    <x v="2"/>
    <x v="3"/>
    <s v="Dress"/>
    <n v="1"/>
    <n v="1241.06"/>
    <n v="0.11"/>
    <n v="1104.54"/>
    <s v="COD"/>
    <x v="2"/>
    <s v="Express"/>
    <s v="Cancelled"/>
    <n v="1241.06"/>
    <n v="1104.5434"/>
  </r>
  <r>
    <x v="645"/>
    <s v="21-Jun-2025"/>
    <x v="4"/>
    <x v="3"/>
    <s v="Tamil Nadu"/>
    <x v="2"/>
    <x v="1"/>
    <s v="Milk"/>
    <n v="5"/>
    <n v="4755.68"/>
    <n v="0.25"/>
    <n v="17833.8"/>
    <s v="UPI"/>
    <x v="2"/>
    <s v="Same-Day"/>
    <s v="Delivered"/>
    <n v="23778.400000000001"/>
    <n v="17833.800000000003"/>
  </r>
  <r>
    <x v="646"/>
    <s v="16-Feb-2025"/>
    <x v="6"/>
    <x v="2"/>
    <s v="Maharashtra"/>
    <x v="0"/>
    <x v="2"/>
    <s v="Novel"/>
    <n v="4"/>
    <n v="1231.03"/>
    <n v="0.24"/>
    <n v="3742.33"/>
    <s v="UPI"/>
    <x v="2"/>
    <s v="Standard"/>
    <s v="Delivered"/>
    <n v="4924.12"/>
    <n v="3742.3312000000001"/>
  </r>
  <r>
    <x v="647"/>
    <s v="15-Feb-2025"/>
    <x v="4"/>
    <x v="2"/>
    <s v="Maharashtra"/>
    <x v="0"/>
    <x v="0"/>
    <s v="Smartwatch"/>
    <n v="5"/>
    <n v="3428.1"/>
    <n v="0.04"/>
    <n v="16454.88"/>
    <s v="Debit Card"/>
    <x v="2"/>
    <s v="Same-Day"/>
    <s v="Cancelled"/>
    <n v="17140.5"/>
    <n v="16454.88"/>
  </r>
  <r>
    <x v="648"/>
    <s v="07-Jan-2025"/>
    <x v="2"/>
    <x v="1"/>
    <s v="Tamil Nadu"/>
    <x v="0"/>
    <x v="1"/>
    <s v="Biscuits"/>
    <n v="4"/>
    <n v="2502.23"/>
    <n v="7.0000000000000007E-2"/>
    <n v="9308.2999999999993"/>
    <s v="Debit Card"/>
    <x v="2"/>
    <s v="Express"/>
    <s v="In Transit"/>
    <n v="10008.92"/>
    <n v="9308.2955999999995"/>
  </r>
  <r>
    <x v="649"/>
    <s v="11-May-2025"/>
    <x v="6"/>
    <x v="0"/>
    <s v="Maharashtra"/>
    <x v="0"/>
    <x v="0"/>
    <s v="Smartwatch"/>
    <n v="3"/>
    <n v="4279.08"/>
    <n v="0.11"/>
    <n v="11425.14"/>
    <s v="Net Banking"/>
    <x v="2"/>
    <s v="Standard"/>
    <s v="Delivered"/>
    <n v="12837.24"/>
    <n v="11425.143599999999"/>
  </r>
  <r>
    <x v="650"/>
    <s v="09-Feb-2025"/>
    <x v="6"/>
    <x v="2"/>
    <s v="Tamil Nadu"/>
    <x v="1"/>
    <x v="4"/>
    <s v="Sofa"/>
    <n v="3"/>
    <n v="3607.04"/>
    <n v="0.12"/>
    <n v="9522.59"/>
    <s v="Net Banking"/>
    <x v="0"/>
    <s v="Standard"/>
    <s v="Delivered"/>
    <n v="10821.119999999999"/>
    <n v="9522.5855999999985"/>
  </r>
  <r>
    <x v="651"/>
    <s v="21-Mar-2025"/>
    <x v="1"/>
    <x v="5"/>
    <s v="Tamil Nadu"/>
    <x v="1"/>
    <x v="1"/>
    <s v="Biscuits"/>
    <n v="5"/>
    <n v="373.11"/>
    <n v="7.0000000000000007E-2"/>
    <n v="1734.96"/>
    <s v="COD"/>
    <x v="0"/>
    <s v="Same-Day"/>
    <s v="Delivered"/>
    <n v="1865.5500000000002"/>
    <n v="1734.9615000000001"/>
  </r>
  <r>
    <x v="652"/>
    <s v="07-Mar-2025"/>
    <x v="1"/>
    <x v="5"/>
    <s v="Karnataka"/>
    <x v="0"/>
    <x v="4"/>
    <s v="Curtain"/>
    <n v="5"/>
    <n v="321.08"/>
    <n v="0.21"/>
    <n v="1268.27"/>
    <s v="Credit Card"/>
    <x v="0"/>
    <s v="Express"/>
    <s v="Cancelled"/>
    <n v="1605.3999999999999"/>
    <n v="1268.2659999999998"/>
  </r>
  <r>
    <x v="653"/>
    <s v="26-Feb-2025"/>
    <x v="0"/>
    <x v="2"/>
    <s v="Maharashtra"/>
    <x v="3"/>
    <x v="4"/>
    <s v="Table"/>
    <n v="3"/>
    <n v="2118.46"/>
    <n v="0.01"/>
    <n v="6291.83"/>
    <s v="Net Banking"/>
    <x v="2"/>
    <s v="Standard"/>
    <s v="Delivered"/>
    <n v="6355.38"/>
    <n v="6291.8262000000004"/>
  </r>
  <r>
    <x v="654"/>
    <s v="19-Jun-2025"/>
    <x v="5"/>
    <x v="3"/>
    <s v="Maharashtra"/>
    <x v="1"/>
    <x v="4"/>
    <s v="Lamp"/>
    <n v="3"/>
    <n v="931.92"/>
    <n v="0.13"/>
    <n v="2432.31"/>
    <s v="UPI"/>
    <x v="0"/>
    <s v="Standard"/>
    <s v="Delivered"/>
    <n v="2795.7599999999998"/>
    <n v="2432.3111999999996"/>
  </r>
  <r>
    <x v="655"/>
    <s v="16-Jan-2025"/>
    <x v="5"/>
    <x v="1"/>
    <s v="Karnataka"/>
    <x v="1"/>
    <x v="2"/>
    <s v="Biography"/>
    <n v="4"/>
    <n v="2981.15"/>
    <n v="0.25"/>
    <n v="8943.4500000000007"/>
    <s v="Credit Card"/>
    <x v="1"/>
    <s v="Express"/>
    <s v="Delivered"/>
    <n v="11924.6"/>
    <n v="8943.4500000000007"/>
  </r>
  <r>
    <x v="656"/>
    <s v="02-Jun-2025"/>
    <x v="3"/>
    <x v="3"/>
    <s v="Maharashtra"/>
    <x v="3"/>
    <x v="0"/>
    <s v="Smartwatch"/>
    <n v="4"/>
    <n v="2563.5700000000002"/>
    <n v="0.19"/>
    <n v="8305.9699999999993"/>
    <s v="Debit Card"/>
    <x v="2"/>
    <s v="Express"/>
    <s v="Delivered"/>
    <n v="10254.280000000001"/>
    <n v="8305.966800000002"/>
  </r>
  <r>
    <x v="657"/>
    <s v="26-Feb-2025"/>
    <x v="0"/>
    <x v="2"/>
    <s v="Delhi"/>
    <x v="2"/>
    <x v="4"/>
    <s v="Table"/>
    <n v="1"/>
    <n v="4217.8599999999997"/>
    <n v="0.13"/>
    <n v="3669.54"/>
    <s v="Net Banking"/>
    <x v="1"/>
    <s v="Express"/>
    <s v="Delivered"/>
    <n v="4217.8599999999997"/>
    <n v="3669.5381999999995"/>
  </r>
  <r>
    <x v="658"/>
    <s v="12-Mar-2025"/>
    <x v="0"/>
    <x v="5"/>
    <s v="Delhi"/>
    <x v="2"/>
    <x v="1"/>
    <s v="Biscuits"/>
    <n v="1"/>
    <n v="3616.76"/>
    <n v="0.14000000000000001"/>
    <n v="3110.41"/>
    <s v="COD"/>
    <x v="1"/>
    <s v="Same-Day"/>
    <s v="Delivered"/>
    <n v="3616.76"/>
    <n v="3110.4136000000003"/>
  </r>
  <r>
    <x v="659"/>
    <s v="07-May-2025"/>
    <x v="0"/>
    <x v="0"/>
    <s v="Tamil Nadu"/>
    <x v="1"/>
    <x v="1"/>
    <s v="Biscuits"/>
    <n v="1"/>
    <n v="3292.53"/>
    <n v="0.08"/>
    <n v="3029.13"/>
    <s v="Debit Card"/>
    <x v="2"/>
    <s v="Express"/>
    <s v="Delivered"/>
    <n v="3292.53"/>
    <n v="3029.1276000000003"/>
  </r>
  <r>
    <x v="660"/>
    <s v="11-Apr-2025"/>
    <x v="1"/>
    <x v="4"/>
    <s v="Tamil Nadu"/>
    <x v="3"/>
    <x v="4"/>
    <s v="Sofa"/>
    <n v="5"/>
    <n v="2625.31"/>
    <n v="0.17"/>
    <n v="10895.04"/>
    <s v="Net Banking"/>
    <x v="2"/>
    <s v="Same-Day"/>
    <s v="Returned"/>
    <n v="13126.55"/>
    <n v="10895.036499999998"/>
  </r>
  <r>
    <x v="661"/>
    <s v="21-Mar-2025"/>
    <x v="1"/>
    <x v="5"/>
    <s v="Gujarat"/>
    <x v="1"/>
    <x v="1"/>
    <s v="Oil"/>
    <n v="4"/>
    <n v="1412.89"/>
    <n v="0.16"/>
    <n v="4747.3100000000004"/>
    <s v="Net Banking"/>
    <x v="0"/>
    <s v="Same-Day"/>
    <s v="Returned"/>
    <n v="5651.56"/>
    <n v="4747.3104000000003"/>
  </r>
  <r>
    <x v="662"/>
    <s v="14-May-2025"/>
    <x v="0"/>
    <x v="0"/>
    <s v="Karnataka"/>
    <x v="1"/>
    <x v="0"/>
    <s v="Laptop"/>
    <n v="2"/>
    <n v="837.32"/>
    <n v="0.17"/>
    <n v="1389.95"/>
    <s v="Net Banking"/>
    <x v="0"/>
    <s v="Express"/>
    <s v="Delivered"/>
    <n v="1674.64"/>
    <n v="1389.9512"/>
  </r>
  <r>
    <x v="663"/>
    <s v="15-Jun-2025"/>
    <x v="6"/>
    <x v="3"/>
    <s v="Tamil Nadu"/>
    <x v="3"/>
    <x v="0"/>
    <s v="Laptop"/>
    <n v="2"/>
    <n v="1356.59"/>
    <n v="0.15"/>
    <n v="2306.1999999999998"/>
    <s v="UPI"/>
    <x v="2"/>
    <s v="Express"/>
    <s v="Delivered"/>
    <n v="2713.18"/>
    <n v="2306.203"/>
  </r>
  <r>
    <x v="664"/>
    <s v="17-Apr-2025"/>
    <x v="5"/>
    <x v="4"/>
    <s v="Delhi"/>
    <x v="0"/>
    <x v="3"/>
    <s v="T-shirt"/>
    <n v="4"/>
    <n v="2843.14"/>
    <n v="0.11"/>
    <n v="10121.58"/>
    <s v="UPI"/>
    <x v="2"/>
    <s v="Same-Day"/>
    <s v="Delivered"/>
    <n v="11372.56"/>
    <n v="10121.5784"/>
  </r>
  <r>
    <x v="665"/>
    <s v="08-Mar-2025"/>
    <x v="4"/>
    <x v="5"/>
    <s v="Maharashtra"/>
    <x v="1"/>
    <x v="4"/>
    <s v="Sofa"/>
    <n v="5"/>
    <n v="962.33"/>
    <n v="0.21"/>
    <n v="3801.2"/>
    <s v="UPI"/>
    <x v="2"/>
    <s v="Same-Day"/>
    <s v="Cancelled"/>
    <n v="4811.6500000000005"/>
    <n v="3801.2035000000005"/>
  </r>
  <r>
    <x v="666"/>
    <s v="04-Jul-2025"/>
    <x v="1"/>
    <x v="6"/>
    <s v="Karnataka"/>
    <x v="0"/>
    <x v="0"/>
    <s v="Smartphone"/>
    <n v="1"/>
    <n v="4512.82"/>
    <n v="0.1"/>
    <n v="4061.54"/>
    <s v="COD"/>
    <x v="2"/>
    <s v="Express"/>
    <s v="Delivered"/>
    <n v="4512.82"/>
    <n v="4061.538"/>
  </r>
  <r>
    <x v="667"/>
    <s v="08-Jan-2025"/>
    <x v="0"/>
    <x v="1"/>
    <s v="Maharashtra"/>
    <x v="2"/>
    <x v="3"/>
    <s v="Jeans"/>
    <n v="5"/>
    <n v="4671.38"/>
    <n v="0.13"/>
    <n v="20320.5"/>
    <s v="COD"/>
    <x v="1"/>
    <s v="Same-Day"/>
    <s v="Delivered"/>
    <n v="23356.9"/>
    <n v="20320.503000000001"/>
  </r>
  <r>
    <x v="668"/>
    <s v="25-Jan-2025"/>
    <x v="4"/>
    <x v="1"/>
    <s v="Gujarat"/>
    <x v="3"/>
    <x v="0"/>
    <s v="Laptop"/>
    <n v="3"/>
    <n v="4178.4399999999996"/>
    <n v="0.18"/>
    <n v="10278.959999999999"/>
    <s v="Credit Card"/>
    <x v="2"/>
    <s v="Same-Day"/>
    <s v="Returned"/>
    <n v="12535.32"/>
    <n v="10278.9624"/>
  </r>
  <r>
    <x v="669"/>
    <s v="22-Jun-2025"/>
    <x v="6"/>
    <x v="3"/>
    <s v="Maharashtra"/>
    <x v="0"/>
    <x v="3"/>
    <s v="Jeans"/>
    <n v="3"/>
    <n v="2253.4299999999998"/>
    <n v="0.06"/>
    <n v="6354.67"/>
    <s v="Debit Card"/>
    <x v="0"/>
    <s v="Same-Day"/>
    <s v="Delivered"/>
    <n v="6760.2899999999991"/>
    <n v="6354.672599999999"/>
  </r>
  <r>
    <x v="670"/>
    <s v="22-Feb-2025"/>
    <x v="4"/>
    <x v="2"/>
    <s v="Karnataka"/>
    <x v="2"/>
    <x v="4"/>
    <s v="Lamp"/>
    <n v="4"/>
    <n v="3445.42"/>
    <n v="0.24"/>
    <n v="10474.08"/>
    <s v="COD"/>
    <x v="2"/>
    <s v="Standard"/>
    <s v="Delivered"/>
    <n v="13781.68"/>
    <n v="10474.076800000001"/>
  </r>
  <r>
    <x v="671"/>
    <s v="06-Feb-2025"/>
    <x v="5"/>
    <x v="2"/>
    <s v="Maharashtra"/>
    <x v="2"/>
    <x v="4"/>
    <s v="Curtain"/>
    <n v="1"/>
    <n v="3484.34"/>
    <n v="0.2"/>
    <n v="2787.47"/>
    <s v="COD"/>
    <x v="0"/>
    <s v="Standard"/>
    <s v="Delivered"/>
    <n v="3484.34"/>
    <n v="2787.4720000000002"/>
  </r>
  <r>
    <x v="672"/>
    <s v="25-Apr-2025"/>
    <x v="1"/>
    <x v="4"/>
    <s v="Maharashtra"/>
    <x v="2"/>
    <x v="4"/>
    <s v="Curtain"/>
    <n v="4"/>
    <n v="2003.51"/>
    <n v="0.23"/>
    <n v="6170.81"/>
    <s v="COD"/>
    <x v="0"/>
    <s v="Express"/>
    <s v="Delivered"/>
    <n v="8014.04"/>
    <n v="6170.8108000000002"/>
  </r>
  <r>
    <x v="673"/>
    <s v="23-Feb-2025"/>
    <x v="6"/>
    <x v="2"/>
    <s v="Delhi"/>
    <x v="0"/>
    <x v="3"/>
    <s v="Dress"/>
    <n v="3"/>
    <n v="4409.3900000000003"/>
    <n v="0.19"/>
    <n v="10714.82"/>
    <s v="Debit Card"/>
    <x v="2"/>
    <s v="Express"/>
    <s v="Delivered"/>
    <n v="13228.170000000002"/>
    <n v="10714.817700000001"/>
  </r>
  <r>
    <x v="674"/>
    <s v="10-Jan-2025"/>
    <x v="1"/>
    <x v="1"/>
    <s v="Tamil Nadu"/>
    <x v="2"/>
    <x v="0"/>
    <s v="Smartwatch"/>
    <n v="4"/>
    <n v="4396.13"/>
    <n v="0.21"/>
    <n v="13891.77"/>
    <s v="Net Banking"/>
    <x v="2"/>
    <s v="Standard"/>
    <s v="Delivered"/>
    <n v="17584.52"/>
    <n v="13891.7708"/>
  </r>
  <r>
    <x v="675"/>
    <s v="24-Jan-2025"/>
    <x v="1"/>
    <x v="1"/>
    <s v="Gujarat"/>
    <x v="3"/>
    <x v="4"/>
    <s v="Table"/>
    <n v="3"/>
    <n v="2320.98"/>
    <n v="0.01"/>
    <n v="6893.31"/>
    <s v="COD"/>
    <x v="1"/>
    <s v="Standard"/>
    <s v="Delivered"/>
    <n v="6962.9400000000005"/>
    <n v="6893.3106000000007"/>
  </r>
  <r>
    <x v="676"/>
    <s v="28-Apr-2025"/>
    <x v="3"/>
    <x v="4"/>
    <s v="Tamil Nadu"/>
    <x v="3"/>
    <x v="3"/>
    <s v="T-shirt"/>
    <n v="3"/>
    <n v="1637.24"/>
    <n v="0.02"/>
    <n v="4813.49"/>
    <s v="Debit Card"/>
    <x v="1"/>
    <s v="Standard"/>
    <s v="Delivered"/>
    <n v="4911.72"/>
    <n v="4813.4856"/>
  </r>
  <r>
    <x v="677"/>
    <s v="28-Mar-2025"/>
    <x v="1"/>
    <x v="5"/>
    <s v="Karnataka"/>
    <x v="2"/>
    <x v="3"/>
    <s v="Jacket"/>
    <n v="2"/>
    <n v="1377.33"/>
    <n v="0.17"/>
    <n v="2286.37"/>
    <s v="Net Banking"/>
    <x v="2"/>
    <s v="Express"/>
    <s v="Delivered"/>
    <n v="2754.66"/>
    <n v="2286.3678"/>
  </r>
  <r>
    <x v="678"/>
    <s v="11-Mar-2025"/>
    <x v="2"/>
    <x v="5"/>
    <s v="Delhi"/>
    <x v="3"/>
    <x v="2"/>
    <s v="Comics"/>
    <n v="5"/>
    <n v="1199.99"/>
    <n v="0.24"/>
    <n v="4559.96"/>
    <s v="Net Banking"/>
    <x v="2"/>
    <s v="Same-Day"/>
    <s v="Returned"/>
    <n v="5999.95"/>
    <n v="4559.9619999999995"/>
  </r>
  <r>
    <x v="679"/>
    <s v="24-May-2025"/>
    <x v="4"/>
    <x v="0"/>
    <s v="Karnataka"/>
    <x v="0"/>
    <x v="2"/>
    <s v="Textbook"/>
    <n v="4"/>
    <n v="3128.22"/>
    <n v="0.15"/>
    <n v="10635.95"/>
    <s v="Debit Card"/>
    <x v="0"/>
    <s v="Standard"/>
    <s v="In Transit"/>
    <n v="12512.88"/>
    <n v="10635.947999999999"/>
  </r>
  <r>
    <x v="680"/>
    <s v="04-Jun-2025"/>
    <x v="0"/>
    <x v="3"/>
    <s v="Maharashtra"/>
    <x v="3"/>
    <x v="3"/>
    <s v="T-shirt"/>
    <n v="4"/>
    <n v="4153.5600000000004"/>
    <n v="0.12"/>
    <n v="14620.53"/>
    <s v="COD"/>
    <x v="2"/>
    <s v="Standard"/>
    <s v="Delivered"/>
    <n v="16614.240000000002"/>
    <n v="14620.531200000001"/>
  </r>
  <r>
    <x v="681"/>
    <s v="04-Mar-2025"/>
    <x v="2"/>
    <x v="5"/>
    <s v="Tamil Nadu"/>
    <x v="3"/>
    <x v="4"/>
    <s v="Curtain"/>
    <n v="4"/>
    <n v="4296.05"/>
    <n v="0.15"/>
    <n v="14606.57"/>
    <s v="Net Banking"/>
    <x v="0"/>
    <s v="Express"/>
    <s v="Delivered"/>
    <n v="17184.2"/>
    <n v="14606.57"/>
  </r>
  <r>
    <x v="682"/>
    <s v="28-Mar-2025"/>
    <x v="1"/>
    <x v="5"/>
    <s v="Maharashtra"/>
    <x v="1"/>
    <x v="2"/>
    <s v="Textbook"/>
    <n v="2"/>
    <n v="3126.63"/>
    <n v="0.23"/>
    <n v="4815.01"/>
    <s v="UPI"/>
    <x v="2"/>
    <s v="Express"/>
    <s v="Delivered"/>
    <n v="6253.26"/>
    <n v="4815.0102000000006"/>
  </r>
  <r>
    <x v="683"/>
    <s v="30-Apr-2025"/>
    <x v="0"/>
    <x v="4"/>
    <s v="Karnataka"/>
    <x v="2"/>
    <x v="2"/>
    <s v="Textbook"/>
    <n v="2"/>
    <n v="3595.35"/>
    <n v="0.18"/>
    <n v="5896.37"/>
    <s v="Net Banking"/>
    <x v="1"/>
    <s v="Same-Day"/>
    <s v="Delivered"/>
    <n v="7190.7"/>
    <n v="5896.3740000000007"/>
  </r>
  <r>
    <x v="684"/>
    <s v="12-Apr-2025"/>
    <x v="4"/>
    <x v="4"/>
    <s v="Maharashtra"/>
    <x v="0"/>
    <x v="1"/>
    <s v="Rice"/>
    <n v="4"/>
    <n v="4550.3100000000004"/>
    <n v="0.25"/>
    <n v="13650.93"/>
    <s v="UPI"/>
    <x v="0"/>
    <s v="Same-Day"/>
    <s v="Delivered"/>
    <n v="18201.240000000002"/>
    <n v="13650.93"/>
  </r>
  <r>
    <x v="685"/>
    <s v="25-Jan-2025"/>
    <x v="4"/>
    <x v="1"/>
    <s v="Karnataka"/>
    <x v="3"/>
    <x v="1"/>
    <s v="Biscuits"/>
    <n v="3"/>
    <n v="747.97"/>
    <n v="0.22"/>
    <n v="1750.25"/>
    <s v="Net Banking"/>
    <x v="1"/>
    <s v="Standard"/>
    <s v="Delivered"/>
    <n v="2243.91"/>
    <n v="1750.2498000000001"/>
  </r>
  <r>
    <x v="686"/>
    <s v="18-Mar-2025"/>
    <x v="2"/>
    <x v="5"/>
    <s v="Karnataka"/>
    <x v="2"/>
    <x v="1"/>
    <s v="Biscuits"/>
    <n v="1"/>
    <n v="1654.86"/>
    <n v="0.13"/>
    <n v="1439.73"/>
    <s v="Net Banking"/>
    <x v="0"/>
    <s v="Standard"/>
    <s v="Delivered"/>
    <n v="1654.86"/>
    <n v="1439.7282"/>
  </r>
  <r>
    <x v="687"/>
    <s v="26-Jun-2025"/>
    <x v="5"/>
    <x v="3"/>
    <s v="Tamil Nadu"/>
    <x v="2"/>
    <x v="0"/>
    <s v="Laptop"/>
    <n v="3"/>
    <n v="4638.5600000000004"/>
    <n v="7.0000000000000007E-2"/>
    <n v="12941.58"/>
    <s v="UPI"/>
    <x v="1"/>
    <s v="Express"/>
    <s v="Delivered"/>
    <n v="13915.68"/>
    <n v="12941.582399999999"/>
  </r>
  <r>
    <x v="688"/>
    <s v="24-Apr-2025"/>
    <x v="5"/>
    <x v="4"/>
    <s v="Karnataka"/>
    <x v="0"/>
    <x v="2"/>
    <s v="Textbook"/>
    <n v="5"/>
    <n v="4279.8599999999997"/>
    <n v="0.16"/>
    <n v="17975.41"/>
    <s v="Net Banking"/>
    <x v="0"/>
    <s v="Express"/>
    <s v="Delivered"/>
    <n v="21399.3"/>
    <n v="17975.412"/>
  </r>
  <r>
    <x v="689"/>
    <s v="08-Feb-2025"/>
    <x v="4"/>
    <x v="2"/>
    <s v="Delhi"/>
    <x v="1"/>
    <x v="0"/>
    <s v="Laptop"/>
    <n v="3"/>
    <n v="901.42"/>
    <n v="0.12"/>
    <n v="2379.75"/>
    <s v="Credit Card"/>
    <x v="2"/>
    <s v="Standard"/>
    <s v="Delivered"/>
    <n v="2704.2599999999998"/>
    <n v="2379.7487999999998"/>
  </r>
  <r>
    <x v="690"/>
    <s v="21-Feb-2025"/>
    <x v="1"/>
    <x v="2"/>
    <s v="Tamil Nadu"/>
    <x v="3"/>
    <x v="4"/>
    <s v="Table"/>
    <n v="2"/>
    <n v="705.91"/>
    <n v="0.02"/>
    <n v="1383.58"/>
    <s v="Net Banking"/>
    <x v="0"/>
    <s v="Express"/>
    <s v="Cancelled"/>
    <n v="1411.82"/>
    <n v="1383.5835999999999"/>
  </r>
  <r>
    <x v="691"/>
    <s v="11-Jan-2025"/>
    <x v="4"/>
    <x v="1"/>
    <s v="Gujarat"/>
    <x v="3"/>
    <x v="1"/>
    <s v="Milk"/>
    <n v="5"/>
    <n v="4990.22"/>
    <n v="0"/>
    <n v="24951.1"/>
    <s v="COD"/>
    <x v="0"/>
    <s v="Same-Day"/>
    <s v="Delivered"/>
    <n v="24951.100000000002"/>
    <n v="24951.100000000002"/>
  </r>
  <r>
    <x v="692"/>
    <s v="20-May-2025"/>
    <x v="2"/>
    <x v="0"/>
    <s v="Tamil Nadu"/>
    <x v="1"/>
    <x v="0"/>
    <s v="Laptop"/>
    <n v="1"/>
    <n v="1492.98"/>
    <n v="0.25"/>
    <n v="1119.74"/>
    <s v="Credit Card"/>
    <x v="2"/>
    <s v="Standard"/>
    <s v="Delivered"/>
    <n v="1492.98"/>
    <n v="1119.7350000000001"/>
  </r>
  <r>
    <x v="693"/>
    <s v="28-Mar-2025"/>
    <x v="1"/>
    <x v="5"/>
    <s v="Delhi"/>
    <x v="2"/>
    <x v="0"/>
    <s v="Headphones"/>
    <n v="4"/>
    <n v="4170.43"/>
    <n v="0.16"/>
    <n v="14012.64"/>
    <s v="Credit Card"/>
    <x v="0"/>
    <s v="Express"/>
    <s v="Delivered"/>
    <n v="16681.72"/>
    <n v="14012.6448"/>
  </r>
  <r>
    <x v="694"/>
    <s v="03-Jan-2025"/>
    <x v="1"/>
    <x v="1"/>
    <s v="Maharashtra"/>
    <x v="3"/>
    <x v="0"/>
    <s v="Headphones"/>
    <n v="3"/>
    <n v="4742.3500000000004"/>
    <n v="0.25"/>
    <n v="10670.29"/>
    <s v="COD"/>
    <x v="2"/>
    <s v="Same-Day"/>
    <s v="Delivered"/>
    <n v="14227.050000000001"/>
    <n v="10670.2875"/>
  </r>
  <r>
    <x v="695"/>
    <s v="13-Apr-2025"/>
    <x v="6"/>
    <x v="4"/>
    <s v="Karnataka"/>
    <x v="1"/>
    <x v="0"/>
    <s v="Headphones"/>
    <n v="1"/>
    <n v="2781.07"/>
    <n v="0.15"/>
    <n v="2363.91"/>
    <s v="Credit Card"/>
    <x v="1"/>
    <s v="Standard"/>
    <s v="Delivered"/>
    <n v="2781.07"/>
    <n v="2363.9095000000002"/>
  </r>
  <r>
    <x v="696"/>
    <s v="01-Jul-2025"/>
    <x v="2"/>
    <x v="6"/>
    <s v="Maharashtra"/>
    <x v="3"/>
    <x v="3"/>
    <s v="Jacket"/>
    <n v="2"/>
    <n v="2003.66"/>
    <n v="0.1"/>
    <n v="3606.59"/>
    <s v="Credit Card"/>
    <x v="0"/>
    <s v="Same-Day"/>
    <s v="Delivered"/>
    <n v="4007.32"/>
    <n v="3606.5880000000002"/>
  </r>
  <r>
    <x v="697"/>
    <s v="08-Jun-2025"/>
    <x v="6"/>
    <x v="3"/>
    <s v="Karnataka"/>
    <x v="3"/>
    <x v="2"/>
    <s v="Biography"/>
    <n v="3"/>
    <n v="3361.05"/>
    <n v="0.21"/>
    <n v="7965.69"/>
    <s v="COD"/>
    <x v="0"/>
    <s v="Same-Day"/>
    <s v="Delivered"/>
    <n v="10083.150000000001"/>
    <n v="7965.6885000000011"/>
  </r>
  <r>
    <x v="698"/>
    <s v="17-Apr-2025"/>
    <x v="5"/>
    <x v="4"/>
    <s v="Karnataka"/>
    <x v="3"/>
    <x v="2"/>
    <s v="Biography"/>
    <n v="4"/>
    <n v="542.09"/>
    <n v="0.11"/>
    <n v="1929.84"/>
    <s v="COD"/>
    <x v="1"/>
    <s v="Express"/>
    <s v="Delivered"/>
    <n v="2168.36"/>
    <n v="1929.8404"/>
  </r>
  <r>
    <x v="699"/>
    <s v="16-May-2025"/>
    <x v="1"/>
    <x v="0"/>
    <s v="Maharashtra"/>
    <x v="3"/>
    <x v="2"/>
    <s v="Novel"/>
    <n v="4"/>
    <n v="3414.56"/>
    <n v="0.16"/>
    <n v="11472.92"/>
    <s v="COD"/>
    <x v="2"/>
    <s v="Same-Day"/>
    <s v="Returned"/>
    <n v="13658.24"/>
    <n v="11472.9216"/>
  </r>
  <r>
    <x v="700"/>
    <s v="22-May-2025"/>
    <x v="5"/>
    <x v="0"/>
    <s v="Karnataka"/>
    <x v="3"/>
    <x v="1"/>
    <s v="Rice"/>
    <n v="1"/>
    <n v="4545.32"/>
    <n v="0.12"/>
    <n v="3999.88"/>
    <s v="Net Banking"/>
    <x v="2"/>
    <s v="Standard"/>
    <s v="Delivered"/>
    <n v="4545.32"/>
    <n v="3999.8815999999997"/>
  </r>
  <r>
    <x v="701"/>
    <s v="04-Jul-2025"/>
    <x v="1"/>
    <x v="6"/>
    <s v="Gujarat"/>
    <x v="0"/>
    <x v="4"/>
    <s v="Sofa"/>
    <n v="5"/>
    <n v="333.87"/>
    <n v="0.02"/>
    <n v="1635.96"/>
    <s v="Net Banking"/>
    <x v="2"/>
    <s v="Standard"/>
    <s v="Delivered"/>
    <n v="1669.35"/>
    <n v="1635.963"/>
  </r>
  <r>
    <x v="702"/>
    <s v="27-May-2025"/>
    <x v="2"/>
    <x v="0"/>
    <s v="Tamil Nadu"/>
    <x v="0"/>
    <x v="2"/>
    <s v="Novel"/>
    <n v="3"/>
    <n v="1348.82"/>
    <n v="0.02"/>
    <n v="3965.53"/>
    <s v="COD"/>
    <x v="2"/>
    <s v="Same-Day"/>
    <s v="Delivered"/>
    <n v="4046.46"/>
    <n v="3965.5308"/>
  </r>
  <r>
    <x v="703"/>
    <s v="26-May-2025"/>
    <x v="3"/>
    <x v="0"/>
    <s v="Delhi"/>
    <x v="1"/>
    <x v="2"/>
    <s v="Textbook"/>
    <n v="1"/>
    <n v="2139.63"/>
    <n v="0.18"/>
    <n v="1754.5"/>
    <s v="Net Banking"/>
    <x v="0"/>
    <s v="Express"/>
    <s v="Cancelled"/>
    <n v="2139.63"/>
    <n v="1754.4966000000002"/>
  </r>
  <r>
    <x v="704"/>
    <s v="13-May-2025"/>
    <x v="2"/>
    <x v="0"/>
    <s v="Karnataka"/>
    <x v="0"/>
    <x v="2"/>
    <s v="Comics"/>
    <n v="2"/>
    <n v="483.28"/>
    <n v="0.25"/>
    <n v="724.92"/>
    <s v="Debit Card"/>
    <x v="0"/>
    <s v="Express"/>
    <s v="Delivered"/>
    <n v="966.56"/>
    <n v="724.92"/>
  </r>
  <r>
    <x v="705"/>
    <s v="10-Feb-2025"/>
    <x v="3"/>
    <x v="2"/>
    <s v="Tamil Nadu"/>
    <x v="1"/>
    <x v="0"/>
    <s v="Smartphone"/>
    <n v="2"/>
    <n v="3313.42"/>
    <n v="0.12"/>
    <n v="5831.62"/>
    <s v="Credit Card"/>
    <x v="0"/>
    <s v="Express"/>
    <s v="Delivered"/>
    <n v="6626.84"/>
    <n v="5831.6192000000001"/>
  </r>
  <r>
    <x v="706"/>
    <s v="14-Mar-2025"/>
    <x v="1"/>
    <x v="5"/>
    <s v="Tamil Nadu"/>
    <x v="3"/>
    <x v="1"/>
    <s v="Milk"/>
    <n v="2"/>
    <n v="762.06"/>
    <n v="0.05"/>
    <n v="1447.91"/>
    <s v="UPI"/>
    <x v="0"/>
    <s v="Standard"/>
    <s v="Returned"/>
    <n v="1524.12"/>
    <n v="1447.9139999999998"/>
  </r>
  <r>
    <x v="707"/>
    <s v="27-Mar-2025"/>
    <x v="5"/>
    <x v="5"/>
    <s v="Delhi"/>
    <x v="3"/>
    <x v="3"/>
    <s v="Jacket"/>
    <n v="5"/>
    <n v="1035.48"/>
    <n v="0.08"/>
    <n v="4763.21"/>
    <s v="Debit Card"/>
    <x v="2"/>
    <s v="Express"/>
    <s v="Delivered"/>
    <n v="5177.3999999999996"/>
    <n v="4763.2079999999996"/>
  </r>
  <r>
    <x v="708"/>
    <s v="16-Jan-2025"/>
    <x v="5"/>
    <x v="1"/>
    <s v="Delhi"/>
    <x v="3"/>
    <x v="0"/>
    <s v="Smartphone"/>
    <n v="4"/>
    <n v="4822.95"/>
    <n v="0.12"/>
    <n v="16976.78"/>
    <s v="Debit Card"/>
    <x v="1"/>
    <s v="Express"/>
    <s v="Delivered"/>
    <n v="19291.8"/>
    <n v="16976.784"/>
  </r>
  <r>
    <x v="709"/>
    <s v="11-May-2025"/>
    <x v="6"/>
    <x v="0"/>
    <s v="Maharashtra"/>
    <x v="1"/>
    <x v="1"/>
    <s v="Biscuits"/>
    <n v="1"/>
    <n v="3189.01"/>
    <n v="0.18"/>
    <n v="2614.9899999999998"/>
    <s v="UPI"/>
    <x v="0"/>
    <s v="Express"/>
    <s v="Delivered"/>
    <n v="3189.01"/>
    <n v="2614.9882000000002"/>
  </r>
  <r>
    <x v="710"/>
    <s v="30-Jun-2025"/>
    <x v="3"/>
    <x v="3"/>
    <s v="Maharashtra"/>
    <x v="1"/>
    <x v="1"/>
    <s v="Milk"/>
    <n v="4"/>
    <n v="2615.44"/>
    <n v="0.18"/>
    <n v="8578.64"/>
    <s v="Net Banking"/>
    <x v="2"/>
    <s v="Same-Day"/>
    <s v="Delivered"/>
    <n v="10461.76"/>
    <n v="8578.6432000000004"/>
  </r>
  <r>
    <x v="711"/>
    <s v="08-Mar-2025"/>
    <x v="4"/>
    <x v="5"/>
    <s v="Tamil Nadu"/>
    <x v="1"/>
    <x v="0"/>
    <s v="Smartphone"/>
    <n v="5"/>
    <n v="411.2"/>
    <n v="0.22"/>
    <n v="1603.68"/>
    <s v="COD"/>
    <x v="2"/>
    <s v="Express"/>
    <s v="Delivered"/>
    <n v="2056"/>
    <n v="1603.68"/>
  </r>
  <r>
    <x v="712"/>
    <s v="04-May-2025"/>
    <x v="6"/>
    <x v="0"/>
    <s v="Tamil Nadu"/>
    <x v="1"/>
    <x v="1"/>
    <s v="Milk"/>
    <n v="2"/>
    <n v="1511.25"/>
    <n v="0.05"/>
    <n v="2871.38"/>
    <s v="Net Banking"/>
    <x v="0"/>
    <s v="Express"/>
    <s v="Delivered"/>
    <n v="3022.5"/>
    <n v="2871.375"/>
  </r>
  <r>
    <x v="713"/>
    <s v="04-Mar-2025"/>
    <x v="2"/>
    <x v="5"/>
    <s v="Gujarat"/>
    <x v="2"/>
    <x v="3"/>
    <s v="Dress"/>
    <n v="3"/>
    <n v="3642.68"/>
    <n v="0.1"/>
    <n v="9835.24"/>
    <s v="Net Banking"/>
    <x v="0"/>
    <s v="Express"/>
    <s v="Cancelled"/>
    <n v="10928.039999999999"/>
    <n v="9835.235999999999"/>
  </r>
  <r>
    <x v="714"/>
    <s v="11-May-2025"/>
    <x v="6"/>
    <x v="0"/>
    <s v="Karnataka"/>
    <x v="1"/>
    <x v="3"/>
    <s v="Jeans"/>
    <n v="4"/>
    <n v="732.57"/>
    <n v="0.05"/>
    <n v="2783.77"/>
    <s v="Credit Card"/>
    <x v="1"/>
    <s v="Same-Day"/>
    <s v="Delivered"/>
    <n v="2930.28"/>
    <n v="2783.7660000000001"/>
  </r>
  <r>
    <x v="715"/>
    <s v="16-Jun-2025"/>
    <x v="3"/>
    <x v="3"/>
    <s v="Karnataka"/>
    <x v="2"/>
    <x v="2"/>
    <s v="Biography"/>
    <n v="5"/>
    <n v="330.54"/>
    <n v="0"/>
    <n v="1652.7"/>
    <s v="Debit Card"/>
    <x v="0"/>
    <s v="Express"/>
    <s v="Delivered"/>
    <n v="1652.7"/>
    <n v="1652.7"/>
  </r>
  <r>
    <x v="716"/>
    <s v="27-Jan-2025"/>
    <x v="3"/>
    <x v="1"/>
    <s v="Maharashtra"/>
    <x v="1"/>
    <x v="3"/>
    <s v="T-shirt"/>
    <n v="1"/>
    <n v="3126.06"/>
    <n v="0.03"/>
    <n v="3032.28"/>
    <s v="UPI"/>
    <x v="2"/>
    <s v="Standard"/>
    <s v="Delivered"/>
    <n v="3126.06"/>
    <n v="3032.2781999999997"/>
  </r>
  <r>
    <x v="717"/>
    <s v="22-May-2025"/>
    <x v="5"/>
    <x v="0"/>
    <s v="Maharashtra"/>
    <x v="0"/>
    <x v="4"/>
    <s v="Curtain"/>
    <n v="2"/>
    <n v="4281.7"/>
    <n v="0.22"/>
    <n v="6679.45"/>
    <s v="COD"/>
    <x v="2"/>
    <s v="Same-Day"/>
    <s v="Delivered"/>
    <n v="8563.4"/>
    <n v="6679.4520000000002"/>
  </r>
  <r>
    <x v="718"/>
    <s v="26-Jun-2025"/>
    <x v="5"/>
    <x v="3"/>
    <s v="Maharashtra"/>
    <x v="0"/>
    <x v="2"/>
    <s v="Biography"/>
    <n v="5"/>
    <n v="3932.57"/>
    <n v="0.24"/>
    <n v="14943.77"/>
    <s v="Credit Card"/>
    <x v="1"/>
    <s v="Same-Day"/>
    <s v="Delivered"/>
    <n v="19662.850000000002"/>
    <n v="14943.766000000001"/>
  </r>
  <r>
    <x v="719"/>
    <s v="02-Mar-2025"/>
    <x v="6"/>
    <x v="5"/>
    <s v="Delhi"/>
    <x v="0"/>
    <x v="3"/>
    <s v="T-shirt"/>
    <n v="3"/>
    <n v="3570"/>
    <n v="0.19"/>
    <n v="8675.1"/>
    <s v="UPI"/>
    <x v="0"/>
    <s v="Express"/>
    <s v="Delivered"/>
    <n v="10710"/>
    <n v="8675.1"/>
  </r>
  <r>
    <x v="720"/>
    <s v="11-Apr-2025"/>
    <x v="1"/>
    <x v="4"/>
    <s v="Delhi"/>
    <x v="3"/>
    <x v="4"/>
    <s v="Curtain"/>
    <n v="4"/>
    <n v="4851.22"/>
    <n v="0.19"/>
    <n v="15717.95"/>
    <s v="Credit Card"/>
    <x v="0"/>
    <s v="Standard"/>
    <s v="Cancelled"/>
    <n v="19404.88"/>
    <n v="15717.952800000003"/>
  </r>
  <r>
    <x v="721"/>
    <s v="04-Mar-2025"/>
    <x v="2"/>
    <x v="5"/>
    <s v="Karnataka"/>
    <x v="2"/>
    <x v="2"/>
    <s v="Comics"/>
    <n v="1"/>
    <n v="1403.48"/>
    <n v="0.18"/>
    <n v="1150.8499999999999"/>
    <s v="COD"/>
    <x v="0"/>
    <s v="Express"/>
    <s v="Delivered"/>
    <n v="1403.48"/>
    <n v="1150.8536000000001"/>
  </r>
  <r>
    <x v="722"/>
    <s v="12-May-2025"/>
    <x v="3"/>
    <x v="0"/>
    <s v="Gujarat"/>
    <x v="1"/>
    <x v="3"/>
    <s v="Jeans"/>
    <n v="2"/>
    <n v="4028.67"/>
    <n v="0.1"/>
    <n v="7251.61"/>
    <s v="Net Banking"/>
    <x v="0"/>
    <s v="Express"/>
    <s v="In Transit"/>
    <n v="8057.34"/>
    <n v="7251.6060000000007"/>
  </r>
  <r>
    <x v="723"/>
    <s v="23-Mar-2025"/>
    <x v="6"/>
    <x v="5"/>
    <s v="Maharashtra"/>
    <x v="0"/>
    <x v="1"/>
    <s v="Milk"/>
    <n v="1"/>
    <n v="3616.37"/>
    <n v="0.13"/>
    <n v="3146.24"/>
    <s v="Net Banking"/>
    <x v="0"/>
    <s v="Standard"/>
    <s v="Delivered"/>
    <n v="3616.37"/>
    <n v="3146.2419"/>
  </r>
  <r>
    <x v="724"/>
    <s v="07-Mar-2025"/>
    <x v="1"/>
    <x v="5"/>
    <s v="Tamil Nadu"/>
    <x v="0"/>
    <x v="2"/>
    <s v="Textbook"/>
    <n v="1"/>
    <n v="3334.86"/>
    <n v="0.16"/>
    <n v="2801.28"/>
    <s v="Credit Card"/>
    <x v="2"/>
    <s v="Same-Day"/>
    <s v="In Transit"/>
    <n v="3334.86"/>
    <n v="2801.2824000000001"/>
  </r>
  <r>
    <x v="725"/>
    <s v="22-Mar-2025"/>
    <x v="4"/>
    <x v="5"/>
    <s v="Tamil Nadu"/>
    <x v="2"/>
    <x v="1"/>
    <s v="Milk"/>
    <n v="5"/>
    <n v="4380.38"/>
    <n v="0.18"/>
    <n v="17959.560000000001"/>
    <s v="Net Banking"/>
    <x v="1"/>
    <s v="Express"/>
    <s v="Delivered"/>
    <n v="21901.9"/>
    <n v="17959.558000000001"/>
  </r>
  <r>
    <x v="726"/>
    <s v="18-May-2025"/>
    <x v="6"/>
    <x v="0"/>
    <s v="Tamil Nadu"/>
    <x v="1"/>
    <x v="4"/>
    <s v="Sofa"/>
    <n v="2"/>
    <n v="4449.1400000000003"/>
    <n v="0.16"/>
    <n v="7474.56"/>
    <s v="Net Banking"/>
    <x v="1"/>
    <s v="Same-Day"/>
    <s v="Delivered"/>
    <n v="8898.2800000000007"/>
    <n v="7474.5552000000007"/>
  </r>
  <r>
    <x v="727"/>
    <s v="01-Mar-2025"/>
    <x v="4"/>
    <x v="5"/>
    <s v="Karnataka"/>
    <x v="3"/>
    <x v="2"/>
    <s v="Textbook"/>
    <n v="5"/>
    <n v="1739.02"/>
    <n v="0.18"/>
    <n v="7129.98"/>
    <s v="Credit Card"/>
    <x v="0"/>
    <s v="Same-Day"/>
    <s v="Delivered"/>
    <n v="8695.1"/>
    <n v="7129.9820000000009"/>
  </r>
  <r>
    <x v="728"/>
    <s v="20-Apr-2025"/>
    <x v="6"/>
    <x v="4"/>
    <s v="Delhi"/>
    <x v="3"/>
    <x v="1"/>
    <s v="Milk"/>
    <n v="5"/>
    <n v="1630.04"/>
    <n v="0.09"/>
    <n v="7416.68"/>
    <s v="Credit Card"/>
    <x v="1"/>
    <s v="Same-Day"/>
    <s v="Delivered"/>
    <n v="8150.2"/>
    <n v="7416.6819999999998"/>
  </r>
  <r>
    <x v="729"/>
    <s v="27-Jan-2025"/>
    <x v="3"/>
    <x v="1"/>
    <s v="Delhi"/>
    <x v="2"/>
    <x v="1"/>
    <s v="Milk"/>
    <n v="4"/>
    <n v="4936.08"/>
    <n v="0.03"/>
    <n v="19151.990000000002"/>
    <s v="UPI"/>
    <x v="1"/>
    <s v="Standard"/>
    <s v="Delivered"/>
    <n v="19744.32"/>
    <n v="19151.990399999999"/>
  </r>
  <r>
    <x v="730"/>
    <s v="09-Feb-2025"/>
    <x v="6"/>
    <x v="2"/>
    <s v="Maharashtra"/>
    <x v="1"/>
    <x v="1"/>
    <s v="Milk"/>
    <n v="1"/>
    <n v="2298.81"/>
    <n v="0.14000000000000001"/>
    <n v="1976.98"/>
    <s v="Credit Card"/>
    <x v="1"/>
    <s v="Standard"/>
    <s v="Delivered"/>
    <n v="2298.81"/>
    <n v="1976.9766"/>
  </r>
  <r>
    <x v="731"/>
    <s v="25-Mar-2025"/>
    <x v="2"/>
    <x v="5"/>
    <s v="Karnataka"/>
    <x v="3"/>
    <x v="3"/>
    <s v="Jeans"/>
    <n v="5"/>
    <n v="3394.93"/>
    <n v="0.18"/>
    <n v="13919.21"/>
    <s v="UPI"/>
    <x v="2"/>
    <s v="Same-Day"/>
    <s v="Delivered"/>
    <n v="16974.649999999998"/>
    <n v="13919.213"/>
  </r>
  <r>
    <x v="732"/>
    <s v="12-May-2025"/>
    <x v="3"/>
    <x v="0"/>
    <s v="Karnataka"/>
    <x v="0"/>
    <x v="1"/>
    <s v="Oil"/>
    <n v="2"/>
    <n v="3587.04"/>
    <n v="0.21"/>
    <n v="5667.52"/>
    <s v="Net Banking"/>
    <x v="0"/>
    <s v="Standard"/>
    <s v="Delivered"/>
    <n v="7174.08"/>
    <n v="5667.5232000000005"/>
  </r>
  <r>
    <x v="733"/>
    <s v="04-Jul-2025"/>
    <x v="1"/>
    <x v="6"/>
    <s v="Delhi"/>
    <x v="1"/>
    <x v="3"/>
    <s v="Jacket"/>
    <n v="3"/>
    <n v="3416.43"/>
    <n v="0.1"/>
    <n v="9224.36"/>
    <s v="Net Banking"/>
    <x v="0"/>
    <s v="Same-Day"/>
    <s v="Returned"/>
    <n v="10249.289999999999"/>
    <n v="9224.360999999999"/>
  </r>
  <r>
    <x v="734"/>
    <s v="17-Mar-2025"/>
    <x v="3"/>
    <x v="5"/>
    <s v="Tamil Nadu"/>
    <x v="3"/>
    <x v="1"/>
    <s v="Biscuits"/>
    <n v="4"/>
    <n v="3685.41"/>
    <n v="0.1"/>
    <n v="13267.48"/>
    <s v="Net Banking"/>
    <x v="1"/>
    <s v="Standard"/>
    <s v="Delivered"/>
    <n v="14741.64"/>
    <n v="13267.476000000001"/>
  </r>
  <r>
    <x v="735"/>
    <s v="14-May-2025"/>
    <x v="0"/>
    <x v="0"/>
    <s v="Delhi"/>
    <x v="3"/>
    <x v="2"/>
    <s v="Biography"/>
    <n v="1"/>
    <n v="3502.91"/>
    <n v="0.11"/>
    <n v="3117.59"/>
    <s v="COD"/>
    <x v="1"/>
    <s v="Standard"/>
    <s v="Returned"/>
    <n v="3502.91"/>
    <n v="3117.5898999999999"/>
  </r>
  <r>
    <x v="736"/>
    <s v="28-May-2025"/>
    <x v="0"/>
    <x v="0"/>
    <s v="Gujarat"/>
    <x v="3"/>
    <x v="4"/>
    <s v="Lamp"/>
    <n v="1"/>
    <n v="1910.97"/>
    <n v="7.0000000000000007E-2"/>
    <n v="1777.2"/>
    <s v="Net Banking"/>
    <x v="0"/>
    <s v="Same-Day"/>
    <s v="Delivered"/>
    <n v="1910.97"/>
    <n v="1777.2021"/>
  </r>
  <r>
    <x v="737"/>
    <s v="27-Jun-2025"/>
    <x v="1"/>
    <x v="3"/>
    <s v="Karnataka"/>
    <x v="1"/>
    <x v="4"/>
    <s v="Curtain"/>
    <n v="1"/>
    <n v="3976.9"/>
    <n v="0.04"/>
    <n v="3817.82"/>
    <s v="UPI"/>
    <x v="2"/>
    <s v="Same-Day"/>
    <s v="Delivered"/>
    <n v="3976.9"/>
    <n v="3817.8240000000001"/>
  </r>
  <r>
    <x v="738"/>
    <s v="05-Feb-2025"/>
    <x v="0"/>
    <x v="2"/>
    <s v="Delhi"/>
    <x v="0"/>
    <x v="4"/>
    <s v="Curtain"/>
    <n v="4"/>
    <n v="110.22"/>
    <n v="0.14000000000000001"/>
    <n v="379.16"/>
    <s v="Debit Card"/>
    <x v="1"/>
    <s v="Standard"/>
    <s v="Delivered"/>
    <n v="440.88"/>
    <n v="379.15679999999998"/>
  </r>
  <r>
    <x v="739"/>
    <s v="02-May-2025"/>
    <x v="1"/>
    <x v="0"/>
    <s v="Gujarat"/>
    <x v="3"/>
    <x v="1"/>
    <s v="Milk"/>
    <n v="4"/>
    <n v="2428.61"/>
    <n v="0.18"/>
    <n v="7965.84"/>
    <s v="Net Banking"/>
    <x v="2"/>
    <s v="Same-Day"/>
    <s v="Cancelled"/>
    <n v="9714.44"/>
    <n v="7965.8408000000009"/>
  </r>
  <r>
    <x v="740"/>
    <s v="23-Apr-2025"/>
    <x v="0"/>
    <x v="4"/>
    <s v="Tamil Nadu"/>
    <x v="1"/>
    <x v="1"/>
    <s v="Biscuits"/>
    <n v="3"/>
    <n v="537.64"/>
    <n v="0.16"/>
    <n v="1354.85"/>
    <s v="Net Banking"/>
    <x v="0"/>
    <s v="Same-Day"/>
    <s v="Delivered"/>
    <n v="1612.92"/>
    <n v="1354.8528000000001"/>
  </r>
  <r>
    <x v="741"/>
    <s v="02-Mar-2025"/>
    <x v="6"/>
    <x v="5"/>
    <s v="Gujarat"/>
    <x v="0"/>
    <x v="2"/>
    <s v="Comics"/>
    <n v="4"/>
    <n v="3705.97"/>
    <n v="0.16"/>
    <n v="12452.06"/>
    <s v="Credit Card"/>
    <x v="1"/>
    <s v="Standard"/>
    <s v="Delivered"/>
    <n v="14823.88"/>
    <n v="12452.0592"/>
  </r>
  <r>
    <x v="742"/>
    <s v="22-Mar-2025"/>
    <x v="4"/>
    <x v="5"/>
    <s v="Gujarat"/>
    <x v="3"/>
    <x v="4"/>
    <s v="Lamp"/>
    <n v="5"/>
    <n v="2754.99"/>
    <n v="0.19"/>
    <n v="11157.71"/>
    <s v="Credit Card"/>
    <x v="0"/>
    <s v="Same-Day"/>
    <s v="Cancelled"/>
    <n v="13774.949999999999"/>
    <n v="11157.709499999999"/>
  </r>
  <r>
    <x v="743"/>
    <s v="19-Apr-2025"/>
    <x v="4"/>
    <x v="4"/>
    <s v="Maharashtra"/>
    <x v="1"/>
    <x v="1"/>
    <s v="Rice"/>
    <n v="1"/>
    <n v="1447.32"/>
    <n v="0.05"/>
    <n v="1374.95"/>
    <s v="COD"/>
    <x v="0"/>
    <s v="Same-Day"/>
    <s v="Delivered"/>
    <n v="1447.32"/>
    <n v="1374.954"/>
  </r>
  <r>
    <x v="744"/>
    <s v="13-Jun-2025"/>
    <x v="1"/>
    <x v="3"/>
    <s v="Tamil Nadu"/>
    <x v="3"/>
    <x v="1"/>
    <s v="Milk"/>
    <n v="4"/>
    <n v="4323.67"/>
    <n v="0.01"/>
    <n v="17121.73"/>
    <s v="COD"/>
    <x v="0"/>
    <s v="Express"/>
    <s v="Delivered"/>
    <n v="17294.68"/>
    <n v="17121.733199999999"/>
  </r>
  <r>
    <x v="745"/>
    <s v="03-Jan-2025"/>
    <x v="1"/>
    <x v="1"/>
    <s v="Tamil Nadu"/>
    <x v="3"/>
    <x v="1"/>
    <s v="Milk"/>
    <n v="1"/>
    <n v="4900.95"/>
    <n v="0.14000000000000001"/>
    <n v="4214.82"/>
    <s v="UPI"/>
    <x v="0"/>
    <s v="Express"/>
    <s v="Delivered"/>
    <n v="4900.95"/>
    <n v="4214.817"/>
  </r>
  <r>
    <x v="746"/>
    <s v="03-Mar-2025"/>
    <x v="3"/>
    <x v="5"/>
    <s v="Karnataka"/>
    <x v="0"/>
    <x v="0"/>
    <s v="Laptop"/>
    <n v="2"/>
    <n v="388.68"/>
    <n v="0.24"/>
    <n v="590.79"/>
    <s v="Net Banking"/>
    <x v="1"/>
    <s v="Standard"/>
    <s v="Delivered"/>
    <n v="777.36"/>
    <n v="590.79359999999997"/>
  </r>
  <r>
    <x v="747"/>
    <s v="27-Feb-2025"/>
    <x v="5"/>
    <x v="2"/>
    <s v="Maharashtra"/>
    <x v="0"/>
    <x v="4"/>
    <s v="Table"/>
    <n v="4"/>
    <n v="4475.75"/>
    <n v="0.06"/>
    <n v="16828.82"/>
    <s v="UPI"/>
    <x v="0"/>
    <s v="Standard"/>
    <s v="Delivered"/>
    <n v="17903"/>
    <n v="16828.82"/>
  </r>
  <r>
    <x v="748"/>
    <s v="12-Feb-2025"/>
    <x v="0"/>
    <x v="2"/>
    <s v="Tamil Nadu"/>
    <x v="1"/>
    <x v="1"/>
    <s v="Oil"/>
    <n v="4"/>
    <n v="4751.8500000000004"/>
    <n v="7.0000000000000007E-2"/>
    <n v="17676.88"/>
    <s v="COD"/>
    <x v="1"/>
    <s v="Express"/>
    <s v="Delivered"/>
    <n v="19007.400000000001"/>
    <n v="17676.882000000001"/>
  </r>
  <r>
    <x v="749"/>
    <s v="27-Mar-2025"/>
    <x v="5"/>
    <x v="5"/>
    <s v="Maharashtra"/>
    <x v="0"/>
    <x v="0"/>
    <s v="Smartwatch"/>
    <n v="2"/>
    <n v="4577.3"/>
    <n v="0"/>
    <n v="9154.6"/>
    <s v="Net Banking"/>
    <x v="1"/>
    <s v="Same-Day"/>
    <s v="Delivered"/>
    <n v="9154.6"/>
    <n v="9154.6"/>
  </r>
  <r>
    <x v="750"/>
    <s v="04-Jun-2025"/>
    <x v="0"/>
    <x v="3"/>
    <s v="Karnataka"/>
    <x v="3"/>
    <x v="1"/>
    <s v="Oil"/>
    <n v="4"/>
    <n v="511.15"/>
    <n v="0.16"/>
    <n v="1717.46"/>
    <s v="COD"/>
    <x v="2"/>
    <s v="Standard"/>
    <s v="Delivered"/>
    <n v="2044.6"/>
    <n v="1717.4639999999999"/>
  </r>
  <r>
    <x v="751"/>
    <s v="25-Apr-2025"/>
    <x v="1"/>
    <x v="4"/>
    <s v="Gujarat"/>
    <x v="2"/>
    <x v="3"/>
    <s v="Jeans"/>
    <n v="4"/>
    <n v="304.77999999999997"/>
    <n v="0.2"/>
    <n v="975.3"/>
    <s v="Net Banking"/>
    <x v="1"/>
    <s v="Same-Day"/>
    <s v="Delivered"/>
    <n v="1219.1199999999999"/>
    <n v="975.29599999999994"/>
  </r>
  <r>
    <x v="752"/>
    <s v="30-Apr-2025"/>
    <x v="0"/>
    <x v="4"/>
    <s v="Maharashtra"/>
    <x v="3"/>
    <x v="3"/>
    <s v="T-shirt"/>
    <n v="5"/>
    <n v="1329.36"/>
    <n v="0.17"/>
    <n v="5516.84"/>
    <s v="Net Banking"/>
    <x v="2"/>
    <s v="Express"/>
    <s v="Delivered"/>
    <n v="6646.7999999999993"/>
    <n v="5516.8439999999991"/>
  </r>
  <r>
    <x v="753"/>
    <s v="10-May-2025"/>
    <x v="4"/>
    <x v="0"/>
    <s v="Maharashtra"/>
    <x v="0"/>
    <x v="1"/>
    <s v="Milk"/>
    <n v="5"/>
    <n v="2859.1"/>
    <n v="0.08"/>
    <n v="13151.86"/>
    <s v="Debit Card"/>
    <x v="1"/>
    <s v="Express"/>
    <s v="Cancelled"/>
    <n v="14295.5"/>
    <n v="13151.86"/>
  </r>
  <r>
    <x v="754"/>
    <s v="06-Mar-2025"/>
    <x v="5"/>
    <x v="5"/>
    <s v="Tamil Nadu"/>
    <x v="2"/>
    <x v="1"/>
    <s v="Milk"/>
    <n v="5"/>
    <n v="4791.34"/>
    <n v="0.08"/>
    <n v="22040.16"/>
    <s v="Debit Card"/>
    <x v="1"/>
    <s v="Same-Day"/>
    <s v="Delivered"/>
    <n v="23956.7"/>
    <n v="22040.164000000001"/>
  </r>
  <r>
    <x v="755"/>
    <s v="03-Apr-2025"/>
    <x v="5"/>
    <x v="4"/>
    <s v="Delhi"/>
    <x v="3"/>
    <x v="2"/>
    <s v="Comics"/>
    <n v="2"/>
    <n v="2353.02"/>
    <n v="0.15"/>
    <n v="4000.13"/>
    <s v="UPI"/>
    <x v="2"/>
    <s v="Standard"/>
    <s v="Delivered"/>
    <n v="4706.04"/>
    <n v="4000.134"/>
  </r>
  <r>
    <x v="756"/>
    <s v="29-Mar-2025"/>
    <x v="4"/>
    <x v="5"/>
    <s v="Maharashtra"/>
    <x v="1"/>
    <x v="0"/>
    <s v="Smartwatch"/>
    <n v="2"/>
    <n v="2124.5"/>
    <n v="0.22"/>
    <n v="3314.22"/>
    <s v="Credit Card"/>
    <x v="1"/>
    <s v="Same-Day"/>
    <s v="Cancelled"/>
    <n v="4249"/>
    <n v="3314.2200000000003"/>
  </r>
  <r>
    <x v="757"/>
    <s v="29-Mar-2025"/>
    <x v="4"/>
    <x v="5"/>
    <s v="Maharashtra"/>
    <x v="2"/>
    <x v="1"/>
    <s v="Rice"/>
    <n v="4"/>
    <n v="3394"/>
    <n v="0.09"/>
    <n v="12354.16"/>
    <s v="COD"/>
    <x v="0"/>
    <s v="Express"/>
    <s v="Delivered"/>
    <n v="13576"/>
    <n v="12354.16"/>
  </r>
  <r>
    <x v="758"/>
    <s v="14-May-2025"/>
    <x v="0"/>
    <x v="0"/>
    <s v="Tamil Nadu"/>
    <x v="2"/>
    <x v="0"/>
    <s v="Smartphone"/>
    <n v="4"/>
    <n v="145.88"/>
    <n v="0.19"/>
    <n v="472.65"/>
    <s v="UPI"/>
    <x v="0"/>
    <s v="Express"/>
    <s v="Delivered"/>
    <n v="583.52"/>
    <n v="472.65120000000002"/>
  </r>
  <r>
    <x v="759"/>
    <s v="13-Feb-2025"/>
    <x v="5"/>
    <x v="2"/>
    <s v="Delhi"/>
    <x v="3"/>
    <x v="1"/>
    <s v="Milk"/>
    <n v="3"/>
    <n v="280.3"/>
    <n v="0.12"/>
    <n v="739.99"/>
    <s v="Debit Card"/>
    <x v="2"/>
    <s v="Same-Day"/>
    <s v="Delivered"/>
    <n v="840.90000000000009"/>
    <n v="739.99200000000008"/>
  </r>
  <r>
    <x v="760"/>
    <s v="12-Apr-2025"/>
    <x v="4"/>
    <x v="4"/>
    <s v="Karnataka"/>
    <x v="3"/>
    <x v="2"/>
    <s v="Novel"/>
    <n v="4"/>
    <n v="935.34"/>
    <n v="0.05"/>
    <n v="3554.29"/>
    <s v="COD"/>
    <x v="1"/>
    <s v="Same-Day"/>
    <s v="Delivered"/>
    <n v="3741.36"/>
    <n v="3554.2919999999999"/>
  </r>
  <r>
    <x v="761"/>
    <s v="04-Apr-2025"/>
    <x v="1"/>
    <x v="4"/>
    <s v="Delhi"/>
    <x v="3"/>
    <x v="3"/>
    <s v="T-shirt"/>
    <n v="2"/>
    <n v="4416.92"/>
    <n v="0.18"/>
    <n v="7243.75"/>
    <s v="UPI"/>
    <x v="1"/>
    <s v="Express"/>
    <s v="Cancelled"/>
    <n v="8833.84"/>
    <n v="7243.7488000000003"/>
  </r>
  <r>
    <x v="762"/>
    <s v="06-Jun-2025"/>
    <x v="1"/>
    <x v="3"/>
    <s v="Gujarat"/>
    <x v="2"/>
    <x v="0"/>
    <s v="Headphones"/>
    <n v="4"/>
    <n v="3240.73"/>
    <n v="0.24"/>
    <n v="9851.82"/>
    <s v="Net Banking"/>
    <x v="0"/>
    <s v="Standard"/>
    <s v="Delivered"/>
    <n v="12962.92"/>
    <n v="9851.8191999999999"/>
  </r>
  <r>
    <x v="763"/>
    <s v="26-Jun-2025"/>
    <x v="5"/>
    <x v="3"/>
    <s v="Maharashtra"/>
    <x v="3"/>
    <x v="2"/>
    <s v="Comics"/>
    <n v="4"/>
    <n v="1871.21"/>
    <n v="0.19"/>
    <n v="6062.72"/>
    <s v="COD"/>
    <x v="2"/>
    <s v="Same-Day"/>
    <s v="Delivered"/>
    <n v="7484.84"/>
    <n v="6062.7204000000002"/>
  </r>
  <r>
    <x v="764"/>
    <s v="06-Jun-2025"/>
    <x v="1"/>
    <x v="3"/>
    <s v="Karnataka"/>
    <x v="3"/>
    <x v="2"/>
    <s v="Biography"/>
    <n v="2"/>
    <n v="1740.06"/>
    <n v="0.22"/>
    <n v="2714.49"/>
    <s v="Credit Card"/>
    <x v="2"/>
    <s v="Standard"/>
    <s v="In Transit"/>
    <n v="3480.12"/>
    <n v="2714.4935999999998"/>
  </r>
  <r>
    <x v="765"/>
    <s v="25-May-2025"/>
    <x v="6"/>
    <x v="0"/>
    <s v="Delhi"/>
    <x v="0"/>
    <x v="2"/>
    <s v="Novel"/>
    <n v="3"/>
    <n v="1622.95"/>
    <n v="0.16"/>
    <n v="4089.83"/>
    <s v="Debit Card"/>
    <x v="0"/>
    <s v="Standard"/>
    <s v="Delivered"/>
    <n v="4868.8500000000004"/>
    <n v="4089.8340000000003"/>
  </r>
  <r>
    <x v="766"/>
    <s v="04-Feb-2025"/>
    <x v="2"/>
    <x v="2"/>
    <s v="Karnataka"/>
    <x v="2"/>
    <x v="0"/>
    <s v="Headphones"/>
    <n v="4"/>
    <n v="1267.96"/>
    <n v="0.09"/>
    <n v="4615.37"/>
    <s v="Debit Card"/>
    <x v="0"/>
    <s v="Standard"/>
    <s v="Delivered"/>
    <n v="5071.84"/>
    <n v="4615.3744000000006"/>
  </r>
  <r>
    <x v="767"/>
    <s v="10-May-2025"/>
    <x v="4"/>
    <x v="0"/>
    <s v="Gujarat"/>
    <x v="0"/>
    <x v="3"/>
    <s v="T-shirt"/>
    <n v="1"/>
    <n v="3164.21"/>
    <n v="0.14000000000000001"/>
    <n v="2721.22"/>
    <s v="COD"/>
    <x v="2"/>
    <s v="Standard"/>
    <s v="Returned"/>
    <n v="3164.21"/>
    <n v="2721.2206000000001"/>
  </r>
  <r>
    <x v="768"/>
    <s v="19-Jan-2025"/>
    <x v="6"/>
    <x v="1"/>
    <s v="Maharashtra"/>
    <x v="0"/>
    <x v="2"/>
    <s v="Comics"/>
    <n v="4"/>
    <n v="368.47"/>
    <n v="0.15"/>
    <n v="1252.8"/>
    <s v="Debit Card"/>
    <x v="0"/>
    <s v="Express"/>
    <s v="Delivered"/>
    <n v="1473.88"/>
    <n v="1252.798"/>
  </r>
  <r>
    <x v="769"/>
    <s v="27-Feb-2025"/>
    <x v="5"/>
    <x v="2"/>
    <s v="Karnataka"/>
    <x v="0"/>
    <x v="0"/>
    <s v="Smartphone"/>
    <n v="1"/>
    <n v="3124.78"/>
    <n v="0.1"/>
    <n v="2812.3"/>
    <s v="Net Banking"/>
    <x v="2"/>
    <s v="Same-Day"/>
    <s v="Delivered"/>
    <n v="3124.78"/>
    <n v="2812.3020000000001"/>
  </r>
  <r>
    <x v="770"/>
    <s v="13-Apr-2025"/>
    <x v="6"/>
    <x v="4"/>
    <s v="Gujarat"/>
    <x v="1"/>
    <x v="2"/>
    <s v="Biography"/>
    <n v="3"/>
    <n v="3289.51"/>
    <n v="0.17"/>
    <n v="8190.88"/>
    <s v="COD"/>
    <x v="0"/>
    <s v="Standard"/>
    <s v="Delivered"/>
    <n v="9868.5300000000007"/>
    <n v="8190.8798999999999"/>
  </r>
  <r>
    <x v="771"/>
    <s v="11-May-2025"/>
    <x v="6"/>
    <x v="0"/>
    <s v="Maharashtra"/>
    <x v="3"/>
    <x v="1"/>
    <s v="Oil"/>
    <n v="5"/>
    <n v="3595.17"/>
    <n v="0.15"/>
    <n v="15279.47"/>
    <s v="Credit Card"/>
    <x v="0"/>
    <s v="Standard"/>
    <s v="Delivered"/>
    <n v="17975.849999999999"/>
    <n v="15279.472499999998"/>
  </r>
  <r>
    <x v="772"/>
    <s v="05-May-2025"/>
    <x v="3"/>
    <x v="0"/>
    <s v="Tamil Nadu"/>
    <x v="0"/>
    <x v="4"/>
    <s v="Curtain"/>
    <n v="5"/>
    <n v="2278.66"/>
    <n v="0.06"/>
    <n v="10709.7"/>
    <s v="Net Banking"/>
    <x v="1"/>
    <s v="Standard"/>
    <s v="Delivered"/>
    <n v="11393.3"/>
    <n v="10709.701999999999"/>
  </r>
  <r>
    <x v="773"/>
    <s v="03-May-2025"/>
    <x v="4"/>
    <x v="0"/>
    <s v="Gujarat"/>
    <x v="1"/>
    <x v="1"/>
    <s v="Biscuits"/>
    <n v="5"/>
    <n v="4437.59"/>
    <n v="0.19"/>
    <n v="17972.240000000002"/>
    <s v="UPI"/>
    <x v="2"/>
    <s v="Standard"/>
    <s v="Delivered"/>
    <n v="22187.95"/>
    <n v="17972.239500000003"/>
  </r>
  <r>
    <x v="774"/>
    <s v="09-Mar-2025"/>
    <x v="6"/>
    <x v="5"/>
    <s v="Karnataka"/>
    <x v="0"/>
    <x v="4"/>
    <s v="Curtain"/>
    <n v="5"/>
    <n v="3322.62"/>
    <n v="0.04"/>
    <n v="15948.58"/>
    <s v="Credit Card"/>
    <x v="1"/>
    <s v="Standard"/>
    <s v="Delivered"/>
    <n v="16613.099999999999"/>
    <n v="15948.575999999997"/>
  </r>
  <r>
    <x v="775"/>
    <s v="21-Jan-2025"/>
    <x v="2"/>
    <x v="1"/>
    <s v="Delhi"/>
    <x v="2"/>
    <x v="3"/>
    <s v="Jeans"/>
    <n v="2"/>
    <n v="3372.51"/>
    <n v="0.17"/>
    <n v="5598.37"/>
    <s v="Credit Card"/>
    <x v="2"/>
    <s v="Express"/>
    <s v="Returned"/>
    <n v="6745.02"/>
    <n v="5598.3666000000003"/>
  </r>
  <r>
    <x v="776"/>
    <s v="10-Jun-2025"/>
    <x v="2"/>
    <x v="3"/>
    <s v="Gujarat"/>
    <x v="1"/>
    <x v="1"/>
    <s v="Milk"/>
    <n v="3"/>
    <n v="895.17"/>
    <n v="0.11"/>
    <n v="2390.1"/>
    <s v="UPI"/>
    <x v="2"/>
    <s v="Standard"/>
    <s v="Delivered"/>
    <n v="2685.5099999999998"/>
    <n v="2390.1038999999996"/>
  </r>
  <r>
    <x v="777"/>
    <s v="28-May-2025"/>
    <x v="0"/>
    <x v="0"/>
    <s v="Delhi"/>
    <x v="1"/>
    <x v="0"/>
    <s v="Laptop"/>
    <n v="2"/>
    <n v="1271.19"/>
    <n v="0.18"/>
    <n v="2084.75"/>
    <s v="Net Banking"/>
    <x v="1"/>
    <s v="Express"/>
    <s v="Delivered"/>
    <n v="2542.38"/>
    <n v="2084.7516000000001"/>
  </r>
  <r>
    <x v="778"/>
    <s v="17-Feb-2025"/>
    <x v="3"/>
    <x v="2"/>
    <s v="Karnataka"/>
    <x v="1"/>
    <x v="3"/>
    <s v="T-shirt"/>
    <n v="3"/>
    <n v="247.09"/>
    <n v="0.03"/>
    <n v="719.03"/>
    <s v="Credit Card"/>
    <x v="0"/>
    <s v="Express"/>
    <s v="Delivered"/>
    <n v="741.27"/>
    <n v="719.03189999999995"/>
  </r>
  <r>
    <x v="779"/>
    <s v="13-May-2025"/>
    <x v="2"/>
    <x v="0"/>
    <s v="Maharashtra"/>
    <x v="3"/>
    <x v="1"/>
    <s v="Milk"/>
    <n v="2"/>
    <n v="1492.09"/>
    <n v="0.05"/>
    <n v="2834.97"/>
    <s v="Credit Card"/>
    <x v="0"/>
    <s v="Express"/>
    <s v="Delivered"/>
    <n v="2984.18"/>
    <n v="2834.9709999999995"/>
  </r>
  <r>
    <x v="780"/>
    <s v="04-Mar-2025"/>
    <x v="2"/>
    <x v="5"/>
    <s v="Delhi"/>
    <x v="3"/>
    <x v="1"/>
    <s v="Oil"/>
    <n v="2"/>
    <n v="4230.12"/>
    <n v="0.23"/>
    <n v="6514.38"/>
    <s v="Debit Card"/>
    <x v="0"/>
    <s v="Standard"/>
    <s v="Delivered"/>
    <n v="8460.24"/>
    <n v="6514.3847999999998"/>
  </r>
  <r>
    <x v="781"/>
    <s v="15-Feb-2025"/>
    <x v="4"/>
    <x v="2"/>
    <s v="Delhi"/>
    <x v="1"/>
    <x v="0"/>
    <s v="Headphones"/>
    <n v="2"/>
    <n v="1911.24"/>
    <n v="0.09"/>
    <n v="3478.46"/>
    <s v="UPI"/>
    <x v="2"/>
    <s v="Standard"/>
    <s v="Returned"/>
    <n v="3822.48"/>
    <n v="3478.4567999999999"/>
  </r>
  <r>
    <x v="782"/>
    <s v="08-Jun-2025"/>
    <x v="6"/>
    <x v="3"/>
    <s v="Delhi"/>
    <x v="1"/>
    <x v="0"/>
    <s v="Smartphone"/>
    <n v="2"/>
    <n v="2709.52"/>
    <n v="0.17"/>
    <n v="4497.8"/>
    <s v="Debit Card"/>
    <x v="0"/>
    <s v="Express"/>
    <s v="In Transit"/>
    <n v="5419.04"/>
    <n v="4497.8031999999994"/>
  </r>
  <r>
    <x v="783"/>
    <s v="10-Feb-2025"/>
    <x v="3"/>
    <x v="2"/>
    <s v="Gujarat"/>
    <x v="0"/>
    <x v="3"/>
    <s v="T-shirt"/>
    <n v="5"/>
    <n v="1541.5"/>
    <n v="0.04"/>
    <n v="7399.2"/>
    <s v="COD"/>
    <x v="0"/>
    <s v="Standard"/>
    <s v="Delivered"/>
    <n v="7707.5"/>
    <n v="7399.2"/>
  </r>
  <r>
    <x v="784"/>
    <s v="31-Jan-2025"/>
    <x v="1"/>
    <x v="1"/>
    <s v="Gujarat"/>
    <x v="0"/>
    <x v="4"/>
    <s v="Sofa"/>
    <n v="2"/>
    <n v="3663.76"/>
    <n v="0.2"/>
    <n v="5862.02"/>
    <s v="COD"/>
    <x v="2"/>
    <s v="Same-Day"/>
    <s v="Delivered"/>
    <n v="7327.52"/>
    <n v="5862.0160000000005"/>
  </r>
  <r>
    <x v="785"/>
    <s v="07-Jan-2025"/>
    <x v="2"/>
    <x v="1"/>
    <s v="Tamil Nadu"/>
    <x v="1"/>
    <x v="2"/>
    <s v="Comics"/>
    <n v="2"/>
    <n v="1676.93"/>
    <n v="0.09"/>
    <n v="3052.01"/>
    <s v="COD"/>
    <x v="2"/>
    <s v="Same-Day"/>
    <s v="Delivered"/>
    <n v="3353.86"/>
    <n v="3052.0126"/>
  </r>
  <r>
    <x v="786"/>
    <s v="11-Jan-2025"/>
    <x v="4"/>
    <x v="1"/>
    <s v="Karnataka"/>
    <x v="1"/>
    <x v="2"/>
    <s v="Biography"/>
    <n v="5"/>
    <n v="3283.71"/>
    <n v="0.05"/>
    <n v="15597.62"/>
    <s v="COD"/>
    <x v="2"/>
    <s v="Standard"/>
    <s v="Returned"/>
    <n v="16418.55"/>
    <n v="15597.622499999998"/>
  </r>
  <r>
    <x v="787"/>
    <s v="19-Feb-2025"/>
    <x v="0"/>
    <x v="2"/>
    <s v="Karnataka"/>
    <x v="0"/>
    <x v="2"/>
    <s v="Textbook"/>
    <n v="5"/>
    <n v="870.33"/>
    <n v="0.21"/>
    <n v="3437.8"/>
    <s v="Net Banking"/>
    <x v="2"/>
    <s v="Express"/>
    <s v="Delivered"/>
    <n v="4351.6500000000005"/>
    <n v="3437.8035000000004"/>
  </r>
  <r>
    <x v="788"/>
    <s v="05-Apr-2025"/>
    <x v="4"/>
    <x v="4"/>
    <s v="Tamil Nadu"/>
    <x v="2"/>
    <x v="0"/>
    <s v="Headphones"/>
    <n v="2"/>
    <n v="2961.41"/>
    <n v="0.12"/>
    <n v="5212.08"/>
    <s v="COD"/>
    <x v="2"/>
    <s v="Same-Day"/>
    <s v="Delivered"/>
    <n v="5922.82"/>
    <n v="5212.0815999999995"/>
  </r>
  <r>
    <x v="789"/>
    <s v="01-May-2025"/>
    <x v="5"/>
    <x v="0"/>
    <s v="Tamil Nadu"/>
    <x v="3"/>
    <x v="2"/>
    <s v="Biography"/>
    <n v="3"/>
    <n v="1437.8"/>
    <n v="0.01"/>
    <n v="4270.2700000000004"/>
    <s v="UPI"/>
    <x v="2"/>
    <s v="Express"/>
    <s v="Delivered"/>
    <n v="4313.3999999999996"/>
    <n v="4270.2659999999996"/>
  </r>
  <r>
    <x v="790"/>
    <s v="17-Jun-2025"/>
    <x v="2"/>
    <x v="3"/>
    <s v="Maharashtra"/>
    <x v="3"/>
    <x v="0"/>
    <s v="Headphones"/>
    <n v="5"/>
    <n v="2778.59"/>
    <n v="0.02"/>
    <n v="13615.09"/>
    <s v="UPI"/>
    <x v="1"/>
    <s v="Express"/>
    <s v="Delivered"/>
    <n v="13892.95"/>
    <n v="13615.091"/>
  </r>
  <r>
    <x v="791"/>
    <s v="01-Jun-2025"/>
    <x v="6"/>
    <x v="3"/>
    <s v="Maharashtra"/>
    <x v="2"/>
    <x v="0"/>
    <s v="Headphones"/>
    <n v="3"/>
    <n v="1063.57"/>
    <n v="0.08"/>
    <n v="2935.45"/>
    <s v="COD"/>
    <x v="0"/>
    <s v="Express"/>
    <s v="Delivered"/>
    <n v="3190.71"/>
    <n v="2935.4532000000004"/>
  </r>
  <r>
    <x v="792"/>
    <s v="17-Jan-2025"/>
    <x v="1"/>
    <x v="1"/>
    <s v="Gujarat"/>
    <x v="1"/>
    <x v="1"/>
    <s v="Oil"/>
    <n v="3"/>
    <n v="1481.04"/>
    <n v="0.09"/>
    <n v="4043.24"/>
    <s v="UPI"/>
    <x v="0"/>
    <s v="Express"/>
    <s v="Cancelled"/>
    <n v="4443.12"/>
    <n v="4043.2392"/>
  </r>
  <r>
    <x v="793"/>
    <s v="01-Apr-2025"/>
    <x v="2"/>
    <x v="4"/>
    <s v="Gujarat"/>
    <x v="3"/>
    <x v="0"/>
    <s v="Smartwatch"/>
    <n v="2"/>
    <n v="1211.94"/>
    <n v="0.19"/>
    <n v="1963.34"/>
    <s v="Debit Card"/>
    <x v="2"/>
    <s v="Express"/>
    <s v="Delivered"/>
    <n v="2423.88"/>
    <n v="1963.3428000000001"/>
  </r>
  <r>
    <x v="794"/>
    <s v="24-Mar-2025"/>
    <x v="3"/>
    <x v="5"/>
    <s v="Tamil Nadu"/>
    <x v="1"/>
    <x v="1"/>
    <s v="Biscuits"/>
    <n v="3"/>
    <n v="4244.43"/>
    <n v="0.11"/>
    <n v="11332.63"/>
    <s v="UPI"/>
    <x v="0"/>
    <s v="Same-Day"/>
    <s v="Delivered"/>
    <n v="12733.29"/>
    <n v="11332.628100000002"/>
  </r>
  <r>
    <x v="795"/>
    <s v="24-Jun-2025"/>
    <x v="2"/>
    <x v="3"/>
    <s v="Karnataka"/>
    <x v="2"/>
    <x v="2"/>
    <s v="Novel"/>
    <n v="2"/>
    <n v="1597.3"/>
    <n v="0.18"/>
    <n v="2619.5700000000002"/>
    <s v="Debit Card"/>
    <x v="1"/>
    <s v="Express"/>
    <s v="Delivered"/>
    <n v="3194.6"/>
    <n v="2619.5720000000001"/>
  </r>
  <r>
    <x v="796"/>
    <s v="05-May-2025"/>
    <x v="3"/>
    <x v="0"/>
    <s v="Tamil Nadu"/>
    <x v="3"/>
    <x v="2"/>
    <s v="Biography"/>
    <n v="3"/>
    <n v="2976.08"/>
    <n v="0.14000000000000001"/>
    <n v="7678.29"/>
    <s v="COD"/>
    <x v="2"/>
    <s v="Standard"/>
    <s v="Delivered"/>
    <n v="8928.24"/>
    <n v="7678.2864"/>
  </r>
  <r>
    <x v="797"/>
    <s v="24-Apr-2025"/>
    <x v="5"/>
    <x v="4"/>
    <s v="Tamil Nadu"/>
    <x v="2"/>
    <x v="4"/>
    <s v="Table"/>
    <n v="1"/>
    <n v="2719"/>
    <n v="0.05"/>
    <n v="2583.0500000000002"/>
    <s v="Debit Card"/>
    <x v="2"/>
    <s v="Standard"/>
    <s v="Delivered"/>
    <n v="2719"/>
    <n v="2583.0499999999997"/>
  </r>
  <r>
    <x v="798"/>
    <s v="09-Feb-2025"/>
    <x v="6"/>
    <x v="2"/>
    <s v="Maharashtra"/>
    <x v="1"/>
    <x v="2"/>
    <s v="Comics"/>
    <n v="5"/>
    <n v="970.42"/>
    <n v="0.21"/>
    <n v="3833.16"/>
    <s v="Debit Card"/>
    <x v="0"/>
    <s v="Same-Day"/>
    <s v="Delivered"/>
    <n v="4852.0999999999995"/>
    <n v="3833.1589999999997"/>
  </r>
  <r>
    <x v="799"/>
    <s v="22-May-2025"/>
    <x v="5"/>
    <x v="0"/>
    <s v="Tamil Nadu"/>
    <x v="0"/>
    <x v="3"/>
    <s v="T-shirt"/>
    <n v="2"/>
    <n v="1526.42"/>
    <n v="0.13"/>
    <n v="2655.97"/>
    <s v="UPI"/>
    <x v="0"/>
    <s v="Express"/>
    <s v="Delivered"/>
    <n v="3052.84"/>
    <n v="2655.9708000000001"/>
  </r>
  <r>
    <x v="800"/>
    <s v="18-May-2025"/>
    <x v="6"/>
    <x v="0"/>
    <s v="Karnataka"/>
    <x v="1"/>
    <x v="0"/>
    <s v="Laptop"/>
    <n v="2"/>
    <n v="4949.0200000000004"/>
    <n v="0.03"/>
    <n v="9601.1"/>
    <s v="Net Banking"/>
    <x v="2"/>
    <s v="Express"/>
    <s v="Delivered"/>
    <n v="9898.0400000000009"/>
    <n v="9601.0987999999998"/>
  </r>
  <r>
    <x v="801"/>
    <s v="18-Mar-2025"/>
    <x v="2"/>
    <x v="5"/>
    <s v="Delhi"/>
    <x v="2"/>
    <x v="2"/>
    <s v="Textbook"/>
    <n v="4"/>
    <n v="4107.6899999999996"/>
    <n v="0.17"/>
    <n v="13637.53"/>
    <s v="Debit Card"/>
    <x v="2"/>
    <s v="Standard"/>
    <s v="Delivered"/>
    <n v="16430.759999999998"/>
    <n v="13637.530799999999"/>
  </r>
  <r>
    <x v="802"/>
    <s v="08-Apr-2025"/>
    <x v="2"/>
    <x v="4"/>
    <s v="Karnataka"/>
    <x v="3"/>
    <x v="1"/>
    <s v="Biscuits"/>
    <n v="2"/>
    <n v="2284.08"/>
    <n v="0.21"/>
    <n v="3608.85"/>
    <s v="Debit Card"/>
    <x v="0"/>
    <s v="Same-Day"/>
    <s v="Delivered"/>
    <n v="4568.16"/>
    <n v="3608.8463999999999"/>
  </r>
  <r>
    <x v="803"/>
    <s v="21-Mar-2025"/>
    <x v="1"/>
    <x v="5"/>
    <s v="Tamil Nadu"/>
    <x v="2"/>
    <x v="1"/>
    <s v="Biscuits"/>
    <n v="1"/>
    <n v="3712.72"/>
    <n v="7.0000000000000007E-2"/>
    <n v="3452.83"/>
    <s v="Net Banking"/>
    <x v="1"/>
    <s v="Express"/>
    <s v="Delivered"/>
    <n v="3712.72"/>
    <n v="3452.8295999999996"/>
  </r>
  <r>
    <x v="804"/>
    <s v="19-Feb-2025"/>
    <x v="0"/>
    <x v="2"/>
    <s v="Gujarat"/>
    <x v="1"/>
    <x v="4"/>
    <s v="Table"/>
    <n v="2"/>
    <n v="979.93"/>
    <n v="0.15"/>
    <n v="1665.88"/>
    <s v="Debit Card"/>
    <x v="2"/>
    <s v="Express"/>
    <s v="Delivered"/>
    <n v="1959.86"/>
    <n v="1665.8809999999999"/>
  </r>
  <r>
    <x v="805"/>
    <s v="31-Jan-2025"/>
    <x v="1"/>
    <x v="1"/>
    <s v="Tamil Nadu"/>
    <x v="0"/>
    <x v="3"/>
    <s v="T-shirt"/>
    <n v="2"/>
    <n v="1441.5"/>
    <n v="0.16"/>
    <n v="2421.7199999999998"/>
    <s v="Credit Card"/>
    <x v="0"/>
    <s v="Express"/>
    <s v="Delivered"/>
    <n v="2883"/>
    <n v="2421.7199999999998"/>
  </r>
  <r>
    <x v="806"/>
    <s v="10-May-2025"/>
    <x v="4"/>
    <x v="0"/>
    <s v="Tamil Nadu"/>
    <x v="1"/>
    <x v="3"/>
    <s v="Jacket"/>
    <n v="3"/>
    <n v="475.01"/>
    <n v="0.03"/>
    <n v="1382.28"/>
    <s v="COD"/>
    <x v="0"/>
    <s v="Express"/>
    <s v="Delivered"/>
    <n v="1425.03"/>
    <n v="1382.2791"/>
  </r>
  <r>
    <x v="807"/>
    <s v="16-May-2025"/>
    <x v="1"/>
    <x v="0"/>
    <s v="Gujarat"/>
    <x v="1"/>
    <x v="4"/>
    <s v="Sofa"/>
    <n v="1"/>
    <n v="458.66"/>
    <n v="0.17"/>
    <n v="380.69"/>
    <s v="Credit Card"/>
    <x v="2"/>
    <s v="Same-Day"/>
    <s v="Delivered"/>
    <n v="458.66"/>
    <n v="380.68779999999998"/>
  </r>
  <r>
    <x v="808"/>
    <s v="04-Jan-2025"/>
    <x v="4"/>
    <x v="1"/>
    <s v="Tamil Nadu"/>
    <x v="1"/>
    <x v="2"/>
    <s v="Textbook"/>
    <n v="3"/>
    <n v="661.95"/>
    <n v="0.23"/>
    <n v="1529.1"/>
    <s v="Credit Card"/>
    <x v="0"/>
    <s v="Express"/>
    <s v="Delivered"/>
    <n v="1985.8500000000001"/>
    <n v="1529.1045000000001"/>
  </r>
  <r>
    <x v="809"/>
    <s v="25-Jun-2025"/>
    <x v="0"/>
    <x v="3"/>
    <s v="Gujarat"/>
    <x v="3"/>
    <x v="0"/>
    <s v="Smartphone"/>
    <n v="4"/>
    <n v="787.25"/>
    <n v="0.21"/>
    <n v="2487.71"/>
    <s v="Debit Card"/>
    <x v="1"/>
    <s v="Standard"/>
    <s v="Cancelled"/>
    <n v="3149"/>
    <n v="2487.71"/>
  </r>
  <r>
    <x v="810"/>
    <s v="28-May-2025"/>
    <x v="0"/>
    <x v="0"/>
    <s v="Delhi"/>
    <x v="0"/>
    <x v="1"/>
    <s v="Rice"/>
    <n v="5"/>
    <n v="3733.09"/>
    <n v="0.04"/>
    <n v="17918.830000000002"/>
    <s v="UPI"/>
    <x v="0"/>
    <s v="Same-Day"/>
    <s v="Delivered"/>
    <n v="18665.45"/>
    <n v="17918.831999999999"/>
  </r>
  <r>
    <x v="811"/>
    <s v="19-Jun-2025"/>
    <x v="5"/>
    <x v="3"/>
    <s v="Karnataka"/>
    <x v="0"/>
    <x v="3"/>
    <s v="Jacket"/>
    <n v="1"/>
    <n v="4474.17"/>
    <n v="0.13"/>
    <n v="3892.53"/>
    <s v="Debit Card"/>
    <x v="0"/>
    <s v="Express"/>
    <s v="Cancelled"/>
    <n v="4474.17"/>
    <n v="3892.5279"/>
  </r>
  <r>
    <x v="812"/>
    <s v="01-Jun-2025"/>
    <x v="6"/>
    <x v="3"/>
    <s v="Tamil Nadu"/>
    <x v="3"/>
    <x v="1"/>
    <s v="Rice"/>
    <n v="1"/>
    <n v="3031.21"/>
    <n v="0.01"/>
    <n v="3000.9"/>
    <s v="UPI"/>
    <x v="2"/>
    <s v="Express"/>
    <s v="Returned"/>
    <n v="3031.21"/>
    <n v="3000.8978999999999"/>
  </r>
  <r>
    <x v="813"/>
    <s v="23-Jun-2025"/>
    <x v="3"/>
    <x v="3"/>
    <s v="Delhi"/>
    <x v="0"/>
    <x v="4"/>
    <s v="Sofa"/>
    <n v="4"/>
    <n v="236.93"/>
    <n v="0"/>
    <n v="947.72"/>
    <s v="Credit Card"/>
    <x v="0"/>
    <s v="Standard"/>
    <s v="Delivered"/>
    <n v="947.72"/>
    <n v="947.72"/>
  </r>
  <r>
    <x v="814"/>
    <s v="23-Jan-2025"/>
    <x v="5"/>
    <x v="1"/>
    <s v="Delhi"/>
    <x v="3"/>
    <x v="0"/>
    <s v="Laptop"/>
    <n v="5"/>
    <n v="627.65"/>
    <n v="0.08"/>
    <n v="2887.19"/>
    <s v="Credit Card"/>
    <x v="2"/>
    <s v="Same-Day"/>
    <s v="Delivered"/>
    <n v="3138.25"/>
    <n v="2887.19"/>
  </r>
  <r>
    <x v="815"/>
    <s v="03-Jun-2025"/>
    <x v="2"/>
    <x v="3"/>
    <s v="Tamil Nadu"/>
    <x v="1"/>
    <x v="1"/>
    <s v="Biscuits"/>
    <n v="2"/>
    <n v="618.84"/>
    <n v="0.08"/>
    <n v="1138.67"/>
    <s v="Credit Card"/>
    <x v="0"/>
    <s v="Standard"/>
    <s v="Delivered"/>
    <n v="1237.68"/>
    <n v="1138.6656"/>
  </r>
  <r>
    <x v="816"/>
    <s v="26-Mar-2025"/>
    <x v="0"/>
    <x v="5"/>
    <s v="Delhi"/>
    <x v="2"/>
    <x v="0"/>
    <s v="Smartwatch"/>
    <n v="1"/>
    <n v="3324.01"/>
    <n v="7.0000000000000007E-2"/>
    <n v="3091.33"/>
    <s v="Net Banking"/>
    <x v="0"/>
    <s v="Same-Day"/>
    <s v="Delivered"/>
    <n v="3324.01"/>
    <n v="3091.3292999999999"/>
  </r>
  <r>
    <x v="817"/>
    <s v="14-Feb-2025"/>
    <x v="1"/>
    <x v="2"/>
    <s v="Karnataka"/>
    <x v="3"/>
    <x v="3"/>
    <s v="Jacket"/>
    <n v="1"/>
    <n v="3591.4"/>
    <n v="0.2"/>
    <n v="2873.12"/>
    <s v="COD"/>
    <x v="2"/>
    <s v="Same-Day"/>
    <s v="Delivered"/>
    <n v="3591.4"/>
    <n v="2873.1200000000003"/>
  </r>
  <r>
    <x v="818"/>
    <s v="06-Feb-2025"/>
    <x v="5"/>
    <x v="2"/>
    <s v="Tamil Nadu"/>
    <x v="1"/>
    <x v="0"/>
    <s v="Headphones"/>
    <n v="2"/>
    <n v="3213.23"/>
    <n v="0.22"/>
    <n v="5012.6400000000003"/>
    <s v="Debit Card"/>
    <x v="2"/>
    <s v="Express"/>
    <s v="Delivered"/>
    <n v="6426.46"/>
    <n v="5012.6388000000006"/>
  </r>
  <r>
    <x v="819"/>
    <s v="08-Jun-2025"/>
    <x v="6"/>
    <x v="3"/>
    <s v="Tamil Nadu"/>
    <x v="3"/>
    <x v="0"/>
    <s v="Smartwatch"/>
    <n v="2"/>
    <n v="2566.7600000000002"/>
    <n v="0.18"/>
    <n v="4209.49"/>
    <s v="COD"/>
    <x v="1"/>
    <s v="Standard"/>
    <s v="Delivered"/>
    <n v="5133.5200000000004"/>
    <n v="4209.4864000000007"/>
  </r>
  <r>
    <x v="820"/>
    <s v="18-May-2025"/>
    <x v="6"/>
    <x v="0"/>
    <s v="Delhi"/>
    <x v="2"/>
    <x v="0"/>
    <s v="Headphones"/>
    <n v="5"/>
    <n v="489.01"/>
    <n v="0.03"/>
    <n v="2371.6999999999998"/>
    <s v="Net Banking"/>
    <x v="0"/>
    <s v="Express"/>
    <s v="Delivered"/>
    <n v="2445.0500000000002"/>
    <n v="2371.6985"/>
  </r>
  <r>
    <x v="821"/>
    <s v="13-Apr-2025"/>
    <x v="6"/>
    <x v="4"/>
    <s v="Maharashtra"/>
    <x v="3"/>
    <x v="2"/>
    <s v="Textbook"/>
    <n v="5"/>
    <n v="4943.8999999999996"/>
    <n v="0.11"/>
    <n v="22000.35"/>
    <s v="Debit Card"/>
    <x v="1"/>
    <s v="Express"/>
    <s v="Delivered"/>
    <n v="24719.5"/>
    <n v="22000.355"/>
  </r>
  <r>
    <x v="822"/>
    <s v="03-Apr-2025"/>
    <x v="5"/>
    <x v="4"/>
    <s v="Karnataka"/>
    <x v="3"/>
    <x v="0"/>
    <s v="Smartwatch"/>
    <n v="3"/>
    <n v="1779.37"/>
    <n v="0.05"/>
    <n v="5071.2"/>
    <s v="Credit Card"/>
    <x v="0"/>
    <s v="Standard"/>
    <s v="Cancelled"/>
    <n v="5338.11"/>
    <n v="5071.2044999999998"/>
  </r>
  <r>
    <x v="823"/>
    <s v="12-Jan-2025"/>
    <x v="6"/>
    <x v="1"/>
    <s v="Gujarat"/>
    <x v="0"/>
    <x v="3"/>
    <s v="Jacket"/>
    <n v="4"/>
    <n v="3185.93"/>
    <n v="0.02"/>
    <n v="12488.85"/>
    <s v="UPI"/>
    <x v="0"/>
    <s v="Express"/>
    <s v="In Transit"/>
    <n v="12743.72"/>
    <n v="12488.845599999999"/>
  </r>
  <r>
    <x v="824"/>
    <s v="21-Apr-2025"/>
    <x v="3"/>
    <x v="4"/>
    <s v="Delhi"/>
    <x v="3"/>
    <x v="0"/>
    <s v="Laptop"/>
    <n v="2"/>
    <n v="3003.89"/>
    <n v="0.21"/>
    <n v="4746.1499999999996"/>
    <s v="Debit Card"/>
    <x v="0"/>
    <s v="Standard"/>
    <s v="Delivered"/>
    <n v="6007.78"/>
    <n v="4746.1462000000001"/>
  </r>
  <r>
    <x v="825"/>
    <s v="20-Feb-2025"/>
    <x v="5"/>
    <x v="2"/>
    <s v="Karnataka"/>
    <x v="2"/>
    <x v="2"/>
    <s v="Biography"/>
    <n v="2"/>
    <n v="1300.1300000000001"/>
    <n v="0.04"/>
    <n v="2496.25"/>
    <s v="Debit Card"/>
    <x v="1"/>
    <s v="Standard"/>
    <s v="Delivered"/>
    <n v="2600.2600000000002"/>
    <n v="2496.2496000000001"/>
  </r>
  <r>
    <x v="826"/>
    <s v="30-Jun-2025"/>
    <x v="3"/>
    <x v="3"/>
    <s v="Karnataka"/>
    <x v="1"/>
    <x v="2"/>
    <s v="Textbook"/>
    <n v="3"/>
    <n v="2051.4"/>
    <n v="0.04"/>
    <n v="5908.03"/>
    <s v="Net Banking"/>
    <x v="0"/>
    <s v="Express"/>
    <s v="Delivered"/>
    <n v="6154.2000000000007"/>
    <n v="5908.0320000000002"/>
  </r>
  <r>
    <x v="827"/>
    <s v="16-Jun-2025"/>
    <x v="3"/>
    <x v="3"/>
    <s v="Tamil Nadu"/>
    <x v="3"/>
    <x v="2"/>
    <s v="Textbook"/>
    <n v="4"/>
    <n v="4284.8100000000004"/>
    <n v="0.19"/>
    <n v="13882.78"/>
    <s v="Credit Card"/>
    <x v="2"/>
    <s v="Express"/>
    <s v="Delivered"/>
    <n v="17139.240000000002"/>
    <n v="13882.784400000002"/>
  </r>
  <r>
    <x v="828"/>
    <s v="26-Jan-2025"/>
    <x v="6"/>
    <x v="1"/>
    <s v="Tamil Nadu"/>
    <x v="0"/>
    <x v="3"/>
    <s v="Dress"/>
    <n v="4"/>
    <n v="1487.81"/>
    <n v="0.14000000000000001"/>
    <n v="5118.07"/>
    <s v="Net Banking"/>
    <x v="2"/>
    <s v="Express"/>
    <s v="Delivered"/>
    <n v="5951.24"/>
    <n v="5118.0663999999997"/>
  </r>
  <r>
    <x v="829"/>
    <s v="01-Apr-2025"/>
    <x v="2"/>
    <x v="4"/>
    <s v="Delhi"/>
    <x v="1"/>
    <x v="2"/>
    <s v="Textbook"/>
    <n v="1"/>
    <n v="4322.1099999999997"/>
    <n v="0.18"/>
    <n v="3544.13"/>
    <s v="Debit Card"/>
    <x v="0"/>
    <s v="Express"/>
    <s v="Delivered"/>
    <n v="4322.1099999999997"/>
    <n v="3544.1302000000001"/>
  </r>
  <r>
    <x v="830"/>
    <s v="28-Jan-2025"/>
    <x v="2"/>
    <x v="1"/>
    <s v="Karnataka"/>
    <x v="0"/>
    <x v="2"/>
    <s v="Biography"/>
    <n v="3"/>
    <n v="3241.14"/>
    <n v="0.15"/>
    <n v="8264.91"/>
    <s v="Net Banking"/>
    <x v="2"/>
    <s v="Express"/>
    <s v="In Transit"/>
    <n v="9723.42"/>
    <n v="8264.9069999999992"/>
  </r>
  <r>
    <x v="831"/>
    <s v="07-Jun-2025"/>
    <x v="4"/>
    <x v="3"/>
    <s v="Gujarat"/>
    <x v="2"/>
    <x v="0"/>
    <s v="Smartwatch"/>
    <n v="4"/>
    <n v="4789.7700000000004"/>
    <n v="0.19"/>
    <n v="15518.85"/>
    <s v="Debit Card"/>
    <x v="0"/>
    <s v="Same-Day"/>
    <s v="Delivered"/>
    <n v="19159.080000000002"/>
    <n v="15518.854800000003"/>
  </r>
  <r>
    <x v="832"/>
    <s v="03-Apr-2025"/>
    <x v="5"/>
    <x v="4"/>
    <s v="Maharashtra"/>
    <x v="0"/>
    <x v="2"/>
    <s v="Comics"/>
    <n v="2"/>
    <n v="1287.53"/>
    <n v="0.01"/>
    <n v="2549.31"/>
    <s v="Net Banking"/>
    <x v="2"/>
    <s v="Express"/>
    <s v="Delivered"/>
    <n v="2575.06"/>
    <n v="2549.3094000000001"/>
  </r>
  <r>
    <x v="833"/>
    <s v="12-May-2025"/>
    <x v="3"/>
    <x v="0"/>
    <s v="Gujarat"/>
    <x v="3"/>
    <x v="3"/>
    <s v="Dress"/>
    <n v="2"/>
    <n v="1346.01"/>
    <n v="0.15"/>
    <n v="2288.2199999999998"/>
    <s v="Net Banking"/>
    <x v="1"/>
    <s v="Same-Day"/>
    <s v="Delivered"/>
    <n v="2692.02"/>
    <n v="2288.2170000000001"/>
  </r>
  <r>
    <x v="834"/>
    <s v="16-Apr-2025"/>
    <x v="0"/>
    <x v="4"/>
    <s v="Tamil Nadu"/>
    <x v="1"/>
    <x v="0"/>
    <s v="Smartwatch"/>
    <n v="5"/>
    <n v="4558.75"/>
    <n v="0.22"/>
    <n v="17779.12"/>
    <s v="COD"/>
    <x v="0"/>
    <s v="Standard"/>
    <s v="Delivered"/>
    <n v="22793.75"/>
    <n v="17779.125"/>
  </r>
  <r>
    <x v="835"/>
    <s v="21-Apr-2025"/>
    <x v="3"/>
    <x v="4"/>
    <s v="Gujarat"/>
    <x v="0"/>
    <x v="4"/>
    <s v="Table"/>
    <n v="4"/>
    <n v="3787.07"/>
    <n v="0.23"/>
    <n v="11664.18"/>
    <s v="UPI"/>
    <x v="1"/>
    <s v="Standard"/>
    <s v="Delivered"/>
    <n v="15148.28"/>
    <n v="11664.1756"/>
  </r>
  <r>
    <x v="836"/>
    <s v="28-Apr-2025"/>
    <x v="3"/>
    <x v="4"/>
    <s v="Karnataka"/>
    <x v="1"/>
    <x v="4"/>
    <s v="Sofa"/>
    <n v="4"/>
    <n v="3525.14"/>
    <n v="0"/>
    <n v="14100.56"/>
    <s v="Debit Card"/>
    <x v="1"/>
    <s v="Standard"/>
    <s v="Delivered"/>
    <n v="14100.56"/>
    <n v="14100.56"/>
  </r>
  <r>
    <x v="837"/>
    <s v="05-Mar-2025"/>
    <x v="0"/>
    <x v="5"/>
    <s v="Gujarat"/>
    <x v="3"/>
    <x v="0"/>
    <s v="Smartwatch"/>
    <n v="3"/>
    <n v="3691.91"/>
    <n v="0.04"/>
    <n v="10632.7"/>
    <s v="Net Banking"/>
    <x v="1"/>
    <s v="Express"/>
    <s v="Delivered"/>
    <n v="11075.73"/>
    <n v="10632.700799999999"/>
  </r>
  <r>
    <x v="838"/>
    <s v="29-May-2025"/>
    <x v="5"/>
    <x v="0"/>
    <s v="Delhi"/>
    <x v="0"/>
    <x v="3"/>
    <s v="Jacket"/>
    <n v="4"/>
    <n v="2878.75"/>
    <n v="0.05"/>
    <n v="10939.25"/>
    <s v="COD"/>
    <x v="0"/>
    <s v="Standard"/>
    <s v="Delivered"/>
    <n v="11515"/>
    <n v="10939.25"/>
  </r>
  <r>
    <x v="839"/>
    <s v="25-Jun-2025"/>
    <x v="0"/>
    <x v="3"/>
    <s v="Tamil Nadu"/>
    <x v="2"/>
    <x v="3"/>
    <s v="Dress"/>
    <n v="5"/>
    <n v="635.05999999999995"/>
    <n v="0.16"/>
    <n v="2667.25"/>
    <s v="Net Banking"/>
    <x v="1"/>
    <s v="Standard"/>
    <s v="Delivered"/>
    <n v="3175.2999999999997"/>
    <n v="2667.2519999999995"/>
  </r>
  <r>
    <x v="840"/>
    <s v="29-Mar-2025"/>
    <x v="4"/>
    <x v="5"/>
    <s v="Maharashtra"/>
    <x v="0"/>
    <x v="0"/>
    <s v="Headphones"/>
    <n v="5"/>
    <n v="1250.42"/>
    <n v="0.12"/>
    <n v="5501.85"/>
    <s v="UPI"/>
    <x v="0"/>
    <s v="Standard"/>
    <s v="Delivered"/>
    <n v="6252.1"/>
    <n v="5501.848"/>
  </r>
  <r>
    <x v="841"/>
    <s v="01-May-2025"/>
    <x v="5"/>
    <x v="0"/>
    <s v="Maharashtra"/>
    <x v="1"/>
    <x v="0"/>
    <s v="Smartphone"/>
    <n v="1"/>
    <n v="1940.76"/>
    <n v="0.13"/>
    <n v="1688.46"/>
    <s v="Debit Card"/>
    <x v="1"/>
    <s v="Express"/>
    <s v="Delivered"/>
    <n v="1940.76"/>
    <n v="1688.4612"/>
  </r>
  <r>
    <x v="842"/>
    <s v="10-Jun-2025"/>
    <x v="2"/>
    <x v="3"/>
    <s v="Karnataka"/>
    <x v="1"/>
    <x v="4"/>
    <s v="Table"/>
    <n v="3"/>
    <n v="4997.28"/>
    <n v="0.2"/>
    <n v="11993.47"/>
    <s v="UPI"/>
    <x v="1"/>
    <s v="Express"/>
    <s v="Delivered"/>
    <n v="14991.84"/>
    <n v="11993.472000000002"/>
  </r>
  <r>
    <x v="843"/>
    <s v="22-May-2025"/>
    <x v="5"/>
    <x v="0"/>
    <s v="Karnataka"/>
    <x v="0"/>
    <x v="0"/>
    <s v="Headphones"/>
    <n v="4"/>
    <n v="4365.6499999999996"/>
    <n v="0.1"/>
    <n v="15716.34"/>
    <s v="Credit Card"/>
    <x v="0"/>
    <s v="Standard"/>
    <s v="Delivered"/>
    <n v="17462.599999999999"/>
    <n v="15716.339999999998"/>
  </r>
  <r>
    <x v="844"/>
    <s v="25-Jun-2025"/>
    <x v="0"/>
    <x v="3"/>
    <s v="Delhi"/>
    <x v="1"/>
    <x v="1"/>
    <s v="Milk"/>
    <n v="5"/>
    <n v="3462.31"/>
    <n v="0.22"/>
    <n v="13503.01"/>
    <s v="UPI"/>
    <x v="2"/>
    <s v="Same-Day"/>
    <s v="Delivered"/>
    <n v="17311.55"/>
    <n v="13503.009"/>
  </r>
  <r>
    <x v="845"/>
    <s v="11-Apr-2025"/>
    <x v="1"/>
    <x v="4"/>
    <s v="Maharashtra"/>
    <x v="1"/>
    <x v="0"/>
    <s v="Headphones"/>
    <n v="3"/>
    <n v="3421.85"/>
    <n v="0.06"/>
    <n v="9649.6200000000008"/>
    <s v="UPI"/>
    <x v="0"/>
    <s v="Express"/>
    <s v="Delivered"/>
    <n v="10265.549999999999"/>
    <n v="9649.6169999999984"/>
  </r>
  <r>
    <x v="846"/>
    <s v="26-Mar-2025"/>
    <x v="0"/>
    <x v="5"/>
    <s v="Tamil Nadu"/>
    <x v="3"/>
    <x v="0"/>
    <s v="Headphones"/>
    <n v="1"/>
    <n v="3697.96"/>
    <n v="7.0000000000000007E-2"/>
    <n v="3439.1"/>
    <s v="Net Banking"/>
    <x v="1"/>
    <s v="Standard"/>
    <s v="Returned"/>
    <n v="3697.96"/>
    <n v="3439.1027999999997"/>
  </r>
  <r>
    <x v="847"/>
    <s v="13-Jun-2025"/>
    <x v="1"/>
    <x v="3"/>
    <s v="Delhi"/>
    <x v="3"/>
    <x v="1"/>
    <s v="Rice"/>
    <n v="3"/>
    <n v="4178.54"/>
    <n v="0.25"/>
    <n v="9401.7199999999993"/>
    <s v="Net Banking"/>
    <x v="0"/>
    <s v="Express"/>
    <s v="Returned"/>
    <n v="12535.619999999999"/>
    <n v="9401.7150000000001"/>
  </r>
  <r>
    <x v="848"/>
    <s v="28-Jun-2025"/>
    <x v="4"/>
    <x v="3"/>
    <s v="Gujarat"/>
    <x v="0"/>
    <x v="0"/>
    <s v="Smartwatch"/>
    <n v="2"/>
    <n v="935.12"/>
    <n v="0.24"/>
    <n v="1421.38"/>
    <s v="Debit Card"/>
    <x v="0"/>
    <s v="Same-Day"/>
    <s v="Delivered"/>
    <n v="1870.24"/>
    <n v="1421.3824"/>
  </r>
  <r>
    <x v="849"/>
    <s v="19-Apr-2025"/>
    <x v="4"/>
    <x v="4"/>
    <s v="Karnataka"/>
    <x v="0"/>
    <x v="0"/>
    <s v="Laptop"/>
    <n v="2"/>
    <n v="3623.96"/>
    <n v="0.17"/>
    <n v="6015.77"/>
    <s v="Net Banking"/>
    <x v="2"/>
    <s v="Same-Day"/>
    <s v="Delivered"/>
    <n v="7247.92"/>
    <n v="6015.7735999999995"/>
  </r>
  <r>
    <x v="850"/>
    <s v="30-Mar-2025"/>
    <x v="6"/>
    <x v="5"/>
    <s v="Maharashtra"/>
    <x v="2"/>
    <x v="1"/>
    <s v="Biscuits"/>
    <n v="5"/>
    <n v="3855.05"/>
    <n v="0.15"/>
    <n v="16383.96"/>
    <s v="UPI"/>
    <x v="0"/>
    <s v="Same-Day"/>
    <s v="Delivered"/>
    <n v="19275.25"/>
    <n v="16383.9625"/>
  </r>
  <r>
    <x v="851"/>
    <s v="26-Jun-2025"/>
    <x v="5"/>
    <x v="3"/>
    <s v="Delhi"/>
    <x v="3"/>
    <x v="2"/>
    <s v="Biography"/>
    <n v="1"/>
    <n v="1525.78"/>
    <n v="0.03"/>
    <n v="1480.01"/>
    <s v="Debit Card"/>
    <x v="2"/>
    <s v="Express"/>
    <s v="Delivered"/>
    <n v="1525.78"/>
    <n v="1480.0065999999999"/>
  </r>
  <r>
    <x v="852"/>
    <s v="02-Feb-2025"/>
    <x v="6"/>
    <x v="2"/>
    <s v="Delhi"/>
    <x v="3"/>
    <x v="0"/>
    <s v="Headphones"/>
    <n v="5"/>
    <n v="3710.9"/>
    <n v="0.08"/>
    <n v="17070.14"/>
    <s v="UPI"/>
    <x v="2"/>
    <s v="Same-Day"/>
    <s v="Cancelled"/>
    <n v="18554.5"/>
    <n v="17070.14"/>
  </r>
  <r>
    <x v="853"/>
    <s v="27-May-2025"/>
    <x v="2"/>
    <x v="0"/>
    <s v="Karnataka"/>
    <x v="1"/>
    <x v="2"/>
    <s v="Comics"/>
    <n v="5"/>
    <n v="2994.8"/>
    <n v="0.03"/>
    <n v="14524.78"/>
    <s v="Debit Card"/>
    <x v="1"/>
    <s v="Standard"/>
    <s v="Delivered"/>
    <n v="14974"/>
    <n v="14524.779999999999"/>
  </r>
  <r>
    <x v="854"/>
    <s v="19-Jun-2025"/>
    <x v="5"/>
    <x v="3"/>
    <s v="Tamil Nadu"/>
    <x v="0"/>
    <x v="4"/>
    <s v="Sofa"/>
    <n v="5"/>
    <n v="1488.62"/>
    <n v="0.19"/>
    <n v="6028.91"/>
    <s v="Net Banking"/>
    <x v="0"/>
    <s v="Same-Day"/>
    <s v="Delivered"/>
    <n v="7443.0999999999995"/>
    <n v="6028.9110000000001"/>
  </r>
  <r>
    <x v="855"/>
    <s v="05-Apr-2025"/>
    <x v="4"/>
    <x v="4"/>
    <s v="Karnataka"/>
    <x v="0"/>
    <x v="4"/>
    <s v="Lamp"/>
    <n v="2"/>
    <n v="2525.63"/>
    <n v="0.18"/>
    <n v="4142.03"/>
    <s v="COD"/>
    <x v="2"/>
    <s v="Express"/>
    <s v="In Transit"/>
    <n v="5051.26"/>
    <n v="4142.0332000000008"/>
  </r>
  <r>
    <x v="856"/>
    <s v="31-Mar-2025"/>
    <x v="3"/>
    <x v="5"/>
    <s v="Delhi"/>
    <x v="1"/>
    <x v="4"/>
    <s v="Sofa"/>
    <n v="1"/>
    <n v="4623.47"/>
    <n v="0.19"/>
    <n v="3745.01"/>
    <s v="Debit Card"/>
    <x v="1"/>
    <s v="Express"/>
    <s v="Delivered"/>
    <n v="4623.47"/>
    <n v="3745.0107000000003"/>
  </r>
  <r>
    <x v="857"/>
    <s v="22-Feb-2025"/>
    <x v="4"/>
    <x v="2"/>
    <s v="Gujarat"/>
    <x v="1"/>
    <x v="3"/>
    <s v="T-shirt"/>
    <n v="4"/>
    <n v="3421.7"/>
    <n v="0.25"/>
    <n v="10265.1"/>
    <s v="Net Banking"/>
    <x v="2"/>
    <s v="Express"/>
    <s v="Delivered"/>
    <n v="13686.8"/>
    <n v="10265.099999999999"/>
  </r>
  <r>
    <x v="858"/>
    <s v="28-May-2025"/>
    <x v="0"/>
    <x v="0"/>
    <s v="Delhi"/>
    <x v="0"/>
    <x v="4"/>
    <s v="Curtain"/>
    <n v="1"/>
    <n v="741.41"/>
    <n v="0.19"/>
    <n v="600.54"/>
    <s v="COD"/>
    <x v="2"/>
    <s v="Same-Day"/>
    <s v="Cancelled"/>
    <n v="741.41"/>
    <n v="600.5421"/>
  </r>
  <r>
    <x v="859"/>
    <s v="20-Feb-2025"/>
    <x v="5"/>
    <x v="2"/>
    <s v="Delhi"/>
    <x v="3"/>
    <x v="4"/>
    <s v="Table"/>
    <n v="4"/>
    <n v="3510.18"/>
    <n v="7.0000000000000007E-2"/>
    <n v="13057.87"/>
    <s v="COD"/>
    <x v="0"/>
    <s v="Standard"/>
    <s v="Delivered"/>
    <n v="14040.72"/>
    <n v="13057.869599999998"/>
  </r>
  <r>
    <x v="860"/>
    <s v="15-Jun-2025"/>
    <x v="6"/>
    <x v="3"/>
    <s v="Karnataka"/>
    <x v="3"/>
    <x v="3"/>
    <s v="T-shirt"/>
    <n v="2"/>
    <n v="1945.12"/>
    <n v="0.25"/>
    <n v="2917.68"/>
    <s v="COD"/>
    <x v="0"/>
    <s v="Same-Day"/>
    <s v="Returned"/>
    <n v="3890.24"/>
    <n v="2917.68"/>
  </r>
  <r>
    <x v="861"/>
    <s v="06-May-2025"/>
    <x v="2"/>
    <x v="0"/>
    <s v="Tamil Nadu"/>
    <x v="1"/>
    <x v="0"/>
    <s v="Headphones"/>
    <n v="1"/>
    <n v="4903.3599999999997"/>
    <n v="0.16"/>
    <n v="4118.82"/>
    <s v="Debit Card"/>
    <x v="0"/>
    <s v="Same-Day"/>
    <s v="In Transit"/>
    <n v="4903.3599999999997"/>
    <n v="4118.8224"/>
  </r>
  <r>
    <x v="862"/>
    <s v="25-Feb-2025"/>
    <x v="2"/>
    <x v="2"/>
    <s v="Maharashtra"/>
    <x v="1"/>
    <x v="2"/>
    <s v="Textbook"/>
    <n v="4"/>
    <n v="2494.27"/>
    <n v="0.17"/>
    <n v="8280.98"/>
    <s v="Credit Card"/>
    <x v="0"/>
    <s v="Standard"/>
    <s v="Cancelled"/>
    <n v="9977.08"/>
    <n v="8280.9763999999996"/>
  </r>
  <r>
    <x v="863"/>
    <s v="31-May-2025"/>
    <x v="4"/>
    <x v="0"/>
    <s v="Tamil Nadu"/>
    <x v="0"/>
    <x v="0"/>
    <s v="Smartwatch"/>
    <n v="4"/>
    <n v="1899.88"/>
    <n v="0.03"/>
    <n v="7371.53"/>
    <s v="UPI"/>
    <x v="1"/>
    <s v="Standard"/>
    <s v="Delivered"/>
    <n v="7599.52"/>
    <n v="7371.5344000000005"/>
  </r>
  <r>
    <x v="864"/>
    <s v="03-Jun-2025"/>
    <x v="2"/>
    <x v="3"/>
    <s v="Maharashtra"/>
    <x v="3"/>
    <x v="1"/>
    <s v="Oil"/>
    <n v="5"/>
    <n v="2449.54"/>
    <n v="0.17"/>
    <n v="10165.59"/>
    <s v="COD"/>
    <x v="1"/>
    <s v="Standard"/>
    <s v="Delivered"/>
    <n v="12247.7"/>
    <n v="10165.591"/>
  </r>
  <r>
    <x v="865"/>
    <s v="14-Apr-2025"/>
    <x v="3"/>
    <x v="4"/>
    <s v="Gujarat"/>
    <x v="3"/>
    <x v="2"/>
    <s v="Comics"/>
    <n v="3"/>
    <n v="411.14"/>
    <n v="0.23"/>
    <n v="949.73"/>
    <s v="Debit Card"/>
    <x v="0"/>
    <s v="Same-Day"/>
    <s v="Delivered"/>
    <n v="1233.42"/>
    <n v="949.73340000000007"/>
  </r>
  <r>
    <x v="866"/>
    <s v="07-Apr-2025"/>
    <x v="3"/>
    <x v="4"/>
    <s v="Gujarat"/>
    <x v="0"/>
    <x v="0"/>
    <s v="Smartwatch"/>
    <n v="4"/>
    <n v="413.27"/>
    <n v="0.21"/>
    <n v="1305.93"/>
    <s v="COD"/>
    <x v="1"/>
    <s v="Same-Day"/>
    <s v="Cancelled"/>
    <n v="1653.08"/>
    <n v="1305.9331999999999"/>
  </r>
  <r>
    <x v="867"/>
    <s v="04-May-2025"/>
    <x v="6"/>
    <x v="0"/>
    <s v="Delhi"/>
    <x v="0"/>
    <x v="3"/>
    <s v="T-shirt"/>
    <n v="2"/>
    <n v="126.09"/>
    <n v="0.11"/>
    <n v="224.44"/>
    <s v="COD"/>
    <x v="1"/>
    <s v="Express"/>
    <s v="Delivered"/>
    <n v="252.18"/>
    <n v="224.4402"/>
  </r>
  <r>
    <x v="868"/>
    <s v="18-Feb-2025"/>
    <x v="2"/>
    <x v="2"/>
    <s v="Delhi"/>
    <x v="2"/>
    <x v="1"/>
    <s v="Oil"/>
    <n v="3"/>
    <n v="4272.1099999999997"/>
    <n v="0.01"/>
    <n v="12688.17"/>
    <s v="Credit Card"/>
    <x v="1"/>
    <s v="Standard"/>
    <s v="Delivered"/>
    <n v="12816.329999999998"/>
    <n v="12688.166699999998"/>
  </r>
  <r>
    <x v="869"/>
    <s v="25-Feb-2025"/>
    <x v="2"/>
    <x v="2"/>
    <s v="Tamil Nadu"/>
    <x v="1"/>
    <x v="1"/>
    <s v="Oil"/>
    <n v="3"/>
    <n v="326.20999999999998"/>
    <n v="0.24"/>
    <n v="743.76"/>
    <s v="Credit Card"/>
    <x v="0"/>
    <s v="Express"/>
    <s v="Delivered"/>
    <n v="978.62999999999988"/>
    <n v="743.75879999999995"/>
  </r>
  <r>
    <x v="870"/>
    <s v="29-Mar-2025"/>
    <x v="4"/>
    <x v="5"/>
    <s v="Gujarat"/>
    <x v="0"/>
    <x v="2"/>
    <s v="Comics"/>
    <n v="5"/>
    <n v="2601.89"/>
    <n v="0.17"/>
    <n v="10797.84"/>
    <s v="UPI"/>
    <x v="1"/>
    <s v="Same-Day"/>
    <s v="Delivered"/>
    <n v="13009.449999999999"/>
    <n v="10797.843499999999"/>
  </r>
  <r>
    <x v="871"/>
    <s v="18-Jan-2025"/>
    <x v="4"/>
    <x v="1"/>
    <s v="Karnataka"/>
    <x v="3"/>
    <x v="3"/>
    <s v="Jeans"/>
    <n v="5"/>
    <n v="2805.15"/>
    <n v="0.15"/>
    <n v="11921.89"/>
    <s v="Debit Card"/>
    <x v="0"/>
    <s v="Express"/>
    <s v="Delivered"/>
    <n v="14025.75"/>
    <n v="11921.887499999999"/>
  </r>
  <r>
    <x v="872"/>
    <s v="21-May-2025"/>
    <x v="0"/>
    <x v="0"/>
    <s v="Gujarat"/>
    <x v="0"/>
    <x v="2"/>
    <s v="Novel"/>
    <n v="4"/>
    <n v="3283.87"/>
    <n v="0.04"/>
    <n v="12610.06"/>
    <s v="UPI"/>
    <x v="2"/>
    <s v="Express"/>
    <s v="Returned"/>
    <n v="13135.48"/>
    <n v="12610.060799999999"/>
  </r>
  <r>
    <x v="873"/>
    <s v="27-Feb-2025"/>
    <x v="5"/>
    <x v="2"/>
    <s v="Gujarat"/>
    <x v="2"/>
    <x v="2"/>
    <s v="Textbook"/>
    <n v="3"/>
    <n v="4977.26"/>
    <n v="0.17"/>
    <n v="12393.38"/>
    <s v="Debit Card"/>
    <x v="0"/>
    <s v="Standard"/>
    <s v="Delivered"/>
    <n v="14931.78"/>
    <n v="12393.377399999999"/>
  </r>
  <r>
    <x v="874"/>
    <s v="17-Feb-2025"/>
    <x v="3"/>
    <x v="2"/>
    <s v="Tamil Nadu"/>
    <x v="0"/>
    <x v="1"/>
    <s v="Oil"/>
    <n v="4"/>
    <n v="1956.82"/>
    <n v="0.24"/>
    <n v="5948.73"/>
    <s v="Debit Card"/>
    <x v="2"/>
    <s v="Standard"/>
    <s v="Delivered"/>
    <n v="7827.28"/>
    <n v="5948.7327999999998"/>
  </r>
  <r>
    <x v="875"/>
    <s v="24-Feb-2025"/>
    <x v="3"/>
    <x v="2"/>
    <s v="Gujarat"/>
    <x v="2"/>
    <x v="1"/>
    <s v="Rice"/>
    <n v="3"/>
    <n v="3236.87"/>
    <n v="0.09"/>
    <n v="8836.66"/>
    <s v="Net Banking"/>
    <x v="0"/>
    <s v="Express"/>
    <s v="Delivered"/>
    <n v="9710.61"/>
    <n v="8836.6550999999999"/>
  </r>
  <r>
    <x v="876"/>
    <s v="09-Mar-2025"/>
    <x v="6"/>
    <x v="5"/>
    <s v="Maharashtra"/>
    <x v="3"/>
    <x v="3"/>
    <s v="Dress"/>
    <n v="2"/>
    <n v="1955.3"/>
    <n v="0.03"/>
    <n v="3793.28"/>
    <s v="Credit Card"/>
    <x v="2"/>
    <s v="Standard"/>
    <s v="Delivered"/>
    <n v="3910.6"/>
    <n v="3793.2819999999997"/>
  </r>
  <r>
    <x v="877"/>
    <s v="06-Mar-2025"/>
    <x v="5"/>
    <x v="5"/>
    <s v="Maharashtra"/>
    <x v="0"/>
    <x v="4"/>
    <s v="Table"/>
    <n v="5"/>
    <n v="4340.45"/>
    <n v="0.14000000000000001"/>
    <n v="18663.939999999999"/>
    <s v="COD"/>
    <x v="2"/>
    <s v="Same-Day"/>
    <s v="Returned"/>
    <n v="21702.25"/>
    <n v="18663.935000000001"/>
  </r>
  <r>
    <x v="878"/>
    <s v="25-Jun-2025"/>
    <x v="0"/>
    <x v="3"/>
    <s v="Tamil Nadu"/>
    <x v="1"/>
    <x v="3"/>
    <s v="Dress"/>
    <n v="5"/>
    <n v="2803.19"/>
    <n v="0.22"/>
    <n v="10932.44"/>
    <s v="Debit Card"/>
    <x v="2"/>
    <s v="Express"/>
    <s v="Delivered"/>
    <n v="14015.95"/>
    <n v="10932.441000000001"/>
  </r>
  <r>
    <x v="879"/>
    <s v="17-Apr-2025"/>
    <x v="5"/>
    <x v="4"/>
    <s v="Gujarat"/>
    <x v="0"/>
    <x v="4"/>
    <s v="Lamp"/>
    <n v="2"/>
    <n v="799.08"/>
    <n v="0.14000000000000001"/>
    <n v="1374.42"/>
    <s v="Debit Card"/>
    <x v="1"/>
    <s v="Express"/>
    <s v="Returned"/>
    <n v="1598.16"/>
    <n v="1374.4176"/>
  </r>
  <r>
    <x v="880"/>
    <s v="18-Jan-2025"/>
    <x v="4"/>
    <x v="1"/>
    <s v="Gujarat"/>
    <x v="2"/>
    <x v="4"/>
    <s v="Sofa"/>
    <n v="4"/>
    <n v="997.21"/>
    <n v="0.25"/>
    <n v="2991.63"/>
    <s v="Net Banking"/>
    <x v="1"/>
    <s v="Express"/>
    <s v="Delivered"/>
    <n v="3988.84"/>
    <n v="2991.63"/>
  </r>
  <r>
    <x v="881"/>
    <s v="29-Jan-2025"/>
    <x v="0"/>
    <x v="1"/>
    <s v="Karnataka"/>
    <x v="0"/>
    <x v="2"/>
    <s v="Textbook"/>
    <n v="4"/>
    <n v="3875.83"/>
    <n v="0.21"/>
    <n v="12247.62"/>
    <s v="Credit Card"/>
    <x v="2"/>
    <s v="Same-Day"/>
    <s v="Delivered"/>
    <n v="15503.32"/>
    <n v="12247.622800000001"/>
  </r>
  <r>
    <x v="882"/>
    <s v="01-Feb-2025"/>
    <x v="4"/>
    <x v="2"/>
    <s v="Delhi"/>
    <x v="0"/>
    <x v="3"/>
    <s v="T-shirt"/>
    <n v="1"/>
    <n v="3742.71"/>
    <n v="0.14000000000000001"/>
    <n v="3218.73"/>
    <s v="COD"/>
    <x v="0"/>
    <s v="Express"/>
    <s v="In Transit"/>
    <n v="3742.71"/>
    <n v="3218.7305999999999"/>
  </r>
  <r>
    <x v="883"/>
    <s v="16-Feb-2025"/>
    <x v="6"/>
    <x v="2"/>
    <s v="Tamil Nadu"/>
    <x v="3"/>
    <x v="2"/>
    <s v="Textbook"/>
    <n v="5"/>
    <n v="3519.62"/>
    <n v="0.1"/>
    <n v="15838.29"/>
    <s v="Net Banking"/>
    <x v="1"/>
    <s v="Same-Day"/>
    <s v="Returned"/>
    <n v="17598.099999999999"/>
    <n v="15838.289999999999"/>
  </r>
  <r>
    <x v="884"/>
    <s v="18-Mar-2025"/>
    <x v="2"/>
    <x v="5"/>
    <s v="Gujarat"/>
    <x v="3"/>
    <x v="0"/>
    <s v="Smartwatch"/>
    <n v="5"/>
    <n v="3451.98"/>
    <n v="0.01"/>
    <n v="17087.3"/>
    <s v="UPI"/>
    <x v="0"/>
    <s v="Express"/>
    <s v="Delivered"/>
    <n v="17259.900000000001"/>
    <n v="17087.300999999999"/>
  </r>
  <r>
    <x v="885"/>
    <s v="17-May-2025"/>
    <x v="4"/>
    <x v="0"/>
    <s v="Delhi"/>
    <x v="1"/>
    <x v="1"/>
    <s v="Oil"/>
    <n v="2"/>
    <n v="2617.0500000000002"/>
    <n v="0.24"/>
    <n v="3977.92"/>
    <s v="Credit Card"/>
    <x v="2"/>
    <s v="Express"/>
    <s v="Delivered"/>
    <n v="5234.1000000000004"/>
    <n v="3977.9160000000002"/>
  </r>
  <r>
    <x v="886"/>
    <s v="01-Feb-2025"/>
    <x v="4"/>
    <x v="2"/>
    <s v="Karnataka"/>
    <x v="3"/>
    <x v="4"/>
    <s v="Lamp"/>
    <n v="1"/>
    <n v="1521.32"/>
    <n v="0.12"/>
    <n v="1338.76"/>
    <s v="Debit Card"/>
    <x v="1"/>
    <s v="Express"/>
    <s v="Delivered"/>
    <n v="1521.32"/>
    <n v="1338.7616"/>
  </r>
  <r>
    <x v="887"/>
    <s v="20-May-2025"/>
    <x v="2"/>
    <x v="0"/>
    <s v="Delhi"/>
    <x v="1"/>
    <x v="1"/>
    <s v="Biscuits"/>
    <n v="5"/>
    <n v="4146.0600000000004"/>
    <n v="0.01"/>
    <n v="20523"/>
    <s v="UPI"/>
    <x v="1"/>
    <s v="Express"/>
    <s v="Delivered"/>
    <n v="20730.300000000003"/>
    <n v="20522.997000000003"/>
  </r>
  <r>
    <x v="888"/>
    <s v="13-Feb-2025"/>
    <x v="5"/>
    <x v="2"/>
    <s v="Karnataka"/>
    <x v="1"/>
    <x v="0"/>
    <s v="Smartwatch"/>
    <n v="1"/>
    <n v="125.26"/>
    <n v="0.22"/>
    <n v="97.7"/>
    <s v="UPI"/>
    <x v="2"/>
    <s v="Standard"/>
    <s v="Delivered"/>
    <n v="125.26"/>
    <n v="97.702800000000011"/>
  </r>
  <r>
    <x v="889"/>
    <s v="15-Jan-2025"/>
    <x v="0"/>
    <x v="1"/>
    <s v="Tamil Nadu"/>
    <x v="1"/>
    <x v="0"/>
    <s v="Smartwatch"/>
    <n v="5"/>
    <n v="2620.16"/>
    <n v="0.04"/>
    <n v="12576.77"/>
    <s v="Debit Card"/>
    <x v="0"/>
    <s v="Standard"/>
    <s v="Delivered"/>
    <n v="13100.8"/>
    <n v="12576.767999999998"/>
  </r>
  <r>
    <x v="890"/>
    <s v="24-Mar-2025"/>
    <x v="3"/>
    <x v="5"/>
    <s v="Tamil Nadu"/>
    <x v="2"/>
    <x v="4"/>
    <s v="Sofa"/>
    <n v="3"/>
    <n v="1886.03"/>
    <n v="0.22"/>
    <n v="4413.3100000000004"/>
    <s v="Net Banking"/>
    <x v="2"/>
    <s v="Same-Day"/>
    <s v="Delivered"/>
    <n v="5658.09"/>
    <n v="4413.3101999999999"/>
  </r>
  <r>
    <x v="891"/>
    <s v="23-Mar-2025"/>
    <x v="6"/>
    <x v="5"/>
    <s v="Delhi"/>
    <x v="3"/>
    <x v="2"/>
    <s v="Biography"/>
    <n v="4"/>
    <n v="128.47"/>
    <n v="0.22"/>
    <n v="400.83"/>
    <s v="Debit Card"/>
    <x v="2"/>
    <s v="Same-Day"/>
    <s v="Delivered"/>
    <n v="513.88"/>
    <n v="400.82640000000004"/>
  </r>
  <r>
    <x v="892"/>
    <s v="08-Mar-2025"/>
    <x v="4"/>
    <x v="5"/>
    <s v="Delhi"/>
    <x v="1"/>
    <x v="4"/>
    <s v="Lamp"/>
    <n v="3"/>
    <n v="4514.8900000000003"/>
    <n v="0.04"/>
    <n v="13002.88"/>
    <s v="Net Banking"/>
    <x v="2"/>
    <s v="Standard"/>
    <s v="In Transit"/>
    <n v="13544.670000000002"/>
    <n v="13002.883200000002"/>
  </r>
  <r>
    <x v="893"/>
    <s v="18-Apr-2025"/>
    <x v="1"/>
    <x v="4"/>
    <s v="Tamil Nadu"/>
    <x v="1"/>
    <x v="4"/>
    <s v="Lamp"/>
    <n v="4"/>
    <n v="4019.12"/>
    <n v="0.18"/>
    <n v="13182.71"/>
    <s v="Net Banking"/>
    <x v="1"/>
    <s v="Express"/>
    <s v="Delivered"/>
    <n v="16076.48"/>
    <n v="13182.713600000001"/>
  </r>
  <r>
    <x v="894"/>
    <s v="03-Apr-2025"/>
    <x v="5"/>
    <x v="4"/>
    <s v="Maharashtra"/>
    <x v="3"/>
    <x v="2"/>
    <s v="Textbook"/>
    <n v="2"/>
    <n v="862.16"/>
    <n v="0.13"/>
    <n v="1500.16"/>
    <s v="Credit Card"/>
    <x v="0"/>
    <s v="Same-Day"/>
    <s v="Delivered"/>
    <n v="1724.32"/>
    <n v="1500.1584"/>
  </r>
  <r>
    <x v="895"/>
    <s v="24-Mar-2025"/>
    <x v="3"/>
    <x v="5"/>
    <s v="Gujarat"/>
    <x v="3"/>
    <x v="4"/>
    <s v="Table"/>
    <n v="4"/>
    <n v="1518.39"/>
    <n v="0.12"/>
    <n v="5344.73"/>
    <s v="Credit Card"/>
    <x v="2"/>
    <s v="Express"/>
    <s v="Delivered"/>
    <n v="6073.56"/>
    <n v="5344.7328000000007"/>
  </r>
  <r>
    <x v="896"/>
    <s v="15-Jan-2025"/>
    <x v="0"/>
    <x v="1"/>
    <s v="Delhi"/>
    <x v="3"/>
    <x v="1"/>
    <s v="Oil"/>
    <n v="3"/>
    <n v="4971.8599999999997"/>
    <n v="0.06"/>
    <n v="14020.65"/>
    <s v="UPI"/>
    <x v="0"/>
    <s v="Express"/>
    <s v="Delivered"/>
    <n v="14915.579999999998"/>
    <n v="14020.645199999997"/>
  </r>
  <r>
    <x v="897"/>
    <s v="12-Feb-2025"/>
    <x v="0"/>
    <x v="2"/>
    <s v="Delhi"/>
    <x v="2"/>
    <x v="0"/>
    <s v="Laptop"/>
    <n v="2"/>
    <n v="1223.98"/>
    <n v="0.03"/>
    <n v="2374.52"/>
    <s v="COD"/>
    <x v="1"/>
    <s v="Standard"/>
    <s v="In Transit"/>
    <n v="2447.96"/>
    <n v="2374.5212000000001"/>
  </r>
  <r>
    <x v="898"/>
    <s v="13-Jun-2025"/>
    <x v="1"/>
    <x v="3"/>
    <s v="Maharashtra"/>
    <x v="2"/>
    <x v="3"/>
    <s v="Jacket"/>
    <n v="1"/>
    <n v="4335.32"/>
    <n v="0.1"/>
    <n v="3901.79"/>
    <s v="COD"/>
    <x v="0"/>
    <s v="Same-Day"/>
    <s v="Delivered"/>
    <n v="4335.32"/>
    <n v="3901.788"/>
  </r>
  <r>
    <x v="899"/>
    <s v="25-Mar-2025"/>
    <x v="2"/>
    <x v="5"/>
    <s v="Karnataka"/>
    <x v="0"/>
    <x v="3"/>
    <s v="Jeans"/>
    <n v="1"/>
    <n v="2598.33"/>
    <n v="0.16"/>
    <n v="2182.6"/>
    <s v="Net Banking"/>
    <x v="2"/>
    <s v="Express"/>
    <s v="Delivered"/>
    <n v="2598.33"/>
    <n v="2182.5971999999997"/>
  </r>
  <r>
    <x v="900"/>
    <s v="19-Mar-2025"/>
    <x v="0"/>
    <x v="5"/>
    <s v="Tamil Nadu"/>
    <x v="2"/>
    <x v="4"/>
    <s v="Curtain"/>
    <n v="1"/>
    <n v="990.58"/>
    <n v="0"/>
    <n v="990.58"/>
    <s v="Debit Card"/>
    <x v="2"/>
    <s v="Same-Day"/>
    <s v="Delivered"/>
    <n v="990.58"/>
    <n v="990.58"/>
  </r>
  <r>
    <x v="901"/>
    <s v="27-Jun-2025"/>
    <x v="1"/>
    <x v="3"/>
    <s v="Gujarat"/>
    <x v="2"/>
    <x v="2"/>
    <s v="Comics"/>
    <n v="2"/>
    <n v="1336.09"/>
    <n v="0.12"/>
    <n v="2351.52"/>
    <s v="Credit Card"/>
    <x v="2"/>
    <s v="Express"/>
    <s v="Delivered"/>
    <n v="2672.18"/>
    <n v="2351.5183999999999"/>
  </r>
  <r>
    <x v="902"/>
    <s v="01-Jun-2025"/>
    <x v="6"/>
    <x v="3"/>
    <s v="Karnataka"/>
    <x v="2"/>
    <x v="0"/>
    <s v="Laptop"/>
    <n v="3"/>
    <n v="3740.37"/>
    <n v="0.15"/>
    <n v="9537.94"/>
    <s v="UPI"/>
    <x v="1"/>
    <s v="Same-Day"/>
    <s v="Delivered"/>
    <n v="11221.11"/>
    <n v="9537.9434999999994"/>
  </r>
  <r>
    <x v="903"/>
    <s v="26-Apr-2025"/>
    <x v="4"/>
    <x v="4"/>
    <s v="Gujarat"/>
    <x v="0"/>
    <x v="4"/>
    <s v="Sofa"/>
    <n v="1"/>
    <n v="739.38"/>
    <n v="0.19"/>
    <n v="598.9"/>
    <s v="Net Banking"/>
    <x v="0"/>
    <s v="Standard"/>
    <s v="Delivered"/>
    <n v="739.38"/>
    <n v="598.89780000000007"/>
  </r>
  <r>
    <x v="904"/>
    <s v="18-May-2025"/>
    <x v="6"/>
    <x v="0"/>
    <s v="Tamil Nadu"/>
    <x v="3"/>
    <x v="3"/>
    <s v="Jeans"/>
    <n v="5"/>
    <n v="3133.15"/>
    <n v="0.08"/>
    <n v="14412.49"/>
    <s v="Credit Card"/>
    <x v="0"/>
    <s v="Express"/>
    <s v="Delivered"/>
    <n v="15665.75"/>
    <n v="14412.49"/>
  </r>
  <r>
    <x v="905"/>
    <s v="06-Jan-2025"/>
    <x v="3"/>
    <x v="1"/>
    <s v="Delhi"/>
    <x v="2"/>
    <x v="3"/>
    <s v="T-shirt"/>
    <n v="5"/>
    <n v="3586.86"/>
    <n v="0.22"/>
    <n v="13988.75"/>
    <s v="Debit Card"/>
    <x v="2"/>
    <s v="Same-Day"/>
    <s v="Returned"/>
    <n v="17934.3"/>
    <n v="13988.754000000001"/>
  </r>
  <r>
    <x v="906"/>
    <s v="18-Jun-2025"/>
    <x v="0"/>
    <x v="3"/>
    <s v="Tamil Nadu"/>
    <x v="3"/>
    <x v="2"/>
    <s v="Novel"/>
    <n v="4"/>
    <n v="2666.44"/>
    <n v="0.24"/>
    <n v="8105.98"/>
    <s v="Credit Card"/>
    <x v="2"/>
    <s v="Standard"/>
    <s v="Delivered"/>
    <n v="10665.76"/>
    <n v="8105.9776000000002"/>
  </r>
  <r>
    <x v="907"/>
    <s v="23-Jun-2025"/>
    <x v="3"/>
    <x v="3"/>
    <s v="Maharashtra"/>
    <x v="0"/>
    <x v="3"/>
    <s v="Dress"/>
    <n v="2"/>
    <n v="3729.5"/>
    <n v="0.1"/>
    <n v="6713.1"/>
    <s v="COD"/>
    <x v="0"/>
    <s v="Same-Day"/>
    <s v="Delivered"/>
    <n v="7459"/>
    <n v="6713.1"/>
  </r>
  <r>
    <x v="908"/>
    <s v="31-May-2025"/>
    <x v="4"/>
    <x v="0"/>
    <s v="Gujarat"/>
    <x v="3"/>
    <x v="1"/>
    <s v="Biscuits"/>
    <n v="5"/>
    <n v="1430.32"/>
    <n v="0.05"/>
    <n v="6794.02"/>
    <s v="Net Banking"/>
    <x v="2"/>
    <s v="Standard"/>
    <s v="Delivered"/>
    <n v="7151.5999999999995"/>
    <n v="6794.0199999999995"/>
  </r>
  <r>
    <x v="909"/>
    <s v="24-Apr-2025"/>
    <x v="5"/>
    <x v="4"/>
    <s v="Gujarat"/>
    <x v="0"/>
    <x v="0"/>
    <s v="Smartwatch"/>
    <n v="3"/>
    <n v="4277.13"/>
    <n v="7.0000000000000007E-2"/>
    <n v="11933.19"/>
    <s v="COD"/>
    <x v="2"/>
    <s v="Express"/>
    <s v="Delivered"/>
    <n v="12831.39"/>
    <n v="11933.192699999998"/>
  </r>
  <r>
    <x v="910"/>
    <s v="17-Mar-2025"/>
    <x v="3"/>
    <x v="5"/>
    <s v="Karnataka"/>
    <x v="2"/>
    <x v="0"/>
    <s v="Laptop"/>
    <n v="2"/>
    <n v="4716.03"/>
    <n v="7.0000000000000007E-2"/>
    <n v="8771.82"/>
    <s v="Credit Card"/>
    <x v="1"/>
    <s v="Standard"/>
    <s v="Returned"/>
    <n v="9432.06"/>
    <n v="8771.8157999999985"/>
  </r>
  <r>
    <x v="911"/>
    <s v="05-Apr-2025"/>
    <x v="4"/>
    <x v="4"/>
    <s v="Delhi"/>
    <x v="2"/>
    <x v="0"/>
    <s v="Laptop"/>
    <n v="1"/>
    <n v="3278.36"/>
    <n v="0.16"/>
    <n v="2753.82"/>
    <s v="COD"/>
    <x v="0"/>
    <s v="Express"/>
    <s v="Delivered"/>
    <n v="3278.36"/>
    <n v="2753.8224"/>
  </r>
  <r>
    <x v="912"/>
    <s v="04-Jan-2025"/>
    <x v="4"/>
    <x v="1"/>
    <s v="Delhi"/>
    <x v="2"/>
    <x v="1"/>
    <s v="Milk"/>
    <n v="3"/>
    <n v="1690.71"/>
    <n v="0.01"/>
    <n v="5021.41"/>
    <s v="Net Banking"/>
    <x v="1"/>
    <s v="Standard"/>
    <s v="Delivered"/>
    <n v="5072.13"/>
    <n v="5021.4087"/>
  </r>
  <r>
    <x v="913"/>
    <s v="12-Mar-2025"/>
    <x v="0"/>
    <x v="5"/>
    <s v="Karnataka"/>
    <x v="2"/>
    <x v="4"/>
    <s v="Sofa"/>
    <n v="5"/>
    <n v="621.57000000000005"/>
    <n v="0.19"/>
    <n v="2517.36"/>
    <s v="Credit Card"/>
    <x v="1"/>
    <s v="Express"/>
    <s v="Returned"/>
    <n v="3107.8500000000004"/>
    <n v="2517.3585000000003"/>
  </r>
  <r>
    <x v="914"/>
    <s v="01-Mar-2025"/>
    <x v="4"/>
    <x v="5"/>
    <s v="Tamil Nadu"/>
    <x v="3"/>
    <x v="1"/>
    <s v="Oil"/>
    <n v="3"/>
    <n v="1099.2"/>
    <n v="0.16"/>
    <n v="2769.98"/>
    <s v="Debit Card"/>
    <x v="2"/>
    <s v="Express"/>
    <s v="Delivered"/>
    <n v="3297.6000000000004"/>
    <n v="2769.9840000000004"/>
  </r>
  <r>
    <x v="915"/>
    <s v="29-May-2025"/>
    <x v="5"/>
    <x v="0"/>
    <s v="Delhi"/>
    <x v="3"/>
    <x v="2"/>
    <s v="Comics"/>
    <n v="4"/>
    <n v="989.42"/>
    <n v="0.05"/>
    <n v="3759.8"/>
    <s v="Net Banking"/>
    <x v="0"/>
    <s v="Standard"/>
    <s v="Delivered"/>
    <n v="3957.68"/>
    <n v="3759.7959999999998"/>
  </r>
  <r>
    <x v="916"/>
    <s v="19-Mar-2025"/>
    <x v="0"/>
    <x v="5"/>
    <s v="Maharashtra"/>
    <x v="0"/>
    <x v="3"/>
    <s v="Dress"/>
    <n v="2"/>
    <n v="4105.75"/>
    <n v="0.17"/>
    <n v="6815.55"/>
    <s v="UPI"/>
    <x v="0"/>
    <s v="Standard"/>
    <s v="Delivered"/>
    <n v="8211.5"/>
    <n v="6815.5450000000001"/>
  </r>
  <r>
    <x v="917"/>
    <s v="17-Jun-2025"/>
    <x v="2"/>
    <x v="3"/>
    <s v="Tamil Nadu"/>
    <x v="0"/>
    <x v="2"/>
    <s v="Textbook"/>
    <n v="5"/>
    <n v="772.73"/>
    <n v="0.19"/>
    <n v="3129.56"/>
    <s v="Net Banking"/>
    <x v="0"/>
    <s v="Standard"/>
    <s v="Delivered"/>
    <n v="3863.65"/>
    <n v="3129.5565000000001"/>
  </r>
  <r>
    <x v="918"/>
    <s v="25-Jun-2025"/>
    <x v="0"/>
    <x v="3"/>
    <s v="Maharashtra"/>
    <x v="0"/>
    <x v="0"/>
    <s v="Smartphone"/>
    <n v="2"/>
    <n v="3873.58"/>
    <n v="7.0000000000000007E-2"/>
    <n v="7204.86"/>
    <s v="Credit Card"/>
    <x v="0"/>
    <s v="Same-Day"/>
    <s v="Cancelled"/>
    <n v="7747.16"/>
    <n v="7204.8587999999991"/>
  </r>
  <r>
    <x v="919"/>
    <s v="14-Jun-2025"/>
    <x v="4"/>
    <x v="3"/>
    <s v="Gujarat"/>
    <x v="1"/>
    <x v="0"/>
    <s v="Smartphone"/>
    <n v="1"/>
    <n v="1091.3800000000001"/>
    <n v="0.12"/>
    <n v="960.41"/>
    <s v="UPI"/>
    <x v="1"/>
    <s v="Same-Day"/>
    <s v="Cancelled"/>
    <n v="1091.3800000000001"/>
    <n v="960.41440000000011"/>
  </r>
  <r>
    <x v="920"/>
    <s v="25-Mar-2025"/>
    <x v="2"/>
    <x v="5"/>
    <s v="Tamil Nadu"/>
    <x v="0"/>
    <x v="4"/>
    <s v="Curtain"/>
    <n v="1"/>
    <n v="2763.28"/>
    <n v="7.0000000000000007E-2"/>
    <n v="2569.85"/>
    <s v="Debit Card"/>
    <x v="0"/>
    <s v="Same-Day"/>
    <s v="Delivered"/>
    <n v="2763.28"/>
    <n v="2569.8503999999998"/>
  </r>
  <r>
    <x v="921"/>
    <s v="17-Apr-2025"/>
    <x v="5"/>
    <x v="4"/>
    <s v="Gujarat"/>
    <x v="3"/>
    <x v="0"/>
    <s v="Smartphone"/>
    <n v="5"/>
    <n v="4443.6400000000003"/>
    <n v="0.1"/>
    <n v="19996.38"/>
    <s v="UPI"/>
    <x v="0"/>
    <s v="Standard"/>
    <s v="Delivered"/>
    <n v="22218.2"/>
    <n v="19996.38"/>
  </r>
  <r>
    <x v="922"/>
    <s v="28-May-2025"/>
    <x v="0"/>
    <x v="0"/>
    <s v="Delhi"/>
    <x v="0"/>
    <x v="2"/>
    <s v="Biography"/>
    <n v="3"/>
    <n v="1206.83"/>
    <n v="0.22"/>
    <n v="2823.98"/>
    <s v="UPI"/>
    <x v="1"/>
    <s v="Express"/>
    <s v="Delivered"/>
    <n v="3620.49"/>
    <n v="2823.9821999999999"/>
  </r>
  <r>
    <x v="923"/>
    <s v="25-May-2025"/>
    <x v="6"/>
    <x v="0"/>
    <s v="Maharashtra"/>
    <x v="0"/>
    <x v="0"/>
    <s v="Laptop"/>
    <n v="1"/>
    <n v="3116.91"/>
    <n v="0.03"/>
    <n v="3023.4"/>
    <s v="UPI"/>
    <x v="2"/>
    <s v="Standard"/>
    <s v="Delivered"/>
    <n v="3116.91"/>
    <n v="3023.4026999999996"/>
  </r>
  <r>
    <x v="924"/>
    <s v="19-Apr-2025"/>
    <x v="4"/>
    <x v="4"/>
    <s v="Gujarat"/>
    <x v="2"/>
    <x v="3"/>
    <s v="Jacket"/>
    <n v="2"/>
    <n v="3429.22"/>
    <n v="0.04"/>
    <n v="6584.1"/>
    <s v="UPI"/>
    <x v="1"/>
    <s v="Same-Day"/>
    <s v="Delivered"/>
    <n v="6858.44"/>
    <n v="6584.1023999999998"/>
  </r>
  <r>
    <x v="925"/>
    <s v="07-Jun-2025"/>
    <x v="4"/>
    <x v="3"/>
    <s v="Maharashtra"/>
    <x v="0"/>
    <x v="4"/>
    <s v="Curtain"/>
    <n v="3"/>
    <n v="4671.12"/>
    <n v="0.2"/>
    <n v="11210.69"/>
    <s v="UPI"/>
    <x v="2"/>
    <s v="Same-Day"/>
    <s v="Cancelled"/>
    <n v="14013.36"/>
    <n v="11210.688000000002"/>
  </r>
  <r>
    <x v="926"/>
    <s v="30-Apr-2025"/>
    <x v="0"/>
    <x v="4"/>
    <s v="Karnataka"/>
    <x v="0"/>
    <x v="3"/>
    <s v="Jeans"/>
    <n v="4"/>
    <n v="3634.58"/>
    <n v="0.2"/>
    <n v="11630.66"/>
    <s v="Debit Card"/>
    <x v="2"/>
    <s v="Express"/>
    <s v="Delivered"/>
    <n v="14538.32"/>
    <n v="11630.656000000001"/>
  </r>
  <r>
    <x v="927"/>
    <s v="26-Jun-2025"/>
    <x v="5"/>
    <x v="3"/>
    <s v="Delhi"/>
    <x v="1"/>
    <x v="2"/>
    <s v="Comics"/>
    <n v="2"/>
    <n v="991.17"/>
    <n v="0.1"/>
    <n v="1784.11"/>
    <s v="Credit Card"/>
    <x v="2"/>
    <s v="Express"/>
    <s v="Delivered"/>
    <n v="1982.34"/>
    <n v="1784.106"/>
  </r>
  <r>
    <x v="928"/>
    <s v="14-Feb-2025"/>
    <x v="1"/>
    <x v="2"/>
    <s v="Delhi"/>
    <x v="3"/>
    <x v="2"/>
    <s v="Comics"/>
    <n v="4"/>
    <n v="2791.76"/>
    <n v="0.13"/>
    <n v="9715.32"/>
    <s v="Debit Card"/>
    <x v="2"/>
    <s v="Express"/>
    <s v="Delivered"/>
    <n v="11167.04"/>
    <n v="9715.3248000000003"/>
  </r>
  <r>
    <x v="929"/>
    <s v="07-Apr-2025"/>
    <x v="3"/>
    <x v="4"/>
    <s v="Gujarat"/>
    <x v="3"/>
    <x v="1"/>
    <s v="Biscuits"/>
    <n v="2"/>
    <n v="3545.16"/>
    <n v="0.06"/>
    <n v="6664.9"/>
    <s v="COD"/>
    <x v="1"/>
    <s v="Standard"/>
    <s v="In Transit"/>
    <n v="7090.32"/>
    <n v="6664.9007999999994"/>
  </r>
  <r>
    <x v="930"/>
    <s v="14-Feb-2025"/>
    <x v="1"/>
    <x v="2"/>
    <s v="Gujarat"/>
    <x v="2"/>
    <x v="0"/>
    <s v="Headphones"/>
    <n v="1"/>
    <n v="391.93"/>
    <n v="0.09"/>
    <n v="356.66"/>
    <s v="Net Banking"/>
    <x v="0"/>
    <s v="Standard"/>
    <s v="Delivered"/>
    <n v="391.93"/>
    <n v="356.65630000000004"/>
  </r>
  <r>
    <x v="931"/>
    <s v="24-Feb-2025"/>
    <x v="3"/>
    <x v="2"/>
    <s v="Delhi"/>
    <x v="3"/>
    <x v="1"/>
    <s v="Biscuits"/>
    <n v="1"/>
    <n v="3760.28"/>
    <n v="0.03"/>
    <n v="3647.47"/>
    <s v="Debit Card"/>
    <x v="0"/>
    <s v="Same-Day"/>
    <s v="Delivered"/>
    <n v="3760.28"/>
    <n v="3647.4716000000003"/>
  </r>
  <r>
    <x v="932"/>
    <s v="28-Mar-2025"/>
    <x v="1"/>
    <x v="5"/>
    <s v="Karnataka"/>
    <x v="3"/>
    <x v="0"/>
    <s v="Smartwatch"/>
    <n v="1"/>
    <n v="3347.46"/>
    <n v="0.02"/>
    <n v="3280.51"/>
    <s v="Credit Card"/>
    <x v="1"/>
    <s v="Same-Day"/>
    <s v="Delivered"/>
    <n v="3347.46"/>
    <n v="3280.5108"/>
  </r>
  <r>
    <x v="933"/>
    <s v="07-Apr-2025"/>
    <x v="3"/>
    <x v="4"/>
    <s v="Maharashtra"/>
    <x v="3"/>
    <x v="4"/>
    <s v="Sofa"/>
    <n v="1"/>
    <n v="2889"/>
    <n v="0.2"/>
    <n v="2311.1999999999998"/>
    <s v="Debit Card"/>
    <x v="0"/>
    <s v="Standard"/>
    <s v="Delivered"/>
    <n v="2889"/>
    <n v="2311.2000000000003"/>
  </r>
  <r>
    <x v="934"/>
    <s v="08-Jan-2025"/>
    <x v="0"/>
    <x v="1"/>
    <s v="Tamil Nadu"/>
    <x v="2"/>
    <x v="3"/>
    <s v="Dress"/>
    <n v="3"/>
    <n v="2275.4699999999998"/>
    <n v="0.16"/>
    <n v="5734.18"/>
    <s v="Net Banking"/>
    <x v="1"/>
    <s v="Standard"/>
    <s v="Delivered"/>
    <n v="6826.41"/>
    <n v="5734.1844000000001"/>
  </r>
  <r>
    <x v="935"/>
    <s v="19-Mar-2025"/>
    <x v="0"/>
    <x v="5"/>
    <s v="Gujarat"/>
    <x v="1"/>
    <x v="0"/>
    <s v="Smartphone"/>
    <n v="2"/>
    <n v="153.25"/>
    <n v="0.21"/>
    <n v="242.14"/>
    <s v="Debit Card"/>
    <x v="1"/>
    <s v="Same-Day"/>
    <s v="Delivered"/>
    <n v="306.5"/>
    <n v="242.13500000000002"/>
  </r>
  <r>
    <x v="936"/>
    <s v="09-Mar-2025"/>
    <x v="6"/>
    <x v="5"/>
    <s v="Delhi"/>
    <x v="3"/>
    <x v="4"/>
    <s v="Curtain"/>
    <n v="3"/>
    <n v="4868.3"/>
    <n v="0.13"/>
    <n v="12706.26"/>
    <s v="Net Banking"/>
    <x v="0"/>
    <s v="Standard"/>
    <s v="Delivered"/>
    <n v="14604.900000000001"/>
    <n v="12706.263000000001"/>
  </r>
  <r>
    <x v="937"/>
    <s v="12-May-2025"/>
    <x v="3"/>
    <x v="0"/>
    <s v="Tamil Nadu"/>
    <x v="1"/>
    <x v="0"/>
    <s v="Laptop"/>
    <n v="5"/>
    <n v="3064.91"/>
    <n v="0.02"/>
    <n v="15018.06"/>
    <s v="Debit Card"/>
    <x v="1"/>
    <s v="Same-Day"/>
    <s v="Delivered"/>
    <n v="15324.55"/>
    <n v="15018.058999999999"/>
  </r>
  <r>
    <x v="938"/>
    <s v="14-May-2025"/>
    <x v="0"/>
    <x v="0"/>
    <s v="Delhi"/>
    <x v="2"/>
    <x v="2"/>
    <s v="Biography"/>
    <n v="4"/>
    <n v="1054.18"/>
    <n v="0.03"/>
    <n v="4090.22"/>
    <s v="Credit Card"/>
    <x v="2"/>
    <s v="Standard"/>
    <s v="Delivered"/>
    <n v="4216.72"/>
    <n v="4090.2184000000002"/>
  </r>
  <r>
    <x v="939"/>
    <s v="06-Jun-2025"/>
    <x v="1"/>
    <x v="3"/>
    <s v="Delhi"/>
    <x v="2"/>
    <x v="4"/>
    <s v="Lamp"/>
    <n v="5"/>
    <n v="621.67999999999995"/>
    <n v="0.05"/>
    <n v="2952.98"/>
    <s v="UPI"/>
    <x v="0"/>
    <s v="Standard"/>
    <s v="Delivered"/>
    <n v="3108.3999999999996"/>
    <n v="2952.9799999999996"/>
  </r>
  <r>
    <x v="940"/>
    <s v="22-Mar-2025"/>
    <x v="4"/>
    <x v="5"/>
    <s v="Delhi"/>
    <x v="0"/>
    <x v="3"/>
    <s v="T-shirt"/>
    <n v="5"/>
    <n v="2867.5"/>
    <n v="0.14000000000000001"/>
    <n v="12330.25"/>
    <s v="UPI"/>
    <x v="0"/>
    <s v="Express"/>
    <s v="Delivered"/>
    <n v="14337.5"/>
    <n v="12330.25"/>
  </r>
  <r>
    <x v="941"/>
    <s v="23-May-2025"/>
    <x v="1"/>
    <x v="0"/>
    <s v="Maharashtra"/>
    <x v="2"/>
    <x v="0"/>
    <s v="Headphones"/>
    <n v="4"/>
    <n v="2551.06"/>
    <n v="0.08"/>
    <n v="9387.9"/>
    <s v="UPI"/>
    <x v="2"/>
    <s v="Express"/>
    <s v="In Transit"/>
    <n v="10204.24"/>
    <n v="9387.9007999999994"/>
  </r>
  <r>
    <x v="942"/>
    <s v="04-Feb-2025"/>
    <x v="2"/>
    <x v="2"/>
    <s v="Tamil Nadu"/>
    <x v="1"/>
    <x v="0"/>
    <s v="Headphones"/>
    <n v="5"/>
    <n v="4056.72"/>
    <n v="0.04"/>
    <n v="19472.259999999998"/>
    <s v="COD"/>
    <x v="0"/>
    <s v="Same-Day"/>
    <s v="Delivered"/>
    <n v="20283.599999999999"/>
    <n v="19472.255999999998"/>
  </r>
  <r>
    <x v="943"/>
    <s v="15-Jun-2025"/>
    <x v="6"/>
    <x v="3"/>
    <s v="Delhi"/>
    <x v="3"/>
    <x v="0"/>
    <s v="Headphones"/>
    <n v="4"/>
    <n v="485.89"/>
    <n v="0.16"/>
    <n v="1632.59"/>
    <s v="Debit Card"/>
    <x v="1"/>
    <s v="Same-Day"/>
    <s v="Returned"/>
    <n v="1943.56"/>
    <n v="1632.5903999999998"/>
  </r>
  <r>
    <x v="944"/>
    <s v="03-Apr-2025"/>
    <x v="5"/>
    <x v="4"/>
    <s v="Gujarat"/>
    <x v="1"/>
    <x v="3"/>
    <s v="Jeans"/>
    <n v="5"/>
    <n v="3291.84"/>
    <n v="0.23"/>
    <n v="12673.58"/>
    <s v="COD"/>
    <x v="1"/>
    <s v="Express"/>
    <s v="Cancelled"/>
    <n v="16459.2"/>
    <n v="12673.584000000001"/>
  </r>
  <r>
    <x v="945"/>
    <s v="30-Jun-2025"/>
    <x v="3"/>
    <x v="3"/>
    <s v="Karnataka"/>
    <x v="3"/>
    <x v="4"/>
    <s v="Curtain"/>
    <n v="1"/>
    <n v="4464.33"/>
    <n v="0.19"/>
    <n v="3616.11"/>
    <s v="COD"/>
    <x v="2"/>
    <s v="Express"/>
    <s v="Delivered"/>
    <n v="4464.33"/>
    <n v="3616.1073000000001"/>
  </r>
  <r>
    <x v="946"/>
    <s v="27-Jan-2025"/>
    <x v="3"/>
    <x v="1"/>
    <s v="Delhi"/>
    <x v="0"/>
    <x v="1"/>
    <s v="Rice"/>
    <n v="4"/>
    <n v="577.29"/>
    <n v="0"/>
    <n v="2309.16"/>
    <s v="COD"/>
    <x v="1"/>
    <s v="Express"/>
    <s v="Delivered"/>
    <n v="2309.16"/>
    <n v="2309.16"/>
  </r>
  <r>
    <x v="947"/>
    <s v="03-May-2025"/>
    <x v="4"/>
    <x v="0"/>
    <s v="Delhi"/>
    <x v="0"/>
    <x v="2"/>
    <s v="Comics"/>
    <n v="1"/>
    <n v="1472.57"/>
    <n v="0.09"/>
    <n v="1340.04"/>
    <s v="UPI"/>
    <x v="0"/>
    <s v="Standard"/>
    <s v="Delivered"/>
    <n v="1472.57"/>
    <n v="1340.0387000000001"/>
  </r>
  <r>
    <x v="948"/>
    <s v="16-Apr-2025"/>
    <x v="0"/>
    <x v="4"/>
    <s v="Tamil Nadu"/>
    <x v="0"/>
    <x v="2"/>
    <s v="Comics"/>
    <n v="2"/>
    <n v="4705.16"/>
    <n v="0.24"/>
    <n v="7151.84"/>
    <s v="UPI"/>
    <x v="2"/>
    <s v="Express"/>
    <s v="Delivered"/>
    <n v="9410.32"/>
    <n v="7151.8432000000003"/>
  </r>
  <r>
    <x v="949"/>
    <s v="08-Jan-2025"/>
    <x v="0"/>
    <x v="1"/>
    <s v="Tamil Nadu"/>
    <x v="2"/>
    <x v="4"/>
    <s v="Table"/>
    <n v="2"/>
    <n v="2260.06"/>
    <n v="0.13"/>
    <n v="3932.5"/>
    <s v="COD"/>
    <x v="1"/>
    <s v="Same-Day"/>
    <s v="Delivered"/>
    <n v="4520.12"/>
    <n v="3932.5043999999998"/>
  </r>
  <r>
    <x v="950"/>
    <s v="28-Jun-2025"/>
    <x v="4"/>
    <x v="3"/>
    <s v="Karnataka"/>
    <x v="0"/>
    <x v="2"/>
    <s v="Biography"/>
    <n v="1"/>
    <n v="3731.11"/>
    <n v="0.06"/>
    <n v="3507.24"/>
    <s v="Credit Card"/>
    <x v="1"/>
    <s v="Same-Day"/>
    <s v="Delivered"/>
    <n v="3731.11"/>
    <n v="3507.2433999999998"/>
  </r>
  <r>
    <x v="951"/>
    <s v="20-Mar-2025"/>
    <x v="5"/>
    <x v="5"/>
    <s v="Tamil Nadu"/>
    <x v="0"/>
    <x v="0"/>
    <s v="Headphones"/>
    <n v="4"/>
    <n v="4283.76"/>
    <n v="0.06"/>
    <n v="16106.94"/>
    <s v="Debit Card"/>
    <x v="1"/>
    <s v="Express"/>
    <s v="Delivered"/>
    <n v="17135.04"/>
    <n v="16106.937599999999"/>
  </r>
  <r>
    <x v="952"/>
    <s v="27-Apr-2025"/>
    <x v="6"/>
    <x v="4"/>
    <s v="Maharashtra"/>
    <x v="3"/>
    <x v="2"/>
    <s v="Biography"/>
    <n v="1"/>
    <n v="4595.5600000000004"/>
    <n v="0.23"/>
    <n v="3538.58"/>
    <s v="Credit Card"/>
    <x v="0"/>
    <s v="Express"/>
    <s v="Delivered"/>
    <n v="4595.5600000000004"/>
    <n v="3538.5812000000005"/>
  </r>
  <r>
    <x v="953"/>
    <s v="22-Apr-2025"/>
    <x v="2"/>
    <x v="4"/>
    <s v="Karnataka"/>
    <x v="1"/>
    <x v="0"/>
    <s v="Headphones"/>
    <n v="2"/>
    <n v="3541.23"/>
    <n v="0.12"/>
    <n v="6232.56"/>
    <s v="COD"/>
    <x v="2"/>
    <s v="Express"/>
    <s v="Delivered"/>
    <n v="7082.46"/>
    <n v="6232.5648000000001"/>
  </r>
  <r>
    <x v="954"/>
    <s v="11-May-2025"/>
    <x v="6"/>
    <x v="0"/>
    <s v="Delhi"/>
    <x v="0"/>
    <x v="3"/>
    <s v="Jacket"/>
    <n v="5"/>
    <n v="253.48"/>
    <n v="0.15"/>
    <n v="1077.29"/>
    <s v="Debit Card"/>
    <x v="2"/>
    <s v="Express"/>
    <s v="Returned"/>
    <n v="1267.3999999999999"/>
    <n v="1077.29"/>
  </r>
  <r>
    <x v="955"/>
    <s v="08-Jan-2025"/>
    <x v="0"/>
    <x v="1"/>
    <s v="Tamil Nadu"/>
    <x v="1"/>
    <x v="4"/>
    <s v="Table"/>
    <n v="2"/>
    <n v="4353.3"/>
    <n v="0.24"/>
    <n v="6617.02"/>
    <s v="Debit Card"/>
    <x v="0"/>
    <s v="Same-Day"/>
    <s v="Delivered"/>
    <n v="8706.6"/>
    <n v="6617.0160000000005"/>
  </r>
  <r>
    <x v="956"/>
    <s v="19-Jan-2025"/>
    <x v="6"/>
    <x v="1"/>
    <s v="Delhi"/>
    <x v="1"/>
    <x v="3"/>
    <s v="T-shirt"/>
    <n v="4"/>
    <n v="500.37"/>
    <n v="0.22"/>
    <n v="1561.15"/>
    <s v="Credit Card"/>
    <x v="2"/>
    <s v="Express"/>
    <s v="Delivered"/>
    <n v="2001.48"/>
    <n v="1561.1544000000001"/>
  </r>
  <r>
    <x v="957"/>
    <s v="07-May-2025"/>
    <x v="0"/>
    <x v="0"/>
    <s v="Maharashtra"/>
    <x v="2"/>
    <x v="4"/>
    <s v="Sofa"/>
    <n v="3"/>
    <n v="4820.49"/>
    <n v="7.0000000000000007E-2"/>
    <n v="13449.17"/>
    <s v="Credit Card"/>
    <x v="2"/>
    <s v="Standard"/>
    <s v="Returned"/>
    <n v="14461.47"/>
    <n v="13449.167099999999"/>
  </r>
  <r>
    <x v="958"/>
    <s v="27-Mar-2025"/>
    <x v="5"/>
    <x v="5"/>
    <s v="Gujarat"/>
    <x v="0"/>
    <x v="2"/>
    <s v="Biography"/>
    <n v="4"/>
    <n v="1837.99"/>
    <n v="0.17"/>
    <n v="6102.13"/>
    <s v="Debit Card"/>
    <x v="1"/>
    <s v="Express"/>
    <s v="Delivered"/>
    <n v="7351.96"/>
    <n v="6102.1268"/>
  </r>
  <r>
    <x v="959"/>
    <s v="29-Jan-2025"/>
    <x v="0"/>
    <x v="1"/>
    <s v="Maharashtra"/>
    <x v="2"/>
    <x v="1"/>
    <s v="Oil"/>
    <n v="2"/>
    <n v="1686.29"/>
    <n v="0.25"/>
    <n v="2529.4299999999998"/>
    <s v="COD"/>
    <x v="1"/>
    <s v="Same-Day"/>
    <s v="Delivered"/>
    <n v="3372.58"/>
    <n v="2529.4349999999999"/>
  </r>
  <r>
    <x v="960"/>
    <s v="20-Jun-2025"/>
    <x v="1"/>
    <x v="3"/>
    <s v="Tamil Nadu"/>
    <x v="3"/>
    <x v="2"/>
    <s v="Textbook"/>
    <n v="4"/>
    <n v="1387.73"/>
    <n v="0.18"/>
    <n v="4551.75"/>
    <s v="UPI"/>
    <x v="0"/>
    <s v="Express"/>
    <s v="Delivered"/>
    <n v="5550.92"/>
    <n v="4551.7544000000007"/>
  </r>
  <r>
    <x v="961"/>
    <s v="02-Apr-2025"/>
    <x v="0"/>
    <x v="4"/>
    <s v="Maharashtra"/>
    <x v="1"/>
    <x v="1"/>
    <s v="Rice"/>
    <n v="2"/>
    <n v="2158.86"/>
    <n v="0.14000000000000001"/>
    <n v="3713.24"/>
    <s v="Debit Card"/>
    <x v="1"/>
    <s v="Standard"/>
    <s v="Delivered"/>
    <n v="4317.72"/>
    <n v="3713.2392"/>
  </r>
  <r>
    <x v="962"/>
    <s v="07-Feb-2025"/>
    <x v="1"/>
    <x v="2"/>
    <s v="Gujarat"/>
    <x v="0"/>
    <x v="3"/>
    <s v="Jeans"/>
    <n v="3"/>
    <n v="179.34"/>
    <n v="0.22"/>
    <n v="419.66"/>
    <s v="Credit Card"/>
    <x v="2"/>
    <s v="Same-Day"/>
    <s v="Delivered"/>
    <n v="538.02"/>
    <n v="419.65559999999999"/>
  </r>
  <r>
    <x v="963"/>
    <s v="12-Jan-2025"/>
    <x v="6"/>
    <x v="1"/>
    <s v="Tamil Nadu"/>
    <x v="0"/>
    <x v="2"/>
    <s v="Biography"/>
    <n v="5"/>
    <n v="2186.66"/>
    <n v="0.24"/>
    <n v="8309.31"/>
    <s v="UPI"/>
    <x v="2"/>
    <s v="Express"/>
    <s v="Returned"/>
    <n v="10933.3"/>
    <n v="8309.3079999999991"/>
  </r>
  <r>
    <x v="964"/>
    <s v="22-Feb-2025"/>
    <x v="4"/>
    <x v="2"/>
    <s v="Karnataka"/>
    <x v="1"/>
    <x v="2"/>
    <s v="Biography"/>
    <n v="5"/>
    <n v="897.02"/>
    <n v="0.11"/>
    <n v="3991.74"/>
    <s v="Debit Card"/>
    <x v="1"/>
    <s v="Express"/>
    <s v="Delivered"/>
    <n v="4485.1000000000004"/>
    <n v="3991.7390000000005"/>
  </r>
  <r>
    <x v="965"/>
    <s v="17-Mar-2025"/>
    <x v="3"/>
    <x v="5"/>
    <s v="Maharashtra"/>
    <x v="0"/>
    <x v="1"/>
    <s v="Rice"/>
    <n v="1"/>
    <n v="3119.68"/>
    <n v="0.1"/>
    <n v="2807.71"/>
    <s v="Credit Card"/>
    <x v="0"/>
    <s v="Express"/>
    <s v="Delivered"/>
    <n v="3119.68"/>
    <n v="2807.712"/>
  </r>
  <r>
    <x v="966"/>
    <s v="07-Mar-2025"/>
    <x v="1"/>
    <x v="5"/>
    <s v="Karnataka"/>
    <x v="3"/>
    <x v="1"/>
    <s v="Rice"/>
    <n v="2"/>
    <n v="3906.71"/>
    <n v="0.14000000000000001"/>
    <n v="6719.54"/>
    <s v="Net Banking"/>
    <x v="0"/>
    <s v="Standard"/>
    <s v="Returned"/>
    <n v="7813.42"/>
    <n v="6719.5411999999997"/>
  </r>
  <r>
    <x v="967"/>
    <s v="13-Feb-2025"/>
    <x v="5"/>
    <x v="2"/>
    <s v="Tamil Nadu"/>
    <x v="2"/>
    <x v="0"/>
    <s v="Headphones"/>
    <n v="4"/>
    <n v="137.27000000000001"/>
    <n v="0.09"/>
    <n v="499.66"/>
    <s v="Net Banking"/>
    <x v="1"/>
    <s v="Standard"/>
    <s v="Delivered"/>
    <n v="549.08000000000004"/>
    <n v="499.66280000000006"/>
  </r>
  <r>
    <x v="968"/>
    <s v="01-Apr-2025"/>
    <x v="2"/>
    <x v="4"/>
    <s v="Tamil Nadu"/>
    <x v="2"/>
    <x v="4"/>
    <s v="Curtain"/>
    <n v="4"/>
    <n v="260.11"/>
    <n v="0.01"/>
    <n v="1030.04"/>
    <s v="Debit Card"/>
    <x v="0"/>
    <s v="Express"/>
    <s v="Delivered"/>
    <n v="1040.44"/>
    <n v="1030.0355999999999"/>
  </r>
  <r>
    <x v="969"/>
    <s v="07-Mar-2025"/>
    <x v="1"/>
    <x v="5"/>
    <s v="Delhi"/>
    <x v="1"/>
    <x v="1"/>
    <s v="Biscuits"/>
    <n v="2"/>
    <n v="3119.71"/>
    <n v="0.1"/>
    <n v="5615.48"/>
    <s v="COD"/>
    <x v="2"/>
    <s v="Standard"/>
    <s v="Delivered"/>
    <n v="6239.42"/>
    <n v="5615.4780000000001"/>
  </r>
  <r>
    <x v="970"/>
    <s v="09-Mar-2025"/>
    <x v="6"/>
    <x v="5"/>
    <s v="Tamil Nadu"/>
    <x v="0"/>
    <x v="2"/>
    <s v="Textbook"/>
    <n v="2"/>
    <n v="2243.27"/>
    <n v="0.02"/>
    <n v="4396.8100000000004"/>
    <s v="UPI"/>
    <x v="1"/>
    <s v="Standard"/>
    <s v="Delivered"/>
    <n v="4486.54"/>
    <n v="4396.8091999999997"/>
  </r>
  <r>
    <x v="971"/>
    <s v="30-May-2025"/>
    <x v="1"/>
    <x v="0"/>
    <s v="Gujarat"/>
    <x v="3"/>
    <x v="2"/>
    <s v="Comics"/>
    <n v="2"/>
    <n v="556.95000000000005"/>
    <n v="0.01"/>
    <n v="1102.76"/>
    <s v="Debit Card"/>
    <x v="2"/>
    <s v="Standard"/>
    <s v="Delivered"/>
    <n v="1113.9000000000001"/>
    <n v="1102.761"/>
  </r>
  <r>
    <x v="972"/>
    <s v="22-Jun-2025"/>
    <x v="6"/>
    <x v="3"/>
    <s v="Gujarat"/>
    <x v="3"/>
    <x v="1"/>
    <s v="Rice"/>
    <n v="2"/>
    <n v="4918.7299999999996"/>
    <n v="0.16"/>
    <n v="8263.4699999999993"/>
    <s v="Net Banking"/>
    <x v="0"/>
    <s v="Express"/>
    <s v="Delivered"/>
    <n v="9837.4599999999991"/>
    <n v="8263.4663999999993"/>
  </r>
  <r>
    <x v="973"/>
    <s v="17-Mar-2025"/>
    <x v="3"/>
    <x v="5"/>
    <s v="Delhi"/>
    <x v="0"/>
    <x v="3"/>
    <s v="Dress"/>
    <n v="4"/>
    <n v="3874.92"/>
    <n v="0.16"/>
    <n v="13019.73"/>
    <s v="COD"/>
    <x v="0"/>
    <s v="Express"/>
    <s v="Returned"/>
    <n v="15499.68"/>
    <n v="13019.7312"/>
  </r>
  <r>
    <x v="974"/>
    <s v="26-Feb-2025"/>
    <x v="0"/>
    <x v="2"/>
    <s v="Maharashtra"/>
    <x v="0"/>
    <x v="0"/>
    <s v="Smartphone"/>
    <n v="1"/>
    <n v="624.67999999999995"/>
    <n v="7.0000000000000007E-2"/>
    <n v="580.95000000000005"/>
    <s v="Net Banking"/>
    <x v="1"/>
    <s v="Standard"/>
    <s v="Delivered"/>
    <n v="624.67999999999995"/>
    <n v="580.9523999999999"/>
  </r>
  <r>
    <x v="975"/>
    <s v="29-May-2025"/>
    <x v="5"/>
    <x v="0"/>
    <s v="Tamil Nadu"/>
    <x v="0"/>
    <x v="4"/>
    <s v="Sofa"/>
    <n v="1"/>
    <n v="2127.35"/>
    <n v="0.12"/>
    <n v="1872.07"/>
    <s v="Credit Card"/>
    <x v="2"/>
    <s v="Same-Day"/>
    <s v="Delivered"/>
    <n v="2127.35"/>
    <n v="1872.068"/>
  </r>
  <r>
    <x v="976"/>
    <s v="13-Jun-2025"/>
    <x v="1"/>
    <x v="3"/>
    <s v="Karnataka"/>
    <x v="0"/>
    <x v="2"/>
    <s v="Biography"/>
    <n v="2"/>
    <n v="1563.9"/>
    <n v="0.23"/>
    <n v="2408.41"/>
    <s v="Net Banking"/>
    <x v="0"/>
    <s v="Same-Day"/>
    <s v="Delivered"/>
    <n v="3127.8"/>
    <n v="2408.4060000000004"/>
  </r>
  <r>
    <x v="977"/>
    <s v="25-Mar-2025"/>
    <x v="2"/>
    <x v="5"/>
    <s v="Tamil Nadu"/>
    <x v="0"/>
    <x v="4"/>
    <s v="Curtain"/>
    <n v="5"/>
    <n v="124.57"/>
    <n v="0.13"/>
    <n v="541.88"/>
    <s v="COD"/>
    <x v="1"/>
    <s v="Express"/>
    <s v="Delivered"/>
    <n v="622.84999999999991"/>
    <n v="541.87949999999989"/>
  </r>
  <r>
    <x v="978"/>
    <s v="20-Feb-2025"/>
    <x v="5"/>
    <x v="2"/>
    <s v="Gujarat"/>
    <x v="0"/>
    <x v="0"/>
    <s v="Smartphone"/>
    <n v="2"/>
    <n v="4347.68"/>
    <n v="0.03"/>
    <n v="8434.5"/>
    <s v="COD"/>
    <x v="0"/>
    <s v="Standard"/>
    <s v="Delivered"/>
    <n v="8695.36"/>
    <n v="8434.4992000000002"/>
  </r>
  <r>
    <x v="979"/>
    <s v="14-Jun-2025"/>
    <x v="4"/>
    <x v="3"/>
    <s v="Delhi"/>
    <x v="2"/>
    <x v="3"/>
    <s v="T-shirt"/>
    <n v="4"/>
    <n v="1076.26"/>
    <n v="0.02"/>
    <n v="4218.9399999999996"/>
    <s v="UPI"/>
    <x v="2"/>
    <s v="Same-Day"/>
    <s v="Delivered"/>
    <n v="4305.04"/>
    <n v="4218.9391999999998"/>
  </r>
  <r>
    <x v="980"/>
    <s v="18-Jan-2025"/>
    <x v="4"/>
    <x v="1"/>
    <s v="Gujarat"/>
    <x v="2"/>
    <x v="2"/>
    <s v="Biography"/>
    <n v="3"/>
    <n v="947.5"/>
    <n v="0.17"/>
    <n v="2359.2800000000002"/>
    <s v="Net Banking"/>
    <x v="0"/>
    <s v="Same-Day"/>
    <s v="In Transit"/>
    <n v="2842.5"/>
    <n v="2359.2750000000001"/>
  </r>
  <r>
    <x v="981"/>
    <s v="04-Apr-2025"/>
    <x v="1"/>
    <x v="4"/>
    <s v="Delhi"/>
    <x v="2"/>
    <x v="0"/>
    <s v="Headphones"/>
    <n v="4"/>
    <n v="2224.0100000000002"/>
    <n v="0.11"/>
    <n v="7917.48"/>
    <s v="Debit Card"/>
    <x v="1"/>
    <s v="Same-Day"/>
    <s v="Cancelled"/>
    <n v="8896.0400000000009"/>
    <n v="7917.4756000000007"/>
  </r>
  <r>
    <x v="982"/>
    <s v="06-Jan-2025"/>
    <x v="3"/>
    <x v="1"/>
    <s v="Gujarat"/>
    <x v="0"/>
    <x v="1"/>
    <s v="Rice"/>
    <n v="2"/>
    <n v="2879"/>
    <n v="0.09"/>
    <n v="5239.78"/>
    <s v="Net Banking"/>
    <x v="2"/>
    <s v="Same-Day"/>
    <s v="Delivered"/>
    <n v="5758"/>
    <n v="5239.78"/>
  </r>
  <r>
    <x v="983"/>
    <s v="28-May-2025"/>
    <x v="0"/>
    <x v="0"/>
    <s v="Gujarat"/>
    <x v="2"/>
    <x v="0"/>
    <s v="Headphones"/>
    <n v="5"/>
    <n v="4150.76"/>
    <n v="0.16"/>
    <n v="17433.189999999999"/>
    <s v="Net Banking"/>
    <x v="2"/>
    <s v="Same-Day"/>
    <s v="Delivered"/>
    <n v="20753.800000000003"/>
    <n v="17433.192000000003"/>
  </r>
  <r>
    <x v="984"/>
    <s v="17-Apr-2025"/>
    <x v="5"/>
    <x v="4"/>
    <s v="Karnataka"/>
    <x v="2"/>
    <x v="0"/>
    <s v="Laptop"/>
    <n v="3"/>
    <n v="1302.06"/>
    <n v="0.05"/>
    <n v="3710.87"/>
    <s v="Net Banking"/>
    <x v="0"/>
    <s v="Express"/>
    <s v="Delivered"/>
    <n v="3906.18"/>
    <n v="3710.8709999999996"/>
  </r>
  <r>
    <x v="985"/>
    <s v="13-Jan-2025"/>
    <x v="3"/>
    <x v="1"/>
    <s v="Maharashtra"/>
    <x v="2"/>
    <x v="4"/>
    <s v="Lamp"/>
    <n v="1"/>
    <n v="3612.33"/>
    <n v="0.05"/>
    <n v="3431.71"/>
    <s v="UPI"/>
    <x v="1"/>
    <s v="Same-Day"/>
    <s v="Returned"/>
    <n v="3612.33"/>
    <n v="3431.7134999999998"/>
  </r>
  <r>
    <x v="986"/>
    <s v="11-Mar-2025"/>
    <x v="2"/>
    <x v="5"/>
    <s v="Tamil Nadu"/>
    <x v="0"/>
    <x v="1"/>
    <s v="Rice"/>
    <n v="2"/>
    <n v="2683.59"/>
    <n v="0.03"/>
    <n v="5206.16"/>
    <s v="UPI"/>
    <x v="1"/>
    <s v="Express"/>
    <s v="Delivered"/>
    <n v="5367.18"/>
    <n v="5206.1646000000001"/>
  </r>
  <r>
    <x v="987"/>
    <s v="15-Feb-2025"/>
    <x v="4"/>
    <x v="2"/>
    <s v="Karnataka"/>
    <x v="2"/>
    <x v="2"/>
    <s v="Biography"/>
    <n v="2"/>
    <n v="343.33"/>
    <n v="0.12"/>
    <n v="604.26"/>
    <s v="UPI"/>
    <x v="0"/>
    <s v="Standard"/>
    <s v="Delivered"/>
    <n v="686.66"/>
    <n v="604.26080000000002"/>
  </r>
  <r>
    <x v="988"/>
    <s v="09-May-2025"/>
    <x v="1"/>
    <x v="0"/>
    <s v="Delhi"/>
    <x v="0"/>
    <x v="0"/>
    <s v="Smartwatch"/>
    <n v="5"/>
    <n v="1976"/>
    <n v="0.14000000000000001"/>
    <n v="8496.7999999999993"/>
    <s v="COD"/>
    <x v="2"/>
    <s v="Express"/>
    <s v="Delivered"/>
    <n v="9880"/>
    <n v="8496.7999999999993"/>
  </r>
  <r>
    <x v="989"/>
    <s v="16-Jan-2025"/>
    <x v="5"/>
    <x v="1"/>
    <s v="Tamil Nadu"/>
    <x v="0"/>
    <x v="1"/>
    <s v="Rice"/>
    <n v="4"/>
    <n v="281.33999999999997"/>
    <n v="0.13"/>
    <n v="979.06"/>
    <s v="UPI"/>
    <x v="0"/>
    <s v="Same-Day"/>
    <s v="Delivered"/>
    <n v="1125.3599999999999"/>
    <n v="979.06319999999994"/>
  </r>
  <r>
    <x v="990"/>
    <s v="03-Jun-2025"/>
    <x v="2"/>
    <x v="3"/>
    <s v="Tamil Nadu"/>
    <x v="0"/>
    <x v="0"/>
    <s v="Smartphone"/>
    <n v="3"/>
    <n v="1445.9"/>
    <n v="0.19"/>
    <n v="3513.54"/>
    <s v="Credit Card"/>
    <x v="2"/>
    <s v="Express"/>
    <s v="Delivered"/>
    <n v="4337.7000000000007"/>
    <n v="3513.5370000000007"/>
  </r>
  <r>
    <x v="991"/>
    <s v="09-May-2025"/>
    <x v="1"/>
    <x v="0"/>
    <s v="Gujarat"/>
    <x v="0"/>
    <x v="4"/>
    <s v="Table"/>
    <n v="3"/>
    <n v="3512.64"/>
    <n v="0.11"/>
    <n v="9378.75"/>
    <s v="Credit Card"/>
    <x v="2"/>
    <s v="Same-Day"/>
    <s v="Cancelled"/>
    <n v="10537.92"/>
    <n v="9378.7487999999994"/>
  </r>
  <r>
    <x v="992"/>
    <s v="10-Jan-2025"/>
    <x v="1"/>
    <x v="1"/>
    <s v="Maharashtra"/>
    <x v="1"/>
    <x v="1"/>
    <s v="Rice"/>
    <n v="1"/>
    <n v="779.8"/>
    <n v="0.25"/>
    <n v="584.85"/>
    <s v="Debit Card"/>
    <x v="0"/>
    <s v="Same-Day"/>
    <s v="Delivered"/>
    <n v="779.8"/>
    <n v="584.84999999999991"/>
  </r>
  <r>
    <x v="993"/>
    <s v="29-May-2025"/>
    <x v="5"/>
    <x v="0"/>
    <s v="Karnataka"/>
    <x v="0"/>
    <x v="0"/>
    <s v="Laptop"/>
    <n v="1"/>
    <n v="1372.47"/>
    <n v="0.2"/>
    <n v="1097.98"/>
    <s v="COD"/>
    <x v="0"/>
    <s v="Standard"/>
    <s v="Returned"/>
    <n v="1372.47"/>
    <n v="1097.9760000000001"/>
  </r>
  <r>
    <x v="994"/>
    <s v="09-Jan-2025"/>
    <x v="5"/>
    <x v="1"/>
    <s v="Karnataka"/>
    <x v="1"/>
    <x v="0"/>
    <s v="Headphones"/>
    <n v="3"/>
    <n v="3523.46"/>
    <n v="0.23"/>
    <n v="8139.19"/>
    <s v="COD"/>
    <x v="2"/>
    <s v="Same-Day"/>
    <s v="Delivered"/>
    <n v="10570.380000000001"/>
    <n v="8139.1926000000012"/>
  </r>
  <r>
    <x v="995"/>
    <s v="20-Feb-2025"/>
    <x v="5"/>
    <x v="2"/>
    <s v="Gujarat"/>
    <x v="1"/>
    <x v="4"/>
    <s v="Sofa"/>
    <n v="4"/>
    <n v="3374.35"/>
    <n v="0.13"/>
    <n v="11742.74"/>
    <s v="Net Banking"/>
    <x v="1"/>
    <s v="Standard"/>
    <s v="Delivered"/>
    <n v="13497.4"/>
    <n v="11742.737999999999"/>
  </r>
  <r>
    <x v="996"/>
    <s v="10-Feb-2025"/>
    <x v="3"/>
    <x v="2"/>
    <s v="Tamil Nadu"/>
    <x v="3"/>
    <x v="4"/>
    <s v="Curtain"/>
    <n v="3"/>
    <n v="3854.39"/>
    <n v="0.18"/>
    <n v="9481.7999999999993"/>
    <s v="Debit Card"/>
    <x v="0"/>
    <s v="Express"/>
    <s v="Delivered"/>
    <n v="11563.17"/>
    <n v="9481.7993999999999"/>
  </r>
  <r>
    <x v="997"/>
    <s v="14-Jun-2025"/>
    <x v="4"/>
    <x v="3"/>
    <s v="Maharashtra"/>
    <x v="3"/>
    <x v="3"/>
    <s v="T-shirt"/>
    <n v="2"/>
    <n v="164.33"/>
    <n v="0.05"/>
    <n v="312.23"/>
    <s v="Net Banking"/>
    <x v="0"/>
    <s v="Express"/>
    <s v="Delivered"/>
    <n v="328.66"/>
    <n v="312.22700000000003"/>
  </r>
  <r>
    <x v="998"/>
    <s v="06-Jan-2025"/>
    <x v="3"/>
    <x v="1"/>
    <s v="Gujarat"/>
    <x v="3"/>
    <x v="4"/>
    <s v="Sofa"/>
    <n v="3"/>
    <n v="3826.39"/>
    <n v="0.08"/>
    <n v="10560.84"/>
    <s v="COD"/>
    <x v="1"/>
    <s v="Express"/>
    <s v="Cancelled"/>
    <n v="11479.17"/>
    <n v="10560.8364"/>
  </r>
  <r>
    <x v="999"/>
    <s v="03-May-2025"/>
    <x v="4"/>
    <x v="0"/>
    <s v="Delhi"/>
    <x v="3"/>
    <x v="0"/>
    <s v="Laptop"/>
    <n v="4"/>
    <n v="4352.51"/>
    <n v="0.13"/>
    <n v="15146.73"/>
    <s v="UPI"/>
    <x v="2"/>
    <s v="Express"/>
    <s v="Delivered"/>
    <n v="17410.04"/>
    <n v="15146.7348"/>
  </r>
  <r>
    <x v="1000"/>
    <s v="01-Feb-2025"/>
    <x v="4"/>
    <x v="2"/>
    <s v="Karnataka"/>
    <x v="0"/>
    <x v="2"/>
    <s v="Textbook"/>
    <n v="1"/>
    <n v="821.72"/>
    <n v="0.22"/>
    <n v="640.94000000000005"/>
    <s v="COD"/>
    <x v="1"/>
    <s v="Same-Day"/>
    <s v="Delivered"/>
    <n v="821.72"/>
    <n v="640.94159999999999"/>
  </r>
  <r>
    <x v="1001"/>
    <s v="18-Feb-2025"/>
    <x v="2"/>
    <x v="2"/>
    <s v="Karnataka"/>
    <x v="0"/>
    <x v="2"/>
    <s v="Textbook"/>
    <n v="5"/>
    <n v="2317.94"/>
    <n v="7.0000000000000007E-2"/>
    <n v="10778.42"/>
    <s v="Credit Card"/>
    <x v="2"/>
    <s v="Same-Day"/>
    <s v="Delivered"/>
    <n v="11589.7"/>
    <n v="10778.421"/>
  </r>
  <r>
    <x v="1002"/>
    <s v="27-Jan-2025"/>
    <x v="3"/>
    <x v="1"/>
    <s v="Tamil Nadu"/>
    <x v="0"/>
    <x v="3"/>
    <s v="Jeans"/>
    <n v="5"/>
    <n v="1735.32"/>
    <n v="0.11"/>
    <n v="7722.17"/>
    <s v="COD"/>
    <x v="2"/>
    <s v="Express"/>
    <s v="Delivered"/>
    <n v="8676.6"/>
    <n v="7722.1740000000009"/>
  </r>
  <r>
    <x v="1003"/>
    <s v="04-Apr-2025"/>
    <x v="1"/>
    <x v="4"/>
    <s v="Delhi"/>
    <x v="1"/>
    <x v="2"/>
    <s v="Biography"/>
    <n v="4"/>
    <n v="965.56"/>
    <n v="7.0000000000000007E-2"/>
    <n v="3591.88"/>
    <s v="UPI"/>
    <x v="0"/>
    <s v="Same-Day"/>
    <s v="Delivered"/>
    <n v="3862.24"/>
    <n v="3591.8831999999998"/>
  </r>
  <r>
    <x v="1004"/>
    <s v="12-May-2025"/>
    <x v="3"/>
    <x v="0"/>
    <s v="Delhi"/>
    <x v="3"/>
    <x v="0"/>
    <s v="Smartphone"/>
    <n v="1"/>
    <n v="360.38"/>
    <n v="0.01"/>
    <n v="356.78"/>
    <s v="Credit Card"/>
    <x v="0"/>
    <s v="Express"/>
    <s v="Delivered"/>
    <n v="360.38"/>
    <n v="356.77620000000002"/>
  </r>
  <r>
    <x v="1005"/>
    <s v="25-Jan-2025"/>
    <x v="4"/>
    <x v="1"/>
    <s v="Delhi"/>
    <x v="2"/>
    <x v="0"/>
    <s v="Headphones"/>
    <n v="4"/>
    <n v="2020.35"/>
    <n v="0.03"/>
    <n v="7838.96"/>
    <s v="COD"/>
    <x v="1"/>
    <s v="Same-Day"/>
    <s v="Delivered"/>
    <n v="8081.4"/>
    <n v="7838.9579999999996"/>
  </r>
  <r>
    <x v="1006"/>
    <s v="22-Apr-2025"/>
    <x v="2"/>
    <x v="4"/>
    <s v="Karnataka"/>
    <x v="1"/>
    <x v="3"/>
    <s v="Jeans"/>
    <n v="5"/>
    <n v="1511.1"/>
    <n v="0"/>
    <n v="7555.5"/>
    <s v="UPI"/>
    <x v="1"/>
    <s v="Standard"/>
    <s v="Delivered"/>
    <n v="7555.5"/>
    <n v="7555.5"/>
  </r>
  <r>
    <x v="1007"/>
    <s v="14-Feb-2025"/>
    <x v="1"/>
    <x v="2"/>
    <s v="Karnataka"/>
    <x v="1"/>
    <x v="3"/>
    <s v="Jeans"/>
    <n v="2"/>
    <n v="1727.56"/>
    <n v="0.11"/>
    <n v="3075.06"/>
    <s v="Credit Card"/>
    <x v="0"/>
    <s v="Standard"/>
    <s v="Delivered"/>
    <n v="3455.12"/>
    <n v="3075.0567999999998"/>
  </r>
  <r>
    <x v="1008"/>
    <s v="03-Apr-2025"/>
    <x v="5"/>
    <x v="4"/>
    <s v="Karnataka"/>
    <x v="0"/>
    <x v="0"/>
    <s v="Laptop"/>
    <n v="1"/>
    <n v="3010.63"/>
    <n v="0.24"/>
    <n v="2288.08"/>
    <s v="Credit Card"/>
    <x v="0"/>
    <s v="Same-Day"/>
    <s v="Delivered"/>
    <n v="3010.63"/>
    <n v="2288.0788000000002"/>
  </r>
  <r>
    <x v="1009"/>
    <s v="18-May-2025"/>
    <x v="6"/>
    <x v="0"/>
    <s v="Maharashtra"/>
    <x v="3"/>
    <x v="3"/>
    <s v="Jacket"/>
    <n v="5"/>
    <n v="3432.23"/>
    <n v="7.0000000000000007E-2"/>
    <n v="15959.87"/>
    <s v="Credit Card"/>
    <x v="0"/>
    <s v="Standard"/>
    <s v="Cancelled"/>
    <n v="17161.150000000001"/>
    <n v="15959.869500000001"/>
  </r>
  <r>
    <x v="1010"/>
    <s v="21-Feb-2025"/>
    <x v="1"/>
    <x v="2"/>
    <s v="Karnataka"/>
    <x v="1"/>
    <x v="0"/>
    <s v="Smartphone"/>
    <n v="4"/>
    <n v="3700.59"/>
    <n v="0.25"/>
    <n v="11101.77"/>
    <s v="UPI"/>
    <x v="2"/>
    <s v="Express"/>
    <s v="Delivered"/>
    <n v="14802.36"/>
    <n v="11101.77"/>
  </r>
  <r>
    <x v="1011"/>
    <s v="31-May-2025"/>
    <x v="4"/>
    <x v="0"/>
    <s v="Karnataka"/>
    <x v="1"/>
    <x v="2"/>
    <s v="Novel"/>
    <n v="3"/>
    <n v="4467.72"/>
    <n v="0.19"/>
    <n v="10856.56"/>
    <s v="UPI"/>
    <x v="1"/>
    <s v="Same-Day"/>
    <s v="Delivered"/>
    <n v="13403.16"/>
    <n v="10856.559600000001"/>
  </r>
  <r>
    <x v="1012"/>
    <s v="15-Mar-2025"/>
    <x v="4"/>
    <x v="5"/>
    <s v="Delhi"/>
    <x v="1"/>
    <x v="1"/>
    <s v="Rice"/>
    <n v="2"/>
    <n v="1850.25"/>
    <n v="0.01"/>
    <n v="3663.49"/>
    <s v="Net Banking"/>
    <x v="0"/>
    <s v="Same-Day"/>
    <s v="Delivered"/>
    <n v="3700.5"/>
    <n v="3663.4949999999999"/>
  </r>
  <r>
    <x v="1013"/>
    <s v="04-Feb-2025"/>
    <x v="2"/>
    <x v="2"/>
    <s v="Tamil Nadu"/>
    <x v="3"/>
    <x v="0"/>
    <s v="Laptop"/>
    <n v="5"/>
    <n v="4506.18"/>
    <n v="0.11"/>
    <n v="20052.5"/>
    <s v="Credit Card"/>
    <x v="2"/>
    <s v="Same-Day"/>
    <s v="Delivered"/>
    <n v="22530.9"/>
    <n v="20052.501"/>
  </r>
  <r>
    <x v="1014"/>
    <s v="30-Apr-2025"/>
    <x v="0"/>
    <x v="4"/>
    <s v="Tamil Nadu"/>
    <x v="2"/>
    <x v="4"/>
    <s v="Curtain"/>
    <n v="3"/>
    <n v="1615.68"/>
    <n v="0.01"/>
    <n v="4798.57"/>
    <s v="COD"/>
    <x v="2"/>
    <s v="Same-Day"/>
    <s v="Cancelled"/>
    <n v="4847.04"/>
    <n v="4798.5695999999998"/>
  </r>
  <r>
    <x v="1015"/>
    <s v="30-Apr-2025"/>
    <x v="0"/>
    <x v="4"/>
    <s v="Tamil Nadu"/>
    <x v="3"/>
    <x v="0"/>
    <s v="Smartwatch"/>
    <n v="3"/>
    <n v="639.92999999999995"/>
    <n v="0"/>
    <n v="1919.79"/>
    <s v="COD"/>
    <x v="2"/>
    <s v="Same-Day"/>
    <s v="Delivered"/>
    <n v="1919.79"/>
    <n v="1919.79"/>
  </r>
  <r>
    <x v="1016"/>
    <s v="28-May-2025"/>
    <x v="0"/>
    <x v="0"/>
    <s v="Gujarat"/>
    <x v="0"/>
    <x v="3"/>
    <s v="Dress"/>
    <n v="2"/>
    <n v="1587.86"/>
    <n v="7.0000000000000007E-2"/>
    <n v="2953.42"/>
    <s v="COD"/>
    <x v="1"/>
    <s v="Express"/>
    <s v="Delivered"/>
    <n v="3175.72"/>
    <n v="2953.4195999999997"/>
  </r>
  <r>
    <x v="1017"/>
    <s v="22-May-2025"/>
    <x v="5"/>
    <x v="0"/>
    <s v="Gujarat"/>
    <x v="0"/>
    <x v="3"/>
    <s v="Dress"/>
    <n v="4"/>
    <n v="1598.53"/>
    <n v="0.11"/>
    <n v="5690.77"/>
    <s v="Credit Card"/>
    <x v="0"/>
    <s v="Same-Day"/>
    <s v="Delivered"/>
    <n v="6394.12"/>
    <n v="5690.7668000000003"/>
  </r>
  <r>
    <x v="1018"/>
    <s v="25-Jan-2025"/>
    <x v="4"/>
    <x v="1"/>
    <s v="Karnataka"/>
    <x v="3"/>
    <x v="3"/>
    <s v="Dress"/>
    <n v="5"/>
    <n v="859.68"/>
    <n v="0.02"/>
    <n v="4212.43"/>
    <s v="COD"/>
    <x v="1"/>
    <s v="Express"/>
    <s v="In Transit"/>
    <n v="4298.3999999999996"/>
    <n v="4212.4319999999998"/>
  </r>
  <r>
    <x v="1019"/>
    <s v="03-Jun-2025"/>
    <x v="2"/>
    <x v="3"/>
    <s v="Gujarat"/>
    <x v="1"/>
    <x v="3"/>
    <s v="Jacket"/>
    <n v="2"/>
    <n v="257.47000000000003"/>
    <n v="0.23"/>
    <n v="396.5"/>
    <s v="Credit Card"/>
    <x v="2"/>
    <s v="Standard"/>
    <s v="Delivered"/>
    <n v="514.94000000000005"/>
    <n v="396.50380000000007"/>
  </r>
  <r>
    <x v="1020"/>
    <s v="11-Jun-2025"/>
    <x v="0"/>
    <x v="3"/>
    <s v="Karnataka"/>
    <x v="3"/>
    <x v="0"/>
    <s v="Headphones"/>
    <n v="2"/>
    <n v="2863.15"/>
    <n v="0.17"/>
    <n v="4752.83"/>
    <s v="COD"/>
    <x v="2"/>
    <s v="Express"/>
    <s v="Delivered"/>
    <n v="5726.3"/>
    <n v="4752.8289999999997"/>
  </r>
  <r>
    <x v="1021"/>
    <s v="03-Feb-2025"/>
    <x v="3"/>
    <x v="2"/>
    <s v="Delhi"/>
    <x v="1"/>
    <x v="3"/>
    <s v="Dress"/>
    <n v="2"/>
    <n v="1575.21"/>
    <n v="0.02"/>
    <n v="3087.41"/>
    <s v="Net Banking"/>
    <x v="1"/>
    <s v="Same-Day"/>
    <s v="Delivered"/>
    <n v="3150.42"/>
    <n v="3087.4115999999999"/>
  </r>
  <r>
    <x v="1022"/>
    <s v="04-Mar-2025"/>
    <x v="2"/>
    <x v="5"/>
    <s v="Maharashtra"/>
    <x v="2"/>
    <x v="2"/>
    <s v="Biography"/>
    <n v="4"/>
    <n v="3501.25"/>
    <n v="0.13"/>
    <n v="12184.35"/>
    <s v="Debit Card"/>
    <x v="1"/>
    <s v="Same-Day"/>
    <s v="Delivered"/>
    <n v="14005"/>
    <n v="12184.35"/>
  </r>
  <r>
    <x v="1023"/>
    <s v="23-Jan-2025"/>
    <x v="5"/>
    <x v="1"/>
    <s v="Tamil Nadu"/>
    <x v="0"/>
    <x v="2"/>
    <s v="Biography"/>
    <n v="1"/>
    <n v="4571.54"/>
    <n v="0.01"/>
    <n v="4525.82"/>
    <s v="Net Banking"/>
    <x v="2"/>
    <s v="Express"/>
    <s v="Cancelled"/>
    <n v="4571.54"/>
    <n v="4525.8245999999999"/>
  </r>
  <r>
    <x v="1024"/>
    <s v="25-Apr-2025"/>
    <x v="1"/>
    <x v="4"/>
    <s v="Delhi"/>
    <x v="2"/>
    <x v="1"/>
    <s v="Milk"/>
    <n v="3"/>
    <n v="723.65"/>
    <n v="0.14000000000000001"/>
    <n v="1867.02"/>
    <s v="COD"/>
    <x v="1"/>
    <s v="Same-Day"/>
    <s v="Delivered"/>
    <n v="2170.9499999999998"/>
    <n v="1867.0169999999998"/>
  </r>
  <r>
    <x v="1025"/>
    <s v="07-Jan-2025"/>
    <x v="2"/>
    <x v="1"/>
    <s v="Tamil Nadu"/>
    <x v="2"/>
    <x v="2"/>
    <s v="Textbook"/>
    <n v="5"/>
    <n v="2355.08"/>
    <n v="0.01"/>
    <n v="11657.65"/>
    <s v="Credit Card"/>
    <x v="2"/>
    <s v="Standard"/>
    <s v="Cancelled"/>
    <n v="11775.4"/>
    <n v="11657.645999999999"/>
  </r>
  <r>
    <x v="1026"/>
    <s v="02-Jul-2025"/>
    <x v="0"/>
    <x v="6"/>
    <s v="Gujarat"/>
    <x v="0"/>
    <x v="0"/>
    <s v="Headphones"/>
    <n v="5"/>
    <n v="2459.19"/>
    <n v="0.08"/>
    <n v="11312.27"/>
    <s v="Credit Card"/>
    <x v="2"/>
    <s v="Standard"/>
    <s v="Delivered"/>
    <n v="12295.95"/>
    <n v="11312.274000000001"/>
  </r>
  <r>
    <x v="1027"/>
    <s v="04-Mar-2025"/>
    <x v="2"/>
    <x v="5"/>
    <s v="Delhi"/>
    <x v="3"/>
    <x v="1"/>
    <s v="Rice"/>
    <n v="5"/>
    <n v="3728.08"/>
    <n v="0.12"/>
    <n v="16403.55"/>
    <s v="COD"/>
    <x v="0"/>
    <s v="Standard"/>
    <s v="Delivered"/>
    <n v="18640.400000000001"/>
    <n v="16403.552"/>
  </r>
  <r>
    <x v="1028"/>
    <s v="24-Apr-2025"/>
    <x v="5"/>
    <x v="4"/>
    <s v="Tamil Nadu"/>
    <x v="0"/>
    <x v="4"/>
    <s v="Lamp"/>
    <n v="2"/>
    <n v="662.07"/>
    <n v="0"/>
    <n v="1324.14"/>
    <s v="COD"/>
    <x v="1"/>
    <s v="Same-Day"/>
    <s v="Delivered"/>
    <n v="1324.14"/>
    <n v="1324.14"/>
  </r>
  <r>
    <x v="1029"/>
    <s v="14-May-2025"/>
    <x v="0"/>
    <x v="0"/>
    <s v="Maharashtra"/>
    <x v="2"/>
    <x v="3"/>
    <s v="Jeans"/>
    <n v="5"/>
    <n v="2274.6999999999998"/>
    <n v="0.01"/>
    <n v="11259.76"/>
    <s v="Net Banking"/>
    <x v="0"/>
    <s v="Standard"/>
    <s v="Delivered"/>
    <n v="11373.5"/>
    <n v="11259.764999999999"/>
  </r>
  <r>
    <x v="1030"/>
    <s v="28-Jun-2025"/>
    <x v="4"/>
    <x v="3"/>
    <s v="Gujarat"/>
    <x v="3"/>
    <x v="3"/>
    <s v="Jeans"/>
    <n v="4"/>
    <n v="4310.6400000000003"/>
    <n v="0.15"/>
    <n v="14656.18"/>
    <s v="UPI"/>
    <x v="1"/>
    <s v="Express"/>
    <s v="Delivered"/>
    <n v="17242.560000000001"/>
    <n v="14656.176000000001"/>
  </r>
  <r>
    <x v="1031"/>
    <s v="16-Mar-2025"/>
    <x v="6"/>
    <x v="5"/>
    <s v="Delhi"/>
    <x v="0"/>
    <x v="3"/>
    <s v="Jeans"/>
    <n v="5"/>
    <n v="1081.72"/>
    <n v="0.12"/>
    <n v="4759.57"/>
    <s v="Debit Card"/>
    <x v="1"/>
    <s v="Express"/>
    <s v="In Transit"/>
    <n v="5408.6"/>
    <n v="4759.5680000000002"/>
  </r>
  <r>
    <x v="1032"/>
    <s v="21-Mar-2025"/>
    <x v="1"/>
    <x v="5"/>
    <s v="Karnataka"/>
    <x v="0"/>
    <x v="2"/>
    <s v="Comics"/>
    <n v="1"/>
    <n v="2373.42"/>
    <n v="0.2"/>
    <n v="1898.74"/>
    <s v="Net Banking"/>
    <x v="2"/>
    <s v="Standard"/>
    <s v="Delivered"/>
    <n v="2373.42"/>
    <n v="1898.7360000000001"/>
  </r>
  <r>
    <x v="1033"/>
    <s v="04-Jul-2025"/>
    <x v="1"/>
    <x v="6"/>
    <s v="Maharashtra"/>
    <x v="1"/>
    <x v="0"/>
    <s v="Smartwatch"/>
    <n v="1"/>
    <n v="3261.03"/>
    <n v="0.22"/>
    <n v="2543.6"/>
    <s v="COD"/>
    <x v="2"/>
    <s v="Same-Day"/>
    <s v="Delivered"/>
    <n v="3261.03"/>
    <n v="2543.6034000000004"/>
  </r>
  <r>
    <x v="1034"/>
    <s v="21-May-2025"/>
    <x v="0"/>
    <x v="0"/>
    <s v="Tamil Nadu"/>
    <x v="3"/>
    <x v="4"/>
    <s v="Sofa"/>
    <n v="1"/>
    <n v="4910.59"/>
    <n v="0.09"/>
    <n v="4468.6400000000003"/>
    <s v="Net Banking"/>
    <x v="2"/>
    <s v="Same-Day"/>
    <s v="Delivered"/>
    <n v="4910.59"/>
    <n v="4468.6369000000004"/>
  </r>
  <r>
    <x v="1035"/>
    <s v="10-Feb-2025"/>
    <x v="3"/>
    <x v="2"/>
    <s v="Gujarat"/>
    <x v="1"/>
    <x v="1"/>
    <s v="Biscuits"/>
    <n v="2"/>
    <n v="1824.15"/>
    <n v="0.18"/>
    <n v="2991.61"/>
    <s v="Credit Card"/>
    <x v="0"/>
    <s v="Express"/>
    <s v="Delivered"/>
    <n v="3648.3"/>
    <n v="2991.6060000000002"/>
  </r>
  <r>
    <x v="1036"/>
    <s v="17-Jan-2025"/>
    <x v="1"/>
    <x v="1"/>
    <s v="Karnataka"/>
    <x v="3"/>
    <x v="3"/>
    <s v="Dress"/>
    <n v="4"/>
    <n v="1944.96"/>
    <n v="0.12"/>
    <n v="6846.26"/>
    <s v="Net Banking"/>
    <x v="0"/>
    <s v="Same-Day"/>
    <s v="Delivered"/>
    <n v="7779.84"/>
    <n v="6846.2592000000004"/>
  </r>
  <r>
    <x v="1037"/>
    <s v="27-Apr-2025"/>
    <x v="6"/>
    <x v="4"/>
    <s v="Delhi"/>
    <x v="0"/>
    <x v="1"/>
    <s v="Milk"/>
    <n v="5"/>
    <n v="1805.67"/>
    <n v="0.15"/>
    <n v="7674.1"/>
    <s v="UPI"/>
    <x v="1"/>
    <s v="Express"/>
    <s v="Delivered"/>
    <n v="9028.35"/>
    <n v="7674.0974999999999"/>
  </r>
  <r>
    <x v="1038"/>
    <s v="17-May-2025"/>
    <x v="4"/>
    <x v="0"/>
    <s v="Maharashtra"/>
    <x v="3"/>
    <x v="3"/>
    <s v="Jeans"/>
    <n v="4"/>
    <n v="1685.93"/>
    <n v="0.06"/>
    <n v="6339.1"/>
    <s v="Credit Card"/>
    <x v="2"/>
    <s v="Same-Day"/>
    <s v="Delivered"/>
    <n v="6743.72"/>
    <n v="6339.0968000000003"/>
  </r>
  <r>
    <x v="1039"/>
    <s v="13-Jun-2025"/>
    <x v="1"/>
    <x v="3"/>
    <s v="Tamil Nadu"/>
    <x v="0"/>
    <x v="3"/>
    <s v="Jacket"/>
    <n v="5"/>
    <n v="1327.37"/>
    <n v="0.01"/>
    <n v="6570.48"/>
    <s v="Credit Card"/>
    <x v="0"/>
    <s v="Same-Day"/>
    <s v="Delivered"/>
    <n v="6636.8499999999995"/>
    <n v="6570.481499999999"/>
  </r>
  <r>
    <x v="1040"/>
    <s v="04-May-2025"/>
    <x v="6"/>
    <x v="0"/>
    <s v="Delhi"/>
    <x v="3"/>
    <x v="4"/>
    <s v="Lamp"/>
    <n v="4"/>
    <n v="1950.38"/>
    <n v="0.25"/>
    <n v="5851.14"/>
    <s v="UPI"/>
    <x v="0"/>
    <s v="Same-Day"/>
    <s v="Delivered"/>
    <n v="7801.52"/>
    <n v="5851.14"/>
  </r>
  <r>
    <x v="1041"/>
    <s v="19-Feb-2025"/>
    <x v="0"/>
    <x v="2"/>
    <s v="Karnataka"/>
    <x v="0"/>
    <x v="2"/>
    <s v="Biography"/>
    <n v="2"/>
    <n v="2226.91"/>
    <n v="0.13"/>
    <n v="3874.82"/>
    <s v="Debit Card"/>
    <x v="0"/>
    <s v="Standard"/>
    <s v="Delivered"/>
    <n v="4453.82"/>
    <n v="3874.8233999999998"/>
  </r>
  <r>
    <x v="1042"/>
    <s v="22-Jan-2025"/>
    <x v="0"/>
    <x v="1"/>
    <s v="Maharashtra"/>
    <x v="2"/>
    <x v="0"/>
    <s v="Laptop"/>
    <n v="3"/>
    <n v="3894.49"/>
    <n v="0.14000000000000001"/>
    <n v="10047.780000000001"/>
    <s v="Debit Card"/>
    <x v="0"/>
    <s v="Standard"/>
    <s v="Delivered"/>
    <n v="11683.47"/>
    <n v="10047.7842"/>
  </r>
  <r>
    <x v="1043"/>
    <s v="18-May-2025"/>
    <x v="6"/>
    <x v="0"/>
    <s v="Delhi"/>
    <x v="3"/>
    <x v="1"/>
    <s v="Biscuits"/>
    <n v="4"/>
    <n v="2554.17"/>
    <n v="0.09"/>
    <n v="9297.18"/>
    <s v="Debit Card"/>
    <x v="1"/>
    <s v="Same-Day"/>
    <s v="Cancelled"/>
    <n v="10216.68"/>
    <n v="9297.1787999999997"/>
  </r>
  <r>
    <x v="1044"/>
    <s v="02-Jun-2025"/>
    <x v="3"/>
    <x v="3"/>
    <s v="Tamil Nadu"/>
    <x v="0"/>
    <x v="2"/>
    <s v="Biography"/>
    <n v="1"/>
    <n v="723.24"/>
    <n v="0.13"/>
    <n v="629.22"/>
    <s v="Credit Card"/>
    <x v="1"/>
    <s v="Standard"/>
    <s v="Delivered"/>
    <n v="723.24"/>
    <n v="629.21879999999999"/>
  </r>
  <r>
    <x v="1045"/>
    <s v="02-Mar-2025"/>
    <x v="6"/>
    <x v="5"/>
    <s v="Maharashtra"/>
    <x v="2"/>
    <x v="0"/>
    <s v="Headphones"/>
    <n v="3"/>
    <n v="2013.09"/>
    <n v="0.09"/>
    <n v="5495.74"/>
    <s v="Debit Card"/>
    <x v="2"/>
    <s v="Standard"/>
    <s v="Delivered"/>
    <n v="6039.2699999999995"/>
    <n v="5495.7357000000002"/>
  </r>
  <r>
    <x v="1046"/>
    <s v="17-Jun-2025"/>
    <x v="2"/>
    <x v="3"/>
    <s v="Gujarat"/>
    <x v="0"/>
    <x v="1"/>
    <s v="Oil"/>
    <n v="3"/>
    <n v="2056.1799999999998"/>
    <n v="0.01"/>
    <n v="6106.85"/>
    <s v="COD"/>
    <x v="1"/>
    <s v="Same-Day"/>
    <s v="Delivered"/>
    <n v="6168.5399999999991"/>
    <n v="6106.8545999999988"/>
  </r>
  <r>
    <x v="1047"/>
    <s v="15-May-2025"/>
    <x v="5"/>
    <x v="0"/>
    <s v="Maharashtra"/>
    <x v="3"/>
    <x v="4"/>
    <s v="Lamp"/>
    <n v="3"/>
    <n v="1082.51"/>
    <n v="0.22"/>
    <n v="2533.0700000000002"/>
    <s v="UPI"/>
    <x v="2"/>
    <s v="Standard"/>
    <s v="Delivered"/>
    <n v="3247.5299999999997"/>
    <n v="2533.0733999999998"/>
  </r>
  <r>
    <x v="1048"/>
    <s v="29-Apr-2025"/>
    <x v="2"/>
    <x v="4"/>
    <s v="Delhi"/>
    <x v="2"/>
    <x v="4"/>
    <s v="Lamp"/>
    <n v="5"/>
    <n v="4531.1899999999996"/>
    <n v="0.18"/>
    <n v="18577.88"/>
    <s v="Net Banking"/>
    <x v="0"/>
    <s v="Standard"/>
    <s v="In Transit"/>
    <n v="22655.949999999997"/>
    <n v="18577.879000000001"/>
  </r>
  <r>
    <x v="1049"/>
    <s v="08-Jun-2025"/>
    <x v="6"/>
    <x v="3"/>
    <s v="Gujarat"/>
    <x v="3"/>
    <x v="2"/>
    <s v="Novel"/>
    <n v="3"/>
    <n v="3644.32"/>
    <n v="0.03"/>
    <n v="10604.97"/>
    <s v="Net Banking"/>
    <x v="0"/>
    <s v="Express"/>
    <s v="Delivered"/>
    <n v="10932.960000000001"/>
    <n v="10604.9712"/>
  </r>
  <r>
    <x v="1050"/>
    <s v="26-Jan-2025"/>
    <x v="6"/>
    <x v="1"/>
    <s v="Karnataka"/>
    <x v="1"/>
    <x v="2"/>
    <s v="Biography"/>
    <n v="1"/>
    <n v="229.13"/>
    <n v="0.2"/>
    <n v="183.3"/>
    <s v="Debit Card"/>
    <x v="0"/>
    <s v="Standard"/>
    <s v="Delivered"/>
    <n v="229.13"/>
    <n v="183.304"/>
  </r>
  <r>
    <x v="1051"/>
    <s v="06-Jun-2025"/>
    <x v="1"/>
    <x v="3"/>
    <s v="Maharashtra"/>
    <x v="0"/>
    <x v="0"/>
    <s v="Smartwatch"/>
    <n v="2"/>
    <n v="2205.62"/>
    <n v="0.11"/>
    <n v="3926"/>
    <s v="Net Banking"/>
    <x v="2"/>
    <s v="Standard"/>
    <s v="Delivered"/>
    <n v="4411.24"/>
    <n v="3926.0036"/>
  </r>
  <r>
    <x v="1052"/>
    <s v="22-Apr-2025"/>
    <x v="2"/>
    <x v="4"/>
    <s v="Karnataka"/>
    <x v="0"/>
    <x v="1"/>
    <s v="Milk"/>
    <n v="4"/>
    <n v="4598.54"/>
    <n v="0.06"/>
    <n v="17290.509999999998"/>
    <s v="Debit Card"/>
    <x v="2"/>
    <s v="Standard"/>
    <s v="Delivered"/>
    <n v="18394.16"/>
    <n v="17290.510399999999"/>
  </r>
  <r>
    <x v="1053"/>
    <s v="03-Jun-2025"/>
    <x v="2"/>
    <x v="3"/>
    <s v="Maharashtra"/>
    <x v="0"/>
    <x v="1"/>
    <s v="Rice"/>
    <n v="1"/>
    <n v="377.61"/>
    <n v="0.11"/>
    <n v="336.07"/>
    <s v="Debit Card"/>
    <x v="0"/>
    <s v="Express"/>
    <s v="Delivered"/>
    <n v="377.61"/>
    <n v="336.0729"/>
  </r>
  <r>
    <x v="1054"/>
    <s v="10-Jan-2025"/>
    <x v="1"/>
    <x v="1"/>
    <s v="Karnataka"/>
    <x v="0"/>
    <x v="1"/>
    <s v="Oil"/>
    <n v="4"/>
    <n v="2445.64"/>
    <n v="0.03"/>
    <n v="9489.08"/>
    <s v="Debit Card"/>
    <x v="1"/>
    <s v="Standard"/>
    <s v="Delivered"/>
    <n v="9782.56"/>
    <n v="9489.0831999999991"/>
  </r>
  <r>
    <x v="1055"/>
    <s v="11-Mar-2025"/>
    <x v="2"/>
    <x v="5"/>
    <s v="Tamil Nadu"/>
    <x v="2"/>
    <x v="1"/>
    <s v="Oil"/>
    <n v="4"/>
    <n v="3594.36"/>
    <n v="0.24"/>
    <n v="10926.85"/>
    <s v="UPI"/>
    <x v="0"/>
    <s v="Same-Day"/>
    <s v="Returned"/>
    <n v="14377.44"/>
    <n v="10926.8544"/>
  </r>
  <r>
    <x v="1056"/>
    <s v="16-Apr-2025"/>
    <x v="0"/>
    <x v="4"/>
    <s v="Karnataka"/>
    <x v="1"/>
    <x v="3"/>
    <s v="Dress"/>
    <n v="1"/>
    <n v="364.59"/>
    <n v="0.23"/>
    <n v="280.73"/>
    <s v="COD"/>
    <x v="1"/>
    <s v="Same-Day"/>
    <s v="Delivered"/>
    <n v="364.59"/>
    <n v="280.73429999999996"/>
  </r>
  <r>
    <x v="1057"/>
    <s v="27-Mar-2025"/>
    <x v="5"/>
    <x v="5"/>
    <s v="Gujarat"/>
    <x v="0"/>
    <x v="3"/>
    <s v="Jeans"/>
    <n v="5"/>
    <n v="1132.77"/>
    <n v="0.09"/>
    <n v="5154.1000000000004"/>
    <s v="Debit Card"/>
    <x v="2"/>
    <s v="Standard"/>
    <s v="In Transit"/>
    <n v="5663.85"/>
    <n v="5154.1035000000002"/>
  </r>
  <r>
    <x v="1058"/>
    <s v="11-May-2025"/>
    <x v="6"/>
    <x v="0"/>
    <s v="Maharashtra"/>
    <x v="0"/>
    <x v="2"/>
    <s v="Biography"/>
    <n v="1"/>
    <n v="1424.46"/>
    <n v="0.15"/>
    <n v="1210.79"/>
    <s v="Credit Card"/>
    <x v="2"/>
    <s v="Express"/>
    <s v="Delivered"/>
    <n v="1424.46"/>
    <n v="1210.7909999999999"/>
  </r>
  <r>
    <x v="1059"/>
    <s v="15-Mar-2025"/>
    <x v="4"/>
    <x v="5"/>
    <s v="Tamil Nadu"/>
    <x v="3"/>
    <x v="1"/>
    <s v="Biscuits"/>
    <n v="4"/>
    <n v="2275.6999999999998"/>
    <n v="0.06"/>
    <n v="8556.6299999999992"/>
    <s v="Credit Card"/>
    <x v="2"/>
    <s v="Express"/>
    <s v="Delivered"/>
    <n v="9102.7999999999993"/>
    <n v="8556.6319999999996"/>
  </r>
  <r>
    <x v="1060"/>
    <s v="16-Jan-2025"/>
    <x v="5"/>
    <x v="1"/>
    <s v="Karnataka"/>
    <x v="2"/>
    <x v="1"/>
    <s v="Rice"/>
    <n v="3"/>
    <n v="4692.3999999999996"/>
    <n v="0.23"/>
    <n v="10839.44"/>
    <s v="Credit Card"/>
    <x v="1"/>
    <s v="Express"/>
    <s v="Cancelled"/>
    <n v="14077.199999999999"/>
    <n v="10839.444"/>
  </r>
  <r>
    <x v="1061"/>
    <s v="11-Apr-2025"/>
    <x v="1"/>
    <x v="4"/>
    <s v="Maharashtra"/>
    <x v="0"/>
    <x v="1"/>
    <s v="Oil"/>
    <n v="5"/>
    <n v="2226.9699999999998"/>
    <n v="0.11"/>
    <n v="9910.02"/>
    <s v="UPI"/>
    <x v="1"/>
    <s v="Same-Day"/>
    <s v="Cancelled"/>
    <n v="11134.849999999999"/>
    <n v="9910.0164999999997"/>
  </r>
  <r>
    <x v="1062"/>
    <s v="08-May-2025"/>
    <x v="5"/>
    <x v="0"/>
    <s v="Karnataka"/>
    <x v="2"/>
    <x v="1"/>
    <s v="Biscuits"/>
    <n v="4"/>
    <n v="2905.75"/>
    <n v="0.14000000000000001"/>
    <n v="9995.7800000000007"/>
    <s v="COD"/>
    <x v="2"/>
    <s v="Same-Day"/>
    <s v="Delivered"/>
    <n v="11623"/>
    <n v="9995.7800000000007"/>
  </r>
  <r>
    <x v="1063"/>
    <s v="10-Mar-2025"/>
    <x v="3"/>
    <x v="5"/>
    <s v="Delhi"/>
    <x v="3"/>
    <x v="2"/>
    <s v="Biography"/>
    <n v="3"/>
    <n v="4017.99"/>
    <n v="0.24"/>
    <n v="9161.02"/>
    <s v="Debit Card"/>
    <x v="0"/>
    <s v="Standard"/>
    <s v="Cancelled"/>
    <n v="12053.97"/>
    <n v="9161.0172000000002"/>
  </r>
  <r>
    <x v="1064"/>
    <s v="05-Jan-2025"/>
    <x v="6"/>
    <x v="1"/>
    <s v="Gujarat"/>
    <x v="0"/>
    <x v="4"/>
    <s v="Curtain"/>
    <n v="5"/>
    <n v="1443.92"/>
    <n v="7.0000000000000007E-2"/>
    <n v="6714.23"/>
    <s v="Net Banking"/>
    <x v="0"/>
    <s v="Express"/>
    <s v="Delivered"/>
    <n v="7219.6"/>
    <n v="6714.2280000000001"/>
  </r>
  <r>
    <x v="1065"/>
    <s v="16-Jun-2025"/>
    <x v="3"/>
    <x v="3"/>
    <s v="Karnataka"/>
    <x v="2"/>
    <x v="1"/>
    <s v="Milk"/>
    <n v="4"/>
    <n v="184.61"/>
    <n v="0"/>
    <n v="738.44"/>
    <s v="Debit Card"/>
    <x v="2"/>
    <s v="Standard"/>
    <s v="Delivered"/>
    <n v="738.44"/>
    <n v="738.44"/>
  </r>
  <r>
    <x v="1066"/>
    <s v="25-Mar-2025"/>
    <x v="2"/>
    <x v="5"/>
    <s v="Tamil Nadu"/>
    <x v="0"/>
    <x v="1"/>
    <s v="Oil"/>
    <n v="1"/>
    <n v="1454.58"/>
    <n v="0.15"/>
    <n v="1236.3900000000001"/>
    <s v="Credit Card"/>
    <x v="1"/>
    <s v="Express"/>
    <s v="Delivered"/>
    <n v="1454.58"/>
    <n v="1236.3929999999998"/>
  </r>
  <r>
    <x v="1067"/>
    <s v="11-Jun-2025"/>
    <x v="0"/>
    <x v="3"/>
    <s v="Karnataka"/>
    <x v="0"/>
    <x v="4"/>
    <s v="Curtain"/>
    <n v="2"/>
    <n v="3188.66"/>
    <n v="0.04"/>
    <n v="6122.23"/>
    <s v="Net Banking"/>
    <x v="0"/>
    <s v="Same-Day"/>
    <s v="Delivered"/>
    <n v="6377.32"/>
    <n v="6122.2271999999994"/>
  </r>
  <r>
    <x v="1068"/>
    <s v="08-Apr-2025"/>
    <x v="2"/>
    <x v="4"/>
    <s v="Gujarat"/>
    <x v="2"/>
    <x v="0"/>
    <s v="Laptop"/>
    <n v="3"/>
    <n v="305.58"/>
    <n v="0.18"/>
    <n v="751.73"/>
    <s v="Net Banking"/>
    <x v="1"/>
    <s v="Standard"/>
    <s v="In Transit"/>
    <n v="916.74"/>
    <n v="751.72680000000003"/>
  </r>
  <r>
    <x v="1069"/>
    <s v="23-Jan-2025"/>
    <x v="5"/>
    <x v="1"/>
    <s v="Gujarat"/>
    <x v="0"/>
    <x v="0"/>
    <s v="Headphones"/>
    <n v="2"/>
    <n v="1813.68"/>
    <n v="0.02"/>
    <n v="3554.81"/>
    <s v="Credit Card"/>
    <x v="1"/>
    <s v="Express"/>
    <s v="Delivered"/>
    <n v="3627.36"/>
    <n v="3554.8128000000002"/>
  </r>
  <r>
    <x v="1070"/>
    <s v="28-Mar-2025"/>
    <x v="1"/>
    <x v="5"/>
    <s v="Karnataka"/>
    <x v="3"/>
    <x v="3"/>
    <s v="Jeans"/>
    <n v="4"/>
    <n v="449.83"/>
    <n v="0.11"/>
    <n v="1601.39"/>
    <s v="COD"/>
    <x v="2"/>
    <s v="Express"/>
    <s v="Delivered"/>
    <n v="1799.32"/>
    <n v="1601.3948"/>
  </r>
  <r>
    <x v="1071"/>
    <s v="14-Mar-2025"/>
    <x v="1"/>
    <x v="5"/>
    <s v="Karnataka"/>
    <x v="0"/>
    <x v="1"/>
    <s v="Milk"/>
    <n v="3"/>
    <n v="2406.36"/>
    <n v="0.24"/>
    <n v="5486.5"/>
    <s v="Net Banking"/>
    <x v="1"/>
    <s v="Same-Day"/>
    <s v="Delivered"/>
    <n v="7219.08"/>
    <n v="5486.5007999999998"/>
  </r>
  <r>
    <x v="1072"/>
    <s v="06-May-2025"/>
    <x v="2"/>
    <x v="0"/>
    <s v="Delhi"/>
    <x v="2"/>
    <x v="0"/>
    <s v="Headphones"/>
    <n v="1"/>
    <n v="3084.29"/>
    <n v="0.2"/>
    <n v="2467.4299999999998"/>
    <s v="COD"/>
    <x v="0"/>
    <s v="Same-Day"/>
    <s v="Returned"/>
    <n v="3084.29"/>
    <n v="2467.4320000000002"/>
  </r>
  <r>
    <x v="1073"/>
    <s v="25-Jun-2025"/>
    <x v="0"/>
    <x v="3"/>
    <s v="Delhi"/>
    <x v="1"/>
    <x v="2"/>
    <s v="Novel"/>
    <n v="1"/>
    <n v="4780.38"/>
    <n v="0.24"/>
    <n v="3633.09"/>
    <s v="Net Banking"/>
    <x v="1"/>
    <s v="Standard"/>
    <s v="Delivered"/>
    <n v="4780.38"/>
    <n v="3633.0888"/>
  </r>
  <r>
    <x v="1074"/>
    <s v="12-Jun-2025"/>
    <x v="5"/>
    <x v="3"/>
    <s v="Gujarat"/>
    <x v="2"/>
    <x v="0"/>
    <s v="Smartphone"/>
    <n v="5"/>
    <n v="2649.65"/>
    <n v="0.08"/>
    <n v="12188.39"/>
    <s v="Net Banking"/>
    <x v="1"/>
    <s v="Standard"/>
    <s v="Returned"/>
    <n v="13248.25"/>
    <n v="12188.390000000001"/>
  </r>
  <r>
    <x v="1075"/>
    <s v="02-Apr-2025"/>
    <x v="0"/>
    <x v="4"/>
    <s v="Karnataka"/>
    <x v="1"/>
    <x v="4"/>
    <s v="Sofa"/>
    <n v="3"/>
    <n v="3766.12"/>
    <n v="0.03"/>
    <n v="10959.41"/>
    <s v="Debit Card"/>
    <x v="2"/>
    <s v="Standard"/>
    <s v="Delivered"/>
    <n v="11298.36"/>
    <n v="10959.4092"/>
  </r>
  <r>
    <x v="1076"/>
    <s v="20-May-2025"/>
    <x v="2"/>
    <x v="0"/>
    <s v="Maharashtra"/>
    <x v="3"/>
    <x v="2"/>
    <s v="Comics"/>
    <n v="5"/>
    <n v="474.57"/>
    <n v="0.09"/>
    <n v="2159.29"/>
    <s v="UPI"/>
    <x v="1"/>
    <s v="Express"/>
    <s v="Delivered"/>
    <n v="2372.85"/>
    <n v="2159.2934999999998"/>
  </r>
  <r>
    <x v="1077"/>
    <s v="01-Feb-2025"/>
    <x v="4"/>
    <x v="2"/>
    <s v="Gujarat"/>
    <x v="3"/>
    <x v="2"/>
    <s v="Textbook"/>
    <n v="2"/>
    <n v="3904.6"/>
    <n v="0.1"/>
    <n v="7028.28"/>
    <s v="Debit Card"/>
    <x v="1"/>
    <s v="Same-Day"/>
    <s v="Delivered"/>
    <n v="7809.2"/>
    <n v="7028.28"/>
  </r>
  <r>
    <x v="1078"/>
    <s v="28-Mar-2025"/>
    <x v="1"/>
    <x v="5"/>
    <s v="Karnataka"/>
    <x v="1"/>
    <x v="4"/>
    <s v="Curtain"/>
    <n v="4"/>
    <n v="2163.0100000000002"/>
    <n v="0.25"/>
    <n v="6489.03"/>
    <s v="Credit Card"/>
    <x v="0"/>
    <s v="Same-Day"/>
    <s v="Delivered"/>
    <n v="8652.0400000000009"/>
    <n v="6489.0300000000007"/>
  </r>
  <r>
    <x v="1079"/>
    <s v="06-Feb-2025"/>
    <x v="5"/>
    <x v="2"/>
    <s v="Tamil Nadu"/>
    <x v="1"/>
    <x v="3"/>
    <s v="Jeans"/>
    <n v="1"/>
    <n v="2151.27"/>
    <n v="0.19"/>
    <n v="1742.53"/>
    <s v="Credit Card"/>
    <x v="0"/>
    <s v="Same-Day"/>
    <s v="Delivered"/>
    <n v="2151.27"/>
    <n v="1742.5287000000001"/>
  </r>
  <r>
    <x v="1080"/>
    <s v="25-May-2025"/>
    <x v="6"/>
    <x v="0"/>
    <s v="Tamil Nadu"/>
    <x v="1"/>
    <x v="3"/>
    <s v="T-shirt"/>
    <n v="2"/>
    <n v="4950.67"/>
    <n v="0.03"/>
    <n v="9604.2999999999993"/>
    <s v="Credit Card"/>
    <x v="1"/>
    <s v="Same-Day"/>
    <s v="Returned"/>
    <n v="9901.34"/>
    <n v="9604.2998000000007"/>
  </r>
  <r>
    <x v="1081"/>
    <s v="14-Apr-2025"/>
    <x v="3"/>
    <x v="4"/>
    <s v="Tamil Nadu"/>
    <x v="0"/>
    <x v="4"/>
    <s v="Sofa"/>
    <n v="3"/>
    <n v="683.25"/>
    <n v="0.22"/>
    <n v="1598.81"/>
    <s v="COD"/>
    <x v="0"/>
    <s v="Express"/>
    <s v="In Transit"/>
    <n v="2049.75"/>
    <n v="1598.8050000000001"/>
  </r>
  <r>
    <x v="1082"/>
    <s v="09-May-2025"/>
    <x v="1"/>
    <x v="0"/>
    <s v="Karnataka"/>
    <x v="3"/>
    <x v="0"/>
    <s v="Smartphone"/>
    <n v="4"/>
    <n v="3729.42"/>
    <n v="0.11"/>
    <n v="13276.74"/>
    <s v="Net Banking"/>
    <x v="2"/>
    <s v="Express"/>
    <s v="Delivered"/>
    <n v="14917.68"/>
    <n v="13276.735200000001"/>
  </r>
  <r>
    <x v="1083"/>
    <s v="24-Feb-2025"/>
    <x v="3"/>
    <x v="2"/>
    <s v="Delhi"/>
    <x v="2"/>
    <x v="1"/>
    <s v="Rice"/>
    <n v="5"/>
    <n v="1912.38"/>
    <n v="0.16"/>
    <n v="8032"/>
    <s v="Credit Card"/>
    <x v="1"/>
    <s v="Express"/>
    <s v="Delivered"/>
    <n v="9561.9000000000015"/>
    <n v="8031.996000000001"/>
  </r>
  <r>
    <x v="1084"/>
    <s v="02-May-2025"/>
    <x v="1"/>
    <x v="0"/>
    <s v="Maharashtra"/>
    <x v="1"/>
    <x v="1"/>
    <s v="Milk"/>
    <n v="4"/>
    <n v="1771.47"/>
    <n v="0.14000000000000001"/>
    <n v="6093.86"/>
    <s v="Debit Card"/>
    <x v="2"/>
    <s v="Same-Day"/>
    <s v="Delivered"/>
    <n v="7085.88"/>
    <n v="6093.8567999999996"/>
  </r>
  <r>
    <x v="1085"/>
    <s v="08-Jun-2025"/>
    <x v="6"/>
    <x v="3"/>
    <s v="Delhi"/>
    <x v="2"/>
    <x v="2"/>
    <s v="Comics"/>
    <n v="2"/>
    <n v="2209.63"/>
    <n v="7.0000000000000007E-2"/>
    <n v="4109.91"/>
    <s v="Debit Card"/>
    <x v="0"/>
    <s v="Same-Day"/>
    <s v="Delivered"/>
    <n v="4419.26"/>
    <n v="4109.9117999999999"/>
  </r>
  <r>
    <x v="1086"/>
    <s v="30-Jun-2025"/>
    <x v="3"/>
    <x v="3"/>
    <s v="Maharashtra"/>
    <x v="2"/>
    <x v="4"/>
    <s v="Sofa"/>
    <n v="4"/>
    <n v="2250.69"/>
    <n v="0.22"/>
    <n v="7022.15"/>
    <s v="UPI"/>
    <x v="2"/>
    <s v="Express"/>
    <s v="In Transit"/>
    <n v="9002.76"/>
    <n v="7022.1528000000008"/>
  </r>
  <r>
    <x v="1087"/>
    <s v="17-Apr-2025"/>
    <x v="5"/>
    <x v="4"/>
    <s v="Karnataka"/>
    <x v="0"/>
    <x v="0"/>
    <s v="Laptop"/>
    <n v="2"/>
    <n v="2805.6"/>
    <n v="0.13"/>
    <n v="4881.74"/>
    <s v="Debit Card"/>
    <x v="0"/>
    <s v="Standard"/>
    <s v="Delivered"/>
    <n v="5611.2"/>
    <n v="4881.7439999999997"/>
  </r>
  <r>
    <x v="1088"/>
    <s v="02-Jun-2025"/>
    <x v="3"/>
    <x v="3"/>
    <s v="Maharashtra"/>
    <x v="1"/>
    <x v="0"/>
    <s v="Laptop"/>
    <n v="3"/>
    <n v="1095.3900000000001"/>
    <n v="0.24"/>
    <n v="2497.4899999999998"/>
    <s v="Net Banking"/>
    <x v="0"/>
    <s v="Same-Day"/>
    <s v="Delivered"/>
    <n v="3286.17"/>
    <n v="2497.4892"/>
  </r>
  <r>
    <x v="1089"/>
    <s v="06-Apr-2025"/>
    <x v="6"/>
    <x v="4"/>
    <s v="Tamil Nadu"/>
    <x v="0"/>
    <x v="1"/>
    <s v="Oil"/>
    <n v="1"/>
    <n v="2277.58"/>
    <n v="0.11"/>
    <n v="2027.05"/>
    <s v="UPI"/>
    <x v="0"/>
    <s v="Express"/>
    <s v="Returned"/>
    <n v="2277.58"/>
    <n v="2027.0462"/>
  </r>
  <r>
    <x v="1090"/>
    <s v="03-Apr-2025"/>
    <x v="5"/>
    <x v="4"/>
    <s v="Karnataka"/>
    <x v="2"/>
    <x v="4"/>
    <s v="Lamp"/>
    <n v="2"/>
    <n v="3664.07"/>
    <n v="0.08"/>
    <n v="6741.89"/>
    <s v="Credit Card"/>
    <x v="1"/>
    <s v="Same-Day"/>
    <s v="Delivered"/>
    <n v="7328.14"/>
    <n v="6741.8888000000006"/>
  </r>
  <r>
    <x v="1091"/>
    <s v="28-Mar-2025"/>
    <x v="1"/>
    <x v="5"/>
    <s v="Karnataka"/>
    <x v="3"/>
    <x v="1"/>
    <s v="Rice"/>
    <n v="1"/>
    <n v="4668.6000000000004"/>
    <n v="0.2"/>
    <n v="3734.88"/>
    <s v="Credit Card"/>
    <x v="2"/>
    <s v="Express"/>
    <s v="Cancelled"/>
    <n v="4668.6000000000004"/>
    <n v="3734.8800000000006"/>
  </r>
  <r>
    <x v="1092"/>
    <s v="12-Jun-2025"/>
    <x v="5"/>
    <x v="3"/>
    <s v="Delhi"/>
    <x v="2"/>
    <x v="0"/>
    <s v="Smartphone"/>
    <n v="4"/>
    <n v="4373.3599999999997"/>
    <n v="0.06"/>
    <n v="16443.830000000002"/>
    <s v="Debit Card"/>
    <x v="1"/>
    <s v="Standard"/>
    <s v="Delivered"/>
    <n v="17493.439999999999"/>
    <n v="16443.833599999998"/>
  </r>
  <r>
    <x v="1093"/>
    <s v="24-May-2025"/>
    <x v="4"/>
    <x v="0"/>
    <s v="Tamil Nadu"/>
    <x v="3"/>
    <x v="2"/>
    <s v="Textbook"/>
    <n v="2"/>
    <n v="3210.39"/>
    <n v="0.02"/>
    <n v="6292.36"/>
    <s v="UPI"/>
    <x v="0"/>
    <s v="Same-Day"/>
    <s v="Delivered"/>
    <n v="6420.78"/>
    <n v="6292.3643999999995"/>
  </r>
  <r>
    <x v="1094"/>
    <s v="28-Apr-2025"/>
    <x v="3"/>
    <x v="4"/>
    <s v="Gujarat"/>
    <x v="1"/>
    <x v="0"/>
    <s v="Smartwatch"/>
    <n v="2"/>
    <n v="290.18"/>
    <n v="0.17"/>
    <n v="481.7"/>
    <s v="COD"/>
    <x v="0"/>
    <s v="Same-Day"/>
    <s v="Delivered"/>
    <n v="580.36"/>
    <n v="481.69880000000001"/>
  </r>
  <r>
    <x v="1095"/>
    <s v="24-Feb-2025"/>
    <x v="3"/>
    <x v="2"/>
    <s v="Tamil Nadu"/>
    <x v="1"/>
    <x v="3"/>
    <s v="Dress"/>
    <n v="2"/>
    <n v="4401.66"/>
    <n v="0.21"/>
    <n v="6954.62"/>
    <s v="COD"/>
    <x v="1"/>
    <s v="Express"/>
    <s v="Delivered"/>
    <n v="8803.32"/>
    <n v="6954.6228000000001"/>
  </r>
  <r>
    <x v="1096"/>
    <s v="06-Mar-2025"/>
    <x v="5"/>
    <x v="5"/>
    <s v="Gujarat"/>
    <x v="1"/>
    <x v="2"/>
    <s v="Comics"/>
    <n v="1"/>
    <n v="1172.76"/>
    <n v="0.24"/>
    <n v="891.3"/>
    <s v="Net Banking"/>
    <x v="2"/>
    <s v="Express"/>
    <s v="In Transit"/>
    <n v="1172.76"/>
    <n v="891.29759999999999"/>
  </r>
  <r>
    <x v="1097"/>
    <s v="17-Jun-2025"/>
    <x v="2"/>
    <x v="3"/>
    <s v="Tamil Nadu"/>
    <x v="1"/>
    <x v="4"/>
    <s v="Sofa"/>
    <n v="4"/>
    <n v="4785.95"/>
    <n v="0.17"/>
    <n v="15889.35"/>
    <s v="Credit Card"/>
    <x v="0"/>
    <s v="Express"/>
    <s v="Delivered"/>
    <n v="19143.8"/>
    <n v="15889.353999999999"/>
  </r>
  <r>
    <x v="1098"/>
    <s v="19-Feb-2025"/>
    <x v="0"/>
    <x v="2"/>
    <s v="Gujarat"/>
    <x v="1"/>
    <x v="2"/>
    <s v="Biography"/>
    <n v="2"/>
    <n v="241.92"/>
    <n v="7.0000000000000007E-2"/>
    <n v="449.97"/>
    <s v="Net Banking"/>
    <x v="1"/>
    <s v="Standard"/>
    <s v="Delivered"/>
    <n v="483.84"/>
    <n v="449.97119999999995"/>
  </r>
  <r>
    <x v="1099"/>
    <s v="13-Jun-2025"/>
    <x v="1"/>
    <x v="3"/>
    <s v="Karnataka"/>
    <x v="2"/>
    <x v="4"/>
    <s v="Curtain"/>
    <n v="4"/>
    <n v="2183.48"/>
    <n v="7.0000000000000007E-2"/>
    <n v="8122.55"/>
    <s v="Net Banking"/>
    <x v="2"/>
    <s v="Standard"/>
    <s v="Delivered"/>
    <n v="8733.92"/>
    <n v="8122.5455999999995"/>
  </r>
  <r>
    <x v="1100"/>
    <s v="03-Jul-2025"/>
    <x v="5"/>
    <x v="6"/>
    <s v="Maharashtra"/>
    <x v="3"/>
    <x v="3"/>
    <s v="Dress"/>
    <n v="4"/>
    <n v="1184.42"/>
    <n v="0.22"/>
    <n v="3695.39"/>
    <s v="UPI"/>
    <x v="2"/>
    <s v="Same-Day"/>
    <s v="Cancelled"/>
    <n v="4737.68"/>
    <n v="3695.3904000000002"/>
  </r>
  <r>
    <x v="1101"/>
    <s v="19-Jan-2025"/>
    <x v="6"/>
    <x v="1"/>
    <s v="Delhi"/>
    <x v="0"/>
    <x v="0"/>
    <s v="Headphones"/>
    <n v="1"/>
    <n v="4756.3599999999997"/>
    <n v="0.01"/>
    <n v="4708.8"/>
    <s v="COD"/>
    <x v="1"/>
    <s v="Express"/>
    <s v="Cancelled"/>
    <n v="4756.3599999999997"/>
    <n v="4708.7963999999993"/>
  </r>
  <r>
    <x v="1102"/>
    <s v="26-Feb-2025"/>
    <x v="0"/>
    <x v="2"/>
    <s v="Gujarat"/>
    <x v="3"/>
    <x v="4"/>
    <s v="Curtain"/>
    <n v="1"/>
    <n v="2641.38"/>
    <n v="0.09"/>
    <n v="2403.66"/>
    <s v="Credit Card"/>
    <x v="1"/>
    <s v="Standard"/>
    <s v="Cancelled"/>
    <n v="2641.38"/>
    <n v="2403.6558"/>
  </r>
  <r>
    <x v="1103"/>
    <s v="23-Jun-2025"/>
    <x v="3"/>
    <x v="3"/>
    <s v="Karnataka"/>
    <x v="0"/>
    <x v="2"/>
    <s v="Textbook"/>
    <n v="3"/>
    <n v="2125.64"/>
    <n v="0.14000000000000001"/>
    <n v="5484.15"/>
    <s v="Debit Card"/>
    <x v="2"/>
    <s v="Standard"/>
    <s v="Delivered"/>
    <n v="6376.92"/>
    <n v="5484.1512000000002"/>
  </r>
  <r>
    <x v="1104"/>
    <s v="31-Mar-2025"/>
    <x v="3"/>
    <x v="5"/>
    <s v="Gujarat"/>
    <x v="3"/>
    <x v="0"/>
    <s v="Smartphone"/>
    <n v="1"/>
    <n v="869.03"/>
    <n v="0.08"/>
    <n v="799.51"/>
    <s v="Net Banking"/>
    <x v="2"/>
    <s v="Standard"/>
    <s v="Delivered"/>
    <n v="869.03"/>
    <n v="799.50760000000002"/>
  </r>
  <r>
    <x v="1105"/>
    <s v="19-Feb-2025"/>
    <x v="0"/>
    <x v="2"/>
    <s v="Tamil Nadu"/>
    <x v="1"/>
    <x v="0"/>
    <s v="Smartwatch"/>
    <n v="3"/>
    <n v="4323.72"/>
    <n v="0.02"/>
    <n v="12711.74"/>
    <s v="Debit Card"/>
    <x v="1"/>
    <s v="Same-Day"/>
    <s v="Delivered"/>
    <n v="12971.16"/>
    <n v="12711.736799999999"/>
  </r>
  <r>
    <x v="1106"/>
    <s v="28-May-2025"/>
    <x v="0"/>
    <x v="0"/>
    <s v="Maharashtra"/>
    <x v="1"/>
    <x v="1"/>
    <s v="Oil"/>
    <n v="2"/>
    <n v="4174.21"/>
    <n v="0.21"/>
    <n v="6595.25"/>
    <s v="COD"/>
    <x v="2"/>
    <s v="Express"/>
    <s v="Delivered"/>
    <n v="8348.42"/>
    <n v="6595.2518"/>
  </r>
  <r>
    <x v="1107"/>
    <s v="03-Apr-2025"/>
    <x v="5"/>
    <x v="4"/>
    <s v="Karnataka"/>
    <x v="1"/>
    <x v="0"/>
    <s v="Headphones"/>
    <n v="1"/>
    <n v="1394.92"/>
    <n v="0.16"/>
    <n v="1171.73"/>
    <s v="Net Banking"/>
    <x v="0"/>
    <s v="Express"/>
    <s v="Delivered"/>
    <n v="1394.92"/>
    <n v="1171.7328"/>
  </r>
  <r>
    <x v="1108"/>
    <s v="23-Apr-2025"/>
    <x v="0"/>
    <x v="4"/>
    <s v="Tamil Nadu"/>
    <x v="3"/>
    <x v="0"/>
    <s v="Laptop"/>
    <n v="4"/>
    <n v="1493.67"/>
    <n v="0.18"/>
    <n v="4899.24"/>
    <s v="COD"/>
    <x v="2"/>
    <s v="Same-Day"/>
    <s v="Delivered"/>
    <n v="5974.68"/>
    <n v="4899.2376000000004"/>
  </r>
  <r>
    <x v="1109"/>
    <s v="01-May-2025"/>
    <x v="5"/>
    <x v="0"/>
    <s v="Karnataka"/>
    <x v="1"/>
    <x v="2"/>
    <s v="Biography"/>
    <n v="1"/>
    <n v="2316.12"/>
    <n v="0.14000000000000001"/>
    <n v="1991.86"/>
    <s v="COD"/>
    <x v="1"/>
    <s v="Standard"/>
    <s v="Cancelled"/>
    <n v="2316.12"/>
    <n v="1991.8631999999998"/>
  </r>
  <r>
    <x v="1110"/>
    <s v="12-May-2025"/>
    <x v="3"/>
    <x v="0"/>
    <s v="Tamil Nadu"/>
    <x v="0"/>
    <x v="2"/>
    <s v="Comics"/>
    <n v="3"/>
    <n v="1728.93"/>
    <n v="0.2"/>
    <n v="4149.43"/>
    <s v="COD"/>
    <x v="0"/>
    <s v="Standard"/>
    <s v="Delivered"/>
    <n v="5186.79"/>
    <n v="4149.4319999999998"/>
  </r>
  <r>
    <x v="1111"/>
    <s v="17-Mar-2025"/>
    <x v="3"/>
    <x v="5"/>
    <s v="Gujarat"/>
    <x v="3"/>
    <x v="3"/>
    <s v="Jacket"/>
    <n v="2"/>
    <n v="2075.66"/>
    <n v="0.21"/>
    <n v="3279.54"/>
    <s v="Debit Card"/>
    <x v="0"/>
    <s v="Same-Day"/>
    <s v="Delivered"/>
    <n v="4151.32"/>
    <n v="3279.5427999999997"/>
  </r>
  <r>
    <x v="1112"/>
    <s v="09-Mar-2025"/>
    <x v="6"/>
    <x v="5"/>
    <s v="Tamil Nadu"/>
    <x v="1"/>
    <x v="2"/>
    <s v="Comics"/>
    <n v="3"/>
    <n v="4188.18"/>
    <n v="0.01"/>
    <n v="12438.89"/>
    <s v="UPI"/>
    <x v="1"/>
    <s v="Same-Day"/>
    <s v="Returned"/>
    <n v="12564.54"/>
    <n v="12438.894600000001"/>
  </r>
  <r>
    <x v="1113"/>
    <s v="08-Jan-2025"/>
    <x v="0"/>
    <x v="1"/>
    <s v="Gujarat"/>
    <x v="1"/>
    <x v="4"/>
    <s v="Sofa"/>
    <n v="4"/>
    <n v="1633.78"/>
    <n v="0.16"/>
    <n v="5489.5"/>
    <s v="Net Banking"/>
    <x v="1"/>
    <s v="Express"/>
    <s v="Delivered"/>
    <n v="6535.12"/>
    <n v="5489.5007999999998"/>
  </r>
  <r>
    <x v="1114"/>
    <s v="08-Apr-2025"/>
    <x v="2"/>
    <x v="4"/>
    <s v="Maharashtra"/>
    <x v="0"/>
    <x v="1"/>
    <s v="Rice"/>
    <n v="1"/>
    <n v="1940.86"/>
    <n v="0.19"/>
    <n v="1572.1"/>
    <s v="Net Banking"/>
    <x v="1"/>
    <s v="Standard"/>
    <s v="Delivered"/>
    <n v="1940.86"/>
    <n v="1572.0966000000001"/>
  </r>
  <r>
    <x v="1115"/>
    <s v="17-Jun-2025"/>
    <x v="2"/>
    <x v="3"/>
    <s v="Maharashtra"/>
    <x v="1"/>
    <x v="2"/>
    <s v="Novel"/>
    <n v="2"/>
    <n v="3168.21"/>
    <n v="0.13"/>
    <n v="5512.69"/>
    <s v="Net Banking"/>
    <x v="2"/>
    <s v="Standard"/>
    <s v="Delivered"/>
    <n v="6336.42"/>
    <n v="5512.6854000000003"/>
  </r>
  <r>
    <x v="1116"/>
    <s v="07-Mar-2025"/>
    <x v="1"/>
    <x v="5"/>
    <s v="Tamil Nadu"/>
    <x v="3"/>
    <x v="4"/>
    <s v="Lamp"/>
    <n v="3"/>
    <n v="2660.15"/>
    <n v="0.15"/>
    <n v="6783.38"/>
    <s v="UPI"/>
    <x v="1"/>
    <s v="Express"/>
    <s v="Delivered"/>
    <n v="7980.4500000000007"/>
    <n v="6783.3825000000006"/>
  </r>
  <r>
    <x v="1117"/>
    <s v="07-Feb-2025"/>
    <x v="1"/>
    <x v="2"/>
    <s v="Gujarat"/>
    <x v="3"/>
    <x v="1"/>
    <s v="Oil"/>
    <n v="5"/>
    <n v="1331.07"/>
    <n v="0.12"/>
    <n v="5856.71"/>
    <s v="UPI"/>
    <x v="1"/>
    <s v="Express"/>
    <s v="Delivered"/>
    <n v="6655.3499999999995"/>
    <n v="5856.7079999999996"/>
  </r>
  <r>
    <x v="1118"/>
    <s v="07-Apr-2025"/>
    <x v="3"/>
    <x v="4"/>
    <s v="Karnataka"/>
    <x v="2"/>
    <x v="2"/>
    <s v="Novel"/>
    <n v="2"/>
    <n v="2405.42"/>
    <n v="0.25"/>
    <n v="3608.13"/>
    <s v="Net Banking"/>
    <x v="0"/>
    <s v="Standard"/>
    <s v="Delivered"/>
    <n v="4810.84"/>
    <n v="3608.13"/>
  </r>
  <r>
    <x v="1119"/>
    <s v="13-Feb-2025"/>
    <x v="5"/>
    <x v="2"/>
    <s v="Gujarat"/>
    <x v="0"/>
    <x v="3"/>
    <s v="T-shirt"/>
    <n v="1"/>
    <n v="399.43"/>
    <n v="0.12"/>
    <n v="351.5"/>
    <s v="Net Banking"/>
    <x v="2"/>
    <s v="Standard"/>
    <s v="Delivered"/>
    <n v="399.43"/>
    <n v="351.4984"/>
  </r>
  <r>
    <x v="1120"/>
    <s v="12-Mar-2025"/>
    <x v="0"/>
    <x v="5"/>
    <s v="Karnataka"/>
    <x v="2"/>
    <x v="1"/>
    <s v="Oil"/>
    <n v="3"/>
    <n v="1492.52"/>
    <n v="0.23"/>
    <n v="3447.72"/>
    <s v="Credit Card"/>
    <x v="0"/>
    <s v="Express"/>
    <s v="Delivered"/>
    <n v="4477.5599999999995"/>
    <n v="3447.7211999999995"/>
  </r>
  <r>
    <x v="1121"/>
    <s v="06-Jun-2025"/>
    <x v="1"/>
    <x v="3"/>
    <s v="Gujarat"/>
    <x v="3"/>
    <x v="2"/>
    <s v="Comics"/>
    <n v="2"/>
    <n v="479.63"/>
    <n v="0.04"/>
    <n v="920.89"/>
    <s v="COD"/>
    <x v="1"/>
    <s v="Same-Day"/>
    <s v="Delivered"/>
    <n v="959.26"/>
    <n v="920.88959999999997"/>
  </r>
  <r>
    <x v="1122"/>
    <s v="22-Feb-2025"/>
    <x v="4"/>
    <x v="2"/>
    <s v="Delhi"/>
    <x v="2"/>
    <x v="4"/>
    <s v="Lamp"/>
    <n v="4"/>
    <n v="1717.78"/>
    <n v="0.19"/>
    <n v="5565.61"/>
    <s v="COD"/>
    <x v="1"/>
    <s v="Same-Day"/>
    <s v="In Transit"/>
    <n v="6871.12"/>
    <n v="5565.6072000000004"/>
  </r>
  <r>
    <x v="1123"/>
    <s v="10-Mar-2025"/>
    <x v="3"/>
    <x v="5"/>
    <s v="Delhi"/>
    <x v="3"/>
    <x v="1"/>
    <s v="Biscuits"/>
    <n v="2"/>
    <n v="4946.53"/>
    <n v="0.02"/>
    <n v="9695.2000000000007"/>
    <s v="Debit Card"/>
    <x v="0"/>
    <s v="Same-Day"/>
    <s v="Delivered"/>
    <n v="9893.06"/>
    <n v="9695.1988000000001"/>
  </r>
  <r>
    <x v="1124"/>
    <s v="26-Feb-2025"/>
    <x v="0"/>
    <x v="2"/>
    <s v="Karnataka"/>
    <x v="1"/>
    <x v="2"/>
    <s v="Novel"/>
    <n v="2"/>
    <n v="2607.36"/>
    <n v="0.11"/>
    <n v="4641.1000000000004"/>
    <s v="Credit Card"/>
    <x v="0"/>
    <s v="Same-Day"/>
    <s v="Delivered"/>
    <n v="5214.72"/>
    <n v="4641.1008000000002"/>
  </r>
  <r>
    <x v="1125"/>
    <s v="22-Jun-2025"/>
    <x v="6"/>
    <x v="3"/>
    <s v="Delhi"/>
    <x v="2"/>
    <x v="1"/>
    <s v="Rice"/>
    <n v="4"/>
    <n v="3892.21"/>
    <n v="0.18"/>
    <n v="12766.45"/>
    <s v="COD"/>
    <x v="2"/>
    <s v="Express"/>
    <s v="Cancelled"/>
    <n v="15568.84"/>
    <n v="12766.448800000002"/>
  </r>
  <r>
    <x v="1126"/>
    <s v="28-Apr-2025"/>
    <x v="3"/>
    <x v="4"/>
    <s v="Gujarat"/>
    <x v="1"/>
    <x v="4"/>
    <s v="Lamp"/>
    <n v="3"/>
    <n v="3585.6"/>
    <n v="0.21"/>
    <n v="8497.8700000000008"/>
    <s v="Debit Card"/>
    <x v="0"/>
    <s v="Same-Day"/>
    <s v="Delivered"/>
    <n v="10756.8"/>
    <n v="8497.8719999999994"/>
  </r>
  <r>
    <x v="1127"/>
    <s v="19-May-2025"/>
    <x v="3"/>
    <x v="0"/>
    <s v="Gujarat"/>
    <x v="2"/>
    <x v="4"/>
    <s v="Lamp"/>
    <n v="3"/>
    <n v="972.26"/>
    <n v="0.22"/>
    <n v="2275.09"/>
    <s v="Net Banking"/>
    <x v="1"/>
    <s v="Express"/>
    <s v="Delivered"/>
    <n v="2916.7799999999997"/>
    <n v="2275.0884000000001"/>
  </r>
  <r>
    <x v="1128"/>
    <s v="22-Jun-2025"/>
    <x v="6"/>
    <x v="3"/>
    <s v="Tamil Nadu"/>
    <x v="0"/>
    <x v="3"/>
    <s v="Jeans"/>
    <n v="1"/>
    <n v="1059.5999999999999"/>
    <n v="0.09"/>
    <n v="964.24"/>
    <s v="UPI"/>
    <x v="0"/>
    <s v="Standard"/>
    <s v="Delivered"/>
    <n v="1059.5999999999999"/>
    <n v="964.23599999999999"/>
  </r>
  <r>
    <x v="1129"/>
    <s v="25-Feb-2025"/>
    <x v="2"/>
    <x v="2"/>
    <s v="Karnataka"/>
    <x v="1"/>
    <x v="4"/>
    <s v="Lamp"/>
    <n v="1"/>
    <n v="3073.19"/>
    <n v="0.01"/>
    <n v="3042.46"/>
    <s v="UPI"/>
    <x v="1"/>
    <s v="Express"/>
    <s v="Delivered"/>
    <n v="3073.19"/>
    <n v="3042.4580999999998"/>
  </r>
  <r>
    <x v="1130"/>
    <s v="20-Apr-2025"/>
    <x v="6"/>
    <x v="4"/>
    <s v="Maharashtra"/>
    <x v="3"/>
    <x v="4"/>
    <s v="Curtain"/>
    <n v="4"/>
    <n v="4986.43"/>
    <n v="0.16"/>
    <n v="16754.400000000001"/>
    <s v="COD"/>
    <x v="0"/>
    <s v="Express"/>
    <s v="Delivered"/>
    <n v="19945.72"/>
    <n v="16754.4048"/>
  </r>
  <r>
    <x v="1131"/>
    <s v="04-Jan-2025"/>
    <x v="4"/>
    <x v="1"/>
    <s v="Maharashtra"/>
    <x v="3"/>
    <x v="1"/>
    <s v="Rice"/>
    <n v="5"/>
    <n v="4481.8999999999996"/>
    <n v="0.04"/>
    <n v="21513.119999999999"/>
    <s v="UPI"/>
    <x v="0"/>
    <s v="Same-Day"/>
    <s v="Returned"/>
    <n v="22409.5"/>
    <n v="21513.119999999999"/>
  </r>
  <r>
    <x v="1132"/>
    <s v="13-Apr-2025"/>
    <x v="6"/>
    <x v="4"/>
    <s v="Tamil Nadu"/>
    <x v="2"/>
    <x v="3"/>
    <s v="T-shirt"/>
    <n v="4"/>
    <n v="3223.64"/>
    <n v="0.02"/>
    <n v="12636.67"/>
    <s v="Credit Card"/>
    <x v="0"/>
    <s v="Standard"/>
    <s v="In Transit"/>
    <n v="12894.56"/>
    <n v="12636.668799999999"/>
  </r>
  <r>
    <x v="1133"/>
    <s v="09-Feb-2025"/>
    <x v="6"/>
    <x v="2"/>
    <s v="Karnataka"/>
    <x v="0"/>
    <x v="3"/>
    <s v="T-shirt"/>
    <n v="2"/>
    <n v="4538.05"/>
    <n v="0.15"/>
    <n v="7714.69"/>
    <s v="UPI"/>
    <x v="1"/>
    <s v="Express"/>
    <s v="Returned"/>
    <n v="9076.1"/>
    <n v="7714.6850000000004"/>
  </r>
  <r>
    <x v="1134"/>
    <s v="19-Jan-2025"/>
    <x v="6"/>
    <x v="1"/>
    <s v="Maharashtra"/>
    <x v="1"/>
    <x v="2"/>
    <s v="Biography"/>
    <n v="5"/>
    <n v="822.82"/>
    <n v="7.0000000000000007E-2"/>
    <n v="3826.11"/>
    <s v="Credit Card"/>
    <x v="0"/>
    <s v="Standard"/>
    <s v="Delivered"/>
    <n v="4114.1000000000004"/>
    <n v="3826.1130000000003"/>
  </r>
  <r>
    <x v="1135"/>
    <s v="18-Feb-2025"/>
    <x v="2"/>
    <x v="2"/>
    <s v="Gujarat"/>
    <x v="2"/>
    <x v="1"/>
    <s v="Oil"/>
    <n v="1"/>
    <n v="1624.71"/>
    <n v="0.14000000000000001"/>
    <n v="1397.25"/>
    <s v="Net Banking"/>
    <x v="0"/>
    <s v="Standard"/>
    <s v="Delivered"/>
    <n v="1624.71"/>
    <n v="1397.2506000000001"/>
  </r>
  <r>
    <x v="1136"/>
    <s v="22-May-2025"/>
    <x v="5"/>
    <x v="0"/>
    <s v="Maharashtra"/>
    <x v="0"/>
    <x v="0"/>
    <s v="Smartwatch"/>
    <n v="2"/>
    <n v="3674.8"/>
    <n v="0.05"/>
    <n v="6982.12"/>
    <s v="Credit Card"/>
    <x v="0"/>
    <s v="Same-Day"/>
    <s v="Cancelled"/>
    <n v="7349.6"/>
    <n v="6982.12"/>
  </r>
  <r>
    <x v="1137"/>
    <s v="22-Mar-2025"/>
    <x v="4"/>
    <x v="5"/>
    <s v="Karnataka"/>
    <x v="3"/>
    <x v="0"/>
    <s v="Laptop"/>
    <n v="2"/>
    <n v="1608.13"/>
    <n v="0.17"/>
    <n v="2669.5"/>
    <s v="Net Banking"/>
    <x v="0"/>
    <s v="Standard"/>
    <s v="Delivered"/>
    <n v="3216.26"/>
    <n v="2669.4958000000001"/>
  </r>
  <r>
    <x v="1138"/>
    <s v="07-Apr-2025"/>
    <x v="3"/>
    <x v="4"/>
    <s v="Delhi"/>
    <x v="2"/>
    <x v="2"/>
    <s v="Comics"/>
    <n v="5"/>
    <n v="1646.15"/>
    <n v="0.06"/>
    <n v="7736.9"/>
    <s v="UPI"/>
    <x v="0"/>
    <s v="Standard"/>
    <s v="Returned"/>
    <n v="8230.75"/>
    <n v="7736.9049999999997"/>
  </r>
  <r>
    <x v="1139"/>
    <s v="20-Apr-2025"/>
    <x v="6"/>
    <x v="4"/>
    <s v="Karnataka"/>
    <x v="1"/>
    <x v="3"/>
    <s v="Dress"/>
    <n v="1"/>
    <n v="2500.44"/>
    <n v="0.14000000000000001"/>
    <n v="2150.38"/>
    <s v="Net Banking"/>
    <x v="2"/>
    <s v="Express"/>
    <s v="Cancelled"/>
    <n v="2500.44"/>
    <n v="2150.3784000000001"/>
  </r>
  <r>
    <x v="1140"/>
    <s v="30-May-2025"/>
    <x v="1"/>
    <x v="0"/>
    <s v="Gujarat"/>
    <x v="2"/>
    <x v="3"/>
    <s v="T-shirt"/>
    <n v="5"/>
    <n v="2886.69"/>
    <n v="0.25"/>
    <n v="10825.09"/>
    <s v="Net Banking"/>
    <x v="0"/>
    <s v="Express"/>
    <s v="Delivered"/>
    <n v="14433.45"/>
    <n v="10825.087500000001"/>
  </r>
  <r>
    <x v="1141"/>
    <s v="18-Feb-2025"/>
    <x v="2"/>
    <x v="2"/>
    <s v="Karnataka"/>
    <x v="3"/>
    <x v="4"/>
    <s v="Sofa"/>
    <n v="3"/>
    <n v="544.71"/>
    <n v="0.19"/>
    <n v="1323.65"/>
    <s v="COD"/>
    <x v="1"/>
    <s v="Express"/>
    <s v="Delivered"/>
    <n v="1634.13"/>
    <n v="1323.6453000000001"/>
  </r>
  <r>
    <x v="1142"/>
    <s v="17-May-2025"/>
    <x v="4"/>
    <x v="0"/>
    <s v="Gujarat"/>
    <x v="1"/>
    <x v="0"/>
    <s v="Smartphone"/>
    <n v="2"/>
    <n v="2389.5100000000002"/>
    <n v="0.08"/>
    <n v="4396.7"/>
    <s v="Debit Card"/>
    <x v="2"/>
    <s v="Same-Day"/>
    <s v="Delivered"/>
    <n v="4779.0200000000004"/>
    <n v="4396.6984000000002"/>
  </r>
  <r>
    <x v="1143"/>
    <s v="05-Apr-2025"/>
    <x v="4"/>
    <x v="4"/>
    <s v="Maharashtra"/>
    <x v="0"/>
    <x v="0"/>
    <s v="Headphones"/>
    <n v="2"/>
    <n v="2164.9"/>
    <n v="0.08"/>
    <n v="3983.42"/>
    <s v="UPI"/>
    <x v="0"/>
    <s v="Same-Day"/>
    <s v="Delivered"/>
    <n v="4329.8"/>
    <n v="3983.4160000000002"/>
  </r>
  <r>
    <x v="1144"/>
    <s v="08-May-2025"/>
    <x v="5"/>
    <x v="0"/>
    <s v="Delhi"/>
    <x v="1"/>
    <x v="4"/>
    <s v="Curtain"/>
    <n v="2"/>
    <n v="3785.02"/>
    <n v="0.11"/>
    <n v="6737.34"/>
    <s v="Net Banking"/>
    <x v="1"/>
    <s v="Same-Day"/>
    <s v="Delivered"/>
    <n v="7570.04"/>
    <n v="6737.3356000000003"/>
  </r>
  <r>
    <x v="1145"/>
    <s v="21-May-2025"/>
    <x v="0"/>
    <x v="0"/>
    <s v="Tamil Nadu"/>
    <x v="2"/>
    <x v="2"/>
    <s v="Biography"/>
    <n v="3"/>
    <n v="3044.62"/>
    <n v="0.12"/>
    <n v="8037.8"/>
    <s v="Debit Card"/>
    <x v="2"/>
    <s v="Express"/>
    <s v="Delivered"/>
    <n v="9133.86"/>
    <n v="8037.796800000001"/>
  </r>
  <r>
    <x v="1146"/>
    <s v="08-Apr-2025"/>
    <x v="2"/>
    <x v="4"/>
    <s v="Tamil Nadu"/>
    <x v="3"/>
    <x v="3"/>
    <s v="T-shirt"/>
    <n v="5"/>
    <n v="2063.6799999999998"/>
    <n v="0.01"/>
    <n v="10215.219999999999"/>
    <s v="Net Banking"/>
    <x v="2"/>
    <s v="Same-Day"/>
    <s v="Returned"/>
    <n v="10318.4"/>
    <n v="10215.216"/>
  </r>
  <r>
    <x v="1147"/>
    <s v="31-Mar-2025"/>
    <x v="3"/>
    <x v="5"/>
    <s v="Gujarat"/>
    <x v="2"/>
    <x v="1"/>
    <s v="Oil"/>
    <n v="3"/>
    <n v="3963.99"/>
    <n v="0.01"/>
    <n v="11773.05"/>
    <s v="Debit Card"/>
    <x v="0"/>
    <s v="Standard"/>
    <s v="Cancelled"/>
    <n v="11891.97"/>
    <n v="11773.050299999999"/>
  </r>
  <r>
    <x v="1148"/>
    <s v="05-Jun-2025"/>
    <x v="5"/>
    <x v="3"/>
    <s v="Tamil Nadu"/>
    <x v="2"/>
    <x v="3"/>
    <s v="Dress"/>
    <n v="4"/>
    <n v="104.13"/>
    <n v="0.04"/>
    <n v="399.86"/>
    <s v="Net Banking"/>
    <x v="0"/>
    <s v="Standard"/>
    <s v="Delivered"/>
    <n v="416.52"/>
    <n v="399.85919999999999"/>
  </r>
  <r>
    <x v="1149"/>
    <s v="06-Jan-2025"/>
    <x v="3"/>
    <x v="1"/>
    <s v="Delhi"/>
    <x v="0"/>
    <x v="3"/>
    <s v="Jeans"/>
    <n v="2"/>
    <n v="855.28"/>
    <n v="0.14000000000000001"/>
    <n v="1471.08"/>
    <s v="Net Banking"/>
    <x v="0"/>
    <s v="Express"/>
    <s v="Delivered"/>
    <n v="1710.56"/>
    <n v="1471.0816"/>
  </r>
  <r>
    <x v="1150"/>
    <s v="21-Jan-2025"/>
    <x v="2"/>
    <x v="1"/>
    <s v="Tamil Nadu"/>
    <x v="1"/>
    <x v="4"/>
    <s v="Lamp"/>
    <n v="4"/>
    <n v="3524.02"/>
    <n v="0.23"/>
    <n v="10853.98"/>
    <s v="COD"/>
    <x v="1"/>
    <s v="Same-Day"/>
    <s v="Cancelled"/>
    <n v="14096.08"/>
    <n v="10853.981600000001"/>
  </r>
  <r>
    <x v="1151"/>
    <s v="01-Mar-2025"/>
    <x v="4"/>
    <x v="5"/>
    <s v="Tamil Nadu"/>
    <x v="1"/>
    <x v="3"/>
    <s v="T-shirt"/>
    <n v="2"/>
    <n v="2059.4299999999998"/>
    <n v="0.08"/>
    <n v="3789.35"/>
    <s v="Debit Card"/>
    <x v="2"/>
    <s v="Express"/>
    <s v="Delivered"/>
    <n v="4118.8599999999997"/>
    <n v="3789.3512000000001"/>
  </r>
  <r>
    <x v="1152"/>
    <s v="15-Feb-2025"/>
    <x v="4"/>
    <x v="2"/>
    <s v="Karnataka"/>
    <x v="3"/>
    <x v="1"/>
    <s v="Rice"/>
    <n v="5"/>
    <n v="231.79"/>
    <n v="0.22"/>
    <n v="903.98"/>
    <s v="Net Banking"/>
    <x v="1"/>
    <s v="Standard"/>
    <s v="Delivered"/>
    <n v="1158.95"/>
    <n v="903.98100000000011"/>
  </r>
  <r>
    <x v="1153"/>
    <s v="22-Mar-2025"/>
    <x v="4"/>
    <x v="5"/>
    <s v="Gujarat"/>
    <x v="0"/>
    <x v="4"/>
    <s v="Lamp"/>
    <n v="1"/>
    <n v="3263.33"/>
    <n v="0.03"/>
    <n v="3165.43"/>
    <s v="COD"/>
    <x v="2"/>
    <s v="Standard"/>
    <s v="Delivered"/>
    <n v="3263.33"/>
    <n v="3165.4301"/>
  </r>
  <r>
    <x v="1154"/>
    <s v="17-May-2025"/>
    <x v="4"/>
    <x v="0"/>
    <s v="Karnataka"/>
    <x v="1"/>
    <x v="2"/>
    <s v="Novel"/>
    <n v="2"/>
    <n v="2185.9899999999998"/>
    <n v="7.0000000000000007E-2"/>
    <n v="4065.94"/>
    <s v="Net Banking"/>
    <x v="1"/>
    <s v="Express"/>
    <s v="Delivered"/>
    <n v="4371.9799999999996"/>
    <n v="4065.9413999999992"/>
  </r>
  <r>
    <x v="1155"/>
    <s v="19-Feb-2025"/>
    <x v="0"/>
    <x v="2"/>
    <s v="Delhi"/>
    <x v="2"/>
    <x v="2"/>
    <s v="Textbook"/>
    <n v="5"/>
    <n v="4187.74"/>
    <n v="0.12"/>
    <n v="18426.060000000001"/>
    <s v="Net Banking"/>
    <x v="1"/>
    <s v="Standard"/>
    <s v="Delivered"/>
    <n v="20938.699999999997"/>
    <n v="18426.055999999997"/>
  </r>
  <r>
    <x v="1156"/>
    <s v="03-Mar-2025"/>
    <x v="3"/>
    <x v="5"/>
    <s v="Maharashtra"/>
    <x v="0"/>
    <x v="0"/>
    <s v="Smartwatch"/>
    <n v="2"/>
    <n v="2915.94"/>
    <n v="0.1"/>
    <n v="5248.69"/>
    <s v="Debit Card"/>
    <x v="2"/>
    <s v="Express"/>
    <s v="Delivered"/>
    <n v="5831.88"/>
    <n v="5248.692"/>
  </r>
  <r>
    <x v="1157"/>
    <s v="11-May-2025"/>
    <x v="6"/>
    <x v="0"/>
    <s v="Maharashtra"/>
    <x v="2"/>
    <x v="2"/>
    <s v="Biography"/>
    <n v="3"/>
    <n v="3736.12"/>
    <n v="0.03"/>
    <n v="10872.11"/>
    <s v="UPI"/>
    <x v="2"/>
    <s v="Express"/>
    <s v="Cancelled"/>
    <n v="11208.36"/>
    <n v="10872.109200000001"/>
  </r>
  <r>
    <x v="1158"/>
    <s v="25-Apr-2025"/>
    <x v="1"/>
    <x v="4"/>
    <s v="Maharashtra"/>
    <x v="3"/>
    <x v="4"/>
    <s v="Curtain"/>
    <n v="5"/>
    <n v="3822.09"/>
    <n v="0.22"/>
    <n v="14906.15"/>
    <s v="Debit Card"/>
    <x v="2"/>
    <s v="Standard"/>
    <s v="Delivered"/>
    <n v="19110.45"/>
    <n v="14906.151000000002"/>
  </r>
  <r>
    <x v="1159"/>
    <s v="15-Mar-2025"/>
    <x v="4"/>
    <x v="5"/>
    <s v="Delhi"/>
    <x v="0"/>
    <x v="1"/>
    <s v="Milk"/>
    <n v="4"/>
    <n v="2230.9499999999998"/>
    <n v="0.12"/>
    <n v="7852.94"/>
    <s v="COD"/>
    <x v="1"/>
    <s v="Standard"/>
    <s v="Returned"/>
    <n v="8923.7999999999993"/>
    <n v="7852.9439999999995"/>
  </r>
  <r>
    <x v="1160"/>
    <s v="04-Apr-2025"/>
    <x v="1"/>
    <x v="4"/>
    <s v="Maharashtra"/>
    <x v="0"/>
    <x v="2"/>
    <s v="Comics"/>
    <n v="3"/>
    <n v="1336.4"/>
    <n v="0.08"/>
    <n v="3688.46"/>
    <s v="COD"/>
    <x v="1"/>
    <s v="Express"/>
    <s v="Delivered"/>
    <n v="4009.2000000000003"/>
    <n v="3688.4640000000004"/>
  </r>
  <r>
    <x v="1161"/>
    <s v="20-Apr-2025"/>
    <x v="6"/>
    <x v="4"/>
    <s v="Karnataka"/>
    <x v="0"/>
    <x v="3"/>
    <s v="Dress"/>
    <n v="4"/>
    <n v="1690.7"/>
    <n v="0.16"/>
    <n v="5680.75"/>
    <s v="Net Banking"/>
    <x v="0"/>
    <s v="Same-Day"/>
    <s v="Delivered"/>
    <n v="6762.8"/>
    <n v="5680.7519999999995"/>
  </r>
  <r>
    <x v="1162"/>
    <s v="16-Apr-2025"/>
    <x v="0"/>
    <x v="4"/>
    <s v="Delhi"/>
    <x v="1"/>
    <x v="0"/>
    <s v="Smartwatch"/>
    <n v="5"/>
    <n v="563.41"/>
    <n v="0.18"/>
    <n v="2309.98"/>
    <s v="Debit Card"/>
    <x v="0"/>
    <s v="Same-Day"/>
    <s v="Delivered"/>
    <n v="2817.0499999999997"/>
    <n v="2309.9809999999998"/>
  </r>
  <r>
    <x v="1163"/>
    <s v="10-Mar-2025"/>
    <x v="3"/>
    <x v="5"/>
    <s v="Tamil Nadu"/>
    <x v="2"/>
    <x v="4"/>
    <s v="Curtain"/>
    <n v="5"/>
    <n v="2888.43"/>
    <n v="0.01"/>
    <n v="14297.73"/>
    <s v="COD"/>
    <x v="0"/>
    <s v="Express"/>
    <s v="Delivered"/>
    <n v="14442.15"/>
    <n v="14297.728499999999"/>
  </r>
  <r>
    <x v="1164"/>
    <s v="26-Mar-2025"/>
    <x v="0"/>
    <x v="5"/>
    <s v="Tamil Nadu"/>
    <x v="1"/>
    <x v="1"/>
    <s v="Rice"/>
    <n v="1"/>
    <n v="1755.09"/>
    <n v="0.16"/>
    <n v="1474.28"/>
    <s v="COD"/>
    <x v="1"/>
    <s v="Express"/>
    <s v="Delivered"/>
    <n v="1755.09"/>
    <n v="1474.2755999999999"/>
  </r>
  <r>
    <x v="1165"/>
    <s v="27-May-2025"/>
    <x v="2"/>
    <x v="0"/>
    <s v="Maharashtra"/>
    <x v="3"/>
    <x v="3"/>
    <s v="Dress"/>
    <n v="2"/>
    <n v="2897.39"/>
    <n v="0.25"/>
    <n v="4346.09"/>
    <s v="Net Banking"/>
    <x v="0"/>
    <s v="Same-Day"/>
    <s v="Delivered"/>
    <n v="5794.78"/>
    <n v="4346.085"/>
  </r>
  <r>
    <x v="1166"/>
    <s v="19-Apr-2025"/>
    <x v="4"/>
    <x v="4"/>
    <s v="Gujarat"/>
    <x v="2"/>
    <x v="0"/>
    <s v="Headphones"/>
    <n v="4"/>
    <n v="1446.46"/>
    <n v="0.17"/>
    <n v="4802.25"/>
    <s v="Net Banking"/>
    <x v="0"/>
    <s v="Standard"/>
    <s v="Delivered"/>
    <n v="5785.84"/>
    <n v="4802.2471999999998"/>
  </r>
  <r>
    <x v="1167"/>
    <s v="08-Mar-2025"/>
    <x v="4"/>
    <x v="5"/>
    <s v="Delhi"/>
    <x v="3"/>
    <x v="0"/>
    <s v="Smartwatch"/>
    <n v="1"/>
    <n v="2095.1999999999998"/>
    <n v="0"/>
    <n v="2095.1999999999998"/>
    <s v="UPI"/>
    <x v="2"/>
    <s v="Express"/>
    <s v="Delivered"/>
    <n v="2095.1999999999998"/>
    <n v="2095.1999999999998"/>
  </r>
  <r>
    <x v="1168"/>
    <s v="12-Mar-2025"/>
    <x v="0"/>
    <x v="5"/>
    <s v="Maharashtra"/>
    <x v="2"/>
    <x v="2"/>
    <s v="Comics"/>
    <n v="1"/>
    <n v="3574.14"/>
    <n v="0.06"/>
    <n v="3359.69"/>
    <s v="Debit Card"/>
    <x v="0"/>
    <s v="Same-Day"/>
    <s v="Delivered"/>
    <n v="3574.14"/>
    <n v="3359.6915999999997"/>
  </r>
  <r>
    <x v="1169"/>
    <s v="19-May-2025"/>
    <x v="3"/>
    <x v="0"/>
    <s v="Gujarat"/>
    <x v="0"/>
    <x v="1"/>
    <s v="Biscuits"/>
    <n v="5"/>
    <n v="1710.88"/>
    <n v="0.1"/>
    <n v="7698.96"/>
    <s v="Net Banking"/>
    <x v="1"/>
    <s v="Same-Day"/>
    <s v="Delivered"/>
    <n v="8554.4000000000015"/>
    <n v="7698.9600000000019"/>
  </r>
  <r>
    <x v="1170"/>
    <s v="01-Apr-2025"/>
    <x v="2"/>
    <x v="4"/>
    <s v="Tamil Nadu"/>
    <x v="1"/>
    <x v="4"/>
    <s v="Curtain"/>
    <n v="4"/>
    <n v="1132.1199999999999"/>
    <n v="0.17"/>
    <n v="3758.64"/>
    <s v="Debit Card"/>
    <x v="2"/>
    <s v="Same-Day"/>
    <s v="Delivered"/>
    <n v="4528.4799999999996"/>
    <n v="3758.6383999999994"/>
  </r>
  <r>
    <x v="1171"/>
    <s v="24-Feb-2025"/>
    <x v="3"/>
    <x v="2"/>
    <s v="Tamil Nadu"/>
    <x v="2"/>
    <x v="0"/>
    <s v="Smartphone"/>
    <n v="1"/>
    <n v="1117"/>
    <n v="0.25"/>
    <n v="837.75"/>
    <s v="COD"/>
    <x v="2"/>
    <s v="Express"/>
    <s v="Delivered"/>
    <n v="1117"/>
    <n v="837.75"/>
  </r>
  <r>
    <x v="1172"/>
    <s v="03-Mar-2025"/>
    <x v="3"/>
    <x v="5"/>
    <s v="Tamil Nadu"/>
    <x v="1"/>
    <x v="4"/>
    <s v="Table"/>
    <n v="5"/>
    <n v="2966.19"/>
    <n v="0.16"/>
    <n v="12458"/>
    <s v="Credit Card"/>
    <x v="0"/>
    <s v="Same-Day"/>
    <s v="Delivered"/>
    <n v="14830.95"/>
    <n v="12457.998"/>
  </r>
  <r>
    <x v="1173"/>
    <s v="20-Feb-2025"/>
    <x v="5"/>
    <x v="2"/>
    <s v="Gujarat"/>
    <x v="0"/>
    <x v="0"/>
    <s v="Headphones"/>
    <n v="4"/>
    <n v="4613.76"/>
    <n v="0.03"/>
    <n v="17901.39"/>
    <s v="Net Banking"/>
    <x v="0"/>
    <s v="Same-Day"/>
    <s v="Delivered"/>
    <n v="18455.04"/>
    <n v="17901.388800000001"/>
  </r>
  <r>
    <x v="1174"/>
    <s v="16-Feb-2025"/>
    <x v="6"/>
    <x v="2"/>
    <s v="Maharashtra"/>
    <x v="1"/>
    <x v="3"/>
    <s v="Jeans"/>
    <n v="2"/>
    <n v="4337.9799999999996"/>
    <n v="0.19"/>
    <n v="7027.53"/>
    <s v="COD"/>
    <x v="2"/>
    <s v="Same-Day"/>
    <s v="Delivered"/>
    <n v="8675.9599999999991"/>
    <n v="7027.5275999999994"/>
  </r>
  <r>
    <x v="1175"/>
    <s v="26-Jan-2025"/>
    <x v="6"/>
    <x v="1"/>
    <s v="Tamil Nadu"/>
    <x v="2"/>
    <x v="4"/>
    <s v="Sofa"/>
    <n v="3"/>
    <n v="3875.45"/>
    <n v="0.16"/>
    <n v="9766.1299999999992"/>
    <s v="COD"/>
    <x v="2"/>
    <s v="Same-Day"/>
    <s v="Delivered"/>
    <n v="11626.349999999999"/>
    <n v="9766.1339999999982"/>
  </r>
  <r>
    <x v="1176"/>
    <s v="23-May-2025"/>
    <x v="1"/>
    <x v="0"/>
    <s v="Delhi"/>
    <x v="3"/>
    <x v="1"/>
    <s v="Biscuits"/>
    <n v="4"/>
    <n v="1502.79"/>
    <n v="0.23"/>
    <n v="4628.59"/>
    <s v="Net Banking"/>
    <x v="2"/>
    <s v="Standard"/>
    <s v="Delivered"/>
    <n v="6011.16"/>
    <n v="4628.5932000000003"/>
  </r>
  <r>
    <x v="1177"/>
    <s v="09-Feb-2025"/>
    <x v="6"/>
    <x v="2"/>
    <s v="Tamil Nadu"/>
    <x v="1"/>
    <x v="0"/>
    <s v="Headphones"/>
    <n v="1"/>
    <n v="1978.43"/>
    <n v="0.16"/>
    <n v="1661.88"/>
    <s v="Debit Card"/>
    <x v="1"/>
    <s v="Express"/>
    <s v="Delivered"/>
    <n v="1978.43"/>
    <n v="1661.8812"/>
  </r>
  <r>
    <x v="1178"/>
    <s v="05-Mar-2025"/>
    <x v="0"/>
    <x v="5"/>
    <s v="Delhi"/>
    <x v="1"/>
    <x v="0"/>
    <s v="Laptop"/>
    <n v="5"/>
    <n v="4994.66"/>
    <n v="0.15"/>
    <n v="21227.31"/>
    <s v="COD"/>
    <x v="1"/>
    <s v="Same-Day"/>
    <s v="Returned"/>
    <n v="24973.3"/>
    <n v="21227.305"/>
  </r>
  <r>
    <x v="1179"/>
    <s v="26-Jan-2025"/>
    <x v="6"/>
    <x v="1"/>
    <s v="Delhi"/>
    <x v="1"/>
    <x v="4"/>
    <s v="Sofa"/>
    <n v="4"/>
    <n v="3453.38"/>
    <n v="0.24"/>
    <n v="10498.28"/>
    <s v="COD"/>
    <x v="1"/>
    <s v="Standard"/>
    <s v="Delivered"/>
    <n v="13813.52"/>
    <n v="10498.2752"/>
  </r>
  <r>
    <x v="1180"/>
    <s v="27-May-2025"/>
    <x v="2"/>
    <x v="0"/>
    <s v="Tamil Nadu"/>
    <x v="2"/>
    <x v="3"/>
    <s v="Jeans"/>
    <n v="2"/>
    <n v="958.53"/>
    <n v="0.23"/>
    <n v="1476.14"/>
    <s v="UPI"/>
    <x v="1"/>
    <s v="Standard"/>
    <s v="Delivered"/>
    <n v="1917.06"/>
    <n v="1476.1361999999999"/>
  </r>
  <r>
    <x v="1181"/>
    <s v="17-Apr-2025"/>
    <x v="5"/>
    <x v="4"/>
    <s v="Delhi"/>
    <x v="3"/>
    <x v="0"/>
    <s v="Smartphone"/>
    <n v="4"/>
    <n v="1300.73"/>
    <n v="0.15"/>
    <n v="4422.4799999999996"/>
    <s v="COD"/>
    <x v="2"/>
    <s v="Standard"/>
    <s v="In Transit"/>
    <n v="5202.92"/>
    <n v="4422.482"/>
  </r>
  <r>
    <x v="1182"/>
    <s v="31-May-2025"/>
    <x v="4"/>
    <x v="0"/>
    <s v="Gujarat"/>
    <x v="0"/>
    <x v="1"/>
    <s v="Rice"/>
    <n v="2"/>
    <n v="2364.84"/>
    <n v="0.24"/>
    <n v="3594.56"/>
    <s v="UPI"/>
    <x v="0"/>
    <s v="Standard"/>
    <s v="Delivered"/>
    <n v="4729.68"/>
    <n v="3594.5568000000003"/>
  </r>
  <r>
    <x v="1183"/>
    <s v="17-May-2025"/>
    <x v="4"/>
    <x v="0"/>
    <s v="Tamil Nadu"/>
    <x v="0"/>
    <x v="2"/>
    <s v="Biography"/>
    <n v="3"/>
    <n v="4428.45"/>
    <n v="0.13"/>
    <n v="11558.25"/>
    <s v="Credit Card"/>
    <x v="2"/>
    <s v="Same-Day"/>
    <s v="Delivered"/>
    <n v="13285.349999999999"/>
    <n v="11558.254499999999"/>
  </r>
  <r>
    <x v="1184"/>
    <s v="07-Feb-2025"/>
    <x v="1"/>
    <x v="2"/>
    <s v="Tamil Nadu"/>
    <x v="1"/>
    <x v="0"/>
    <s v="Headphones"/>
    <n v="4"/>
    <n v="3611.46"/>
    <n v="0.13"/>
    <n v="12567.88"/>
    <s v="Credit Card"/>
    <x v="2"/>
    <s v="Same-Day"/>
    <s v="Delivered"/>
    <n v="14445.84"/>
    <n v="12567.880800000001"/>
  </r>
  <r>
    <x v="1185"/>
    <s v="09-Feb-2025"/>
    <x v="6"/>
    <x v="2"/>
    <s v="Delhi"/>
    <x v="2"/>
    <x v="0"/>
    <s v="Smartphone"/>
    <n v="1"/>
    <n v="3637.77"/>
    <n v="0.09"/>
    <n v="3310.37"/>
    <s v="UPI"/>
    <x v="1"/>
    <s v="Same-Day"/>
    <s v="Delivered"/>
    <n v="3637.77"/>
    <n v="3310.3706999999999"/>
  </r>
  <r>
    <x v="1186"/>
    <s v="14-Feb-2025"/>
    <x v="1"/>
    <x v="2"/>
    <s v="Delhi"/>
    <x v="1"/>
    <x v="3"/>
    <s v="Jacket"/>
    <n v="3"/>
    <n v="3245.97"/>
    <n v="0.02"/>
    <n v="9543.15"/>
    <s v="UPI"/>
    <x v="0"/>
    <s v="Same-Day"/>
    <s v="Cancelled"/>
    <n v="9737.91"/>
    <n v="9543.1517999999996"/>
  </r>
  <r>
    <x v="1187"/>
    <s v="26-May-2025"/>
    <x v="3"/>
    <x v="0"/>
    <s v="Karnataka"/>
    <x v="0"/>
    <x v="4"/>
    <s v="Curtain"/>
    <n v="4"/>
    <n v="3527.85"/>
    <n v="0.14000000000000001"/>
    <n v="12135.8"/>
    <s v="Net Banking"/>
    <x v="2"/>
    <s v="Same-Day"/>
    <s v="Cancelled"/>
    <n v="14111.4"/>
    <n v="12135.804"/>
  </r>
  <r>
    <x v="1188"/>
    <s v="07-Apr-2025"/>
    <x v="3"/>
    <x v="4"/>
    <s v="Maharashtra"/>
    <x v="3"/>
    <x v="3"/>
    <s v="Dress"/>
    <n v="5"/>
    <n v="1877.35"/>
    <n v="7.0000000000000007E-2"/>
    <n v="8729.68"/>
    <s v="Debit Card"/>
    <x v="2"/>
    <s v="Same-Day"/>
    <s v="Delivered"/>
    <n v="9386.75"/>
    <n v="8729.6774999999998"/>
  </r>
  <r>
    <x v="1189"/>
    <s v="25-Feb-2025"/>
    <x v="2"/>
    <x v="2"/>
    <s v="Tamil Nadu"/>
    <x v="2"/>
    <x v="4"/>
    <s v="Table"/>
    <n v="2"/>
    <n v="817.98"/>
    <n v="7.0000000000000007E-2"/>
    <n v="1521.44"/>
    <s v="UPI"/>
    <x v="0"/>
    <s v="Express"/>
    <s v="Delivered"/>
    <n v="1635.96"/>
    <n v="1521.4428"/>
  </r>
  <r>
    <x v="1190"/>
    <s v="23-May-2025"/>
    <x v="1"/>
    <x v="0"/>
    <s v="Gujarat"/>
    <x v="1"/>
    <x v="0"/>
    <s v="Laptop"/>
    <n v="5"/>
    <n v="159.13"/>
    <n v="0.09"/>
    <n v="724.04"/>
    <s v="UPI"/>
    <x v="0"/>
    <s v="Same-Day"/>
    <s v="Delivered"/>
    <n v="795.65"/>
    <n v="724.04150000000004"/>
  </r>
  <r>
    <x v="1191"/>
    <s v="27-Apr-2025"/>
    <x v="6"/>
    <x v="4"/>
    <s v="Delhi"/>
    <x v="3"/>
    <x v="3"/>
    <s v="Dress"/>
    <n v="3"/>
    <n v="2664.35"/>
    <n v="0.09"/>
    <n v="7273.68"/>
    <s v="COD"/>
    <x v="1"/>
    <s v="Express"/>
    <s v="Returned"/>
    <n v="7993.0499999999993"/>
    <n v="7273.6754999999994"/>
  </r>
  <r>
    <x v="1192"/>
    <s v="30-May-2025"/>
    <x v="1"/>
    <x v="0"/>
    <s v="Tamil Nadu"/>
    <x v="3"/>
    <x v="2"/>
    <s v="Textbook"/>
    <n v="1"/>
    <n v="1777.6"/>
    <n v="0.08"/>
    <n v="1635.39"/>
    <s v="Net Banking"/>
    <x v="0"/>
    <s v="Standard"/>
    <s v="Delivered"/>
    <n v="1777.6"/>
    <n v="1635.3920000000001"/>
  </r>
  <r>
    <x v="1193"/>
    <s v="14-Apr-2025"/>
    <x v="3"/>
    <x v="4"/>
    <s v="Karnataka"/>
    <x v="3"/>
    <x v="0"/>
    <s v="Laptop"/>
    <n v="5"/>
    <n v="4572.24"/>
    <n v="0.23"/>
    <n v="17603.12"/>
    <s v="Net Banking"/>
    <x v="2"/>
    <s v="Same-Day"/>
    <s v="Delivered"/>
    <n v="22861.199999999997"/>
    <n v="17603.124"/>
  </r>
  <r>
    <x v="1194"/>
    <s v="28-Apr-2025"/>
    <x v="3"/>
    <x v="4"/>
    <s v="Tamil Nadu"/>
    <x v="0"/>
    <x v="4"/>
    <s v="Lamp"/>
    <n v="5"/>
    <n v="429.27"/>
    <n v="0.14000000000000001"/>
    <n v="1845.86"/>
    <s v="Credit Card"/>
    <x v="2"/>
    <s v="Same-Day"/>
    <s v="In Transit"/>
    <n v="2146.35"/>
    <n v="1845.8609999999999"/>
  </r>
  <r>
    <x v="1195"/>
    <s v="26-Feb-2025"/>
    <x v="0"/>
    <x v="2"/>
    <s v="Gujarat"/>
    <x v="3"/>
    <x v="0"/>
    <s v="Smartwatch"/>
    <n v="2"/>
    <n v="1354.75"/>
    <n v="0.18"/>
    <n v="2221.79"/>
    <s v="COD"/>
    <x v="0"/>
    <s v="Same-Day"/>
    <s v="Delivered"/>
    <n v="2709.5"/>
    <n v="2221.79"/>
  </r>
  <r>
    <x v="1196"/>
    <s v="22-Jan-2025"/>
    <x v="0"/>
    <x v="1"/>
    <s v="Maharashtra"/>
    <x v="0"/>
    <x v="2"/>
    <s v="Textbook"/>
    <n v="5"/>
    <n v="1459.64"/>
    <n v="0.19"/>
    <n v="5911.54"/>
    <s v="COD"/>
    <x v="2"/>
    <s v="Same-Day"/>
    <s v="Returned"/>
    <n v="7298.2000000000007"/>
    <n v="5911.5420000000013"/>
  </r>
  <r>
    <x v="1197"/>
    <s v="13-Jun-2025"/>
    <x v="1"/>
    <x v="3"/>
    <s v="Maharashtra"/>
    <x v="0"/>
    <x v="3"/>
    <s v="Dress"/>
    <n v="2"/>
    <n v="2969.82"/>
    <n v="0.15"/>
    <n v="5048.6899999999996"/>
    <s v="Debit Card"/>
    <x v="0"/>
    <s v="Express"/>
    <s v="Delivered"/>
    <n v="5939.64"/>
    <n v="5048.6940000000004"/>
  </r>
  <r>
    <x v="1198"/>
    <s v="09-Feb-2025"/>
    <x v="6"/>
    <x v="2"/>
    <s v="Maharashtra"/>
    <x v="3"/>
    <x v="0"/>
    <s v="Headphones"/>
    <n v="1"/>
    <n v="2265.3000000000002"/>
    <n v="0.12"/>
    <n v="1993.46"/>
    <s v="Debit Card"/>
    <x v="2"/>
    <s v="Standard"/>
    <s v="Delivered"/>
    <n v="2265.3000000000002"/>
    <n v="1993.4640000000002"/>
  </r>
  <r>
    <x v="1199"/>
    <s v="01-Mar-2025"/>
    <x v="4"/>
    <x v="5"/>
    <s v="Gujarat"/>
    <x v="1"/>
    <x v="4"/>
    <s v="Lamp"/>
    <n v="4"/>
    <n v="3909.24"/>
    <n v="0.05"/>
    <n v="14855.11"/>
    <s v="Net Banking"/>
    <x v="0"/>
    <s v="Same-Day"/>
    <s v="In Transit"/>
    <n v="15636.96"/>
    <n v="14855.111999999999"/>
  </r>
  <r>
    <x v="1200"/>
    <s v="16-Feb-2025"/>
    <x v="6"/>
    <x v="2"/>
    <s v="Gujarat"/>
    <x v="2"/>
    <x v="4"/>
    <s v="Table"/>
    <n v="2"/>
    <n v="1710.33"/>
    <n v="0.12"/>
    <n v="3010.18"/>
    <s v="UPI"/>
    <x v="2"/>
    <s v="Express"/>
    <s v="Delivered"/>
    <n v="3420.66"/>
    <n v="3010.1808000000001"/>
  </r>
  <r>
    <x v="1201"/>
    <s v="14-Mar-2025"/>
    <x v="1"/>
    <x v="5"/>
    <s v="Karnataka"/>
    <x v="3"/>
    <x v="1"/>
    <s v="Oil"/>
    <n v="5"/>
    <n v="2565.0100000000002"/>
    <n v="0.16"/>
    <n v="10773.04"/>
    <s v="UPI"/>
    <x v="1"/>
    <s v="Standard"/>
    <s v="Delivered"/>
    <n v="12825.050000000001"/>
    <n v="10773.042000000001"/>
  </r>
  <r>
    <x v="1202"/>
    <s v="06-Feb-2025"/>
    <x v="5"/>
    <x v="2"/>
    <s v="Tamil Nadu"/>
    <x v="1"/>
    <x v="4"/>
    <s v="Table"/>
    <n v="1"/>
    <n v="3826.15"/>
    <n v="0.17"/>
    <n v="3175.7"/>
    <s v="Debit Card"/>
    <x v="0"/>
    <s v="Standard"/>
    <s v="Delivered"/>
    <n v="3826.15"/>
    <n v="3175.7044999999998"/>
  </r>
  <r>
    <x v="1203"/>
    <s v="02-Mar-2025"/>
    <x v="6"/>
    <x v="5"/>
    <s v="Delhi"/>
    <x v="1"/>
    <x v="1"/>
    <s v="Oil"/>
    <n v="2"/>
    <n v="1605.28"/>
    <n v="0.08"/>
    <n v="2953.72"/>
    <s v="Credit Card"/>
    <x v="0"/>
    <s v="Same-Day"/>
    <s v="Delivered"/>
    <n v="3210.56"/>
    <n v="2953.7152000000001"/>
  </r>
  <r>
    <x v="1204"/>
    <s v="05-Jan-2025"/>
    <x v="6"/>
    <x v="1"/>
    <s v="Gujarat"/>
    <x v="3"/>
    <x v="4"/>
    <s v="Sofa"/>
    <n v="2"/>
    <n v="1040.33"/>
    <n v="0.1"/>
    <n v="1872.59"/>
    <s v="Debit Card"/>
    <x v="2"/>
    <s v="Standard"/>
    <s v="Delivered"/>
    <n v="2080.66"/>
    <n v="1872.5939999999998"/>
  </r>
  <r>
    <x v="1205"/>
    <s v="20-May-2025"/>
    <x v="2"/>
    <x v="0"/>
    <s v="Gujarat"/>
    <x v="3"/>
    <x v="3"/>
    <s v="Dress"/>
    <n v="5"/>
    <n v="3964.87"/>
    <n v="0.19"/>
    <n v="16057.72"/>
    <s v="Net Banking"/>
    <x v="1"/>
    <s v="Express"/>
    <s v="Returned"/>
    <n v="19824.349999999999"/>
    <n v="16057.7235"/>
  </r>
  <r>
    <x v="1206"/>
    <s v="16-Apr-2025"/>
    <x v="0"/>
    <x v="4"/>
    <s v="Karnataka"/>
    <x v="1"/>
    <x v="2"/>
    <s v="Comics"/>
    <n v="3"/>
    <n v="3660.88"/>
    <n v="0.21"/>
    <n v="8676.2900000000009"/>
    <s v="Debit Card"/>
    <x v="2"/>
    <s v="Express"/>
    <s v="Delivered"/>
    <n v="10982.64"/>
    <n v="8676.2855999999992"/>
  </r>
  <r>
    <x v="1207"/>
    <s v="27-Jan-2025"/>
    <x v="3"/>
    <x v="1"/>
    <s v="Tamil Nadu"/>
    <x v="1"/>
    <x v="1"/>
    <s v="Biscuits"/>
    <n v="1"/>
    <n v="4846.53"/>
    <n v="0.09"/>
    <n v="4410.34"/>
    <s v="Credit Card"/>
    <x v="2"/>
    <s v="Standard"/>
    <s v="Cancelled"/>
    <n v="4846.53"/>
    <n v="4410.3423000000003"/>
  </r>
  <r>
    <x v="1208"/>
    <s v="25-Feb-2025"/>
    <x v="2"/>
    <x v="2"/>
    <s v="Delhi"/>
    <x v="2"/>
    <x v="0"/>
    <s v="Laptop"/>
    <n v="3"/>
    <n v="216.03"/>
    <n v="0.11"/>
    <n v="576.79999999999995"/>
    <s v="UPI"/>
    <x v="2"/>
    <s v="Express"/>
    <s v="Delivered"/>
    <n v="648.09"/>
    <n v="576.80010000000004"/>
  </r>
  <r>
    <x v="1209"/>
    <s v="11-Jan-2025"/>
    <x v="4"/>
    <x v="1"/>
    <s v="Gujarat"/>
    <x v="1"/>
    <x v="3"/>
    <s v="Jeans"/>
    <n v="3"/>
    <n v="623.49"/>
    <n v="0.06"/>
    <n v="1758.24"/>
    <s v="COD"/>
    <x v="2"/>
    <s v="Express"/>
    <s v="Returned"/>
    <n v="1870.47"/>
    <n v="1758.2418"/>
  </r>
  <r>
    <x v="1210"/>
    <s v="13-Jan-2025"/>
    <x v="3"/>
    <x v="1"/>
    <s v="Maharashtra"/>
    <x v="1"/>
    <x v="1"/>
    <s v="Biscuits"/>
    <n v="4"/>
    <n v="1324.25"/>
    <n v="0.25"/>
    <n v="3972.75"/>
    <s v="Net Banking"/>
    <x v="1"/>
    <s v="Same-Day"/>
    <s v="Delivered"/>
    <n v="5297"/>
    <n v="3972.75"/>
  </r>
  <r>
    <x v="1211"/>
    <s v="20-Apr-2025"/>
    <x v="6"/>
    <x v="4"/>
    <s v="Karnataka"/>
    <x v="0"/>
    <x v="0"/>
    <s v="Headphones"/>
    <n v="4"/>
    <n v="4625.67"/>
    <n v="0.03"/>
    <n v="17947.599999999999"/>
    <s v="COD"/>
    <x v="2"/>
    <s v="Standard"/>
    <s v="Delivered"/>
    <n v="18502.68"/>
    <n v="17947.599600000001"/>
  </r>
  <r>
    <x v="1212"/>
    <s v="28-Feb-2025"/>
    <x v="1"/>
    <x v="2"/>
    <s v="Delhi"/>
    <x v="2"/>
    <x v="2"/>
    <s v="Textbook"/>
    <n v="5"/>
    <n v="1079.97"/>
    <n v="0.02"/>
    <n v="5291.85"/>
    <s v="COD"/>
    <x v="2"/>
    <s v="Standard"/>
    <s v="Delivered"/>
    <n v="5399.85"/>
    <n v="5291.8530000000001"/>
  </r>
  <r>
    <x v="1213"/>
    <s v="18-May-2025"/>
    <x v="6"/>
    <x v="0"/>
    <s v="Maharashtra"/>
    <x v="3"/>
    <x v="4"/>
    <s v="Curtain"/>
    <n v="3"/>
    <n v="4790.28"/>
    <n v="0.09"/>
    <n v="13077.46"/>
    <s v="Debit Card"/>
    <x v="0"/>
    <s v="Express"/>
    <s v="Delivered"/>
    <n v="14370.84"/>
    <n v="13077.464400000001"/>
  </r>
  <r>
    <x v="1214"/>
    <s v="27-Jan-2025"/>
    <x v="3"/>
    <x v="1"/>
    <s v="Tamil Nadu"/>
    <x v="0"/>
    <x v="2"/>
    <s v="Textbook"/>
    <n v="2"/>
    <n v="3420.58"/>
    <n v="0.18"/>
    <n v="5609.75"/>
    <s v="UPI"/>
    <x v="2"/>
    <s v="Express"/>
    <s v="Delivered"/>
    <n v="6841.16"/>
    <n v="5609.7512000000006"/>
  </r>
  <r>
    <x v="1215"/>
    <s v="06-May-2025"/>
    <x v="2"/>
    <x v="0"/>
    <s v="Tamil Nadu"/>
    <x v="0"/>
    <x v="2"/>
    <s v="Biography"/>
    <n v="5"/>
    <n v="395.4"/>
    <n v="0.25"/>
    <n v="1482.75"/>
    <s v="Net Banking"/>
    <x v="0"/>
    <s v="Express"/>
    <s v="Delivered"/>
    <n v="1977"/>
    <n v="1482.75"/>
  </r>
  <r>
    <x v="1216"/>
    <s v="20-Jun-2025"/>
    <x v="1"/>
    <x v="3"/>
    <s v="Gujarat"/>
    <x v="0"/>
    <x v="0"/>
    <s v="Headphones"/>
    <n v="5"/>
    <n v="1735.39"/>
    <n v="0.02"/>
    <n v="8503.41"/>
    <s v="Net Banking"/>
    <x v="2"/>
    <s v="Standard"/>
    <s v="In Transit"/>
    <n v="8676.9500000000007"/>
    <n v="8503.4110000000001"/>
  </r>
  <r>
    <x v="1217"/>
    <s v="29-May-2025"/>
    <x v="5"/>
    <x v="0"/>
    <s v="Gujarat"/>
    <x v="1"/>
    <x v="0"/>
    <s v="Laptop"/>
    <n v="4"/>
    <n v="3089.15"/>
    <n v="0.25"/>
    <n v="9267.4500000000007"/>
    <s v="Credit Card"/>
    <x v="1"/>
    <s v="Standard"/>
    <s v="Cancelled"/>
    <n v="12356.6"/>
    <n v="9267.4500000000007"/>
  </r>
  <r>
    <x v="1218"/>
    <s v="08-Apr-2025"/>
    <x v="2"/>
    <x v="4"/>
    <s v="Delhi"/>
    <x v="1"/>
    <x v="2"/>
    <s v="Biography"/>
    <n v="2"/>
    <n v="3274.42"/>
    <n v="0.08"/>
    <n v="6024.93"/>
    <s v="UPI"/>
    <x v="0"/>
    <s v="Same-Day"/>
    <s v="Returned"/>
    <n v="6548.84"/>
    <n v="6024.9328000000005"/>
  </r>
  <r>
    <x v="1219"/>
    <s v="22-Jan-2025"/>
    <x v="0"/>
    <x v="1"/>
    <s v="Maharashtra"/>
    <x v="2"/>
    <x v="2"/>
    <s v="Comics"/>
    <n v="1"/>
    <n v="141.84"/>
    <n v="0.08"/>
    <n v="130.49"/>
    <s v="COD"/>
    <x v="2"/>
    <s v="Standard"/>
    <s v="Returned"/>
    <n v="141.84"/>
    <n v="130.49280000000002"/>
  </r>
  <r>
    <x v="1220"/>
    <s v="21-Jun-2025"/>
    <x v="4"/>
    <x v="3"/>
    <s v="Gujarat"/>
    <x v="3"/>
    <x v="1"/>
    <s v="Milk"/>
    <n v="2"/>
    <n v="3872.65"/>
    <n v="0.14000000000000001"/>
    <n v="6660.96"/>
    <s v="Net Banking"/>
    <x v="1"/>
    <s v="Express"/>
    <s v="Delivered"/>
    <n v="7745.3"/>
    <n v="6660.9579999999996"/>
  </r>
  <r>
    <x v="1221"/>
    <s v="05-Jan-2025"/>
    <x v="6"/>
    <x v="1"/>
    <s v="Karnataka"/>
    <x v="3"/>
    <x v="3"/>
    <s v="Jeans"/>
    <n v="1"/>
    <n v="2713.77"/>
    <n v="0.24"/>
    <n v="2062.4699999999998"/>
    <s v="Debit Card"/>
    <x v="0"/>
    <s v="Standard"/>
    <s v="Delivered"/>
    <n v="2713.77"/>
    <n v="2062.4652000000001"/>
  </r>
  <r>
    <x v="1222"/>
    <s v="24-Apr-2025"/>
    <x v="5"/>
    <x v="4"/>
    <s v="Karnataka"/>
    <x v="3"/>
    <x v="0"/>
    <s v="Headphones"/>
    <n v="2"/>
    <n v="1088.3399999999999"/>
    <n v="0.04"/>
    <n v="2089.61"/>
    <s v="Debit Card"/>
    <x v="1"/>
    <s v="Express"/>
    <s v="Returned"/>
    <n v="2176.6799999999998"/>
    <n v="2089.6127999999999"/>
  </r>
  <r>
    <x v="1223"/>
    <s v="27-Feb-2025"/>
    <x v="5"/>
    <x v="2"/>
    <s v="Maharashtra"/>
    <x v="3"/>
    <x v="3"/>
    <s v="Dress"/>
    <n v="1"/>
    <n v="4187.37"/>
    <n v="0.09"/>
    <n v="3810.51"/>
    <s v="Debit Card"/>
    <x v="2"/>
    <s v="Express"/>
    <s v="Delivered"/>
    <n v="4187.37"/>
    <n v="3810.5066999999999"/>
  </r>
  <r>
    <x v="1224"/>
    <s v="04-Apr-2025"/>
    <x v="1"/>
    <x v="4"/>
    <s v="Tamil Nadu"/>
    <x v="0"/>
    <x v="2"/>
    <s v="Biography"/>
    <n v="4"/>
    <n v="2992.06"/>
    <n v="0.03"/>
    <n v="11609.19"/>
    <s v="Debit Card"/>
    <x v="0"/>
    <s v="Standard"/>
    <s v="Delivered"/>
    <n v="11968.24"/>
    <n v="11609.192799999999"/>
  </r>
  <r>
    <x v="1225"/>
    <s v="05-Apr-2025"/>
    <x v="4"/>
    <x v="4"/>
    <s v="Tamil Nadu"/>
    <x v="2"/>
    <x v="3"/>
    <s v="T-shirt"/>
    <n v="3"/>
    <n v="2134.13"/>
    <n v="0.05"/>
    <n v="6082.27"/>
    <s v="COD"/>
    <x v="2"/>
    <s v="Standard"/>
    <s v="Delivered"/>
    <n v="6402.39"/>
    <n v="6082.2704999999996"/>
  </r>
  <r>
    <x v="1226"/>
    <s v="29-Mar-2025"/>
    <x v="4"/>
    <x v="5"/>
    <s v="Tamil Nadu"/>
    <x v="2"/>
    <x v="1"/>
    <s v="Rice"/>
    <n v="4"/>
    <n v="4036.72"/>
    <n v="0.1"/>
    <n v="14532.19"/>
    <s v="Credit Card"/>
    <x v="0"/>
    <s v="Standard"/>
    <s v="Delivered"/>
    <n v="16146.88"/>
    <n v="14532.191999999999"/>
  </r>
  <r>
    <x v="1227"/>
    <s v="10-Mar-2025"/>
    <x v="3"/>
    <x v="5"/>
    <s v="Tamil Nadu"/>
    <x v="0"/>
    <x v="4"/>
    <s v="Lamp"/>
    <n v="1"/>
    <n v="3287.12"/>
    <n v="0.2"/>
    <n v="2629.7"/>
    <s v="UPI"/>
    <x v="0"/>
    <s v="Express"/>
    <s v="In Transit"/>
    <n v="3287.12"/>
    <n v="2629.6959999999999"/>
  </r>
  <r>
    <x v="1228"/>
    <s v="07-Feb-2025"/>
    <x v="1"/>
    <x v="2"/>
    <s v="Maharashtra"/>
    <x v="3"/>
    <x v="4"/>
    <s v="Curtain"/>
    <n v="2"/>
    <n v="2866.44"/>
    <n v="0.03"/>
    <n v="5560.89"/>
    <s v="Debit Card"/>
    <x v="0"/>
    <s v="Standard"/>
    <s v="Delivered"/>
    <n v="5732.88"/>
    <n v="5560.8936000000003"/>
  </r>
  <r>
    <x v="1229"/>
    <s v="12-Jan-2025"/>
    <x v="6"/>
    <x v="1"/>
    <s v="Gujarat"/>
    <x v="1"/>
    <x v="0"/>
    <s v="Smartphone"/>
    <n v="3"/>
    <n v="1921.35"/>
    <n v="0.1"/>
    <n v="5187.6400000000003"/>
    <s v="Debit Card"/>
    <x v="1"/>
    <s v="Standard"/>
    <s v="Delivered"/>
    <n v="5764.0499999999993"/>
    <n v="5187.6449999999995"/>
  </r>
  <r>
    <x v="1230"/>
    <s v="21-Feb-2025"/>
    <x v="1"/>
    <x v="2"/>
    <s v="Delhi"/>
    <x v="2"/>
    <x v="1"/>
    <s v="Oil"/>
    <n v="2"/>
    <n v="246.9"/>
    <n v="0.05"/>
    <n v="469.11"/>
    <s v="UPI"/>
    <x v="0"/>
    <s v="Express"/>
    <s v="Returned"/>
    <n v="493.8"/>
    <n v="469.11"/>
  </r>
  <r>
    <x v="1231"/>
    <s v="04-Jul-2025"/>
    <x v="1"/>
    <x v="6"/>
    <s v="Maharashtra"/>
    <x v="1"/>
    <x v="4"/>
    <s v="Curtain"/>
    <n v="1"/>
    <n v="4455.22"/>
    <n v="0.01"/>
    <n v="4410.67"/>
    <s v="Credit Card"/>
    <x v="2"/>
    <s v="Standard"/>
    <s v="Delivered"/>
    <n v="4455.22"/>
    <n v="4410.6678000000002"/>
  </r>
  <r>
    <x v="1232"/>
    <s v="19-Jun-2025"/>
    <x v="5"/>
    <x v="3"/>
    <s v="Delhi"/>
    <x v="0"/>
    <x v="2"/>
    <s v="Textbook"/>
    <n v="3"/>
    <n v="4496.22"/>
    <n v="0.02"/>
    <n v="13218.89"/>
    <s v="Credit Card"/>
    <x v="0"/>
    <s v="Standard"/>
    <s v="In Transit"/>
    <n v="13488.66"/>
    <n v="13218.8868"/>
  </r>
  <r>
    <x v="1233"/>
    <s v="05-Apr-2025"/>
    <x v="4"/>
    <x v="4"/>
    <s v="Gujarat"/>
    <x v="1"/>
    <x v="2"/>
    <s v="Biography"/>
    <n v="5"/>
    <n v="4066.18"/>
    <n v="0"/>
    <n v="20330.900000000001"/>
    <s v="Net Banking"/>
    <x v="0"/>
    <s v="Express"/>
    <s v="Returned"/>
    <n v="20330.899999999998"/>
    <n v="20330.899999999998"/>
  </r>
  <r>
    <x v="1234"/>
    <s v="25-Jan-2025"/>
    <x v="4"/>
    <x v="1"/>
    <s v="Karnataka"/>
    <x v="3"/>
    <x v="4"/>
    <s v="Sofa"/>
    <n v="5"/>
    <n v="3375.32"/>
    <n v="0.02"/>
    <n v="16539.07"/>
    <s v="COD"/>
    <x v="2"/>
    <s v="Express"/>
    <s v="Delivered"/>
    <n v="16876.600000000002"/>
    <n v="16539.068000000003"/>
  </r>
  <r>
    <x v="1235"/>
    <s v="11-Jun-2025"/>
    <x v="0"/>
    <x v="3"/>
    <s v="Delhi"/>
    <x v="0"/>
    <x v="1"/>
    <s v="Oil"/>
    <n v="1"/>
    <n v="3741.61"/>
    <n v="0.18"/>
    <n v="3068.12"/>
    <s v="Debit Card"/>
    <x v="1"/>
    <s v="Express"/>
    <s v="Delivered"/>
    <n v="3741.61"/>
    <n v="3068.1202000000003"/>
  </r>
  <r>
    <x v="1236"/>
    <s v="15-Jan-2025"/>
    <x v="0"/>
    <x v="1"/>
    <s v="Karnataka"/>
    <x v="2"/>
    <x v="4"/>
    <s v="Sofa"/>
    <n v="4"/>
    <n v="3374.95"/>
    <n v="0.13"/>
    <n v="11744.83"/>
    <s v="UPI"/>
    <x v="1"/>
    <s v="Same-Day"/>
    <s v="Cancelled"/>
    <n v="13499.8"/>
    <n v="11744.825999999999"/>
  </r>
  <r>
    <x v="1237"/>
    <s v="21-Mar-2025"/>
    <x v="1"/>
    <x v="5"/>
    <s v="Tamil Nadu"/>
    <x v="1"/>
    <x v="3"/>
    <s v="Dress"/>
    <n v="2"/>
    <n v="2938.91"/>
    <n v="0.23"/>
    <n v="4525.92"/>
    <s v="UPI"/>
    <x v="1"/>
    <s v="Standard"/>
    <s v="Delivered"/>
    <n v="5877.82"/>
    <n v="4525.9214000000002"/>
  </r>
  <r>
    <x v="1238"/>
    <s v="08-Apr-2025"/>
    <x v="2"/>
    <x v="4"/>
    <s v="Maharashtra"/>
    <x v="2"/>
    <x v="3"/>
    <s v="Jeans"/>
    <n v="1"/>
    <n v="4193.3599999999997"/>
    <n v="0.06"/>
    <n v="3941.76"/>
    <s v="Debit Card"/>
    <x v="1"/>
    <s v="Express"/>
    <s v="Delivered"/>
    <n v="4193.3599999999997"/>
    <n v="3941.7583999999993"/>
  </r>
  <r>
    <x v="1239"/>
    <s v="17-Jan-2025"/>
    <x v="1"/>
    <x v="1"/>
    <s v="Karnataka"/>
    <x v="2"/>
    <x v="2"/>
    <s v="Biography"/>
    <n v="5"/>
    <n v="2087.7199999999998"/>
    <n v="0.25"/>
    <n v="7828.95"/>
    <s v="Debit Card"/>
    <x v="1"/>
    <s v="Express"/>
    <s v="Delivered"/>
    <n v="10438.599999999999"/>
    <n v="7828.9499999999989"/>
  </r>
  <r>
    <x v="1240"/>
    <s v="25-Apr-2025"/>
    <x v="1"/>
    <x v="4"/>
    <s v="Gujarat"/>
    <x v="1"/>
    <x v="0"/>
    <s v="Headphones"/>
    <n v="2"/>
    <n v="1350.89"/>
    <n v="0.2"/>
    <n v="2161.42"/>
    <s v="UPI"/>
    <x v="2"/>
    <s v="Express"/>
    <s v="Delivered"/>
    <n v="2701.78"/>
    <n v="2161.4240000000004"/>
  </r>
  <r>
    <x v="1241"/>
    <s v="05-May-2025"/>
    <x v="3"/>
    <x v="0"/>
    <s v="Maharashtra"/>
    <x v="1"/>
    <x v="4"/>
    <s v="Curtain"/>
    <n v="1"/>
    <n v="4827.29"/>
    <n v="0.03"/>
    <n v="4682.47"/>
    <s v="UPI"/>
    <x v="2"/>
    <s v="Standard"/>
    <s v="Cancelled"/>
    <n v="4827.29"/>
    <n v="4682.4713000000002"/>
  </r>
  <r>
    <x v="1242"/>
    <s v="16-May-2025"/>
    <x v="1"/>
    <x v="0"/>
    <s v="Delhi"/>
    <x v="3"/>
    <x v="0"/>
    <s v="Headphones"/>
    <n v="4"/>
    <n v="2237.1999999999998"/>
    <n v="0.25"/>
    <n v="6711.6"/>
    <s v="UPI"/>
    <x v="2"/>
    <s v="Standard"/>
    <s v="Delivered"/>
    <n v="8948.7999999999993"/>
    <n v="6711.5999999999995"/>
  </r>
  <r>
    <x v="1243"/>
    <s v="13-Jan-2025"/>
    <x v="3"/>
    <x v="1"/>
    <s v="Delhi"/>
    <x v="3"/>
    <x v="1"/>
    <s v="Oil"/>
    <n v="2"/>
    <n v="3693.72"/>
    <n v="0.09"/>
    <n v="6722.57"/>
    <s v="Debit Card"/>
    <x v="0"/>
    <s v="Same-Day"/>
    <s v="Delivered"/>
    <n v="7387.44"/>
    <n v="6722.5703999999996"/>
  </r>
  <r>
    <x v="1244"/>
    <s v="01-Feb-2025"/>
    <x v="4"/>
    <x v="2"/>
    <s v="Gujarat"/>
    <x v="2"/>
    <x v="1"/>
    <s v="Rice"/>
    <n v="2"/>
    <n v="3499.1"/>
    <n v="0.25"/>
    <n v="5248.65"/>
    <s v="UPI"/>
    <x v="1"/>
    <s v="Standard"/>
    <s v="Delivered"/>
    <n v="6998.2"/>
    <n v="5248.65"/>
  </r>
  <r>
    <x v="1245"/>
    <s v="31-Jan-2025"/>
    <x v="1"/>
    <x v="1"/>
    <s v="Delhi"/>
    <x v="2"/>
    <x v="3"/>
    <s v="Jeans"/>
    <n v="4"/>
    <n v="4305.6499999999996"/>
    <n v="7.0000000000000007E-2"/>
    <n v="16017.02"/>
    <s v="COD"/>
    <x v="1"/>
    <s v="Express"/>
    <s v="Delivered"/>
    <n v="17222.599999999999"/>
    <n v="16017.017999999998"/>
  </r>
  <r>
    <x v="1246"/>
    <s v="09-Jun-2025"/>
    <x v="3"/>
    <x v="3"/>
    <s v="Tamil Nadu"/>
    <x v="2"/>
    <x v="1"/>
    <s v="Biscuits"/>
    <n v="2"/>
    <n v="3635.58"/>
    <n v="7.0000000000000007E-2"/>
    <n v="6762.18"/>
    <s v="Net Banking"/>
    <x v="2"/>
    <s v="Standard"/>
    <s v="Delivered"/>
    <n v="7271.16"/>
    <n v="6762.1787999999997"/>
  </r>
  <r>
    <x v="1247"/>
    <s v="22-Apr-2025"/>
    <x v="2"/>
    <x v="4"/>
    <s v="Gujarat"/>
    <x v="3"/>
    <x v="4"/>
    <s v="Sofa"/>
    <n v="1"/>
    <n v="3800.33"/>
    <n v="0.04"/>
    <n v="3648.32"/>
    <s v="COD"/>
    <x v="0"/>
    <s v="Express"/>
    <s v="Cancelled"/>
    <n v="3800.33"/>
    <n v="3648.3167999999996"/>
  </r>
  <r>
    <x v="1248"/>
    <s v="02-Mar-2025"/>
    <x v="6"/>
    <x v="5"/>
    <s v="Delhi"/>
    <x v="3"/>
    <x v="3"/>
    <s v="Jacket"/>
    <n v="5"/>
    <n v="1047.52"/>
    <n v="0.21"/>
    <n v="4137.7"/>
    <s v="Net Banking"/>
    <x v="2"/>
    <s v="Standard"/>
    <s v="In Transit"/>
    <n v="5237.6000000000004"/>
    <n v="4137.7040000000006"/>
  </r>
  <r>
    <x v="1249"/>
    <s v="19-Jan-2025"/>
    <x v="6"/>
    <x v="1"/>
    <s v="Tamil Nadu"/>
    <x v="3"/>
    <x v="4"/>
    <s v="Sofa"/>
    <n v="5"/>
    <n v="4727.2700000000004"/>
    <n v="0.04"/>
    <n v="22690.9"/>
    <s v="Credit Card"/>
    <x v="1"/>
    <s v="Express"/>
    <s v="Delivered"/>
    <n v="23636.350000000002"/>
    <n v="22690.896000000001"/>
  </r>
  <r>
    <x v="1250"/>
    <s v="20-Feb-2025"/>
    <x v="5"/>
    <x v="2"/>
    <s v="Maharashtra"/>
    <x v="3"/>
    <x v="4"/>
    <s v="Lamp"/>
    <n v="5"/>
    <n v="602.79999999999995"/>
    <n v="0.16"/>
    <n v="2531.7600000000002"/>
    <s v="COD"/>
    <x v="2"/>
    <s v="Express"/>
    <s v="Delivered"/>
    <n v="3014"/>
    <n v="2531.7599999999998"/>
  </r>
  <r>
    <x v="1251"/>
    <s v="26-Jan-2025"/>
    <x v="6"/>
    <x v="1"/>
    <s v="Gujarat"/>
    <x v="2"/>
    <x v="4"/>
    <s v="Lamp"/>
    <n v="2"/>
    <n v="444.97"/>
    <n v="0.24"/>
    <n v="676.35"/>
    <s v="COD"/>
    <x v="2"/>
    <s v="Same-Day"/>
    <s v="Returned"/>
    <n v="889.94"/>
    <n v="676.35440000000006"/>
  </r>
  <r>
    <x v="1252"/>
    <s v="21-Apr-2025"/>
    <x v="3"/>
    <x v="4"/>
    <s v="Karnataka"/>
    <x v="1"/>
    <x v="0"/>
    <s v="Smartwatch"/>
    <n v="4"/>
    <n v="2186.96"/>
    <n v="0.04"/>
    <n v="8397.93"/>
    <s v="Credit Card"/>
    <x v="1"/>
    <s v="Same-Day"/>
    <s v="Cancelled"/>
    <n v="8747.84"/>
    <n v="8397.9264000000003"/>
  </r>
  <r>
    <x v="1253"/>
    <s v="31-May-2025"/>
    <x v="4"/>
    <x v="0"/>
    <s v="Maharashtra"/>
    <x v="1"/>
    <x v="3"/>
    <s v="T-shirt"/>
    <n v="3"/>
    <n v="1282.33"/>
    <n v="0.21"/>
    <n v="3039.12"/>
    <s v="COD"/>
    <x v="1"/>
    <s v="Express"/>
    <s v="Delivered"/>
    <n v="3846.99"/>
    <n v="3039.1221"/>
  </r>
  <r>
    <x v="1254"/>
    <s v="24-Mar-2025"/>
    <x v="3"/>
    <x v="5"/>
    <s v="Karnataka"/>
    <x v="2"/>
    <x v="0"/>
    <s v="Headphones"/>
    <n v="5"/>
    <n v="1711.27"/>
    <n v="0.17"/>
    <n v="7101.77"/>
    <s v="UPI"/>
    <x v="1"/>
    <s v="Express"/>
    <s v="Delivered"/>
    <n v="8556.35"/>
    <n v="7101.7704999999996"/>
  </r>
  <r>
    <x v="1255"/>
    <s v="30-Apr-2025"/>
    <x v="0"/>
    <x v="4"/>
    <s v="Delhi"/>
    <x v="1"/>
    <x v="0"/>
    <s v="Smartwatch"/>
    <n v="2"/>
    <n v="2996.31"/>
    <n v="0.17"/>
    <n v="4973.87"/>
    <s v="COD"/>
    <x v="2"/>
    <s v="Standard"/>
    <s v="Delivered"/>
    <n v="5992.62"/>
    <n v="4973.8746000000001"/>
  </r>
  <r>
    <x v="1256"/>
    <s v="28-Apr-2025"/>
    <x v="3"/>
    <x v="4"/>
    <s v="Gujarat"/>
    <x v="0"/>
    <x v="1"/>
    <s v="Biscuits"/>
    <n v="4"/>
    <n v="306.3"/>
    <n v="0.03"/>
    <n v="1188.44"/>
    <s v="COD"/>
    <x v="1"/>
    <s v="Same-Day"/>
    <s v="Delivered"/>
    <n v="1225.2"/>
    <n v="1188.444"/>
  </r>
  <r>
    <x v="1257"/>
    <s v="05-Jun-2025"/>
    <x v="5"/>
    <x v="3"/>
    <s v="Karnataka"/>
    <x v="0"/>
    <x v="0"/>
    <s v="Laptop"/>
    <n v="5"/>
    <n v="2166.96"/>
    <n v="0.1"/>
    <n v="9751.32"/>
    <s v="COD"/>
    <x v="1"/>
    <s v="Same-Day"/>
    <s v="Delivered"/>
    <n v="10834.8"/>
    <n v="9751.32"/>
  </r>
  <r>
    <x v="1258"/>
    <s v="03-May-2025"/>
    <x v="4"/>
    <x v="0"/>
    <s v="Gujarat"/>
    <x v="0"/>
    <x v="2"/>
    <s v="Biography"/>
    <n v="4"/>
    <n v="4084.49"/>
    <n v="0.16"/>
    <n v="13723.89"/>
    <s v="COD"/>
    <x v="0"/>
    <s v="Express"/>
    <s v="Delivered"/>
    <n v="16337.96"/>
    <n v="13723.886399999999"/>
  </r>
  <r>
    <x v="1259"/>
    <s v="15-Feb-2025"/>
    <x v="4"/>
    <x v="2"/>
    <s v="Karnataka"/>
    <x v="2"/>
    <x v="3"/>
    <s v="T-shirt"/>
    <n v="4"/>
    <n v="4029.29"/>
    <n v="0.18"/>
    <n v="13216.07"/>
    <s v="Credit Card"/>
    <x v="2"/>
    <s v="Express"/>
    <s v="Cancelled"/>
    <n v="16117.16"/>
    <n v="13216.0712"/>
  </r>
  <r>
    <x v="1260"/>
    <s v="02-Jun-2025"/>
    <x v="3"/>
    <x v="3"/>
    <s v="Delhi"/>
    <x v="2"/>
    <x v="4"/>
    <s v="Curtain"/>
    <n v="1"/>
    <n v="1690.11"/>
    <n v="0.17"/>
    <n v="1402.79"/>
    <s v="UPI"/>
    <x v="2"/>
    <s v="Same-Day"/>
    <s v="Cancelled"/>
    <n v="1690.11"/>
    <n v="1402.7912999999999"/>
  </r>
  <r>
    <x v="1261"/>
    <s v="14-Apr-2025"/>
    <x v="3"/>
    <x v="4"/>
    <s v="Gujarat"/>
    <x v="1"/>
    <x v="3"/>
    <s v="Jeans"/>
    <n v="3"/>
    <n v="3729.45"/>
    <n v="0.19"/>
    <n v="9062.56"/>
    <s v="COD"/>
    <x v="1"/>
    <s v="Standard"/>
    <s v="Returned"/>
    <n v="11188.349999999999"/>
    <n v="9062.5635000000002"/>
  </r>
  <r>
    <x v="1262"/>
    <s v="17-Mar-2025"/>
    <x v="3"/>
    <x v="5"/>
    <s v="Gujarat"/>
    <x v="0"/>
    <x v="4"/>
    <s v="Curtain"/>
    <n v="2"/>
    <n v="1651.02"/>
    <n v="0.08"/>
    <n v="3037.88"/>
    <s v="COD"/>
    <x v="1"/>
    <s v="Same-Day"/>
    <s v="Delivered"/>
    <n v="3302.04"/>
    <n v="3037.8768"/>
  </r>
  <r>
    <x v="1263"/>
    <s v="31-Mar-2025"/>
    <x v="3"/>
    <x v="5"/>
    <s v="Delhi"/>
    <x v="1"/>
    <x v="4"/>
    <s v="Table"/>
    <n v="3"/>
    <n v="4294.28"/>
    <n v="0.12"/>
    <n v="11336.9"/>
    <s v="Net Banking"/>
    <x v="0"/>
    <s v="Express"/>
    <s v="Returned"/>
    <n v="12882.84"/>
    <n v="11336.8992"/>
  </r>
  <r>
    <x v="1264"/>
    <s v="28-Jun-2025"/>
    <x v="4"/>
    <x v="3"/>
    <s v="Karnataka"/>
    <x v="2"/>
    <x v="3"/>
    <s v="Jeans"/>
    <n v="2"/>
    <n v="2951.05"/>
    <n v="0.23"/>
    <n v="4544.62"/>
    <s v="Credit Card"/>
    <x v="0"/>
    <s v="Same-Day"/>
    <s v="Cancelled"/>
    <n v="5902.1"/>
    <n v="4544.6170000000002"/>
  </r>
  <r>
    <x v="1265"/>
    <s v="29-Mar-2025"/>
    <x v="4"/>
    <x v="5"/>
    <s v="Tamil Nadu"/>
    <x v="1"/>
    <x v="1"/>
    <s v="Oil"/>
    <n v="1"/>
    <n v="1073.24"/>
    <n v="0.02"/>
    <n v="1051.78"/>
    <s v="COD"/>
    <x v="1"/>
    <s v="Same-Day"/>
    <s v="Returned"/>
    <n v="1073.24"/>
    <n v="1051.7752"/>
  </r>
  <r>
    <x v="1266"/>
    <s v="01-Mar-2025"/>
    <x v="4"/>
    <x v="5"/>
    <s v="Gujarat"/>
    <x v="2"/>
    <x v="3"/>
    <s v="Dress"/>
    <n v="2"/>
    <n v="4614.17"/>
    <n v="0.03"/>
    <n v="8951.49"/>
    <s v="UPI"/>
    <x v="2"/>
    <s v="Same-Day"/>
    <s v="Delivered"/>
    <n v="9228.34"/>
    <n v="8951.4897999999994"/>
  </r>
  <r>
    <x v="1267"/>
    <s v="19-Jun-2025"/>
    <x v="5"/>
    <x v="3"/>
    <s v="Delhi"/>
    <x v="0"/>
    <x v="0"/>
    <s v="Headphones"/>
    <n v="2"/>
    <n v="2785.14"/>
    <n v="0.17"/>
    <n v="4623.33"/>
    <s v="Net Banking"/>
    <x v="0"/>
    <s v="Express"/>
    <s v="Delivered"/>
    <n v="5570.28"/>
    <n v="4623.3323999999993"/>
  </r>
  <r>
    <x v="1268"/>
    <s v="27-Apr-2025"/>
    <x v="6"/>
    <x v="4"/>
    <s v="Delhi"/>
    <x v="1"/>
    <x v="3"/>
    <s v="Jeans"/>
    <n v="2"/>
    <n v="812.35"/>
    <n v="7.0000000000000007E-2"/>
    <n v="1510.97"/>
    <s v="Net Banking"/>
    <x v="1"/>
    <s v="Standard"/>
    <s v="Cancelled"/>
    <n v="1624.7"/>
    <n v="1510.971"/>
  </r>
  <r>
    <x v="1269"/>
    <s v="27-Mar-2025"/>
    <x v="5"/>
    <x v="5"/>
    <s v="Tamil Nadu"/>
    <x v="2"/>
    <x v="2"/>
    <s v="Textbook"/>
    <n v="5"/>
    <n v="2058.12"/>
    <n v="0.14000000000000001"/>
    <n v="8849.92"/>
    <s v="Debit Card"/>
    <x v="1"/>
    <s v="Express"/>
    <s v="Delivered"/>
    <n v="10290.599999999999"/>
    <n v="8849.9159999999993"/>
  </r>
  <r>
    <x v="1270"/>
    <s v="03-Mar-2025"/>
    <x v="3"/>
    <x v="5"/>
    <s v="Tamil Nadu"/>
    <x v="3"/>
    <x v="4"/>
    <s v="Curtain"/>
    <n v="2"/>
    <n v="1668.76"/>
    <n v="0.09"/>
    <n v="3037.14"/>
    <s v="UPI"/>
    <x v="2"/>
    <s v="Same-Day"/>
    <s v="Delivered"/>
    <n v="3337.52"/>
    <n v="3037.1432"/>
  </r>
  <r>
    <x v="1271"/>
    <s v="23-Apr-2025"/>
    <x v="0"/>
    <x v="4"/>
    <s v="Maharashtra"/>
    <x v="3"/>
    <x v="3"/>
    <s v="Jeans"/>
    <n v="4"/>
    <n v="2723.26"/>
    <n v="0.03"/>
    <n v="10566.25"/>
    <s v="COD"/>
    <x v="1"/>
    <s v="Same-Day"/>
    <s v="Delivered"/>
    <n v="10893.04"/>
    <n v="10566.248800000001"/>
  </r>
  <r>
    <x v="1272"/>
    <s v="03-May-2025"/>
    <x v="4"/>
    <x v="0"/>
    <s v="Tamil Nadu"/>
    <x v="1"/>
    <x v="1"/>
    <s v="Oil"/>
    <n v="1"/>
    <n v="2355.17"/>
    <n v="0.11"/>
    <n v="2096.1"/>
    <s v="UPI"/>
    <x v="1"/>
    <s v="Same-Day"/>
    <s v="Delivered"/>
    <n v="2355.17"/>
    <n v="2096.1013000000003"/>
  </r>
  <r>
    <x v="1273"/>
    <s v="14-Jan-2025"/>
    <x v="2"/>
    <x v="1"/>
    <s v="Gujarat"/>
    <x v="3"/>
    <x v="3"/>
    <s v="T-shirt"/>
    <n v="1"/>
    <n v="4489.62"/>
    <n v="0.12"/>
    <n v="3950.87"/>
    <s v="Net Banking"/>
    <x v="1"/>
    <s v="Same-Day"/>
    <s v="Delivered"/>
    <n v="4489.62"/>
    <n v="3950.8656000000001"/>
  </r>
  <r>
    <x v="1274"/>
    <s v="01-May-2025"/>
    <x v="5"/>
    <x v="0"/>
    <s v="Karnataka"/>
    <x v="3"/>
    <x v="4"/>
    <s v="Lamp"/>
    <n v="1"/>
    <n v="3596.7"/>
    <n v="0.12"/>
    <n v="3165.1"/>
    <s v="COD"/>
    <x v="2"/>
    <s v="Same-Day"/>
    <s v="In Transit"/>
    <n v="3596.7"/>
    <n v="3165.096"/>
  </r>
  <r>
    <x v="1275"/>
    <s v="26-May-2025"/>
    <x v="3"/>
    <x v="0"/>
    <s v="Karnataka"/>
    <x v="1"/>
    <x v="3"/>
    <s v="Jacket"/>
    <n v="3"/>
    <n v="1719.61"/>
    <n v="0.14000000000000001"/>
    <n v="4436.59"/>
    <s v="COD"/>
    <x v="1"/>
    <s v="Same-Day"/>
    <s v="Delivered"/>
    <n v="5158.83"/>
    <n v="4436.5937999999996"/>
  </r>
  <r>
    <x v="1276"/>
    <s v="22-Jan-2025"/>
    <x v="0"/>
    <x v="1"/>
    <s v="Maharashtra"/>
    <x v="0"/>
    <x v="1"/>
    <s v="Milk"/>
    <n v="3"/>
    <n v="2978.49"/>
    <n v="0.19"/>
    <n v="7237.73"/>
    <s v="COD"/>
    <x v="0"/>
    <s v="Standard"/>
    <s v="Delivered"/>
    <n v="8935.4699999999993"/>
    <n v="7237.7307000000001"/>
  </r>
  <r>
    <x v="1277"/>
    <s v="31-May-2025"/>
    <x v="4"/>
    <x v="0"/>
    <s v="Delhi"/>
    <x v="0"/>
    <x v="3"/>
    <s v="Jeans"/>
    <n v="2"/>
    <n v="244.49"/>
    <n v="0.23"/>
    <n v="376.51"/>
    <s v="COD"/>
    <x v="0"/>
    <s v="Same-Day"/>
    <s v="Delivered"/>
    <n v="488.98"/>
    <n v="376.51460000000003"/>
  </r>
  <r>
    <x v="1278"/>
    <s v="12-Feb-2025"/>
    <x v="0"/>
    <x v="2"/>
    <s v="Gujarat"/>
    <x v="3"/>
    <x v="0"/>
    <s v="Smartwatch"/>
    <n v="4"/>
    <n v="3512.43"/>
    <n v="0.03"/>
    <n v="13628.23"/>
    <s v="Net Banking"/>
    <x v="2"/>
    <s v="Express"/>
    <s v="Delivered"/>
    <n v="14049.72"/>
    <n v="13628.228399999998"/>
  </r>
  <r>
    <x v="1279"/>
    <s v="04-May-2025"/>
    <x v="6"/>
    <x v="0"/>
    <s v="Tamil Nadu"/>
    <x v="2"/>
    <x v="4"/>
    <s v="Sofa"/>
    <n v="1"/>
    <n v="1004.38"/>
    <n v="0.1"/>
    <n v="903.94"/>
    <s v="UPI"/>
    <x v="2"/>
    <s v="Standard"/>
    <s v="In Transit"/>
    <n v="1004.38"/>
    <n v="903.94200000000001"/>
  </r>
  <r>
    <x v="1280"/>
    <s v="12-Feb-2025"/>
    <x v="0"/>
    <x v="2"/>
    <s v="Tamil Nadu"/>
    <x v="0"/>
    <x v="0"/>
    <s v="Headphones"/>
    <n v="3"/>
    <n v="199.96"/>
    <n v="0.15"/>
    <n v="509.9"/>
    <s v="Credit Card"/>
    <x v="1"/>
    <s v="Same-Day"/>
    <s v="Delivered"/>
    <n v="599.88"/>
    <n v="509.89799999999997"/>
  </r>
  <r>
    <x v="1281"/>
    <s v="23-Feb-2025"/>
    <x v="6"/>
    <x v="2"/>
    <s v="Maharashtra"/>
    <x v="2"/>
    <x v="0"/>
    <s v="Laptop"/>
    <n v="1"/>
    <n v="1701.61"/>
    <n v="0.08"/>
    <n v="1565.48"/>
    <s v="COD"/>
    <x v="0"/>
    <s v="Same-Day"/>
    <s v="Returned"/>
    <n v="1701.61"/>
    <n v="1565.4811999999999"/>
  </r>
  <r>
    <x v="1282"/>
    <s v="11-May-2025"/>
    <x v="6"/>
    <x v="0"/>
    <s v="Gujarat"/>
    <x v="3"/>
    <x v="3"/>
    <s v="Jeans"/>
    <n v="5"/>
    <n v="1170.03"/>
    <n v="0.09"/>
    <n v="5323.64"/>
    <s v="Net Banking"/>
    <x v="0"/>
    <s v="Same-Day"/>
    <s v="Delivered"/>
    <n v="5850.15"/>
    <n v="5323.6364999999996"/>
  </r>
  <r>
    <x v="1283"/>
    <s v="18-Jan-2025"/>
    <x v="4"/>
    <x v="1"/>
    <s v="Tamil Nadu"/>
    <x v="0"/>
    <x v="1"/>
    <s v="Oil"/>
    <n v="2"/>
    <n v="4090.37"/>
    <n v="0.11"/>
    <n v="7280.86"/>
    <s v="Debit Card"/>
    <x v="1"/>
    <s v="Same-Day"/>
    <s v="Returned"/>
    <n v="8180.74"/>
    <n v="7280.8585999999996"/>
  </r>
  <r>
    <x v="1284"/>
    <s v="02-Feb-2025"/>
    <x v="6"/>
    <x v="2"/>
    <s v="Karnataka"/>
    <x v="1"/>
    <x v="0"/>
    <s v="Headphones"/>
    <n v="2"/>
    <n v="2991.52"/>
    <n v="0.04"/>
    <n v="5743.72"/>
    <s v="Credit Card"/>
    <x v="2"/>
    <s v="Standard"/>
    <s v="Delivered"/>
    <n v="5983.04"/>
    <n v="5743.7183999999997"/>
  </r>
  <r>
    <x v="1285"/>
    <s v="18-Feb-2025"/>
    <x v="2"/>
    <x v="2"/>
    <s v="Tamil Nadu"/>
    <x v="2"/>
    <x v="3"/>
    <s v="Dress"/>
    <n v="4"/>
    <n v="4725.6499999999996"/>
    <n v="0.17"/>
    <n v="15689.16"/>
    <s v="COD"/>
    <x v="2"/>
    <s v="Standard"/>
    <s v="Delivered"/>
    <n v="18902.599999999999"/>
    <n v="15689.157999999998"/>
  </r>
  <r>
    <x v="1286"/>
    <s v="05-Feb-2025"/>
    <x v="0"/>
    <x v="2"/>
    <s v="Tamil Nadu"/>
    <x v="0"/>
    <x v="3"/>
    <s v="Jeans"/>
    <n v="1"/>
    <n v="1855.77"/>
    <n v="0.23"/>
    <n v="1428.94"/>
    <s v="Debit Card"/>
    <x v="2"/>
    <s v="Express"/>
    <s v="Cancelled"/>
    <n v="1855.77"/>
    <n v="1428.9429"/>
  </r>
  <r>
    <x v="1287"/>
    <s v="20-Apr-2025"/>
    <x v="6"/>
    <x v="4"/>
    <s v="Gujarat"/>
    <x v="3"/>
    <x v="0"/>
    <s v="Headphones"/>
    <n v="5"/>
    <n v="2656.2"/>
    <n v="0.19"/>
    <n v="10757.61"/>
    <s v="COD"/>
    <x v="1"/>
    <s v="Same-Day"/>
    <s v="Delivered"/>
    <n v="13281"/>
    <n v="10757.61"/>
  </r>
  <r>
    <x v="1288"/>
    <s v="17-Jan-2025"/>
    <x v="1"/>
    <x v="1"/>
    <s v="Delhi"/>
    <x v="0"/>
    <x v="3"/>
    <s v="Jacket"/>
    <n v="4"/>
    <n v="2080.77"/>
    <n v="0.09"/>
    <n v="7574"/>
    <s v="UPI"/>
    <x v="1"/>
    <s v="Express"/>
    <s v="Delivered"/>
    <n v="8323.08"/>
    <n v="7574.0028000000002"/>
  </r>
  <r>
    <x v="1289"/>
    <s v="02-Feb-2025"/>
    <x v="6"/>
    <x v="2"/>
    <s v="Gujarat"/>
    <x v="0"/>
    <x v="4"/>
    <s v="Table"/>
    <n v="4"/>
    <n v="4962.21"/>
    <n v="0.19"/>
    <n v="16077.56"/>
    <s v="Net Banking"/>
    <x v="2"/>
    <s v="Same-Day"/>
    <s v="Delivered"/>
    <n v="19848.84"/>
    <n v="16077.5604"/>
  </r>
  <r>
    <x v="1290"/>
    <s v="03-Jan-2025"/>
    <x v="1"/>
    <x v="1"/>
    <s v="Maharashtra"/>
    <x v="0"/>
    <x v="0"/>
    <s v="Laptop"/>
    <n v="5"/>
    <n v="2759.66"/>
    <n v="0.16"/>
    <n v="11590.57"/>
    <s v="UPI"/>
    <x v="1"/>
    <s v="Same-Day"/>
    <s v="Delivered"/>
    <n v="13798.3"/>
    <n v="11590.571999999998"/>
  </r>
  <r>
    <x v="1291"/>
    <s v="23-Mar-2025"/>
    <x v="6"/>
    <x v="5"/>
    <s v="Tamil Nadu"/>
    <x v="3"/>
    <x v="0"/>
    <s v="Headphones"/>
    <n v="5"/>
    <n v="356.93"/>
    <n v="0.21"/>
    <n v="1409.87"/>
    <s v="Debit Card"/>
    <x v="2"/>
    <s v="Express"/>
    <s v="Delivered"/>
    <n v="1784.65"/>
    <n v="1409.8735000000001"/>
  </r>
  <r>
    <x v="1292"/>
    <s v="31-Mar-2025"/>
    <x v="3"/>
    <x v="5"/>
    <s v="Maharashtra"/>
    <x v="1"/>
    <x v="0"/>
    <s v="Laptop"/>
    <n v="2"/>
    <n v="3590.81"/>
    <n v="0.02"/>
    <n v="7037.99"/>
    <s v="Net Banking"/>
    <x v="0"/>
    <s v="Standard"/>
    <s v="Delivered"/>
    <n v="7181.62"/>
    <n v="7037.9875999999995"/>
  </r>
  <r>
    <x v="1293"/>
    <s v="16-May-2025"/>
    <x v="1"/>
    <x v="0"/>
    <s v="Maharashtra"/>
    <x v="2"/>
    <x v="1"/>
    <s v="Rice"/>
    <n v="1"/>
    <n v="4629.13"/>
    <n v="0"/>
    <n v="4629.13"/>
    <s v="Net Banking"/>
    <x v="0"/>
    <s v="Standard"/>
    <s v="In Transit"/>
    <n v="4629.13"/>
    <n v="4629.13"/>
  </r>
  <r>
    <x v="1294"/>
    <s v="28-Apr-2025"/>
    <x v="3"/>
    <x v="4"/>
    <s v="Karnataka"/>
    <x v="2"/>
    <x v="2"/>
    <s v="Textbook"/>
    <n v="2"/>
    <n v="794.18"/>
    <n v="0.06"/>
    <n v="1493.06"/>
    <s v="Net Banking"/>
    <x v="0"/>
    <s v="Same-Day"/>
    <s v="Returned"/>
    <n v="1588.36"/>
    <n v="1493.0583999999999"/>
  </r>
  <r>
    <x v="1295"/>
    <s v="04-Apr-2025"/>
    <x v="1"/>
    <x v="4"/>
    <s v="Delhi"/>
    <x v="3"/>
    <x v="2"/>
    <s v="Comics"/>
    <n v="1"/>
    <n v="2137.85"/>
    <n v="0.1"/>
    <n v="1924.07"/>
    <s v="UPI"/>
    <x v="2"/>
    <s v="Express"/>
    <s v="Cancelled"/>
    <n v="2137.85"/>
    <n v="1924.0650000000001"/>
  </r>
  <r>
    <x v="1296"/>
    <s v="28-Feb-2025"/>
    <x v="1"/>
    <x v="2"/>
    <s v="Gujarat"/>
    <x v="3"/>
    <x v="2"/>
    <s v="Comics"/>
    <n v="4"/>
    <n v="304.82"/>
    <n v="0.19"/>
    <n v="987.62"/>
    <s v="Credit Card"/>
    <x v="1"/>
    <s v="Standard"/>
    <s v="Delivered"/>
    <n v="1219.28"/>
    <n v="987.61680000000001"/>
  </r>
  <r>
    <x v="1297"/>
    <s v="09-Jan-2025"/>
    <x v="5"/>
    <x v="1"/>
    <s v="Delhi"/>
    <x v="2"/>
    <x v="0"/>
    <s v="Smartphone"/>
    <n v="2"/>
    <n v="2731"/>
    <n v="0.04"/>
    <n v="5243.52"/>
    <s v="Net Banking"/>
    <x v="0"/>
    <s v="Same-Day"/>
    <s v="In Transit"/>
    <n v="5462"/>
    <n v="5243.5199999999995"/>
  </r>
  <r>
    <x v="1298"/>
    <s v="16-Feb-2025"/>
    <x v="6"/>
    <x v="2"/>
    <s v="Gujarat"/>
    <x v="3"/>
    <x v="2"/>
    <s v="Comics"/>
    <n v="5"/>
    <n v="1381.35"/>
    <n v="0.19"/>
    <n v="5594.47"/>
    <s v="UPI"/>
    <x v="2"/>
    <s v="Express"/>
    <s v="In Transit"/>
    <n v="6906.75"/>
    <n v="5594.4675000000007"/>
  </r>
  <r>
    <x v="1299"/>
    <s v="27-Feb-2025"/>
    <x v="5"/>
    <x v="2"/>
    <s v="Delhi"/>
    <x v="0"/>
    <x v="1"/>
    <s v="Biscuits"/>
    <n v="1"/>
    <n v="2397.89"/>
    <n v="0.03"/>
    <n v="2325.9499999999998"/>
    <s v="Debit Card"/>
    <x v="1"/>
    <s v="Standard"/>
    <s v="Cancelled"/>
    <n v="2397.89"/>
    <n v="2325.9532999999997"/>
  </r>
  <r>
    <x v="1300"/>
    <s v="20-May-2025"/>
    <x v="2"/>
    <x v="0"/>
    <s v="Maharashtra"/>
    <x v="0"/>
    <x v="3"/>
    <s v="T-shirt"/>
    <n v="5"/>
    <n v="1917.42"/>
    <n v="0.18"/>
    <n v="7861.42"/>
    <s v="Debit Card"/>
    <x v="2"/>
    <s v="Express"/>
    <s v="Delivered"/>
    <n v="9587.1"/>
    <n v="7861.4220000000005"/>
  </r>
  <r>
    <x v="1301"/>
    <s v="26-Feb-2025"/>
    <x v="0"/>
    <x v="2"/>
    <s v="Delhi"/>
    <x v="3"/>
    <x v="1"/>
    <s v="Oil"/>
    <n v="5"/>
    <n v="169.63"/>
    <n v="0.04"/>
    <n v="814.22"/>
    <s v="UPI"/>
    <x v="0"/>
    <s v="Express"/>
    <s v="Delivered"/>
    <n v="848.15"/>
    <n v="814.22399999999993"/>
  </r>
  <r>
    <x v="1302"/>
    <s v="19-May-2025"/>
    <x v="3"/>
    <x v="0"/>
    <s v="Tamil Nadu"/>
    <x v="3"/>
    <x v="3"/>
    <s v="T-shirt"/>
    <n v="3"/>
    <n v="2577.41"/>
    <n v="0.06"/>
    <n v="7268.3"/>
    <s v="Net Banking"/>
    <x v="0"/>
    <s v="Same-Day"/>
    <s v="Delivered"/>
    <n v="7732.23"/>
    <n v="7268.2961999999989"/>
  </r>
  <r>
    <x v="1303"/>
    <s v="18-Jun-2025"/>
    <x v="0"/>
    <x v="3"/>
    <s v="Tamil Nadu"/>
    <x v="2"/>
    <x v="2"/>
    <s v="Novel"/>
    <n v="5"/>
    <n v="2689.93"/>
    <n v="0.14000000000000001"/>
    <n v="11566.7"/>
    <s v="Credit Card"/>
    <x v="0"/>
    <s v="Standard"/>
    <s v="Delivered"/>
    <n v="13449.65"/>
    <n v="11566.698999999999"/>
  </r>
  <r>
    <x v="1304"/>
    <s v="01-Apr-2025"/>
    <x v="2"/>
    <x v="4"/>
    <s v="Gujarat"/>
    <x v="2"/>
    <x v="0"/>
    <s v="Smartwatch"/>
    <n v="5"/>
    <n v="3630.36"/>
    <n v="0.18"/>
    <n v="14884.48"/>
    <s v="COD"/>
    <x v="0"/>
    <s v="Express"/>
    <s v="Delivered"/>
    <n v="18151.8"/>
    <n v="14884.476000000001"/>
  </r>
  <r>
    <x v="1305"/>
    <s v="16-Jan-2025"/>
    <x v="5"/>
    <x v="1"/>
    <s v="Maharashtra"/>
    <x v="0"/>
    <x v="0"/>
    <s v="Laptop"/>
    <n v="5"/>
    <n v="386.25"/>
    <n v="0.1"/>
    <n v="1738.12"/>
    <s v="Net Banking"/>
    <x v="0"/>
    <s v="Same-Day"/>
    <s v="Returned"/>
    <n v="1931.25"/>
    <n v="1738.125"/>
  </r>
  <r>
    <x v="1306"/>
    <s v="16-May-2025"/>
    <x v="1"/>
    <x v="0"/>
    <s v="Maharashtra"/>
    <x v="3"/>
    <x v="0"/>
    <s v="Smartphone"/>
    <n v="4"/>
    <n v="1484.1"/>
    <n v="0.15"/>
    <n v="5045.9399999999996"/>
    <s v="Net Banking"/>
    <x v="1"/>
    <s v="Express"/>
    <s v="Delivered"/>
    <n v="5936.4"/>
    <n v="5045.9399999999996"/>
  </r>
  <r>
    <x v="1307"/>
    <s v="17-Feb-2025"/>
    <x v="3"/>
    <x v="2"/>
    <s v="Karnataka"/>
    <x v="3"/>
    <x v="1"/>
    <s v="Milk"/>
    <n v="2"/>
    <n v="2325.69"/>
    <n v="0.22"/>
    <n v="3628.08"/>
    <s v="Net Banking"/>
    <x v="2"/>
    <s v="Standard"/>
    <s v="Delivered"/>
    <n v="4651.38"/>
    <n v="3628.0764000000004"/>
  </r>
  <r>
    <x v="1308"/>
    <s v="01-Jul-2025"/>
    <x v="2"/>
    <x v="6"/>
    <s v="Karnataka"/>
    <x v="1"/>
    <x v="3"/>
    <s v="Jacket"/>
    <n v="1"/>
    <n v="2215.5100000000002"/>
    <n v="7.0000000000000007E-2"/>
    <n v="2060.42"/>
    <s v="Debit Card"/>
    <x v="2"/>
    <s v="Standard"/>
    <s v="Delivered"/>
    <n v="2215.5100000000002"/>
    <n v="2060.4243000000001"/>
  </r>
  <r>
    <x v="1309"/>
    <s v="23-Feb-2025"/>
    <x v="6"/>
    <x v="2"/>
    <s v="Tamil Nadu"/>
    <x v="1"/>
    <x v="1"/>
    <s v="Oil"/>
    <n v="3"/>
    <n v="1119.69"/>
    <n v="0.1"/>
    <n v="3023.16"/>
    <s v="Debit Card"/>
    <x v="1"/>
    <s v="Express"/>
    <s v="Delivered"/>
    <n v="3359.07"/>
    <n v="3023.163"/>
  </r>
  <r>
    <x v="1310"/>
    <s v="04-Jun-2025"/>
    <x v="0"/>
    <x v="3"/>
    <s v="Tamil Nadu"/>
    <x v="3"/>
    <x v="2"/>
    <s v="Biography"/>
    <n v="3"/>
    <n v="3360.33"/>
    <n v="0.03"/>
    <n v="9778.56"/>
    <s v="UPI"/>
    <x v="2"/>
    <s v="Same-Day"/>
    <s v="Delivered"/>
    <n v="10080.99"/>
    <n v="9778.5602999999992"/>
  </r>
  <r>
    <x v="1311"/>
    <s v="05-Jun-2025"/>
    <x v="5"/>
    <x v="3"/>
    <s v="Gujarat"/>
    <x v="2"/>
    <x v="3"/>
    <s v="Jeans"/>
    <n v="5"/>
    <n v="4325.95"/>
    <n v="0.2"/>
    <n v="17303.8"/>
    <s v="UPI"/>
    <x v="2"/>
    <s v="Express"/>
    <s v="Delivered"/>
    <n v="21629.75"/>
    <n v="17303.8"/>
  </r>
  <r>
    <x v="1312"/>
    <s v="04-May-2025"/>
    <x v="6"/>
    <x v="0"/>
    <s v="Maharashtra"/>
    <x v="1"/>
    <x v="3"/>
    <s v="Jacket"/>
    <n v="4"/>
    <n v="1571.57"/>
    <n v="0.21"/>
    <n v="4966.16"/>
    <s v="COD"/>
    <x v="1"/>
    <s v="Same-Day"/>
    <s v="Delivered"/>
    <n v="6286.28"/>
    <n v="4966.1612000000005"/>
  </r>
  <r>
    <x v="1313"/>
    <s v="27-Apr-2025"/>
    <x v="6"/>
    <x v="4"/>
    <s v="Gujarat"/>
    <x v="0"/>
    <x v="3"/>
    <s v="Dress"/>
    <n v="4"/>
    <n v="4691.8999999999996"/>
    <n v="0.11"/>
    <n v="16703.16"/>
    <s v="Debit Card"/>
    <x v="1"/>
    <s v="Express"/>
    <s v="Delivered"/>
    <n v="18767.599999999999"/>
    <n v="16703.164000000001"/>
  </r>
  <r>
    <x v="1314"/>
    <s v="11-May-2025"/>
    <x v="6"/>
    <x v="0"/>
    <s v="Karnataka"/>
    <x v="1"/>
    <x v="2"/>
    <s v="Textbook"/>
    <n v="4"/>
    <n v="2917.84"/>
    <n v="0.2"/>
    <n v="9337.09"/>
    <s v="COD"/>
    <x v="0"/>
    <s v="Standard"/>
    <s v="Delivered"/>
    <n v="11671.36"/>
    <n v="9337.0880000000016"/>
  </r>
  <r>
    <x v="1315"/>
    <s v="08-Jun-2025"/>
    <x v="6"/>
    <x v="3"/>
    <s v="Tamil Nadu"/>
    <x v="0"/>
    <x v="3"/>
    <s v="Jeans"/>
    <n v="5"/>
    <n v="2699.88"/>
    <n v="0.16"/>
    <n v="11339.5"/>
    <s v="UPI"/>
    <x v="1"/>
    <s v="Standard"/>
    <s v="Cancelled"/>
    <n v="13499.400000000001"/>
    <n v="11339.496000000001"/>
  </r>
  <r>
    <x v="1316"/>
    <s v="03-Jul-2025"/>
    <x v="5"/>
    <x v="6"/>
    <s v="Maharashtra"/>
    <x v="3"/>
    <x v="0"/>
    <s v="Smartphone"/>
    <n v="1"/>
    <n v="1635.14"/>
    <n v="0.23"/>
    <n v="1259.06"/>
    <s v="Credit Card"/>
    <x v="2"/>
    <s v="Standard"/>
    <s v="In Transit"/>
    <n v="1635.14"/>
    <n v="1259.0578"/>
  </r>
  <r>
    <x v="1317"/>
    <s v="10-Feb-2025"/>
    <x v="3"/>
    <x v="2"/>
    <s v="Karnataka"/>
    <x v="3"/>
    <x v="4"/>
    <s v="Lamp"/>
    <n v="5"/>
    <n v="4532.12"/>
    <n v="0.11"/>
    <n v="20167.93"/>
    <s v="COD"/>
    <x v="2"/>
    <s v="Express"/>
    <s v="Delivered"/>
    <n v="22660.6"/>
    <n v="20167.933999999997"/>
  </r>
  <r>
    <x v="1318"/>
    <s v="26-Mar-2025"/>
    <x v="0"/>
    <x v="5"/>
    <s v="Delhi"/>
    <x v="1"/>
    <x v="0"/>
    <s v="Laptop"/>
    <n v="1"/>
    <n v="2708.3"/>
    <n v="0.15"/>
    <n v="2302.06"/>
    <s v="Debit Card"/>
    <x v="2"/>
    <s v="Standard"/>
    <s v="Delivered"/>
    <n v="2708.3"/>
    <n v="2302.0550000000003"/>
  </r>
  <r>
    <x v="1319"/>
    <s v="25-Jan-2025"/>
    <x v="4"/>
    <x v="1"/>
    <s v="Maharashtra"/>
    <x v="1"/>
    <x v="4"/>
    <s v="Sofa"/>
    <n v="1"/>
    <n v="3802.8"/>
    <n v="0.03"/>
    <n v="3688.72"/>
    <s v="Debit Card"/>
    <x v="2"/>
    <s v="Express"/>
    <s v="Delivered"/>
    <n v="3802.8"/>
    <n v="3688.7159999999999"/>
  </r>
  <r>
    <x v="1320"/>
    <s v="18-Apr-2025"/>
    <x v="1"/>
    <x v="4"/>
    <s v="Gujarat"/>
    <x v="1"/>
    <x v="3"/>
    <s v="T-shirt"/>
    <n v="5"/>
    <n v="2902.36"/>
    <n v="0.11"/>
    <n v="12915.5"/>
    <s v="UPI"/>
    <x v="2"/>
    <s v="Standard"/>
    <s v="Returned"/>
    <n v="14511.800000000001"/>
    <n v="12915.502"/>
  </r>
  <r>
    <x v="1321"/>
    <s v="15-Feb-2025"/>
    <x v="4"/>
    <x v="2"/>
    <s v="Karnataka"/>
    <x v="1"/>
    <x v="1"/>
    <s v="Milk"/>
    <n v="1"/>
    <n v="968.45"/>
    <n v="0.16"/>
    <n v="813.5"/>
    <s v="Credit Card"/>
    <x v="2"/>
    <s v="Same-Day"/>
    <s v="Returned"/>
    <n v="968.45"/>
    <n v="813.49800000000005"/>
  </r>
  <r>
    <x v="1322"/>
    <s v="08-May-2025"/>
    <x v="5"/>
    <x v="0"/>
    <s v="Karnataka"/>
    <x v="0"/>
    <x v="0"/>
    <s v="Laptop"/>
    <n v="1"/>
    <n v="1838.09"/>
    <n v="0.25"/>
    <n v="1378.57"/>
    <s v="UPI"/>
    <x v="1"/>
    <s v="Express"/>
    <s v="Delivered"/>
    <n v="1838.09"/>
    <n v="1378.5674999999999"/>
  </r>
  <r>
    <x v="1323"/>
    <s v="31-Jan-2025"/>
    <x v="1"/>
    <x v="1"/>
    <s v="Delhi"/>
    <x v="1"/>
    <x v="1"/>
    <s v="Biscuits"/>
    <n v="2"/>
    <n v="2615.77"/>
    <n v="0.25"/>
    <n v="3923.65"/>
    <s v="UPI"/>
    <x v="2"/>
    <s v="Standard"/>
    <s v="Delivered"/>
    <n v="5231.54"/>
    <n v="3923.6549999999997"/>
  </r>
  <r>
    <x v="1324"/>
    <s v="28-Jun-2025"/>
    <x v="4"/>
    <x v="3"/>
    <s v="Delhi"/>
    <x v="1"/>
    <x v="3"/>
    <s v="T-shirt"/>
    <n v="4"/>
    <n v="4981.1499999999996"/>
    <n v="0.08"/>
    <n v="18330.63"/>
    <s v="UPI"/>
    <x v="2"/>
    <s v="Express"/>
    <s v="Delivered"/>
    <n v="19924.599999999999"/>
    <n v="18330.631999999998"/>
  </r>
  <r>
    <x v="1325"/>
    <s v="23-Feb-2025"/>
    <x v="6"/>
    <x v="2"/>
    <s v="Delhi"/>
    <x v="1"/>
    <x v="4"/>
    <s v="Lamp"/>
    <n v="5"/>
    <n v="194.14"/>
    <n v="0.1"/>
    <n v="873.63"/>
    <s v="COD"/>
    <x v="0"/>
    <s v="Express"/>
    <s v="Delivered"/>
    <n v="970.69999999999993"/>
    <n v="873.63"/>
  </r>
  <r>
    <x v="1326"/>
    <s v="12-Jun-2025"/>
    <x v="5"/>
    <x v="3"/>
    <s v="Karnataka"/>
    <x v="2"/>
    <x v="4"/>
    <s v="Table"/>
    <n v="4"/>
    <n v="2095.2600000000002"/>
    <n v="0.09"/>
    <n v="7626.75"/>
    <s v="UPI"/>
    <x v="1"/>
    <s v="Express"/>
    <s v="Delivered"/>
    <n v="8381.0400000000009"/>
    <n v="7626.7464000000009"/>
  </r>
  <r>
    <x v="1327"/>
    <s v="30-Jan-2025"/>
    <x v="5"/>
    <x v="1"/>
    <s v="Karnataka"/>
    <x v="0"/>
    <x v="2"/>
    <s v="Comics"/>
    <n v="1"/>
    <n v="4046.83"/>
    <n v="0.23"/>
    <n v="3116.06"/>
    <s v="Credit Card"/>
    <x v="2"/>
    <s v="Same-Day"/>
    <s v="Delivered"/>
    <n v="4046.83"/>
    <n v="3116.0590999999999"/>
  </r>
  <r>
    <x v="1328"/>
    <s v="16-Jan-2025"/>
    <x v="5"/>
    <x v="1"/>
    <s v="Delhi"/>
    <x v="0"/>
    <x v="3"/>
    <s v="T-shirt"/>
    <n v="3"/>
    <n v="418.3"/>
    <n v="0.14000000000000001"/>
    <n v="1079.21"/>
    <s v="Credit Card"/>
    <x v="0"/>
    <s v="Standard"/>
    <s v="Returned"/>
    <n v="1254.9000000000001"/>
    <n v="1079.2140000000002"/>
  </r>
  <r>
    <x v="1329"/>
    <s v="14-Jan-2025"/>
    <x v="2"/>
    <x v="1"/>
    <s v="Karnataka"/>
    <x v="2"/>
    <x v="0"/>
    <s v="Smartphone"/>
    <n v="2"/>
    <n v="2955.5"/>
    <n v="0.24"/>
    <n v="4492.3599999999997"/>
    <s v="COD"/>
    <x v="0"/>
    <s v="Express"/>
    <s v="Cancelled"/>
    <n v="5911"/>
    <n v="4492.3599999999997"/>
  </r>
  <r>
    <x v="1330"/>
    <s v="04-Feb-2025"/>
    <x v="2"/>
    <x v="2"/>
    <s v="Maharashtra"/>
    <x v="0"/>
    <x v="0"/>
    <s v="Smartphone"/>
    <n v="1"/>
    <n v="1009.32"/>
    <n v="0.18"/>
    <n v="827.64"/>
    <s v="Debit Card"/>
    <x v="0"/>
    <s v="Standard"/>
    <s v="Delivered"/>
    <n v="1009.32"/>
    <n v="827.64240000000007"/>
  </r>
  <r>
    <x v="1331"/>
    <s v="05-Jun-2025"/>
    <x v="5"/>
    <x v="3"/>
    <s v="Maharashtra"/>
    <x v="1"/>
    <x v="3"/>
    <s v="Jeans"/>
    <n v="3"/>
    <n v="3164.71"/>
    <n v="0.05"/>
    <n v="9019.42"/>
    <s v="Credit Card"/>
    <x v="2"/>
    <s v="Standard"/>
    <s v="Delivered"/>
    <n v="9494.130000000001"/>
    <n v="9019.4235000000008"/>
  </r>
  <r>
    <x v="1332"/>
    <s v="03-Mar-2025"/>
    <x v="3"/>
    <x v="5"/>
    <s v="Karnataka"/>
    <x v="3"/>
    <x v="3"/>
    <s v="Jacket"/>
    <n v="4"/>
    <n v="1006.15"/>
    <n v="0"/>
    <n v="4024.6"/>
    <s v="COD"/>
    <x v="0"/>
    <s v="Standard"/>
    <s v="Delivered"/>
    <n v="4024.6"/>
    <n v="4024.6"/>
  </r>
  <r>
    <x v="1333"/>
    <s v="28-Apr-2025"/>
    <x v="3"/>
    <x v="4"/>
    <s v="Maharashtra"/>
    <x v="3"/>
    <x v="1"/>
    <s v="Oil"/>
    <n v="2"/>
    <n v="4258.22"/>
    <n v="0.19"/>
    <n v="6898.32"/>
    <s v="Credit Card"/>
    <x v="0"/>
    <s v="Standard"/>
    <s v="Delivered"/>
    <n v="8516.44"/>
    <n v="6898.3164000000006"/>
  </r>
  <r>
    <x v="1334"/>
    <s v="28-May-2025"/>
    <x v="0"/>
    <x v="0"/>
    <s v="Gujarat"/>
    <x v="3"/>
    <x v="1"/>
    <s v="Milk"/>
    <n v="3"/>
    <n v="1169.47"/>
    <n v="0.06"/>
    <n v="3297.91"/>
    <s v="Net Banking"/>
    <x v="1"/>
    <s v="Express"/>
    <s v="Delivered"/>
    <n v="3508.41"/>
    <n v="3297.9053999999996"/>
  </r>
  <r>
    <x v="1335"/>
    <s v="12-Jun-2025"/>
    <x v="5"/>
    <x v="3"/>
    <s v="Delhi"/>
    <x v="1"/>
    <x v="4"/>
    <s v="Curtain"/>
    <n v="1"/>
    <n v="2520.2199999999998"/>
    <n v="0.23"/>
    <n v="1940.57"/>
    <s v="Credit Card"/>
    <x v="0"/>
    <s v="Standard"/>
    <s v="Delivered"/>
    <n v="2520.2199999999998"/>
    <n v="1940.5693999999999"/>
  </r>
  <r>
    <x v="1336"/>
    <s v="23-Apr-2025"/>
    <x v="0"/>
    <x v="4"/>
    <s v="Maharashtra"/>
    <x v="2"/>
    <x v="2"/>
    <s v="Novel"/>
    <n v="3"/>
    <n v="3520.57"/>
    <n v="0.15"/>
    <n v="8977.4500000000007"/>
    <s v="UPI"/>
    <x v="1"/>
    <s v="Standard"/>
    <s v="Delivered"/>
    <n v="10561.710000000001"/>
    <n v="8977.4535000000014"/>
  </r>
  <r>
    <x v="1337"/>
    <s v="30-Jun-2025"/>
    <x v="3"/>
    <x v="3"/>
    <s v="Karnataka"/>
    <x v="3"/>
    <x v="4"/>
    <s v="Table"/>
    <n v="4"/>
    <n v="1571.21"/>
    <n v="0.12"/>
    <n v="5530.66"/>
    <s v="Net Banking"/>
    <x v="2"/>
    <s v="Same-Day"/>
    <s v="Delivered"/>
    <n v="6284.84"/>
    <n v="5530.6592000000001"/>
  </r>
  <r>
    <x v="1338"/>
    <s v="28-Feb-2025"/>
    <x v="1"/>
    <x v="2"/>
    <s v="Karnataka"/>
    <x v="1"/>
    <x v="3"/>
    <s v="T-shirt"/>
    <n v="4"/>
    <n v="1689.4"/>
    <n v="0.2"/>
    <n v="5406.08"/>
    <s v="Net Banking"/>
    <x v="2"/>
    <s v="Express"/>
    <s v="Returned"/>
    <n v="6757.6"/>
    <n v="5406.0800000000008"/>
  </r>
  <r>
    <x v="1339"/>
    <s v="29-Mar-2025"/>
    <x v="4"/>
    <x v="5"/>
    <s v="Delhi"/>
    <x v="2"/>
    <x v="2"/>
    <s v="Biography"/>
    <n v="4"/>
    <n v="2156.0300000000002"/>
    <n v="0.01"/>
    <n v="8537.8799999999992"/>
    <s v="Debit Card"/>
    <x v="1"/>
    <s v="Standard"/>
    <s v="Delivered"/>
    <n v="8624.1200000000008"/>
    <n v="8537.8788000000004"/>
  </r>
  <r>
    <x v="1340"/>
    <s v="27-Jan-2025"/>
    <x v="3"/>
    <x v="1"/>
    <s v="Karnataka"/>
    <x v="0"/>
    <x v="3"/>
    <s v="Jacket"/>
    <n v="2"/>
    <n v="840.09"/>
    <n v="0.24"/>
    <n v="1276.94"/>
    <s v="Credit Card"/>
    <x v="2"/>
    <s v="Standard"/>
    <s v="Delivered"/>
    <n v="1680.18"/>
    <n v="1276.9368000000002"/>
  </r>
  <r>
    <x v="1341"/>
    <s v="04-Apr-2025"/>
    <x v="1"/>
    <x v="4"/>
    <s v="Karnataka"/>
    <x v="2"/>
    <x v="2"/>
    <s v="Textbook"/>
    <n v="1"/>
    <n v="2536.88"/>
    <n v="0.04"/>
    <n v="2435.4"/>
    <s v="UPI"/>
    <x v="0"/>
    <s v="Same-Day"/>
    <s v="Delivered"/>
    <n v="2536.88"/>
    <n v="2435.4047999999998"/>
  </r>
  <r>
    <x v="1342"/>
    <s v="16-May-2025"/>
    <x v="1"/>
    <x v="0"/>
    <s v="Tamil Nadu"/>
    <x v="0"/>
    <x v="2"/>
    <s v="Biography"/>
    <n v="4"/>
    <n v="4848.59"/>
    <n v="0.01"/>
    <n v="19200.419999999998"/>
    <s v="Net Banking"/>
    <x v="0"/>
    <s v="Standard"/>
    <s v="In Transit"/>
    <n v="19394.36"/>
    <n v="19200.416400000002"/>
  </r>
  <r>
    <x v="1343"/>
    <s v="03-Mar-2025"/>
    <x v="3"/>
    <x v="5"/>
    <s v="Delhi"/>
    <x v="2"/>
    <x v="2"/>
    <s v="Comics"/>
    <n v="4"/>
    <n v="4037.75"/>
    <n v="0.1"/>
    <n v="14535.9"/>
    <s v="Debit Card"/>
    <x v="1"/>
    <s v="Standard"/>
    <s v="Delivered"/>
    <n v="16151"/>
    <n v="14535.9"/>
  </r>
  <r>
    <x v="1344"/>
    <s v="18-May-2025"/>
    <x v="6"/>
    <x v="0"/>
    <s v="Gujarat"/>
    <x v="2"/>
    <x v="4"/>
    <s v="Curtain"/>
    <n v="1"/>
    <n v="3035.67"/>
    <n v="0.13"/>
    <n v="2641.03"/>
    <s v="Net Banking"/>
    <x v="1"/>
    <s v="Express"/>
    <s v="Cancelled"/>
    <n v="3035.67"/>
    <n v="2641.0329000000002"/>
  </r>
  <r>
    <x v="1345"/>
    <s v="22-Mar-2025"/>
    <x v="4"/>
    <x v="5"/>
    <s v="Gujarat"/>
    <x v="2"/>
    <x v="3"/>
    <s v="Dress"/>
    <n v="1"/>
    <n v="2290.6799999999998"/>
    <n v="0.1"/>
    <n v="2061.61"/>
    <s v="Net Banking"/>
    <x v="0"/>
    <s v="Standard"/>
    <s v="Delivered"/>
    <n v="2290.6799999999998"/>
    <n v="2061.6120000000001"/>
  </r>
  <r>
    <x v="1346"/>
    <s v="24-Feb-2025"/>
    <x v="3"/>
    <x v="2"/>
    <s v="Karnataka"/>
    <x v="2"/>
    <x v="4"/>
    <s v="Table"/>
    <n v="5"/>
    <n v="3989.71"/>
    <n v="0.17"/>
    <n v="16557.3"/>
    <s v="COD"/>
    <x v="2"/>
    <s v="Standard"/>
    <s v="Cancelled"/>
    <n v="19948.55"/>
    <n v="16557.2965"/>
  </r>
  <r>
    <x v="1347"/>
    <s v="10-Apr-2025"/>
    <x v="5"/>
    <x v="4"/>
    <s v="Gujarat"/>
    <x v="2"/>
    <x v="1"/>
    <s v="Oil"/>
    <n v="2"/>
    <n v="2494.08"/>
    <n v="0.12"/>
    <n v="4389.58"/>
    <s v="COD"/>
    <x v="0"/>
    <s v="Standard"/>
    <s v="Delivered"/>
    <n v="4988.16"/>
    <n v="4389.5807999999997"/>
  </r>
  <r>
    <x v="1348"/>
    <s v="17-Apr-2025"/>
    <x v="5"/>
    <x v="4"/>
    <s v="Delhi"/>
    <x v="2"/>
    <x v="0"/>
    <s v="Smartwatch"/>
    <n v="1"/>
    <n v="2693.25"/>
    <n v="0.12"/>
    <n v="2370.06"/>
    <s v="COD"/>
    <x v="2"/>
    <s v="Same-Day"/>
    <s v="Delivered"/>
    <n v="2693.25"/>
    <n v="2370.06"/>
  </r>
  <r>
    <x v="1349"/>
    <s v="08-Apr-2025"/>
    <x v="2"/>
    <x v="4"/>
    <s v="Karnataka"/>
    <x v="2"/>
    <x v="2"/>
    <s v="Textbook"/>
    <n v="1"/>
    <n v="2421.36"/>
    <n v="0.06"/>
    <n v="2276.08"/>
    <s v="Debit Card"/>
    <x v="2"/>
    <s v="Standard"/>
    <s v="Delivered"/>
    <n v="2421.36"/>
    <n v="2276.0783999999999"/>
  </r>
  <r>
    <x v="1350"/>
    <s v="29-Mar-2025"/>
    <x v="4"/>
    <x v="5"/>
    <s v="Gujarat"/>
    <x v="3"/>
    <x v="1"/>
    <s v="Biscuits"/>
    <n v="3"/>
    <n v="2475.02"/>
    <n v="0.08"/>
    <n v="6831.06"/>
    <s v="Debit Card"/>
    <x v="2"/>
    <s v="Same-Day"/>
    <s v="Cancelled"/>
    <n v="7425.0599999999995"/>
    <n v="6831.0551999999998"/>
  </r>
  <r>
    <x v="1351"/>
    <s v="18-Jan-2025"/>
    <x v="4"/>
    <x v="1"/>
    <s v="Karnataka"/>
    <x v="1"/>
    <x v="3"/>
    <s v="T-shirt"/>
    <n v="2"/>
    <n v="2665.16"/>
    <n v="0.13"/>
    <n v="4637.38"/>
    <s v="Credit Card"/>
    <x v="1"/>
    <s v="Standard"/>
    <s v="Delivered"/>
    <n v="5330.32"/>
    <n v="4637.3783999999996"/>
  </r>
  <r>
    <x v="1352"/>
    <s v="29-Apr-2025"/>
    <x v="2"/>
    <x v="4"/>
    <s v="Karnataka"/>
    <x v="0"/>
    <x v="0"/>
    <s v="Headphones"/>
    <n v="3"/>
    <n v="223.89"/>
    <n v="0.16"/>
    <n v="564.20000000000005"/>
    <s v="Debit Card"/>
    <x v="0"/>
    <s v="Express"/>
    <s v="Delivered"/>
    <n v="671.67"/>
    <n v="564.20279999999991"/>
  </r>
  <r>
    <x v="1353"/>
    <s v="10-Jan-2025"/>
    <x v="1"/>
    <x v="1"/>
    <s v="Tamil Nadu"/>
    <x v="1"/>
    <x v="3"/>
    <s v="Jacket"/>
    <n v="5"/>
    <n v="2276.2800000000002"/>
    <n v="0.08"/>
    <n v="10470.89"/>
    <s v="COD"/>
    <x v="0"/>
    <s v="Express"/>
    <s v="Delivered"/>
    <n v="11381.400000000001"/>
    <n v="10470.888000000003"/>
  </r>
  <r>
    <x v="1354"/>
    <s v="24-Jun-2025"/>
    <x v="2"/>
    <x v="3"/>
    <s v="Karnataka"/>
    <x v="2"/>
    <x v="1"/>
    <s v="Biscuits"/>
    <n v="2"/>
    <n v="1681.74"/>
    <n v="0"/>
    <n v="3363.48"/>
    <s v="Debit Card"/>
    <x v="1"/>
    <s v="Standard"/>
    <s v="Delivered"/>
    <n v="3363.48"/>
    <n v="3363.48"/>
  </r>
  <r>
    <x v="1355"/>
    <s v="27-Mar-2025"/>
    <x v="5"/>
    <x v="5"/>
    <s v="Karnataka"/>
    <x v="3"/>
    <x v="4"/>
    <s v="Sofa"/>
    <n v="1"/>
    <n v="3181.56"/>
    <n v="0.16"/>
    <n v="2672.51"/>
    <s v="Net Banking"/>
    <x v="1"/>
    <s v="Express"/>
    <s v="Delivered"/>
    <n v="3181.56"/>
    <n v="2672.5103999999997"/>
  </r>
  <r>
    <x v="1356"/>
    <s v="25-May-2025"/>
    <x v="6"/>
    <x v="0"/>
    <s v="Karnataka"/>
    <x v="3"/>
    <x v="0"/>
    <s v="Headphones"/>
    <n v="1"/>
    <n v="4427.97"/>
    <n v="0.01"/>
    <n v="4383.6899999999996"/>
    <s v="COD"/>
    <x v="1"/>
    <s v="Same-Day"/>
    <s v="Delivered"/>
    <n v="4427.97"/>
    <n v="4383.6903000000002"/>
  </r>
  <r>
    <x v="1357"/>
    <s v="06-Mar-2025"/>
    <x v="5"/>
    <x v="5"/>
    <s v="Delhi"/>
    <x v="2"/>
    <x v="0"/>
    <s v="Laptop"/>
    <n v="2"/>
    <n v="4706.6000000000004"/>
    <n v="0.06"/>
    <n v="8848.41"/>
    <s v="Credit Card"/>
    <x v="1"/>
    <s v="Express"/>
    <s v="Delivered"/>
    <n v="9413.2000000000007"/>
    <n v="8848.4079999999994"/>
  </r>
  <r>
    <x v="1358"/>
    <s v="30-Apr-2025"/>
    <x v="0"/>
    <x v="4"/>
    <s v="Maharashtra"/>
    <x v="3"/>
    <x v="2"/>
    <s v="Comics"/>
    <n v="5"/>
    <n v="404.54"/>
    <n v="0.1"/>
    <n v="1820.43"/>
    <s v="Net Banking"/>
    <x v="2"/>
    <s v="Express"/>
    <s v="Delivered"/>
    <n v="2022.7"/>
    <n v="1820.43"/>
  </r>
  <r>
    <x v="1359"/>
    <s v="20-Feb-2025"/>
    <x v="5"/>
    <x v="2"/>
    <s v="Tamil Nadu"/>
    <x v="0"/>
    <x v="0"/>
    <s v="Laptop"/>
    <n v="3"/>
    <n v="1214.24"/>
    <n v="0.01"/>
    <n v="3606.29"/>
    <s v="Debit Card"/>
    <x v="0"/>
    <s v="Same-Day"/>
    <s v="Delivered"/>
    <n v="3642.7200000000003"/>
    <n v="3606.2928000000002"/>
  </r>
  <r>
    <x v="1360"/>
    <s v="08-Jan-2025"/>
    <x v="0"/>
    <x v="1"/>
    <s v="Maharashtra"/>
    <x v="2"/>
    <x v="3"/>
    <s v="Jacket"/>
    <n v="2"/>
    <n v="4754.83"/>
    <n v="0.24"/>
    <n v="7227.34"/>
    <s v="Credit Card"/>
    <x v="0"/>
    <s v="Standard"/>
    <s v="Delivered"/>
    <n v="9509.66"/>
    <n v="7227.3415999999997"/>
  </r>
  <r>
    <x v="1361"/>
    <s v="20-Jan-2025"/>
    <x v="3"/>
    <x v="1"/>
    <s v="Gujarat"/>
    <x v="0"/>
    <x v="2"/>
    <s v="Novel"/>
    <n v="1"/>
    <n v="3381.25"/>
    <n v="0.17"/>
    <n v="2806.44"/>
    <s v="UPI"/>
    <x v="2"/>
    <s v="Same-Day"/>
    <s v="Delivered"/>
    <n v="3381.25"/>
    <n v="2806.4375"/>
  </r>
  <r>
    <x v="1362"/>
    <s v="16-Feb-2025"/>
    <x v="6"/>
    <x v="2"/>
    <s v="Delhi"/>
    <x v="2"/>
    <x v="1"/>
    <s v="Rice"/>
    <n v="4"/>
    <n v="135.05000000000001"/>
    <n v="0.18"/>
    <n v="442.96"/>
    <s v="Debit Card"/>
    <x v="1"/>
    <s v="Same-Day"/>
    <s v="Delivered"/>
    <n v="540.20000000000005"/>
    <n v="442.96400000000006"/>
  </r>
  <r>
    <x v="1363"/>
    <s v="13-May-2025"/>
    <x v="2"/>
    <x v="0"/>
    <s v="Delhi"/>
    <x v="2"/>
    <x v="3"/>
    <s v="Jacket"/>
    <n v="1"/>
    <n v="4584.4799999999996"/>
    <n v="0.19"/>
    <n v="3713.43"/>
    <s v="Debit Card"/>
    <x v="1"/>
    <s v="Express"/>
    <s v="Delivered"/>
    <n v="4584.4799999999996"/>
    <n v="3713.4287999999997"/>
  </r>
  <r>
    <x v="1364"/>
    <s v="14-Jun-2025"/>
    <x v="4"/>
    <x v="3"/>
    <s v="Delhi"/>
    <x v="1"/>
    <x v="1"/>
    <s v="Biscuits"/>
    <n v="3"/>
    <n v="1738.98"/>
    <n v="0.08"/>
    <n v="4799.58"/>
    <s v="Debit Card"/>
    <x v="1"/>
    <s v="Express"/>
    <s v="Delivered"/>
    <n v="5216.9400000000005"/>
    <n v="4799.5848000000005"/>
  </r>
  <r>
    <x v="1365"/>
    <s v="19-Jun-2025"/>
    <x v="5"/>
    <x v="3"/>
    <s v="Maharashtra"/>
    <x v="0"/>
    <x v="4"/>
    <s v="Table"/>
    <n v="5"/>
    <n v="3873.08"/>
    <n v="0.05"/>
    <n v="18397.13"/>
    <s v="Net Banking"/>
    <x v="1"/>
    <s v="Standard"/>
    <s v="Delivered"/>
    <n v="19365.400000000001"/>
    <n v="18397.13"/>
  </r>
  <r>
    <x v="1366"/>
    <s v="24-Apr-2025"/>
    <x v="5"/>
    <x v="4"/>
    <s v="Delhi"/>
    <x v="2"/>
    <x v="0"/>
    <s v="Laptop"/>
    <n v="3"/>
    <n v="4181.3599999999997"/>
    <n v="0.17"/>
    <n v="10411.59"/>
    <s v="COD"/>
    <x v="1"/>
    <s v="Same-Day"/>
    <s v="Delivered"/>
    <n v="12544.079999999998"/>
    <n v="10411.586399999998"/>
  </r>
  <r>
    <x v="1367"/>
    <s v="27-Apr-2025"/>
    <x v="6"/>
    <x v="4"/>
    <s v="Gujarat"/>
    <x v="2"/>
    <x v="0"/>
    <s v="Laptop"/>
    <n v="5"/>
    <n v="216.68"/>
    <n v="0"/>
    <n v="1083.4000000000001"/>
    <s v="UPI"/>
    <x v="0"/>
    <s v="Standard"/>
    <s v="Delivered"/>
    <n v="1083.4000000000001"/>
    <n v="1083.4000000000001"/>
  </r>
  <r>
    <x v="1368"/>
    <s v="07-Jan-2025"/>
    <x v="2"/>
    <x v="1"/>
    <s v="Tamil Nadu"/>
    <x v="2"/>
    <x v="2"/>
    <s v="Comics"/>
    <n v="2"/>
    <n v="4612.01"/>
    <n v="0.12"/>
    <n v="8117.14"/>
    <s v="Net Banking"/>
    <x v="1"/>
    <s v="Same-Day"/>
    <s v="Cancelled"/>
    <n v="9224.02"/>
    <n v="8117.1376"/>
  </r>
  <r>
    <x v="1369"/>
    <s v="31-May-2025"/>
    <x v="4"/>
    <x v="0"/>
    <s v="Gujarat"/>
    <x v="0"/>
    <x v="3"/>
    <s v="T-shirt"/>
    <n v="1"/>
    <n v="3134.46"/>
    <n v="0.21"/>
    <n v="2476.2199999999998"/>
    <s v="Credit Card"/>
    <x v="0"/>
    <s v="Express"/>
    <s v="Delivered"/>
    <n v="3134.46"/>
    <n v="2476.2234000000003"/>
  </r>
  <r>
    <x v="1370"/>
    <s v="13-May-2025"/>
    <x v="2"/>
    <x v="0"/>
    <s v="Maharashtra"/>
    <x v="2"/>
    <x v="2"/>
    <s v="Textbook"/>
    <n v="2"/>
    <n v="3264.28"/>
    <n v="0.24"/>
    <n v="4961.71"/>
    <s v="Credit Card"/>
    <x v="2"/>
    <s v="Same-Day"/>
    <s v="Delivered"/>
    <n v="6528.56"/>
    <n v="4961.7056000000002"/>
  </r>
  <r>
    <x v="1371"/>
    <s v="11-Jun-2025"/>
    <x v="0"/>
    <x v="3"/>
    <s v="Karnataka"/>
    <x v="0"/>
    <x v="2"/>
    <s v="Novel"/>
    <n v="3"/>
    <n v="795.01"/>
    <n v="0.11"/>
    <n v="2122.6799999999998"/>
    <s v="Credit Card"/>
    <x v="0"/>
    <s v="Standard"/>
    <s v="Returned"/>
    <n v="2385.0299999999997"/>
    <n v="2122.6767"/>
  </r>
  <r>
    <x v="1372"/>
    <s v="24-Feb-2025"/>
    <x v="3"/>
    <x v="2"/>
    <s v="Delhi"/>
    <x v="2"/>
    <x v="0"/>
    <s v="Smartwatch"/>
    <n v="1"/>
    <n v="3651.56"/>
    <n v="0.11"/>
    <n v="3249.89"/>
    <s v="Credit Card"/>
    <x v="0"/>
    <s v="Same-Day"/>
    <s v="Delivered"/>
    <n v="3651.56"/>
    <n v="3249.8883999999998"/>
  </r>
  <r>
    <x v="1373"/>
    <s v="24-Apr-2025"/>
    <x v="5"/>
    <x v="4"/>
    <s v="Maharashtra"/>
    <x v="1"/>
    <x v="1"/>
    <s v="Biscuits"/>
    <n v="1"/>
    <n v="2047.94"/>
    <n v="0.09"/>
    <n v="1863.63"/>
    <s v="Debit Card"/>
    <x v="0"/>
    <s v="Standard"/>
    <s v="Delivered"/>
    <n v="2047.94"/>
    <n v="1863.6254000000001"/>
  </r>
  <r>
    <x v="1374"/>
    <s v="10-Jan-2025"/>
    <x v="1"/>
    <x v="1"/>
    <s v="Delhi"/>
    <x v="2"/>
    <x v="2"/>
    <s v="Biography"/>
    <n v="1"/>
    <n v="3317.39"/>
    <n v="0.24"/>
    <n v="2521.2199999999998"/>
    <s v="Credit Card"/>
    <x v="1"/>
    <s v="Express"/>
    <s v="Delivered"/>
    <n v="3317.39"/>
    <n v="2521.2163999999998"/>
  </r>
  <r>
    <x v="1375"/>
    <s v="31-May-2025"/>
    <x v="4"/>
    <x v="0"/>
    <s v="Maharashtra"/>
    <x v="0"/>
    <x v="3"/>
    <s v="Dress"/>
    <n v="2"/>
    <n v="3479.41"/>
    <n v="0.2"/>
    <n v="5567.06"/>
    <s v="UPI"/>
    <x v="0"/>
    <s v="Same-Day"/>
    <s v="Returned"/>
    <n v="6958.82"/>
    <n v="5567.0560000000005"/>
  </r>
  <r>
    <x v="1376"/>
    <s v="29-May-2025"/>
    <x v="5"/>
    <x v="0"/>
    <s v="Delhi"/>
    <x v="3"/>
    <x v="2"/>
    <s v="Biography"/>
    <n v="3"/>
    <n v="533.24"/>
    <n v="0.09"/>
    <n v="1455.75"/>
    <s v="Credit Card"/>
    <x v="2"/>
    <s v="Express"/>
    <s v="Delivered"/>
    <n v="1599.72"/>
    <n v="1455.7452000000001"/>
  </r>
  <r>
    <x v="1377"/>
    <s v="06-Feb-2025"/>
    <x v="5"/>
    <x v="2"/>
    <s v="Karnataka"/>
    <x v="2"/>
    <x v="4"/>
    <s v="Sofa"/>
    <n v="2"/>
    <n v="2943.04"/>
    <n v="0.09"/>
    <n v="5356.33"/>
    <s v="UPI"/>
    <x v="2"/>
    <s v="Express"/>
    <s v="Delivered"/>
    <n v="5886.08"/>
    <n v="5356.3328000000001"/>
  </r>
  <r>
    <x v="1378"/>
    <s v="04-Apr-2025"/>
    <x v="1"/>
    <x v="4"/>
    <s v="Karnataka"/>
    <x v="1"/>
    <x v="2"/>
    <s v="Biography"/>
    <n v="5"/>
    <n v="1340.68"/>
    <n v="0.03"/>
    <n v="6502.3"/>
    <s v="Net Banking"/>
    <x v="0"/>
    <s v="Express"/>
    <s v="Delivered"/>
    <n v="6703.4000000000005"/>
    <n v="6502.2980000000007"/>
  </r>
  <r>
    <x v="1379"/>
    <s v="13-Apr-2025"/>
    <x v="6"/>
    <x v="4"/>
    <s v="Maharashtra"/>
    <x v="3"/>
    <x v="1"/>
    <s v="Oil"/>
    <n v="2"/>
    <n v="3034.08"/>
    <n v="0.14000000000000001"/>
    <n v="5218.62"/>
    <s v="UPI"/>
    <x v="1"/>
    <s v="Same-Day"/>
    <s v="Returned"/>
    <n v="6068.16"/>
    <n v="5218.6175999999996"/>
  </r>
  <r>
    <x v="1380"/>
    <s v="09-May-2025"/>
    <x v="1"/>
    <x v="0"/>
    <s v="Delhi"/>
    <x v="0"/>
    <x v="1"/>
    <s v="Oil"/>
    <n v="4"/>
    <n v="4415.54"/>
    <n v="0.25"/>
    <n v="13246.62"/>
    <s v="Net Banking"/>
    <x v="0"/>
    <s v="Same-Day"/>
    <s v="Delivered"/>
    <n v="17662.16"/>
    <n v="13246.619999999999"/>
  </r>
  <r>
    <x v="1381"/>
    <s v="29-Mar-2025"/>
    <x v="4"/>
    <x v="5"/>
    <s v="Karnataka"/>
    <x v="1"/>
    <x v="1"/>
    <s v="Rice"/>
    <n v="2"/>
    <n v="3724.59"/>
    <n v="0.17"/>
    <n v="6182.82"/>
    <s v="COD"/>
    <x v="1"/>
    <s v="Express"/>
    <s v="Delivered"/>
    <n v="7449.18"/>
    <n v="6182.8194000000003"/>
  </r>
  <r>
    <x v="1382"/>
    <s v="29-Jun-2025"/>
    <x v="6"/>
    <x v="3"/>
    <s v="Gujarat"/>
    <x v="3"/>
    <x v="4"/>
    <s v="Table"/>
    <n v="5"/>
    <n v="1820.56"/>
    <n v="0.1"/>
    <n v="8192.52"/>
    <s v="Net Banking"/>
    <x v="0"/>
    <s v="Standard"/>
    <s v="Delivered"/>
    <n v="9102.7999999999993"/>
    <n v="8192.52"/>
  </r>
  <r>
    <x v="1383"/>
    <s v="26-Feb-2025"/>
    <x v="0"/>
    <x v="2"/>
    <s v="Delhi"/>
    <x v="2"/>
    <x v="2"/>
    <s v="Textbook"/>
    <n v="1"/>
    <n v="2526.4899999999998"/>
    <n v="0.23"/>
    <n v="1945.4"/>
    <s v="Credit Card"/>
    <x v="1"/>
    <s v="Same-Day"/>
    <s v="Delivered"/>
    <n v="2526.4899999999998"/>
    <n v="1945.3972999999999"/>
  </r>
  <r>
    <x v="1384"/>
    <s v="07-Feb-2025"/>
    <x v="1"/>
    <x v="2"/>
    <s v="Delhi"/>
    <x v="0"/>
    <x v="2"/>
    <s v="Comics"/>
    <n v="1"/>
    <n v="4762.6000000000004"/>
    <n v="0.05"/>
    <n v="4524.47"/>
    <s v="COD"/>
    <x v="1"/>
    <s v="Standard"/>
    <s v="Delivered"/>
    <n v="4762.6000000000004"/>
    <n v="4524.47"/>
  </r>
  <r>
    <x v="1385"/>
    <s v="26-Apr-2025"/>
    <x v="4"/>
    <x v="4"/>
    <s v="Maharashtra"/>
    <x v="1"/>
    <x v="3"/>
    <s v="Jeans"/>
    <n v="4"/>
    <n v="4759.96"/>
    <n v="0.11"/>
    <n v="16945.46"/>
    <s v="Credit Card"/>
    <x v="2"/>
    <s v="Express"/>
    <s v="Delivered"/>
    <n v="19039.84"/>
    <n v="16945.457600000002"/>
  </r>
  <r>
    <x v="1386"/>
    <s v="28-Mar-2025"/>
    <x v="1"/>
    <x v="5"/>
    <s v="Karnataka"/>
    <x v="0"/>
    <x v="1"/>
    <s v="Milk"/>
    <n v="2"/>
    <n v="1588.55"/>
    <n v="0.15"/>
    <n v="2700.53"/>
    <s v="Net Banking"/>
    <x v="2"/>
    <s v="Express"/>
    <s v="Delivered"/>
    <n v="3177.1"/>
    <n v="2700.5349999999999"/>
  </r>
  <r>
    <x v="1387"/>
    <s v="06-May-2025"/>
    <x v="2"/>
    <x v="0"/>
    <s v="Karnataka"/>
    <x v="0"/>
    <x v="0"/>
    <s v="Smartwatch"/>
    <n v="3"/>
    <n v="3533.09"/>
    <n v="0.22"/>
    <n v="8267.43"/>
    <s v="UPI"/>
    <x v="0"/>
    <s v="Express"/>
    <s v="Delivered"/>
    <n v="10599.27"/>
    <n v="8267.4306000000015"/>
  </r>
  <r>
    <x v="1388"/>
    <s v="10-Jun-2025"/>
    <x v="2"/>
    <x v="3"/>
    <s v="Tamil Nadu"/>
    <x v="1"/>
    <x v="1"/>
    <s v="Milk"/>
    <n v="1"/>
    <n v="4817.5600000000004"/>
    <n v="0.19"/>
    <n v="3902.22"/>
    <s v="Credit Card"/>
    <x v="2"/>
    <s v="Standard"/>
    <s v="Delivered"/>
    <n v="4817.5600000000004"/>
    <n v="3902.2236000000007"/>
  </r>
  <r>
    <x v="1389"/>
    <s v="08-Apr-2025"/>
    <x v="2"/>
    <x v="4"/>
    <s v="Delhi"/>
    <x v="0"/>
    <x v="0"/>
    <s v="Smartphone"/>
    <n v="4"/>
    <n v="3770.36"/>
    <n v="0.06"/>
    <n v="14176.55"/>
    <s v="Credit Card"/>
    <x v="2"/>
    <s v="Express"/>
    <s v="Delivered"/>
    <n v="15081.44"/>
    <n v="14176.553599999999"/>
  </r>
  <r>
    <x v="1390"/>
    <s v="20-Jan-2025"/>
    <x v="3"/>
    <x v="1"/>
    <s v="Delhi"/>
    <x v="0"/>
    <x v="1"/>
    <s v="Biscuits"/>
    <n v="1"/>
    <n v="150.44"/>
    <n v="0.03"/>
    <n v="145.93"/>
    <s v="COD"/>
    <x v="2"/>
    <s v="Same-Day"/>
    <s v="Returned"/>
    <n v="150.44"/>
    <n v="145.92679999999999"/>
  </r>
  <r>
    <x v="1391"/>
    <s v="04-Apr-2025"/>
    <x v="1"/>
    <x v="4"/>
    <s v="Gujarat"/>
    <x v="0"/>
    <x v="2"/>
    <s v="Novel"/>
    <n v="3"/>
    <n v="3515.94"/>
    <n v="0.1"/>
    <n v="9493.0400000000009"/>
    <s v="Debit Card"/>
    <x v="2"/>
    <s v="Same-Day"/>
    <s v="Delivered"/>
    <n v="10547.82"/>
    <n v="9493.0380000000005"/>
  </r>
  <r>
    <x v="1392"/>
    <s v="11-Mar-2025"/>
    <x v="2"/>
    <x v="5"/>
    <s v="Delhi"/>
    <x v="0"/>
    <x v="0"/>
    <s v="Smartwatch"/>
    <n v="2"/>
    <n v="295.10000000000002"/>
    <n v="0.15"/>
    <n v="501.67"/>
    <s v="Net Banking"/>
    <x v="2"/>
    <s v="Express"/>
    <s v="Delivered"/>
    <n v="590.20000000000005"/>
    <n v="501.67"/>
  </r>
  <r>
    <x v="1393"/>
    <s v="23-Mar-2025"/>
    <x v="6"/>
    <x v="5"/>
    <s v="Tamil Nadu"/>
    <x v="3"/>
    <x v="0"/>
    <s v="Laptop"/>
    <n v="1"/>
    <n v="1997.79"/>
    <n v="0.19"/>
    <n v="1618.21"/>
    <s v="Net Banking"/>
    <x v="0"/>
    <s v="Same-Day"/>
    <s v="Cancelled"/>
    <n v="1997.79"/>
    <n v="1618.2099000000001"/>
  </r>
  <r>
    <x v="1394"/>
    <s v="08-Mar-2025"/>
    <x v="4"/>
    <x v="5"/>
    <s v="Delhi"/>
    <x v="0"/>
    <x v="0"/>
    <s v="Headphones"/>
    <n v="5"/>
    <n v="4243.1400000000003"/>
    <n v="0.06"/>
    <n v="19942.759999999998"/>
    <s v="Debit Card"/>
    <x v="2"/>
    <s v="Express"/>
    <s v="Delivered"/>
    <n v="21215.7"/>
    <n v="19942.757999999998"/>
  </r>
  <r>
    <x v="1395"/>
    <s v="06-Mar-2025"/>
    <x v="5"/>
    <x v="5"/>
    <s v="Gujarat"/>
    <x v="0"/>
    <x v="3"/>
    <s v="Jeans"/>
    <n v="4"/>
    <n v="2531.11"/>
    <n v="0.2"/>
    <n v="8099.55"/>
    <s v="COD"/>
    <x v="0"/>
    <s v="Express"/>
    <s v="Delivered"/>
    <n v="10124.44"/>
    <n v="8099.5520000000006"/>
  </r>
  <r>
    <x v="1396"/>
    <s v="13-May-2025"/>
    <x v="2"/>
    <x v="0"/>
    <s v="Tamil Nadu"/>
    <x v="0"/>
    <x v="4"/>
    <s v="Lamp"/>
    <n v="3"/>
    <n v="2237.83"/>
    <n v="0.18"/>
    <n v="5505.06"/>
    <s v="Net Banking"/>
    <x v="0"/>
    <s v="Standard"/>
    <s v="Delivered"/>
    <n v="6713.49"/>
    <n v="5505.0618000000004"/>
  </r>
  <r>
    <x v="1397"/>
    <s v="23-Jan-2025"/>
    <x v="5"/>
    <x v="1"/>
    <s v="Tamil Nadu"/>
    <x v="3"/>
    <x v="4"/>
    <s v="Table"/>
    <n v="2"/>
    <n v="692.95"/>
    <n v="0.04"/>
    <n v="1330.46"/>
    <s v="COD"/>
    <x v="0"/>
    <s v="Same-Day"/>
    <s v="Delivered"/>
    <n v="1385.9"/>
    <n v="1330.4639999999999"/>
  </r>
  <r>
    <x v="1398"/>
    <s v="18-Jun-2025"/>
    <x v="0"/>
    <x v="3"/>
    <s v="Gujarat"/>
    <x v="1"/>
    <x v="2"/>
    <s v="Comics"/>
    <n v="1"/>
    <n v="4857.24"/>
    <n v="0.16"/>
    <n v="4080.08"/>
    <s v="UPI"/>
    <x v="2"/>
    <s v="Same-Day"/>
    <s v="Delivered"/>
    <n v="4857.24"/>
    <n v="4080.0815999999995"/>
  </r>
  <r>
    <x v="1399"/>
    <s v="03-Feb-2025"/>
    <x v="3"/>
    <x v="2"/>
    <s v="Delhi"/>
    <x v="0"/>
    <x v="0"/>
    <s v="Laptop"/>
    <n v="2"/>
    <n v="3758.55"/>
    <n v="0.1"/>
    <n v="6765.39"/>
    <s v="Debit Card"/>
    <x v="2"/>
    <s v="Express"/>
    <s v="Delivered"/>
    <n v="7517.1"/>
    <n v="6765.39"/>
  </r>
  <r>
    <x v="1400"/>
    <s v="08-Mar-2025"/>
    <x v="4"/>
    <x v="5"/>
    <s v="Gujarat"/>
    <x v="2"/>
    <x v="0"/>
    <s v="Smartphone"/>
    <n v="5"/>
    <n v="143.4"/>
    <n v="0.22"/>
    <n v="559.26"/>
    <s v="UPI"/>
    <x v="1"/>
    <s v="Standard"/>
    <s v="Returned"/>
    <n v="717"/>
    <n v="559.26"/>
  </r>
  <r>
    <x v="1401"/>
    <s v="23-Mar-2025"/>
    <x v="6"/>
    <x v="5"/>
    <s v="Delhi"/>
    <x v="0"/>
    <x v="2"/>
    <s v="Textbook"/>
    <n v="4"/>
    <n v="1149.2"/>
    <n v="0.04"/>
    <n v="4412.93"/>
    <s v="Net Banking"/>
    <x v="2"/>
    <s v="Same-Day"/>
    <s v="Delivered"/>
    <n v="4596.8"/>
    <n v="4412.9279999999999"/>
  </r>
  <r>
    <x v="1402"/>
    <s v="17-May-2025"/>
    <x v="4"/>
    <x v="0"/>
    <s v="Maharashtra"/>
    <x v="2"/>
    <x v="3"/>
    <s v="Jeans"/>
    <n v="1"/>
    <n v="2874.17"/>
    <n v="0.06"/>
    <n v="2701.72"/>
    <s v="Net Banking"/>
    <x v="1"/>
    <s v="Express"/>
    <s v="Returned"/>
    <n v="2874.17"/>
    <n v="2701.7197999999999"/>
  </r>
  <r>
    <x v="1403"/>
    <s v="09-Apr-2025"/>
    <x v="0"/>
    <x v="4"/>
    <s v="Maharashtra"/>
    <x v="2"/>
    <x v="4"/>
    <s v="Table"/>
    <n v="3"/>
    <n v="3925.1"/>
    <n v="0.01"/>
    <n v="11657.55"/>
    <s v="Net Banking"/>
    <x v="0"/>
    <s v="Same-Day"/>
    <s v="Delivered"/>
    <n v="11775.3"/>
    <n v="11657.546999999999"/>
  </r>
  <r>
    <x v="1404"/>
    <s v="27-Feb-2025"/>
    <x v="5"/>
    <x v="2"/>
    <s v="Delhi"/>
    <x v="3"/>
    <x v="1"/>
    <s v="Oil"/>
    <n v="5"/>
    <n v="4454.8500000000004"/>
    <n v="0.16"/>
    <n v="18710.37"/>
    <s v="Net Banking"/>
    <x v="1"/>
    <s v="Same-Day"/>
    <s v="Delivered"/>
    <n v="22274.25"/>
    <n v="18710.37"/>
  </r>
  <r>
    <x v="1405"/>
    <s v="11-May-2025"/>
    <x v="6"/>
    <x v="0"/>
    <s v="Tamil Nadu"/>
    <x v="3"/>
    <x v="1"/>
    <s v="Milk"/>
    <n v="5"/>
    <n v="251.48"/>
    <n v="0.02"/>
    <n v="1232.25"/>
    <s v="Credit Card"/>
    <x v="2"/>
    <s v="Standard"/>
    <s v="Cancelled"/>
    <n v="1257.3999999999999"/>
    <n v="1232.252"/>
  </r>
  <r>
    <x v="1406"/>
    <s v="21-Mar-2025"/>
    <x v="1"/>
    <x v="5"/>
    <s v="Karnataka"/>
    <x v="2"/>
    <x v="0"/>
    <s v="Headphones"/>
    <n v="4"/>
    <n v="3285.82"/>
    <n v="0.25"/>
    <n v="9857.4599999999991"/>
    <s v="Net Banking"/>
    <x v="2"/>
    <s v="Express"/>
    <s v="Cancelled"/>
    <n v="13143.28"/>
    <n v="9857.4600000000009"/>
  </r>
  <r>
    <x v="1407"/>
    <s v="09-Jun-2025"/>
    <x v="3"/>
    <x v="3"/>
    <s v="Karnataka"/>
    <x v="3"/>
    <x v="1"/>
    <s v="Milk"/>
    <n v="4"/>
    <n v="1991.86"/>
    <n v="0.22"/>
    <n v="6214.6"/>
    <s v="Net Banking"/>
    <x v="1"/>
    <s v="Same-Day"/>
    <s v="Delivered"/>
    <n v="7967.44"/>
    <n v="6214.6031999999996"/>
  </r>
  <r>
    <x v="1408"/>
    <s v="30-May-2025"/>
    <x v="1"/>
    <x v="0"/>
    <s v="Karnataka"/>
    <x v="2"/>
    <x v="0"/>
    <s v="Smartwatch"/>
    <n v="5"/>
    <n v="3193.69"/>
    <n v="0.06"/>
    <n v="15010.34"/>
    <s v="COD"/>
    <x v="1"/>
    <s v="Express"/>
    <s v="Returned"/>
    <n v="15968.45"/>
    <n v="15010.342999999999"/>
  </r>
  <r>
    <x v="1409"/>
    <s v="19-Apr-2025"/>
    <x v="4"/>
    <x v="4"/>
    <s v="Karnataka"/>
    <x v="2"/>
    <x v="1"/>
    <s v="Oil"/>
    <n v="5"/>
    <n v="1037.21"/>
    <n v="0.24"/>
    <n v="3941.4"/>
    <s v="UPI"/>
    <x v="0"/>
    <s v="Standard"/>
    <s v="Delivered"/>
    <n v="5186.05"/>
    <n v="3941.3980000000001"/>
  </r>
  <r>
    <x v="1410"/>
    <s v="10-Jan-2025"/>
    <x v="1"/>
    <x v="1"/>
    <s v="Karnataka"/>
    <x v="2"/>
    <x v="2"/>
    <s v="Comics"/>
    <n v="2"/>
    <n v="3864.74"/>
    <n v="0.22"/>
    <n v="6028.99"/>
    <s v="COD"/>
    <x v="2"/>
    <s v="Standard"/>
    <s v="Delivered"/>
    <n v="7729.48"/>
    <n v="6028.9943999999996"/>
  </r>
  <r>
    <x v="1411"/>
    <s v="01-Apr-2025"/>
    <x v="2"/>
    <x v="4"/>
    <s v="Delhi"/>
    <x v="3"/>
    <x v="4"/>
    <s v="Curtain"/>
    <n v="5"/>
    <n v="949.74"/>
    <n v="0.18"/>
    <n v="3893.93"/>
    <s v="Net Banking"/>
    <x v="1"/>
    <s v="Express"/>
    <s v="Delivered"/>
    <n v="4748.7"/>
    <n v="3893.9340000000002"/>
  </r>
  <r>
    <x v="1412"/>
    <s v="20-Jan-2025"/>
    <x v="3"/>
    <x v="1"/>
    <s v="Tamil Nadu"/>
    <x v="1"/>
    <x v="4"/>
    <s v="Sofa"/>
    <n v="4"/>
    <n v="2473.2800000000002"/>
    <n v="7.0000000000000007E-2"/>
    <n v="9200.6"/>
    <s v="UPI"/>
    <x v="0"/>
    <s v="Same-Day"/>
    <s v="Delivered"/>
    <n v="9893.1200000000008"/>
    <n v="9200.6016"/>
  </r>
  <r>
    <x v="1413"/>
    <s v="05-Mar-2025"/>
    <x v="0"/>
    <x v="5"/>
    <s v="Gujarat"/>
    <x v="0"/>
    <x v="3"/>
    <s v="Dress"/>
    <n v="1"/>
    <n v="4835.92"/>
    <n v="0.2"/>
    <n v="3868.74"/>
    <s v="Credit Card"/>
    <x v="2"/>
    <s v="Express"/>
    <s v="Delivered"/>
    <n v="4835.92"/>
    <n v="3868.7360000000003"/>
  </r>
  <r>
    <x v="1414"/>
    <s v="21-Feb-2025"/>
    <x v="1"/>
    <x v="2"/>
    <s v="Tamil Nadu"/>
    <x v="0"/>
    <x v="4"/>
    <s v="Table"/>
    <n v="3"/>
    <n v="2604.48"/>
    <n v="0.11"/>
    <n v="6953.96"/>
    <s v="COD"/>
    <x v="1"/>
    <s v="Express"/>
    <s v="In Transit"/>
    <n v="7813.4400000000005"/>
    <n v="6953.9616000000005"/>
  </r>
  <r>
    <x v="1415"/>
    <s v="06-Mar-2025"/>
    <x v="5"/>
    <x v="5"/>
    <s v="Tamil Nadu"/>
    <x v="0"/>
    <x v="2"/>
    <s v="Novel"/>
    <n v="3"/>
    <n v="685.28"/>
    <n v="0.05"/>
    <n v="1953.05"/>
    <s v="Net Banking"/>
    <x v="2"/>
    <s v="Express"/>
    <s v="Delivered"/>
    <n v="2055.84"/>
    <n v="1953.048"/>
  </r>
  <r>
    <x v="1416"/>
    <s v="25-Jan-2025"/>
    <x v="4"/>
    <x v="1"/>
    <s v="Maharashtra"/>
    <x v="1"/>
    <x v="0"/>
    <s v="Headphones"/>
    <n v="3"/>
    <n v="724.37"/>
    <n v="0.02"/>
    <n v="2129.65"/>
    <s v="COD"/>
    <x v="1"/>
    <s v="Same-Day"/>
    <s v="Delivered"/>
    <n v="2173.11"/>
    <n v="2129.6478000000002"/>
  </r>
  <r>
    <x v="1417"/>
    <s v="02-Jun-2025"/>
    <x v="3"/>
    <x v="3"/>
    <s v="Maharashtra"/>
    <x v="3"/>
    <x v="1"/>
    <s v="Rice"/>
    <n v="5"/>
    <n v="3625.9"/>
    <n v="7.0000000000000007E-2"/>
    <n v="16860.43"/>
    <s v="Credit Card"/>
    <x v="2"/>
    <s v="Standard"/>
    <s v="Delivered"/>
    <n v="18129.5"/>
    <n v="16860.434999999998"/>
  </r>
  <r>
    <x v="1418"/>
    <s v="22-Mar-2025"/>
    <x v="4"/>
    <x v="5"/>
    <s v="Gujarat"/>
    <x v="3"/>
    <x v="1"/>
    <s v="Milk"/>
    <n v="2"/>
    <n v="212.47"/>
    <n v="0.15"/>
    <n v="361.2"/>
    <s v="UPI"/>
    <x v="0"/>
    <s v="Standard"/>
    <s v="Cancelled"/>
    <n v="424.94"/>
    <n v="361.19900000000001"/>
  </r>
  <r>
    <x v="1419"/>
    <s v="19-Jun-2025"/>
    <x v="5"/>
    <x v="3"/>
    <s v="Gujarat"/>
    <x v="1"/>
    <x v="2"/>
    <s v="Textbook"/>
    <n v="2"/>
    <n v="546.77"/>
    <n v="0.19"/>
    <n v="885.77"/>
    <s v="COD"/>
    <x v="0"/>
    <s v="Express"/>
    <s v="Delivered"/>
    <n v="1093.54"/>
    <n v="885.76740000000007"/>
  </r>
  <r>
    <x v="1420"/>
    <s v="12-Apr-2025"/>
    <x v="4"/>
    <x v="4"/>
    <s v="Delhi"/>
    <x v="2"/>
    <x v="3"/>
    <s v="Jacket"/>
    <n v="5"/>
    <n v="911.65"/>
    <n v="0.04"/>
    <n v="4375.92"/>
    <s v="Debit Card"/>
    <x v="2"/>
    <s v="Standard"/>
    <s v="Delivered"/>
    <n v="4558.25"/>
    <n v="4375.92"/>
  </r>
  <r>
    <x v="1421"/>
    <s v="12-Jun-2025"/>
    <x v="5"/>
    <x v="3"/>
    <s v="Tamil Nadu"/>
    <x v="1"/>
    <x v="3"/>
    <s v="Dress"/>
    <n v="4"/>
    <n v="2286.21"/>
    <n v="0.06"/>
    <n v="8596.15"/>
    <s v="COD"/>
    <x v="1"/>
    <s v="Standard"/>
    <s v="Delivered"/>
    <n v="9144.84"/>
    <n v="8596.1495999999988"/>
  </r>
  <r>
    <x v="1422"/>
    <s v="03-Jan-2025"/>
    <x v="1"/>
    <x v="1"/>
    <s v="Tamil Nadu"/>
    <x v="1"/>
    <x v="2"/>
    <s v="Textbook"/>
    <n v="1"/>
    <n v="2752.2"/>
    <n v="7.0000000000000007E-2"/>
    <n v="2559.5500000000002"/>
    <s v="COD"/>
    <x v="2"/>
    <s v="Same-Day"/>
    <s v="Delivered"/>
    <n v="2752.2"/>
    <n v="2559.5459999999998"/>
  </r>
  <r>
    <x v="1423"/>
    <s v="10-May-2025"/>
    <x v="4"/>
    <x v="0"/>
    <s v="Karnataka"/>
    <x v="3"/>
    <x v="1"/>
    <s v="Milk"/>
    <n v="5"/>
    <n v="3116.63"/>
    <n v="0.21"/>
    <n v="12310.69"/>
    <s v="Credit Card"/>
    <x v="2"/>
    <s v="Same-Day"/>
    <s v="Delivered"/>
    <n v="15583.150000000001"/>
    <n v="12310.688500000002"/>
  </r>
  <r>
    <x v="1424"/>
    <s v="20-Jun-2025"/>
    <x v="1"/>
    <x v="3"/>
    <s v="Delhi"/>
    <x v="2"/>
    <x v="0"/>
    <s v="Smartwatch"/>
    <n v="2"/>
    <n v="1639.64"/>
    <n v="0.1"/>
    <n v="2951.35"/>
    <s v="Net Banking"/>
    <x v="0"/>
    <s v="Standard"/>
    <s v="Returned"/>
    <n v="3279.28"/>
    <n v="2951.3520000000003"/>
  </r>
  <r>
    <x v="1425"/>
    <s v="18-Apr-2025"/>
    <x v="1"/>
    <x v="4"/>
    <s v="Maharashtra"/>
    <x v="2"/>
    <x v="2"/>
    <s v="Biography"/>
    <n v="1"/>
    <n v="2316"/>
    <n v="0.2"/>
    <n v="1852.8"/>
    <s v="COD"/>
    <x v="0"/>
    <s v="Express"/>
    <s v="Delivered"/>
    <n v="2316"/>
    <n v="1852.8000000000002"/>
  </r>
  <r>
    <x v="1426"/>
    <s v="02-Apr-2025"/>
    <x v="0"/>
    <x v="4"/>
    <s v="Tamil Nadu"/>
    <x v="2"/>
    <x v="0"/>
    <s v="Smartwatch"/>
    <n v="1"/>
    <n v="2243.08"/>
    <n v="0.09"/>
    <n v="2041.2"/>
    <s v="Net Banking"/>
    <x v="2"/>
    <s v="Express"/>
    <s v="Returned"/>
    <n v="2243.08"/>
    <n v="2041.2028"/>
  </r>
  <r>
    <x v="1427"/>
    <s v="24-Mar-2025"/>
    <x v="3"/>
    <x v="5"/>
    <s v="Delhi"/>
    <x v="0"/>
    <x v="4"/>
    <s v="Table"/>
    <n v="5"/>
    <n v="3260.54"/>
    <n v="0.15"/>
    <n v="13857.3"/>
    <s v="Debit Card"/>
    <x v="0"/>
    <s v="Standard"/>
    <s v="In Transit"/>
    <n v="16302.7"/>
    <n v="13857.295"/>
  </r>
  <r>
    <x v="1428"/>
    <s v="13-Jan-2025"/>
    <x v="3"/>
    <x v="1"/>
    <s v="Delhi"/>
    <x v="2"/>
    <x v="4"/>
    <s v="Lamp"/>
    <n v="2"/>
    <n v="552.65"/>
    <n v="0.17"/>
    <n v="917.4"/>
    <s v="Credit Card"/>
    <x v="1"/>
    <s v="Standard"/>
    <s v="Delivered"/>
    <n v="1105.3"/>
    <n v="917.39899999999989"/>
  </r>
  <r>
    <x v="1429"/>
    <s v="08-Feb-2025"/>
    <x v="4"/>
    <x v="2"/>
    <s v="Delhi"/>
    <x v="1"/>
    <x v="4"/>
    <s v="Table"/>
    <n v="4"/>
    <n v="1464.72"/>
    <n v="0.23"/>
    <n v="4511.34"/>
    <s v="UPI"/>
    <x v="0"/>
    <s v="Standard"/>
    <s v="Delivered"/>
    <n v="5858.88"/>
    <n v="4511.3375999999998"/>
  </r>
  <r>
    <x v="1430"/>
    <s v="13-Apr-2025"/>
    <x v="6"/>
    <x v="4"/>
    <s v="Delhi"/>
    <x v="3"/>
    <x v="1"/>
    <s v="Rice"/>
    <n v="1"/>
    <n v="2905.78"/>
    <n v="0.2"/>
    <n v="2324.62"/>
    <s v="Credit Card"/>
    <x v="1"/>
    <s v="Same-Day"/>
    <s v="Delivered"/>
    <n v="2905.78"/>
    <n v="2324.6240000000003"/>
  </r>
  <r>
    <x v="1431"/>
    <s v="14-Mar-2025"/>
    <x v="1"/>
    <x v="5"/>
    <s v="Delhi"/>
    <x v="2"/>
    <x v="2"/>
    <s v="Biography"/>
    <n v="2"/>
    <n v="3052.91"/>
    <n v="0.02"/>
    <n v="5983.7"/>
    <s v="Debit Card"/>
    <x v="0"/>
    <s v="Standard"/>
    <s v="Cancelled"/>
    <n v="6105.82"/>
    <n v="5983.7035999999998"/>
  </r>
  <r>
    <x v="1432"/>
    <s v="03-May-2025"/>
    <x v="4"/>
    <x v="0"/>
    <s v="Tamil Nadu"/>
    <x v="0"/>
    <x v="3"/>
    <s v="T-shirt"/>
    <n v="2"/>
    <n v="848.32"/>
    <n v="0.23"/>
    <n v="1306.4100000000001"/>
    <s v="COD"/>
    <x v="2"/>
    <s v="Standard"/>
    <s v="Delivered"/>
    <n v="1696.64"/>
    <n v="1306.4128000000001"/>
  </r>
  <r>
    <x v="1433"/>
    <s v="29-May-2025"/>
    <x v="5"/>
    <x v="0"/>
    <s v="Gujarat"/>
    <x v="0"/>
    <x v="3"/>
    <s v="Dress"/>
    <n v="5"/>
    <n v="4484.71"/>
    <n v="0.1"/>
    <n v="20181.189999999999"/>
    <s v="Credit Card"/>
    <x v="1"/>
    <s v="Standard"/>
    <s v="Delivered"/>
    <n v="22423.55"/>
    <n v="20181.195"/>
  </r>
  <r>
    <x v="1434"/>
    <s v="09-Apr-2025"/>
    <x v="0"/>
    <x v="4"/>
    <s v="Gujarat"/>
    <x v="0"/>
    <x v="3"/>
    <s v="Jeans"/>
    <n v="3"/>
    <n v="2365.79"/>
    <n v="0.11"/>
    <n v="6316.66"/>
    <s v="UPI"/>
    <x v="1"/>
    <s v="Same-Day"/>
    <s v="Delivered"/>
    <n v="7097.37"/>
    <n v="6316.6593000000003"/>
  </r>
  <r>
    <x v="1435"/>
    <s v="04-May-2025"/>
    <x v="6"/>
    <x v="0"/>
    <s v="Maharashtra"/>
    <x v="1"/>
    <x v="3"/>
    <s v="T-shirt"/>
    <n v="1"/>
    <n v="1507.29"/>
    <n v="0.13"/>
    <n v="1311.34"/>
    <s v="Net Banking"/>
    <x v="0"/>
    <s v="Express"/>
    <s v="Delivered"/>
    <n v="1507.29"/>
    <n v="1311.3423"/>
  </r>
  <r>
    <x v="1436"/>
    <s v="29-Mar-2025"/>
    <x v="4"/>
    <x v="5"/>
    <s v="Gujarat"/>
    <x v="1"/>
    <x v="2"/>
    <s v="Biography"/>
    <n v="5"/>
    <n v="3619.94"/>
    <n v="0.19"/>
    <n v="14660.76"/>
    <s v="UPI"/>
    <x v="1"/>
    <s v="Express"/>
    <s v="Delivered"/>
    <n v="18099.7"/>
    <n v="14660.757000000001"/>
  </r>
  <r>
    <x v="1437"/>
    <s v="30-May-2025"/>
    <x v="1"/>
    <x v="0"/>
    <s v="Maharashtra"/>
    <x v="1"/>
    <x v="2"/>
    <s v="Textbook"/>
    <n v="5"/>
    <n v="4974.1000000000004"/>
    <n v="0.21"/>
    <n v="19647.689999999999"/>
    <s v="Debit Card"/>
    <x v="0"/>
    <s v="Standard"/>
    <s v="Delivered"/>
    <n v="24870.5"/>
    <n v="19647.695"/>
  </r>
  <r>
    <x v="1438"/>
    <s v="13-Jan-2025"/>
    <x v="3"/>
    <x v="1"/>
    <s v="Maharashtra"/>
    <x v="3"/>
    <x v="4"/>
    <s v="Curtain"/>
    <n v="2"/>
    <n v="3776.53"/>
    <n v="0.05"/>
    <n v="7175.41"/>
    <s v="UPI"/>
    <x v="2"/>
    <s v="Same-Day"/>
    <s v="Delivered"/>
    <n v="7553.06"/>
    <n v="7175.4070000000002"/>
  </r>
  <r>
    <x v="1439"/>
    <s v="11-Feb-2025"/>
    <x v="2"/>
    <x v="2"/>
    <s v="Karnataka"/>
    <x v="2"/>
    <x v="1"/>
    <s v="Oil"/>
    <n v="2"/>
    <n v="180.25"/>
    <n v="0.06"/>
    <n v="338.87"/>
    <s v="Net Banking"/>
    <x v="0"/>
    <s v="Express"/>
    <s v="Delivered"/>
    <n v="360.5"/>
    <n v="338.87"/>
  </r>
  <r>
    <x v="1440"/>
    <s v="23-Feb-2025"/>
    <x v="6"/>
    <x v="2"/>
    <s v="Karnataka"/>
    <x v="0"/>
    <x v="2"/>
    <s v="Biography"/>
    <n v="2"/>
    <n v="2137.42"/>
    <n v="0.01"/>
    <n v="4232.09"/>
    <s v="Debit Card"/>
    <x v="2"/>
    <s v="Standard"/>
    <s v="Delivered"/>
    <n v="4274.84"/>
    <n v="4232.0915999999997"/>
  </r>
  <r>
    <x v="1441"/>
    <s v="19-Apr-2025"/>
    <x v="4"/>
    <x v="4"/>
    <s v="Tamil Nadu"/>
    <x v="1"/>
    <x v="0"/>
    <s v="Headphones"/>
    <n v="4"/>
    <n v="482.81"/>
    <n v="7.0000000000000007E-2"/>
    <n v="1796.05"/>
    <s v="Net Banking"/>
    <x v="1"/>
    <s v="Same-Day"/>
    <s v="Delivered"/>
    <n v="1931.24"/>
    <n v="1796.0531999999998"/>
  </r>
  <r>
    <x v="1442"/>
    <s v="28-Jan-2025"/>
    <x v="2"/>
    <x v="1"/>
    <s v="Karnataka"/>
    <x v="3"/>
    <x v="2"/>
    <s v="Novel"/>
    <n v="3"/>
    <n v="4617.7299999999996"/>
    <n v="0.04"/>
    <n v="13299.06"/>
    <s v="UPI"/>
    <x v="0"/>
    <s v="Standard"/>
    <s v="Delivered"/>
    <n v="13853.189999999999"/>
    <n v="13299.062399999999"/>
  </r>
  <r>
    <x v="1443"/>
    <s v="02-Jul-2025"/>
    <x v="0"/>
    <x v="6"/>
    <s v="Maharashtra"/>
    <x v="1"/>
    <x v="1"/>
    <s v="Milk"/>
    <n v="2"/>
    <n v="3190.31"/>
    <n v="0.09"/>
    <n v="5806.36"/>
    <s v="Credit Card"/>
    <x v="1"/>
    <s v="Express"/>
    <s v="Delivered"/>
    <n v="6380.62"/>
    <n v="5806.3642"/>
  </r>
  <r>
    <x v="1444"/>
    <s v="27-Feb-2025"/>
    <x v="5"/>
    <x v="2"/>
    <s v="Karnataka"/>
    <x v="0"/>
    <x v="1"/>
    <s v="Biscuits"/>
    <n v="3"/>
    <n v="1903.04"/>
    <n v="0.2"/>
    <n v="4567.3"/>
    <s v="COD"/>
    <x v="2"/>
    <s v="Same-Day"/>
    <s v="Returned"/>
    <n v="5709.12"/>
    <n v="4567.2960000000003"/>
  </r>
  <r>
    <x v="1445"/>
    <s v="29-Mar-2025"/>
    <x v="4"/>
    <x v="5"/>
    <s v="Gujarat"/>
    <x v="3"/>
    <x v="2"/>
    <s v="Biography"/>
    <n v="5"/>
    <n v="3670.46"/>
    <n v="0.14000000000000001"/>
    <n v="15782.98"/>
    <s v="Credit Card"/>
    <x v="1"/>
    <s v="Standard"/>
    <s v="Returned"/>
    <n v="18352.3"/>
    <n v="15782.977999999999"/>
  </r>
  <r>
    <x v="1446"/>
    <s v="23-Jun-2025"/>
    <x v="3"/>
    <x v="3"/>
    <s v="Tamil Nadu"/>
    <x v="1"/>
    <x v="2"/>
    <s v="Comics"/>
    <n v="2"/>
    <n v="3834.33"/>
    <n v="0.05"/>
    <n v="7285.23"/>
    <s v="UPI"/>
    <x v="0"/>
    <s v="Same-Day"/>
    <s v="Delivered"/>
    <n v="7668.66"/>
    <n v="7285.2269999999999"/>
  </r>
  <r>
    <x v="1447"/>
    <s v="18-May-2025"/>
    <x v="6"/>
    <x v="0"/>
    <s v="Maharashtra"/>
    <x v="3"/>
    <x v="3"/>
    <s v="T-shirt"/>
    <n v="2"/>
    <n v="1053.02"/>
    <n v="0.14000000000000001"/>
    <n v="1811.19"/>
    <s v="UPI"/>
    <x v="0"/>
    <s v="Express"/>
    <s v="Delivered"/>
    <n v="2106.04"/>
    <n v="1811.1943999999999"/>
  </r>
  <r>
    <x v="1448"/>
    <s v="07-Apr-2025"/>
    <x v="3"/>
    <x v="4"/>
    <s v="Delhi"/>
    <x v="0"/>
    <x v="1"/>
    <s v="Milk"/>
    <n v="2"/>
    <n v="4308.32"/>
    <n v="7.0000000000000007E-2"/>
    <n v="8013.48"/>
    <s v="Credit Card"/>
    <x v="0"/>
    <s v="Express"/>
    <s v="Delivered"/>
    <n v="8616.64"/>
    <n v="8013.4751999999989"/>
  </r>
  <r>
    <x v="1449"/>
    <s v="26-Jan-2025"/>
    <x v="6"/>
    <x v="1"/>
    <s v="Maharashtra"/>
    <x v="2"/>
    <x v="3"/>
    <s v="Jacket"/>
    <n v="4"/>
    <n v="4077.28"/>
    <n v="0.09"/>
    <n v="14841.3"/>
    <s v="Credit Card"/>
    <x v="1"/>
    <s v="Same-Day"/>
    <s v="Returned"/>
    <n v="16309.12"/>
    <n v="14841.299200000001"/>
  </r>
  <r>
    <x v="1450"/>
    <s v="08-Jan-2025"/>
    <x v="0"/>
    <x v="1"/>
    <s v="Karnataka"/>
    <x v="3"/>
    <x v="4"/>
    <s v="Curtain"/>
    <n v="5"/>
    <n v="2648.24"/>
    <n v="7.0000000000000007E-2"/>
    <n v="12314.32"/>
    <s v="COD"/>
    <x v="0"/>
    <s v="Same-Day"/>
    <s v="Delivered"/>
    <n v="13241.199999999999"/>
    <n v="12314.315999999999"/>
  </r>
  <r>
    <x v="1451"/>
    <s v="05-May-2025"/>
    <x v="3"/>
    <x v="0"/>
    <s v="Tamil Nadu"/>
    <x v="0"/>
    <x v="0"/>
    <s v="Smartwatch"/>
    <n v="5"/>
    <n v="1572.79"/>
    <n v="0.24"/>
    <n v="5976.6"/>
    <s v="UPI"/>
    <x v="2"/>
    <s v="Express"/>
    <s v="In Transit"/>
    <n v="7863.95"/>
    <n v="5976.6019999999999"/>
  </r>
  <r>
    <x v="1452"/>
    <s v="01-May-2025"/>
    <x v="5"/>
    <x v="0"/>
    <s v="Maharashtra"/>
    <x v="1"/>
    <x v="4"/>
    <s v="Curtain"/>
    <n v="2"/>
    <n v="4237.99"/>
    <n v="0.05"/>
    <n v="8052.18"/>
    <s v="Debit Card"/>
    <x v="1"/>
    <s v="Standard"/>
    <s v="Returned"/>
    <n v="8475.98"/>
    <n v="8052.1809999999996"/>
  </r>
  <r>
    <x v="1453"/>
    <s v="07-Jun-2025"/>
    <x v="4"/>
    <x v="3"/>
    <s v="Tamil Nadu"/>
    <x v="1"/>
    <x v="0"/>
    <s v="Headphones"/>
    <n v="5"/>
    <n v="1722.94"/>
    <n v="0.02"/>
    <n v="8442.41"/>
    <s v="Net Banking"/>
    <x v="2"/>
    <s v="Standard"/>
    <s v="Returned"/>
    <n v="8614.7000000000007"/>
    <n v="8442.4060000000009"/>
  </r>
  <r>
    <x v="1454"/>
    <s v="18-Feb-2025"/>
    <x v="2"/>
    <x v="2"/>
    <s v="Maharashtra"/>
    <x v="2"/>
    <x v="0"/>
    <s v="Headphones"/>
    <n v="4"/>
    <n v="854.83"/>
    <n v="0.12"/>
    <n v="3009"/>
    <s v="Net Banking"/>
    <x v="2"/>
    <s v="Standard"/>
    <s v="Returned"/>
    <n v="3419.32"/>
    <n v="3009.0016000000001"/>
  </r>
  <r>
    <x v="1455"/>
    <s v="20-May-2025"/>
    <x v="2"/>
    <x v="0"/>
    <s v="Delhi"/>
    <x v="2"/>
    <x v="0"/>
    <s v="Headphones"/>
    <n v="4"/>
    <n v="2983.27"/>
    <n v="0.1"/>
    <n v="10739.77"/>
    <s v="Net Banking"/>
    <x v="2"/>
    <s v="Standard"/>
    <s v="Delivered"/>
    <n v="11933.08"/>
    <n v="10739.772000000001"/>
  </r>
  <r>
    <x v="1456"/>
    <s v="02-Feb-2025"/>
    <x v="6"/>
    <x v="2"/>
    <s v="Delhi"/>
    <x v="0"/>
    <x v="3"/>
    <s v="Dress"/>
    <n v="5"/>
    <n v="1946.55"/>
    <n v="0.02"/>
    <n v="9538.09"/>
    <s v="COD"/>
    <x v="2"/>
    <s v="Standard"/>
    <s v="Cancelled"/>
    <n v="9732.75"/>
    <n v="9538.0949999999993"/>
  </r>
  <r>
    <x v="1457"/>
    <s v="04-Mar-2025"/>
    <x v="2"/>
    <x v="5"/>
    <s v="Gujarat"/>
    <x v="3"/>
    <x v="0"/>
    <s v="Laptop"/>
    <n v="1"/>
    <n v="4678.43"/>
    <n v="0.2"/>
    <n v="3742.74"/>
    <s v="Net Banking"/>
    <x v="2"/>
    <s v="Same-Day"/>
    <s v="In Transit"/>
    <n v="4678.43"/>
    <n v="3742.7440000000006"/>
  </r>
  <r>
    <x v="1458"/>
    <s v="19-Apr-2025"/>
    <x v="4"/>
    <x v="4"/>
    <s v="Delhi"/>
    <x v="2"/>
    <x v="0"/>
    <s v="Smartwatch"/>
    <n v="3"/>
    <n v="4920.1400000000003"/>
    <n v="0.09"/>
    <n v="13431.98"/>
    <s v="Credit Card"/>
    <x v="0"/>
    <s v="Same-Day"/>
    <s v="Delivered"/>
    <n v="14760.420000000002"/>
    <n v="13431.982200000002"/>
  </r>
  <r>
    <x v="1459"/>
    <s v="05-Jan-2025"/>
    <x v="6"/>
    <x v="1"/>
    <s v="Delhi"/>
    <x v="0"/>
    <x v="0"/>
    <s v="Smartphone"/>
    <n v="1"/>
    <n v="290.82"/>
    <n v="0.15"/>
    <n v="247.2"/>
    <s v="UPI"/>
    <x v="2"/>
    <s v="Standard"/>
    <s v="Cancelled"/>
    <n v="290.82"/>
    <n v="247.19699999999997"/>
  </r>
  <r>
    <x v="1460"/>
    <s v="20-Apr-2025"/>
    <x v="6"/>
    <x v="4"/>
    <s v="Tamil Nadu"/>
    <x v="0"/>
    <x v="3"/>
    <s v="Jeans"/>
    <n v="3"/>
    <n v="3007.51"/>
    <n v="0.15"/>
    <n v="7669.15"/>
    <s v="Net Banking"/>
    <x v="0"/>
    <s v="Same-Day"/>
    <s v="Cancelled"/>
    <n v="9022.5300000000007"/>
    <n v="7669.1505000000006"/>
  </r>
  <r>
    <x v="1461"/>
    <s v="23-Mar-2025"/>
    <x v="6"/>
    <x v="5"/>
    <s v="Maharashtra"/>
    <x v="0"/>
    <x v="4"/>
    <s v="Sofa"/>
    <n v="3"/>
    <n v="871.23"/>
    <n v="0.19"/>
    <n v="2117.09"/>
    <s v="Net Banking"/>
    <x v="1"/>
    <s v="Same-Day"/>
    <s v="Delivered"/>
    <n v="2613.69"/>
    <n v="2117.0889000000002"/>
  </r>
  <r>
    <x v="1462"/>
    <s v="21-Jan-2025"/>
    <x v="2"/>
    <x v="1"/>
    <s v="Maharashtra"/>
    <x v="2"/>
    <x v="3"/>
    <s v="Dress"/>
    <n v="2"/>
    <n v="3505.05"/>
    <n v="0.2"/>
    <n v="5608.08"/>
    <s v="Net Banking"/>
    <x v="2"/>
    <s v="Express"/>
    <s v="Delivered"/>
    <n v="7010.1"/>
    <n v="5608.0800000000008"/>
  </r>
  <r>
    <x v="1463"/>
    <s v="15-Feb-2025"/>
    <x v="4"/>
    <x v="2"/>
    <s v="Delhi"/>
    <x v="3"/>
    <x v="2"/>
    <s v="Biography"/>
    <n v="3"/>
    <n v="1131.68"/>
    <n v="0.12"/>
    <n v="2987.64"/>
    <s v="UPI"/>
    <x v="1"/>
    <s v="Same-Day"/>
    <s v="Delivered"/>
    <n v="3395.04"/>
    <n v="2987.6352000000002"/>
  </r>
  <r>
    <x v="1464"/>
    <s v="15-Jun-2025"/>
    <x v="6"/>
    <x v="3"/>
    <s v="Delhi"/>
    <x v="2"/>
    <x v="0"/>
    <s v="Smartphone"/>
    <n v="2"/>
    <n v="831.7"/>
    <n v="0.02"/>
    <n v="1630.13"/>
    <s v="Credit Card"/>
    <x v="2"/>
    <s v="Express"/>
    <s v="Delivered"/>
    <n v="1663.4"/>
    <n v="1630.1320000000001"/>
  </r>
  <r>
    <x v="1465"/>
    <s v="29-Jun-2025"/>
    <x v="6"/>
    <x v="3"/>
    <s v="Tamil Nadu"/>
    <x v="3"/>
    <x v="2"/>
    <s v="Biography"/>
    <n v="5"/>
    <n v="3673.96"/>
    <n v="0.08"/>
    <n v="16900.22"/>
    <s v="Credit Card"/>
    <x v="1"/>
    <s v="Same-Day"/>
    <s v="Returned"/>
    <n v="18369.8"/>
    <n v="16900.216"/>
  </r>
  <r>
    <x v="1466"/>
    <s v="25-Jan-2025"/>
    <x v="4"/>
    <x v="1"/>
    <s v="Delhi"/>
    <x v="1"/>
    <x v="0"/>
    <s v="Headphones"/>
    <n v="3"/>
    <n v="423.67"/>
    <n v="0.01"/>
    <n v="1258.3"/>
    <s v="Net Banking"/>
    <x v="0"/>
    <s v="Express"/>
    <s v="Delivered"/>
    <n v="1271.01"/>
    <n v="1258.2999"/>
  </r>
  <r>
    <x v="1467"/>
    <s v="02-Apr-2025"/>
    <x v="0"/>
    <x v="4"/>
    <s v="Tamil Nadu"/>
    <x v="1"/>
    <x v="2"/>
    <s v="Biography"/>
    <n v="2"/>
    <n v="4097.33"/>
    <n v="0.19"/>
    <n v="6637.67"/>
    <s v="UPI"/>
    <x v="2"/>
    <s v="Same-Day"/>
    <s v="Delivered"/>
    <n v="8194.66"/>
    <n v="6637.6746000000003"/>
  </r>
  <r>
    <x v="1468"/>
    <s v="25-Jan-2025"/>
    <x v="4"/>
    <x v="1"/>
    <s v="Maharashtra"/>
    <x v="3"/>
    <x v="1"/>
    <s v="Oil"/>
    <n v="4"/>
    <n v="556.76"/>
    <n v="0.22"/>
    <n v="1737.09"/>
    <s v="Debit Card"/>
    <x v="2"/>
    <s v="Express"/>
    <s v="Delivered"/>
    <n v="2227.04"/>
    <n v="1737.0912000000001"/>
  </r>
  <r>
    <x v="1469"/>
    <s v="08-May-2025"/>
    <x v="5"/>
    <x v="0"/>
    <s v="Gujarat"/>
    <x v="0"/>
    <x v="3"/>
    <s v="Jeans"/>
    <n v="3"/>
    <n v="4545.8"/>
    <n v="0.18"/>
    <n v="11182.67"/>
    <s v="COD"/>
    <x v="2"/>
    <s v="Express"/>
    <s v="Cancelled"/>
    <n v="13637.400000000001"/>
    <n v="11182.668000000001"/>
  </r>
  <r>
    <x v="1470"/>
    <s v="13-Jun-2025"/>
    <x v="1"/>
    <x v="3"/>
    <s v="Gujarat"/>
    <x v="3"/>
    <x v="4"/>
    <s v="Curtain"/>
    <n v="1"/>
    <n v="612.53"/>
    <n v="0.19"/>
    <n v="496.15"/>
    <s v="UPI"/>
    <x v="2"/>
    <s v="Same-Day"/>
    <s v="Delivered"/>
    <n v="612.53"/>
    <n v="496.14929999999998"/>
  </r>
  <r>
    <x v="1471"/>
    <s v="01-Feb-2025"/>
    <x v="4"/>
    <x v="2"/>
    <s v="Gujarat"/>
    <x v="0"/>
    <x v="4"/>
    <s v="Curtain"/>
    <n v="5"/>
    <n v="3101.07"/>
    <n v="0.15"/>
    <n v="13179.55"/>
    <s v="Net Banking"/>
    <x v="1"/>
    <s v="Express"/>
    <s v="Delivered"/>
    <n v="15505.35"/>
    <n v="13179.547500000001"/>
  </r>
  <r>
    <x v="1472"/>
    <s v="09-Apr-2025"/>
    <x v="0"/>
    <x v="4"/>
    <s v="Gujarat"/>
    <x v="0"/>
    <x v="1"/>
    <s v="Milk"/>
    <n v="3"/>
    <n v="1729.77"/>
    <n v="0.1"/>
    <n v="4670.38"/>
    <s v="Net Banking"/>
    <x v="0"/>
    <s v="Same-Day"/>
    <s v="Delivered"/>
    <n v="5189.3099999999995"/>
    <n v="4670.3789999999999"/>
  </r>
  <r>
    <x v="1473"/>
    <s v="03-Jul-2025"/>
    <x v="5"/>
    <x v="6"/>
    <s v="Gujarat"/>
    <x v="2"/>
    <x v="2"/>
    <s v="Biography"/>
    <n v="3"/>
    <n v="4190.53"/>
    <n v="0.06"/>
    <n v="11817.29"/>
    <s v="COD"/>
    <x v="0"/>
    <s v="Express"/>
    <s v="Returned"/>
    <n v="12571.59"/>
    <n v="11817.294599999999"/>
  </r>
  <r>
    <x v="1474"/>
    <s v="22-May-2025"/>
    <x v="5"/>
    <x v="0"/>
    <s v="Gujarat"/>
    <x v="1"/>
    <x v="0"/>
    <s v="Laptop"/>
    <n v="3"/>
    <n v="121"/>
    <n v="0.06"/>
    <n v="341.22"/>
    <s v="UPI"/>
    <x v="2"/>
    <s v="Standard"/>
    <s v="Delivered"/>
    <n v="363"/>
    <n v="341.21999999999997"/>
  </r>
  <r>
    <x v="1475"/>
    <s v="28-Feb-2025"/>
    <x v="1"/>
    <x v="2"/>
    <s v="Maharashtra"/>
    <x v="0"/>
    <x v="0"/>
    <s v="Smartwatch"/>
    <n v="5"/>
    <n v="4090.68"/>
    <n v="0.14000000000000001"/>
    <n v="17589.919999999998"/>
    <s v="Credit Card"/>
    <x v="2"/>
    <s v="Express"/>
    <s v="Delivered"/>
    <n v="20453.399999999998"/>
    <n v="17589.923999999999"/>
  </r>
  <r>
    <x v="1476"/>
    <s v="11-Apr-2025"/>
    <x v="1"/>
    <x v="4"/>
    <s v="Tamil Nadu"/>
    <x v="3"/>
    <x v="4"/>
    <s v="Lamp"/>
    <n v="5"/>
    <n v="3340.31"/>
    <n v="7.0000000000000007E-2"/>
    <n v="15532.44"/>
    <s v="COD"/>
    <x v="0"/>
    <s v="Standard"/>
    <s v="Returned"/>
    <n v="16701.55"/>
    <n v="15532.441499999999"/>
  </r>
  <r>
    <x v="1477"/>
    <s v="19-May-2025"/>
    <x v="3"/>
    <x v="0"/>
    <s v="Delhi"/>
    <x v="3"/>
    <x v="2"/>
    <s v="Comics"/>
    <n v="2"/>
    <n v="169.64"/>
    <n v="0.11"/>
    <n v="301.95999999999998"/>
    <s v="COD"/>
    <x v="1"/>
    <s v="Express"/>
    <s v="Returned"/>
    <n v="339.28"/>
    <n v="301.95919999999995"/>
  </r>
  <r>
    <x v="1478"/>
    <s v="25-Feb-2025"/>
    <x v="2"/>
    <x v="2"/>
    <s v="Delhi"/>
    <x v="3"/>
    <x v="0"/>
    <s v="Smartphone"/>
    <n v="3"/>
    <n v="3391.87"/>
    <n v="0.1"/>
    <n v="9158.0499999999993"/>
    <s v="UPI"/>
    <x v="0"/>
    <s v="Express"/>
    <s v="Delivered"/>
    <n v="10175.61"/>
    <n v="9158.0490000000009"/>
  </r>
  <r>
    <x v="1479"/>
    <s v="24-Mar-2025"/>
    <x v="3"/>
    <x v="5"/>
    <s v="Karnataka"/>
    <x v="0"/>
    <x v="4"/>
    <s v="Lamp"/>
    <n v="5"/>
    <n v="3231.21"/>
    <n v="0.02"/>
    <n v="15832.93"/>
    <s v="UPI"/>
    <x v="1"/>
    <s v="Standard"/>
    <s v="Returned"/>
    <n v="16156.05"/>
    <n v="15832.928999999998"/>
  </r>
  <r>
    <x v="1480"/>
    <s v="14-Jun-2025"/>
    <x v="4"/>
    <x v="3"/>
    <s v="Maharashtra"/>
    <x v="1"/>
    <x v="0"/>
    <s v="Laptop"/>
    <n v="1"/>
    <n v="3848.01"/>
    <n v="0.08"/>
    <n v="3540.17"/>
    <s v="UPI"/>
    <x v="0"/>
    <s v="Same-Day"/>
    <s v="Delivered"/>
    <n v="3848.01"/>
    <n v="3540.1692000000003"/>
  </r>
  <r>
    <x v="1481"/>
    <s v="06-Apr-2025"/>
    <x v="6"/>
    <x v="4"/>
    <s v="Maharashtra"/>
    <x v="2"/>
    <x v="2"/>
    <s v="Comics"/>
    <n v="3"/>
    <n v="964.35"/>
    <n v="0.2"/>
    <n v="2314.44"/>
    <s v="UPI"/>
    <x v="0"/>
    <s v="Same-Day"/>
    <s v="Delivered"/>
    <n v="2893.05"/>
    <n v="2314.44"/>
  </r>
  <r>
    <x v="1482"/>
    <s v="04-Apr-2025"/>
    <x v="1"/>
    <x v="4"/>
    <s v="Maharashtra"/>
    <x v="3"/>
    <x v="1"/>
    <s v="Rice"/>
    <n v="3"/>
    <n v="885.67"/>
    <n v="0.2"/>
    <n v="2125.61"/>
    <s v="Debit Card"/>
    <x v="0"/>
    <s v="Same-Day"/>
    <s v="Delivered"/>
    <n v="2657.0099999999998"/>
    <n v="2125.6079999999997"/>
  </r>
  <r>
    <x v="1483"/>
    <s v="19-Feb-2025"/>
    <x v="0"/>
    <x v="2"/>
    <s v="Karnataka"/>
    <x v="3"/>
    <x v="4"/>
    <s v="Lamp"/>
    <n v="1"/>
    <n v="4055.65"/>
    <n v="0.19"/>
    <n v="3285.08"/>
    <s v="Net Banking"/>
    <x v="2"/>
    <s v="Express"/>
    <s v="Delivered"/>
    <n v="4055.65"/>
    <n v="3285.0765000000001"/>
  </r>
  <r>
    <x v="1484"/>
    <s v="01-Apr-2025"/>
    <x v="2"/>
    <x v="4"/>
    <s v="Gujarat"/>
    <x v="1"/>
    <x v="1"/>
    <s v="Biscuits"/>
    <n v="2"/>
    <n v="4189.1000000000004"/>
    <n v="0.23"/>
    <n v="6451.21"/>
    <s v="Credit Card"/>
    <x v="1"/>
    <s v="Express"/>
    <s v="Delivered"/>
    <n v="8378.2000000000007"/>
    <n v="6451.2140000000009"/>
  </r>
  <r>
    <x v="1485"/>
    <s v="20-Apr-2025"/>
    <x v="6"/>
    <x v="4"/>
    <s v="Maharashtra"/>
    <x v="2"/>
    <x v="4"/>
    <s v="Sofa"/>
    <n v="2"/>
    <n v="118.24"/>
    <n v="0.09"/>
    <n v="215.2"/>
    <s v="Credit Card"/>
    <x v="2"/>
    <s v="Same-Day"/>
    <s v="Delivered"/>
    <n v="236.48"/>
    <n v="215.1968"/>
  </r>
  <r>
    <x v="1486"/>
    <s v="31-Jan-2025"/>
    <x v="1"/>
    <x v="1"/>
    <s v="Karnataka"/>
    <x v="0"/>
    <x v="2"/>
    <s v="Novel"/>
    <n v="2"/>
    <n v="4230.8100000000004"/>
    <n v="0.15"/>
    <n v="7192.38"/>
    <s v="Net Banking"/>
    <x v="0"/>
    <s v="Same-Day"/>
    <s v="Delivered"/>
    <n v="8461.6200000000008"/>
    <n v="7192.3770000000004"/>
  </r>
  <r>
    <x v="1487"/>
    <s v="18-Mar-2025"/>
    <x v="2"/>
    <x v="5"/>
    <s v="Gujarat"/>
    <x v="2"/>
    <x v="2"/>
    <s v="Biography"/>
    <n v="3"/>
    <n v="686.79"/>
    <n v="0.2"/>
    <n v="1648.3"/>
    <s v="COD"/>
    <x v="1"/>
    <s v="Same-Day"/>
    <s v="Delivered"/>
    <n v="2060.37"/>
    <n v="1648.296"/>
  </r>
  <r>
    <x v="1488"/>
    <s v="09-Feb-2025"/>
    <x v="6"/>
    <x v="2"/>
    <s v="Karnataka"/>
    <x v="2"/>
    <x v="1"/>
    <s v="Biscuits"/>
    <n v="1"/>
    <n v="4701.34"/>
    <n v="0.17"/>
    <n v="3902.11"/>
    <s v="Credit Card"/>
    <x v="0"/>
    <s v="Standard"/>
    <s v="Cancelled"/>
    <n v="4701.34"/>
    <n v="3902.1122"/>
  </r>
  <r>
    <x v="1489"/>
    <s v="01-Jul-2025"/>
    <x v="2"/>
    <x v="6"/>
    <s v="Karnataka"/>
    <x v="2"/>
    <x v="3"/>
    <s v="Dress"/>
    <n v="5"/>
    <n v="1882.55"/>
    <n v="0.12"/>
    <n v="8283.2199999999993"/>
    <s v="Net Banking"/>
    <x v="0"/>
    <s v="Same-Day"/>
    <s v="Delivered"/>
    <n v="9412.75"/>
    <n v="8283.2199999999993"/>
  </r>
  <r>
    <x v="1490"/>
    <s v="29-Apr-2025"/>
    <x v="2"/>
    <x v="4"/>
    <s v="Karnataka"/>
    <x v="0"/>
    <x v="0"/>
    <s v="Headphones"/>
    <n v="1"/>
    <n v="4360.57"/>
    <n v="0.23"/>
    <n v="3357.64"/>
    <s v="Debit Card"/>
    <x v="1"/>
    <s v="Same-Day"/>
    <s v="Delivered"/>
    <n v="4360.57"/>
    <n v="3357.6388999999999"/>
  </r>
  <r>
    <x v="1491"/>
    <s v="11-Apr-2025"/>
    <x v="1"/>
    <x v="4"/>
    <s v="Karnataka"/>
    <x v="3"/>
    <x v="0"/>
    <s v="Headphones"/>
    <n v="2"/>
    <n v="2924.42"/>
    <n v="0.15"/>
    <n v="4971.51"/>
    <s v="UPI"/>
    <x v="0"/>
    <s v="Standard"/>
    <s v="Delivered"/>
    <n v="5848.84"/>
    <n v="4971.5140000000001"/>
  </r>
  <r>
    <x v="1492"/>
    <s v="27-May-2025"/>
    <x v="2"/>
    <x v="0"/>
    <s v="Gujarat"/>
    <x v="0"/>
    <x v="4"/>
    <s v="Lamp"/>
    <n v="5"/>
    <n v="1556.31"/>
    <n v="0.14000000000000001"/>
    <n v="6692.13"/>
    <s v="COD"/>
    <x v="1"/>
    <s v="Express"/>
    <s v="Returned"/>
    <n v="7781.5499999999993"/>
    <n v="6692.1329999999989"/>
  </r>
  <r>
    <x v="1493"/>
    <s v="22-Jun-2025"/>
    <x v="6"/>
    <x v="3"/>
    <s v="Tamil Nadu"/>
    <x v="0"/>
    <x v="0"/>
    <s v="Headphones"/>
    <n v="3"/>
    <n v="1418.34"/>
    <n v="0.01"/>
    <n v="4212.47"/>
    <s v="Credit Card"/>
    <x v="1"/>
    <s v="Standard"/>
    <s v="Returned"/>
    <n v="4255.0199999999995"/>
    <n v="4212.4697999999999"/>
  </r>
  <r>
    <x v="1494"/>
    <s v="29-Jan-2025"/>
    <x v="0"/>
    <x v="1"/>
    <s v="Maharashtra"/>
    <x v="2"/>
    <x v="1"/>
    <s v="Rice"/>
    <n v="4"/>
    <n v="4066.55"/>
    <n v="0.1"/>
    <n v="14639.58"/>
    <s v="Net Banking"/>
    <x v="0"/>
    <s v="Standard"/>
    <s v="Delivered"/>
    <n v="16266.2"/>
    <n v="14639.580000000002"/>
  </r>
  <r>
    <x v="1495"/>
    <s v="19-Jun-2025"/>
    <x v="5"/>
    <x v="3"/>
    <s v="Maharashtra"/>
    <x v="0"/>
    <x v="1"/>
    <s v="Oil"/>
    <n v="2"/>
    <n v="3277.58"/>
    <n v="0.14000000000000001"/>
    <n v="5637.44"/>
    <s v="UPI"/>
    <x v="0"/>
    <s v="Standard"/>
    <s v="Delivered"/>
    <n v="6555.16"/>
    <n v="5637.4376000000002"/>
  </r>
  <r>
    <x v="1496"/>
    <s v="16-Jan-2025"/>
    <x v="5"/>
    <x v="1"/>
    <s v="Gujarat"/>
    <x v="3"/>
    <x v="3"/>
    <s v="Jeans"/>
    <n v="1"/>
    <n v="3438.91"/>
    <n v="0.22"/>
    <n v="2682.35"/>
    <s v="Debit Card"/>
    <x v="2"/>
    <s v="Same-Day"/>
    <s v="Delivered"/>
    <n v="3438.91"/>
    <n v="2682.3498"/>
  </r>
  <r>
    <x v="1497"/>
    <s v="25-Feb-2025"/>
    <x v="2"/>
    <x v="2"/>
    <s v="Tamil Nadu"/>
    <x v="3"/>
    <x v="3"/>
    <s v="T-shirt"/>
    <n v="4"/>
    <n v="1043.1099999999999"/>
    <n v="0.13"/>
    <n v="3630.02"/>
    <s v="Debit Card"/>
    <x v="1"/>
    <s v="Express"/>
    <s v="Delivered"/>
    <n v="4172.4399999999996"/>
    <n v="3630.0227999999997"/>
  </r>
  <r>
    <x v="1498"/>
    <s v="02-Jun-2025"/>
    <x v="3"/>
    <x v="3"/>
    <s v="Gujarat"/>
    <x v="1"/>
    <x v="1"/>
    <s v="Biscuits"/>
    <n v="2"/>
    <n v="3120.29"/>
    <n v="0.22"/>
    <n v="4867.6499999999996"/>
    <s v="UPI"/>
    <x v="2"/>
    <s v="Same-Day"/>
    <s v="Delivered"/>
    <n v="6240.58"/>
    <n v="4867.6523999999999"/>
  </r>
  <r>
    <x v="1499"/>
    <s v="05-Jun-2025"/>
    <x v="5"/>
    <x v="3"/>
    <s v="Maharashtra"/>
    <x v="3"/>
    <x v="1"/>
    <s v="Biscuits"/>
    <n v="5"/>
    <n v="1036.71"/>
    <n v="0.06"/>
    <n v="4872.54"/>
    <s v="Credit Card"/>
    <x v="2"/>
    <s v="Standard"/>
    <s v="Cancelled"/>
    <n v="5183.55"/>
    <n v="4872.537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380A3-59C6-479D-BF25-021F07DC8A0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Revenew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2102D-D4BA-4DE6-BCEE-7D1276E9797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1" firstHeaderRow="1" firstDataRow="3" firstDataCol="1"/>
  <pivotFields count="18">
    <pivotField dataField="1" showAll="0">
      <items count="1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Order ID" fld="0" subtotal="count" baseField="0" baseItem="0"/>
    <dataField name="Average of Quantity" fld="8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66635-FA8F-4757-A775-B29CDB59ED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14" firstHeaderRow="1" firstDataRow="2" firstDataCol="1"/>
  <pivotFields count="16">
    <pivotField showAll="0"/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showAll="0"/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ross Revenew 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D16A8-44B5-4F74-89C3-4F8799A1250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4" firstHeaderRow="1" firstDataRow="1" firstDataCol="1"/>
  <pivotFields count="18">
    <pivotField showAll="0"/>
    <pivotField showAll="0"/>
    <pivotField axis="axisRow" showAll="0" sortType="ascending">
      <items count="8">
        <item x="6"/>
        <item x="3"/>
        <item x="2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Gross Revenew 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1538C-8D2C-497D-93DC-55359F1013D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3" firstHeaderRow="1" firstDataRow="1" firstDataCol="1"/>
  <pivotFields count="18">
    <pivotField showAll="0"/>
    <pivotField showAll="0"/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Gross Revenew 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6"/>
  <sheetViews>
    <sheetView topLeftCell="A6" workbookViewId="0">
      <selection activeCell="A29" sqref="A29"/>
    </sheetView>
  </sheetViews>
  <sheetFormatPr defaultColWidth="14.44140625" defaultRowHeight="15" customHeight="1" x14ac:dyDescent="0.3"/>
  <cols>
    <col min="1" max="1" width="35.5546875" customWidth="1"/>
    <col min="2" max="26" width="8.6640625" customWidth="1"/>
  </cols>
  <sheetData>
    <row r="1" spans="1:1" ht="14.4" x14ac:dyDescent="0.3">
      <c r="A1" s="1" t="s">
        <v>0</v>
      </c>
    </row>
    <row r="2" spans="1:1" ht="14.4" x14ac:dyDescent="0.3">
      <c r="A2" s="2" t="s">
        <v>1</v>
      </c>
    </row>
    <row r="3" spans="1:1" ht="14.4" x14ac:dyDescent="0.3">
      <c r="A3" s="2" t="s">
        <v>2</v>
      </c>
    </row>
    <row r="4" spans="1:1" ht="14.4" x14ac:dyDescent="0.3">
      <c r="A4" s="3" t="s">
        <v>3</v>
      </c>
    </row>
    <row r="5" spans="1:1" ht="14.4" x14ac:dyDescent="0.3">
      <c r="A5" s="2" t="s">
        <v>1773</v>
      </c>
    </row>
    <row r="6" spans="1:1" ht="14.4" x14ac:dyDescent="0.3">
      <c r="A6" s="2" t="s">
        <v>4</v>
      </c>
    </row>
    <row r="7" spans="1:1" ht="14.4" x14ac:dyDescent="0.3">
      <c r="A7" s="2" t="s">
        <v>5</v>
      </c>
    </row>
    <row r="8" spans="1:1" ht="14.4" x14ac:dyDescent="0.3">
      <c r="A8" s="2" t="s">
        <v>6</v>
      </c>
    </row>
    <row r="9" spans="1:1" ht="14.4" x14ac:dyDescent="0.3">
      <c r="A9" s="9" t="s">
        <v>7</v>
      </c>
    </row>
    <row r="10" spans="1:1" ht="14.4" x14ac:dyDescent="0.3">
      <c r="A10" s="2" t="s">
        <v>1779</v>
      </c>
    </row>
    <row r="11" spans="1:1" ht="14.4" x14ac:dyDescent="0.3">
      <c r="A11" s="2" t="s">
        <v>8</v>
      </c>
    </row>
    <row r="12" spans="1:1" ht="14.4" x14ac:dyDescent="0.3">
      <c r="A12" s="3" t="s">
        <v>9</v>
      </c>
    </row>
    <row r="13" spans="1:1" ht="14.4" x14ac:dyDescent="0.3">
      <c r="A13" s="10" t="s">
        <v>10</v>
      </c>
    </row>
    <row r="14" spans="1:1" ht="14.4" x14ac:dyDescent="0.3">
      <c r="A14" s="2" t="s">
        <v>11</v>
      </c>
    </row>
    <row r="15" spans="1:1" ht="14.4" x14ac:dyDescent="0.3">
      <c r="A15" s="10" t="s">
        <v>12</v>
      </c>
    </row>
    <row r="16" spans="1:1" ht="14.4" x14ac:dyDescent="0.3">
      <c r="A16" s="2" t="s">
        <v>13</v>
      </c>
    </row>
    <row r="17" spans="1:1" ht="15.75" customHeight="1" x14ac:dyDescent="0.3">
      <c r="A17" s="10" t="s">
        <v>14</v>
      </c>
    </row>
    <row r="18" spans="1:1" ht="15.75" customHeight="1" x14ac:dyDescent="0.3">
      <c r="A18" s="10" t="s">
        <v>15</v>
      </c>
    </row>
    <row r="19" spans="1:1" ht="15.75" customHeight="1" x14ac:dyDescent="0.3">
      <c r="A19" s="10" t="s">
        <v>16</v>
      </c>
    </row>
    <row r="20" spans="1:1" ht="15.75" customHeight="1" x14ac:dyDescent="0.3">
      <c r="A20" s="2" t="s">
        <v>17</v>
      </c>
    </row>
    <row r="21" spans="1:1" ht="15.75" customHeight="1" x14ac:dyDescent="0.3">
      <c r="A21" s="3" t="s">
        <v>18</v>
      </c>
    </row>
    <row r="22" spans="1:1" ht="15.75" customHeight="1" x14ac:dyDescent="0.3">
      <c r="A22" s="10" t="s">
        <v>19</v>
      </c>
    </row>
    <row r="23" spans="1:1" ht="15.75" customHeight="1" x14ac:dyDescent="0.3">
      <c r="A23" s="10" t="s">
        <v>20</v>
      </c>
    </row>
    <row r="24" spans="1:1" ht="15.75" customHeight="1" x14ac:dyDescent="0.3">
      <c r="A24" s="10" t="s">
        <v>21</v>
      </c>
    </row>
    <row r="25" spans="1:1" ht="15.75" customHeight="1" x14ac:dyDescent="0.3">
      <c r="A25" s="2" t="s">
        <v>22</v>
      </c>
    </row>
    <row r="26" spans="1:1" ht="15.75" customHeight="1" x14ac:dyDescent="0.3">
      <c r="A26" s="3" t="s">
        <v>23</v>
      </c>
    </row>
    <row r="27" spans="1:1" ht="15.75" customHeight="1" x14ac:dyDescent="0.3">
      <c r="A27" s="23" t="s">
        <v>1809</v>
      </c>
    </row>
    <row r="28" spans="1:1" ht="15.75" customHeight="1" x14ac:dyDescent="0.3">
      <c r="A28" s="2" t="s">
        <v>24</v>
      </c>
    </row>
    <row r="29" spans="1:1" ht="15.75" customHeight="1" x14ac:dyDescent="0.3">
      <c r="A29" s="23" t="s">
        <v>25</v>
      </c>
    </row>
    <row r="30" spans="1:1" ht="15.75" customHeight="1" x14ac:dyDescent="0.3">
      <c r="A30" s="2" t="s">
        <v>26</v>
      </c>
    </row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01"/>
  <sheetViews>
    <sheetView tabSelected="1" topLeftCell="T1" zoomScale="78" workbookViewId="0">
      <selection activeCell="G27" sqref="G27"/>
    </sheetView>
  </sheetViews>
  <sheetFormatPr defaultColWidth="14.44140625" defaultRowHeight="15" customHeight="1" x14ac:dyDescent="0.3"/>
  <cols>
    <col min="1" max="1" width="10.5546875" bestFit="1" customWidth="1"/>
    <col min="2" max="2" width="13.44140625" style="5" bestFit="1" customWidth="1"/>
    <col min="3" max="3" width="13.44140625" style="5" customWidth="1"/>
    <col min="4" max="4" width="14.77734375" style="5" bestFit="1" customWidth="1"/>
    <col min="5" max="5" width="11.77734375" bestFit="1" customWidth="1"/>
    <col min="6" max="6" width="8.5546875" bestFit="1" customWidth="1"/>
    <col min="7" max="7" width="11.33203125" bestFit="1" customWidth="1"/>
    <col min="8" max="8" width="11.44140625" bestFit="1" customWidth="1"/>
    <col min="9" max="9" width="10.77734375" bestFit="1" customWidth="1"/>
    <col min="10" max="10" width="15.5546875" bestFit="1" customWidth="1"/>
    <col min="11" max="11" width="16.5546875" style="7" bestFit="1" customWidth="1"/>
    <col min="12" max="12" width="16.44140625" bestFit="1" customWidth="1"/>
    <col min="13" max="13" width="16.88671875" bestFit="1" customWidth="1"/>
    <col min="14" max="14" width="22.109375" bestFit="1" customWidth="1"/>
    <col min="15" max="15" width="20.21875" bestFit="1" customWidth="1"/>
    <col min="16" max="16" width="17.6640625" bestFit="1" customWidth="1"/>
    <col min="17" max="17" width="18.77734375" bestFit="1" customWidth="1"/>
    <col min="18" max="18" width="15.77734375" bestFit="1" customWidth="1"/>
    <col min="19" max="19" width="27" customWidth="1"/>
    <col min="20" max="20" width="25.5546875" bestFit="1" customWidth="1"/>
    <col min="21" max="21" width="8.6640625" customWidth="1"/>
    <col min="22" max="22" width="47.21875" customWidth="1"/>
    <col min="23" max="23" width="33.5546875" customWidth="1"/>
    <col min="24" max="24" width="24.88671875" customWidth="1"/>
    <col min="25" max="25" width="13.77734375" customWidth="1"/>
    <col min="26" max="26" width="22.109375" customWidth="1"/>
    <col min="27" max="27" width="23.21875" customWidth="1"/>
    <col min="28" max="28" width="28.44140625" customWidth="1"/>
  </cols>
  <sheetData>
    <row r="1" spans="1:28" ht="18" x14ac:dyDescent="0.3">
      <c r="A1" s="12" t="s">
        <v>27</v>
      </c>
      <c r="B1" s="13" t="s">
        <v>28</v>
      </c>
      <c r="C1" s="13" t="s">
        <v>1799</v>
      </c>
      <c r="D1" s="13" t="s">
        <v>1788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4" t="s">
        <v>35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5" t="s">
        <v>1774</v>
      </c>
      <c r="R1" s="15" t="s">
        <v>1775</v>
      </c>
      <c r="S1" s="20" t="s">
        <v>1776</v>
      </c>
      <c r="T1" s="21" t="s">
        <v>1777</v>
      </c>
      <c r="U1" s="16" t="s">
        <v>1778</v>
      </c>
      <c r="V1" s="20" t="s">
        <v>1780</v>
      </c>
      <c r="W1" s="20" t="s">
        <v>1782</v>
      </c>
      <c r="X1" s="20" t="s">
        <v>1781</v>
      </c>
      <c r="Y1" s="20" t="s">
        <v>1783</v>
      </c>
      <c r="Z1" s="20" t="s">
        <v>1784</v>
      </c>
      <c r="AA1" s="20" t="s">
        <v>1785</v>
      </c>
      <c r="AB1" s="20" t="s">
        <v>1811</v>
      </c>
    </row>
    <row r="2" spans="1:28" ht="14.4" x14ac:dyDescent="0.3">
      <c r="A2" s="2" t="s">
        <v>41</v>
      </c>
      <c r="B2" s="4" t="s">
        <v>42</v>
      </c>
      <c r="C2" s="4" t="str">
        <f>TEXT(B2,"dddd")</f>
        <v>Wednesday</v>
      </c>
      <c r="D2" s="4" t="str">
        <f>TEXT(B2,"MMM-YYYY")</f>
        <v>May-2025</v>
      </c>
      <c r="E2" s="2" t="s">
        <v>43</v>
      </c>
      <c r="F2" s="2" t="s">
        <v>44</v>
      </c>
      <c r="G2" s="2" t="s">
        <v>45</v>
      </c>
      <c r="H2" s="2" t="s">
        <v>46</v>
      </c>
      <c r="I2" s="2">
        <v>2</v>
      </c>
      <c r="J2" s="2">
        <v>3708.71</v>
      </c>
      <c r="K2" s="6">
        <v>0.17</v>
      </c>
      <c r="L2" s="2">
        <v>6156.46</v>
      </c>
      <c r="M2" s="2" t="s">
        <v>47</v>
      </c>
      <c r="N2" s="2" t="s">
        <v>48</v>
      </c>
      <c r="O2" s="2" t="s">
        <v>49</v>
      </c>
      <c r="P2" s="2" t="s">
        <v>50</v>
      </c>
      <c r="Q2">
        <f>J2*I2</f>
        <v>7417.42</v>
      </c>
      <c r="R2">
        <f>Q2*(1-K2)</f>
        <v>6156.4585999999999</v>
      </c>
      <c r="S2" s="20"/>
      <c r="T2" s="21"/>
      <c r="U2">
        <f>AVERAGEIFS($Q$2:$Q$1501,$N$2:$N$1501,N2)</f>
        <v>7295.6662896825355</v>
      </c>
      <c r="V2" s="22"/>
      <c r="W2" s="20"/>
      <c r="X2" s="20"/>
      <c r="Y2" s="20"/>
      <c r="Z2" s="20"/>
      <c r="AA2" s="20"/>
      <c r="AB2" s="20"/>
    </row>
    <row r="3" spans="1:28" ht="14.4" x14ac:dyDescent="0.3">
      <c r="A3" s="2" t="s">
        <v>51</v>
      </c>
      <c r="B3" s="4" t="s">
        <v>52</v>
      </c>
      <c r="C3" s="4" t="str">
        <f t="shared" ref="C3:C66" si="0">TEXT(B3,"dddd")</f>
        <v>Friday</v>
      </c>
      <c r="D3" s="4" t="str">
        <f t="shared" ref="D3:D66" si="1">TEXT(B3,"MMM-YYYY")</f>
        <v>Jan-2025</v>
      </c>
      <c r="E3" s="2" t="s">
        <v>53</v>
      </c>
      <c r="F3" s="2" t="s">
        <v>54</v>
      </c>
      <c r="G3" s="2" t="s">
        <v>45</v>
      </c>
      <c r="H3" s="2" t="s">
        <v>46</v>
      </c>
      <c r="I3" s="2">
        <v>5</v>
      </c>
      <c r="J3" s="2">
        <v>3049.89</v>
      </c>
      <c r="K3" s="6">
        <v>0.14000000000000001</v>
      </c>
      <c r="L3" s="2">
        <v>13114.53</v>
      </c>
      <c r="M3" s="2" t="s">
        <v>47</v>
      </c>
      <c r="N3" s="2" t="s">
        <v>48</v>
      </c>
      <c r="O3" s="2" t="s">
        <v>49</v>
      </c>
      <c r="P3" s="2" t="s">
        <v>50</v>
      </c>
      <c r="Q3">
        <f t="shared" ref="Q3:Q66" si="2">J3*I3</f>
        <v>15249.449999999999</v>
      </c>
      <c r="R3">
        <f t="shared" ref="R3:R66" si="3">Q3*(1-K3)</f>
        <v>13114.526999999998</v>
      </c>
      <c r="S3" s="20"/>
      <c r="T3" s="21"/>
      <c r="U3">
        <f t="shared" ref="U3:U66" si="4">AVERAGEIFS($Q$2:$Q$1501,$N$2:$N$1501,N3)</f>
        <v>7295.6662896825355</v>
      </c>
      <c r="V3" s="22"/>
      <c r="W3" s="20"/>
      <c r="X3" s="20"/>
      <c r="Y3" s="20"/>
      <c r="Z3" s="20"/>
      <c r="AA3" s="20"/>
      <c r="AB3" s="20"/>
    </row>
    <row r="4" spans="1:28" ht="14.4" x14ac:dyDescent="0.3">
      <c r="A4" s="2" t="s">
        <v>55</v>
      </c>
      <c r="B4" s="4" t="s">
        <v>56</v>
      </c>
      <c r="C4" s="4" t="str">
        <f t="shared" si="0"/>
        <v>Tuesday</v>
      </c>
      <c r="D4" s="4" t="str">
        <f t="shared" si="1"/>
        <v>Jan-2025</v>
      </c>
      <c r="E4" s="2" t="s">
        <v>53</v>
      </c>
      <c r="F4" s="2" t="s">
        <v>44</v>
      </c>
      <c r="G4" s="2" t="s">
        <v>57</v>
      </c>
      <c r="H4" s="2" t="s">
        <v>58</v>
      </c>
      <c r="I4" s="2">
        <v>4</v>
      </c>
      <c r="J4" s="2">
        <v>1767.23</v>
      </c>
      <c r="K4" s="6">
        <v>0.04</v>
      </c>
      <c r="L4" s="2">
        <v>6786.16</v>
      </c>
      <c r="M4" s="2" t="s">
        <v>47</v>
      </c>
      <c r="N4" s="2" t="s">
        <v>59</v>
      </c>
      <c r="O4" s="2" t="s">
        <v>60</v>
      </c>
      <c r="P4" s="2" t="s">
        <v>50</v>
      </c>
      <c r="Q4">
        <f t="shared" si="2"/>
        <v>7068.92</v>
      </c>
      <c r="R4">
        <f t="shared" si="3"/>
        <v>6786.1632</v>
      </c>
      <c r="S4" s="20"/>
      <c r="T4" s="21"/>
      <c r="U4">
        <f t="shared" si="4"/>
        <v>7935.7313319672139</v>
      </c>
      <c r="V4" s="22"/>
      <c r="W4" s="20"/>
      <c r="X4" s="20"/>
      <c r="Y4" s="20"/>
      <c r="Z4" s="20"/>
      <c r="AA4" s="20"/>
      <c r="AB4" s="20"/>
    </row>
    <row r="5" spans="1:28" ht="14.4" x14ac:dyDescent="0.3">
      <c r="A5" s="2" t="s">
        <v>61</v>
      </c>
      <c r="B5" s="4" t="s">
        <v>62</v>
      </c>
      <c r="C5" s="4" t="str">
        <f t="shared" si="0"/>
        <v>Monday</v>
      </c>
      <c r="D5" s="4" t="str">
        <f t="shared" si="1"/>
        <v>May-2025</v>
      </c>
      <c r="E5" s="2" t="s">
        <v>43</v>
      </c>
      <c r="F5" s="2" t="s">
        <v>44</v>
      </c>
      <c r="G5" s="2" t="s">
        <v>45</v>
      </c>
      <c r="H5" s="2" t="s">
        <v>63</v>
      </c>
      <c r="I5" s="2">
        <v>1</v>
      </c>
      <c r="J5" s="2">
        <v>3675.69</v>
      </c>
      <c r="K5" s="6">
        <v>0.13</v>
      </c>
      <c r="L5" s="2">
        <v>3197.85</v>
      </c>
      <c r="M5" s="2" t="s">
        <v>64</v>
      </c>
      <c r="N5" s="2" t="s">
        <v>65</v>
      </c>
      <c r="O5" s="2" t="s">
        <v>60</v>
      </c>
      <c r="P5" s="2" t="s">
        <v>50</v>
      </c>
      <c r="Q5">
        <f t="shared" si="2"/>
        <v>3675.69</v>
      </c>
      <c r="R5">
        <f t="shared" si="3"/>
        <v>3197.8503000000001</v>
      </c>
      <c r="S5" s="20"/>
      <c r="T5" s="21"/>
      <c r="U5">
        <f t="shared" si="4"/>
        <v>7560.0974409448818</v>
      </c>
      <c r="V5" s="22"/>
      <c r="W5" s="20"/>
      <c r="X5" s="20"/>
      <c r="Y5" s="20"/>
      <c r="Z5" s="20"/>
      <c r="AA5" s="20"/>
      <c r="AB5" s="20"/>
    </row>
    <row r="6" spans="1:28" ht="14.4" x14ac:dyDescent="0.3">
      <c r="A6" s="2" t="s">
        <v>66</v>
      </c>
      <c r="B6" s="4" t="s">
        <v>67</v>
      </c>
      <c r="C6" s="4" t="str">
        <f t="shared" si="0"/>
        <v>Tuesday</v>
      </c>
      <c r="D6" s="4" t="str">
        <f t="shared" si="1"/>
        <v>Feb-2025</v>
      </c>
      <c r="E6" s="2" t="s">
        <v>68</v>
      </c>
      <c r="F6" s="2" t="s">
        <v>44</v>
      </c>
      <c r="G6" s="2" t="s">
        <v>57</v>
      </c>
      <c r="H6" s="2" t="s">
        <v>58</v>
      </c>
      <c r="I6" s="2">
        <v>1</v>
      </c>
      <c r="J6" s="2">
        <v>324.54000000000002</v>
      </c>
      <c r="K6" s="6">
        <v>0.06</v>
      </c>
      <c r="L6" s="2">
        <v>305.07</v>
      </c>
      <c r="M6" s="2" t="s">
        <v>47</v>
      </c>
      <c r="N6" s="2" t="s">
        <v>59</v>
      </c>
      <c r="O6" s="2" t="s">
        <v>60</v>
      </c>
      <c r="P6" s="2" t="s">
        <v>69</v>
      </c>
      <c r="Q6">
        <f t="shared" si="2"/>
        <v>324.54000000000002</v>
      </c>
      <c r="R6">
        <f t="shared" si="3"/>
        <v>305.06760000000003</v>
      </c>
      <c r="U6">
        <f t="shared" si="4"/>
        <v>7935.7313319672139</v>
      </c>
    </row>
    <row r="7" spans="1:28" ht="14.4" x14ac:dyDescent="0.3">
      <c r="A7" s="2" t="s">
        <v>70</v>
      </c>
      <c r="B7" s="4" t="s">
        <v>71</v>
      </c>
      <c r="C7" s="4" t="str">
        <f t="shared" si="0"/>
        <v>Wednesday</v>
      </c>
      <c r="D7" s="4" t="str">
        <f t="shared" si="1"/>
        <v>Feb-2025</v>
      </c>
      <c r="E7" s="2" t="s">
        <v>43</v>
      </c>
      <c r="F7" s="2" t="s">
        <v>72</v>
      </c>
      <c r="G7" s="2" t="s">
        <v>45</v>
      </c>
      <c r="H7" s="2" t="s">
        <v>73</v>
      </c>
      <c r="I7" s="2">
        <v>3</v>
      </c>
      <c r="J7" s="2">
        <v>897.01</v>
      </c>
      <c r="K7" s="6">
        <v>0.09</v>
      </c>
      <c r="L7" s="2">
        <v>2448.84</v>
      </c>
      <c r="M7" s="2" t="s">
        <v>74</v>
      </c>
      <c r="N7" s="2" t="s">
        <v>59</v>
      </c>
      <c r="O7" s="2" t="s">
        <v>49</v>
      </c>
      <c r="P7" s="2" t="s">
        <v>50</v>
      </c>
      <c r="Q7">
        <f t="shared" si="2"/>
        <v>2691.0299999999997</v>
      </c>
      <c r="R7">
        <f t="shared" si="3"/>
        <v>2448.8372999999997</v>
      </c>
      <c r="S7" s="8" t="str">
        <f>INDEX(G2:G1501,MATCH(MAX(I2:I1501),I2:I1501,0))</f>
        <v>Electronics</v>
      </c>
      <c r="T7" s="11" t="str">
        <f>INDEX(H2:H1501, MATCH(LARGE(Q2:Q1501,10), Q2:Q1501,0))</f>
        <v>Milk</v>
      </c>
      <c r="U7">
        <f t="shared" si="4"/>
        <v>7935.7313319672139</v>
      </c>
      <c r="V7">
        <f>SUMIFS(K2:K1501,G2:G1501,"Electronics")</f>
        <v>38.409999999999997</v>
      </c>
      <c r="W7">
        <f>COUNTIF(P2:P100,"Delivered") / COUNTA(A2:A100) * 100</f>
        <v>71.717171717171709</v>
      </c>
      <c r="X7">
        <f xml:space="preserve"> COUNTIFS(N:N,"Regular",P:P,"Returned") / COUNTIF(N:N,"Regular") * 100</f>
        <v>9.7222222222222232</v>
      </c>
      <c r="Y7">
        <f>COUNTIFS(O:O,"Same-Day",P:P,"Delivered") / COUNTIF(O:O,"Same-Day")</f>
        <v>0.76143141153081506</v>
      </c>
      <c r="Z7">
        <f>(SUMIFS(R:R, P:P, "Returned") + SUMIFS(R:R, P:P, "Cancelled"))</f>
        <v>1906979.9436999999</v>
      </c>
      <c r="AA7">
        <f>(COUNTIFS(G:G,"Electronics",P:P,"Returned")+COUNTIFS(G:G,"Electronics",P:P,"Cancelled"))/COUNTIF(G:G,"Electronics")*100</f>
        <v>16.825396825396826</v>
      </c>
      <c r="AB7">
        <f>COUNTIFS(N2:N1501,"Prime",Q2:Q1501,"&gt;10000")/COUNTIF(N2:N1501,"Prime")*100</f>
        <v>30.314960629921263</v>
      </c>
    </row>
    <row r="8" spans="1:28" ht="14.4" x14ac:dyDescent="0.3">
      <c r="A8" s="2" t="s">
        <v>75</v>
      </c>
      <c r="B8" s="4" t="s">
        <v>76</v>
      </c>
      <c r="C8" s="4" t="str">
        <f t="shared" si="0"/>
        <v>Saturday</v>
      </c>
      <c r="D8" s="4" t="str">
        <f t="shared" si="1"/>
        <v>Feb-2025</v>
      </c>
      <c r="E8" s="2" t="s">
        <v>68</v>
      </c>
      <c r="F8" s="2" t="s">
        <v>77</v>
      </c>
      <c r="G8" s="2" t="s">
        <v>45</v>
      </c>
      <c r="H8" s="2" t="s">
        <v>78</v>
      </c>
      <c r="I8" s="2">
        <v>4</v>
      </c>
      <c r="J8" s="2">
        <v>1959.33</v>
      </c>
      <c r="K8" s="6">
        <v>0.25</v>
      </c>
      <c r="L8" s="2">
        <v>5877.99</v>
      </c>
      <c r="M8" s="2" t="s">
        <v>47</v>
      </c>
      <c r="N8" s="2" t="s">
        <v>48</v>
      </c>
      <c r="O8" s="2" t="s">
        <v>49</v>
      </c>
      <c r="P8" s="2" t="s">
        <v>50</v>
      </c>
      <c r="Q8">
        <f t="shared" si="2"/>
        <v>7837.32</v>
      </c>
      <c r="R8">
        <f t="shared" si="3"/>
        <v>5877.99</v>
      </c>
      <c r="U8">
        <f t="shared" si="4"/>
        <v>7295.6662896825355</v>
      </c>
    </row>
    <row r="9" spans="1:28" ht="14.4" x14ac:dyDescent="0.3">
      <c r="A9" s="2" t="s">
        <v>79</v>
      </c>
      <c r="B9" s="4" t="s">
        <v>80</v>
      </c>
      <c r="C9" s="4" t="str">
        <f t="shared" si="0"/>
        <v>Thursday</v>
      </c>
      <c r="D9" s="4" t="str">
        <f t="shared" si="1"/>
        <v>Jan-2025</v>
      </c>
      <c r="E9" s="2" t="s">
        <v>53</v>
      </c>
      <c r="F9" s="2" t="s">
        <v>72</v>
      </c>
      <c r="G9" s="2" t="s">
        <v>45</v>
      </c>
      <c r="H9" s="2" t="s">
        <v>78</v>
      </c>
      <c r="I9" s="2">
        <v>3</v>
      </c>
      <c r="J9" s="2">
        <v>424.32</v>
      </c>
      <c r="K9" s="6">
        <v>0.23</v>
      </c>
      <c r="L9" s="2">
        <v>980.18</v>
      </c>
      <c r="M9" s="2" t="s">
        <v>81</v>
      </c>
      <c r="N9" s="2" t="s">
        <v>65</v>
      </c>
      <c r="O9" s="2" t="s">
        <v>49</v>
      </c>
      <c r="P9" s="2" t="s">
        <v>50</v>
      </c>
      <c r="Q9">
        <f t="shared" si="2"/>
        <v>1272.96</v>
      </c>
      <c r="R9">
        <f t="shared" si="3"/>
        <v>980.17920000000004</v>
      </c>
      <c r="U9">
        <f t="shared" si="4"/>
        <v>7560.0974409448818</v>
      </c>
    </row>
    <row r="10" spans="1:28" ht="14.4" x14ac:dyDescent="0.3">
      <c r="A10" s="2" t="s">
        <v>82</v>
      </c>
      <c r="B10" s="4" t="s">
        <v>62</v>
      </c>
      <c r="C10" s="4" t="str">
        <f t="shared" si="0"/>
        <v>Monday</v>
      </c>
      <c r="D10" s="4" t="str">
        <f t="shared" si="1"/>
        <v>May-2025</v>
      </c>
      <c r="E10" s="2" t="s">
        <v>83</v>
      </c>
      <c r="F10" s="2" t="s">
        <v>54</v>
      </c>
      <c r="G10" s="2" t="s">
        <v>84</v>
      </c>
      <c r="H10" s="2" t="s">
        <v>85</v>
      </c>
      <c r="I10" s="2">
        <v>2</v>
      </c>
      <c r="J10" s="2">
        <v>1308.47</v>
      </c>
      <c r="K10" s="6">
        <v>0.14000000000000001</v>
      </c>
      <c r="L10" s="2">
        <v>2250.5700000000002</v>
      </c>
      <c r="M10" s="2" t="s">
        <v>47</v>
      </c>
      <c r="N10" s="2" t="s">
        <v>65</v>
      </c>
      <c r="O10" s="2" t="s">
        <v>60</v>
      </c>
      <c r="P10" s="2" t="s">
        <v>69</v>
      </c>
      <c r="Q10">
        <f t="shared" si="2"/>
        <v>2616.94</v>
      </c>
      <c r="R10">
        <f t="shared" si="3"/>
        <v>2250.5684000000001</v>
      </c>
      <c r="U10">
        <f t="shared" si="4"/>
        <v>7560.0974409448818</v>
      </c>
    </row>
    <row r="11" spans="1:28" ht="14.4" x14ac:dyDescent="0.3">
      <c r="A11" s="2" t="s">
        <v>86</v>
      </c>
      <c r="B11" s="4" t="s">
        <v>87</v>
      </c>
      <c r="C11" s="4" t="str">
        <f t="shared" si="0"/>
        <v>Wednesday</v>
      </c>
      <c r="D11" s="4" t="str">
        <f t="shared" si="1"/>
        <v>Jan-2025</v>
      </c>
      <c r="E11" s="2" t="s">
        <v>88</v>
      </c>
      <c r="F11" s="2" t="s">
        <v>77</v>
      </c>
      <c r="G11" s="2" t="s">
        <v>84</v>
      </c>
      <c r="H11" s="2" t="s">
        <v>89</v>
      </c>
      <c r="I11" s="2">
        <v>4</v>
      </c>
      <c r="J11" s="2">
        <v>545.46</v>
      </c>
      <c r="K11" s="6">
        <v>0.01</v>
      </c>
      <c r="L11" s="2">
        <v>2160.02</v>
      </c>
      <c r="M11" s="2" t="s">
        <v>47</v>
      </c>
      <c r="N11" s="2" t="s">
        <v>59</v>
      </c>
      <c r="O11" s="2" t="s">
        <v>90</v>
      </c>
      <c r="P11" s="2" t="s">
        <v>50</v>
      </c>
      <c r="Q11">
        <f t="shared" si="2"/>
        <v>2181.84</v>
      </c>
      <c r="R11">
        <f t="shared" si="3"/>
        <v>2160.0216</v>
      </c>
      <c r="U11">
        <f t="shared" si="4"/>
        <v>7935.7313319672139</v>
      </c>
    </row>
    <row r="12" spans="1:28" ht="14.4" x14ac:dyDescent="0.3">
      <c r="A12" s="2" t="s">
        <v>91</v>
      </c>
      <c r="B12" s="4" t="s">
        <v>92</v>
      </c>
      <c r="C12" s="4" t="str">
        <f t="shared" si="0"/>
        <v>Wednesday</v>
      </c>
      <c r="D12" s="4" t="str">
        <f t="shared" si="1"/>
        <v>May-2025</v>
      </c>
      <c r="E12" s="2" t="s">
        <v>83</v>
      </c>
      <c r="F12" s="2" t="s">
        <v>44</v>
      </c>
      <c r="G12" s="2" t="s">
        <v>84</v>
      </c>
      <c r="H12" s="2" t="s">
        <v>93</v>
      </c>
      <c r="I12" s="2">
        <v>4</v>
      </c>
      <c r="J12" s="2">
        <v>2692.66</v>
      </c>
      <c r="K12" s="6">
        <v>0.24</v>
      </c>
      <c r="L12" s="2">
        <v>8185.69</v>
      </c>
      <c r="M12" s="2" t="s">
        <v>74</v>
      </c>
      <c r="N12" s="2" t="s">
        <v>59</v>
      </c>
      <c r="O12" s="2" t="s">
        <v>90</v>
      </c>
      <c r="P12" s="2" t="s">
        <v>50</v>
      </c>
      <c r="Q12">
        <f t="shared" si="2"/>
        <v>10770.64</v>
      </c>
      <c r="R12">
        <f t="shared" si="3"/>
        <v>8185.6863999999996</v>
      </c>
      <c r="U12">
        <f t="shared" si="4"/>
        <v>7935.7313319672139</v>
      </c>
    </row>
    <row r="13" spans="1:28" ht="14.4" x14ac:dyDescent="0.3">
      <c r="A13" s="2" t="s">
        <v>94</v>
      </c>
      <c r="B13" s="4" t="s">
        <v>62</v>
      </c>
      <c r="C13" s="4" t="str">
        <f t="shared" si="0"/>
        <v>Monday</v>
      </c>
      <c r="D13" s="4" t="str">
        <f t="shared" si="1"/>
        <v>May-2025</v>
      </c>
      <c r="E13" s="2" t="s">
        <v>43</v>
      </c>
      <c r="F13" s="2" t="s">
        <v>72</v>
      </c>
      <c r="G13" s="2" t="s">
        <v>57</v>
      </c>
      <c r="H13" s="2" t="s">
        <v>58</v>
      </c>
      <c r="I13" s="2">
        <v>4</v>
      </c>
      <c r="J13" s="2">
        <v>874.97</v>
      </c>
      <c r="K13" s="6">
        <v>0</v>
      </c>
      <c r="L13" s="2">
        <v>3499.88</v>
      </c>
      <c r="M13" s="2" t="s">
        <v>95</v>
      </c>
      <c r="N13" s="2" t="s">
        <v>65</v>
      </c>
      <c r="O13" s="2" t="s">
        <v>49</v>
      </c>
      <c r="P13" s="2" t="s">
        <v>96</v>
      </c>
      <c r="Q13">
        <f t="shared" si="2"/>
        <v>3499.88</v>
      </c>
      <c r="R13">
        <f t="shared" si="3"/>
        <v>3499.88</v>
      </c>
      <c r="U13">
        <f t="shared" si="4"/>
        <v>7560.0974409448818</v>
      </c>
    </row>
    <row r="14" spans="1:28" ht="14.4" x14ac:dyDescent="0.3">
      <c r="A14" s="2" t="s">
        <v>97</v>
      </c>
      <c r="B14" s="4" t="s">
        <v>98</v>
      </c>
      <c r="C14" s="4" t="str">
        <f t="shared" si="0"/>
        <v>Wednesday</v>
      </c>
      <c r="D14" s="4" t="str">
        <f t="shared" si="1"/>
        <v>Jun-2025</v>
      </c>
      <c r="E14" s="2" t="s">
        <v>43</v>
      </c>
      <c r="F14" s="2" t="s">
        <v>44</v>
      </c>
      <c r="G14" s="2" t="s">
        <v>99</v>
      </c>
      <c r="H14" s="2" t="s">
        <v>100</v>
      </c>
      <c r="I14" s="2">
        <v>2</v>
      </c>
      <c r="J14" s="2">
        <v>848.91</v>
      </c>
      <c r="K14" s="6">
        <v>0.19</v>
      </c>
      <c r="L14" s="2">
        <v>1375.23</v>
      </c>
      <c r="M14" s="2" t="s">
        <v>64</v>
      </c>
      <c r="N14" s="2" t="s">
        <v>59</v>
      </c>
      <c r="O14" s="2" t="s">
        <v>49</v>
      </c>
      <c r="P14" s="2" t="s">
        <v>50</v>
      </c>
      <c r="Q14">
        <f t="shared" si="2"/>
        <v>1697.82</v>
      </c>
      <c r="R14">
        <f t="shared" si="3"/>
        <v>1375.2342000000001</v>
      </c>
      <c r="U14">
        <f t="shared" si="4"/>
        <v>7935.7313319672139</v>
      </c>
    </row>
    <row r="15" spans="1:28" ht="14.4" x14ac:dyDescent="0.3">
      <c r="A15" s="2" t="s">
        <v>101</v>
      </c>
      <c r="B15" s="4" t="s">
        <v>102</v>
      </c>
      <c r="C15" s="4" t="str">
        <f t="shared" si="0"/>
        <v>Friday</v>
      </c>
      <c r="D15" s="4" t="str">
        <f t="shared" si="1"/>
        <v>Apr-2025</v>
      </c>
      <c r="E15" s="2" t="s">
        <v>53</v>
      </c>
      <c r="F15" s="2" t="s">
        <v>44</v>
      </c>
      <c r="G15" s="2" t="s">
        <v>84</v>
      </c>
      <c r="H15" s="2" t="s">
        <v>93</v>
      </c>
      <c r="I15" s="2">
        <v>2</v>
      </c>
      <c r="J15" s="2">
        <v>383.83</v>
      </c>
      <c r="K15" s="6">
        <v>0.22</v>
      </c>
      <c r="L15" s="2">
        <v>598.77</v>
      </c>
      <c r="M15" s="2" t="s">
        <v>81</v>
      </c>
      <c r="N15" s="2" t="s">
        <v>65</v>
      </c>
      <c r="O15" s="2" t="s">
        <v>90</v>
      </c>
      <c r="P15" s="2" t="s">
        <v>50</v>
      </c>
      <c r="Q15">
        <f t="shared" si="2"/>
        <v>767.66</v>
      </c>
      <c r="R15">
        <f t="shared" si="3"/>
        <v>598.77480000000003</v>
      </c>
      <c r="U15">
        <f t="shared" si="4"/>
        <v>7560.0974409448818</v>
      </c>
    </row>
    <row r="16" spans="1:28" ht="14.4" x14ac:dyDescent="0.3">
      <c r="A16" s="2" t="s">
        <v>103</v>
      </c>
      <c r="B16" s="4" t="s">
        <v>104</v>
      </c>
      <c r="C16" s="4" t="str">
        <f t="shared" si="0"/>
        <v>Sunday</v>
      </c>
      <c r="D16" s="4" t="str">
        <f t="shared" si="1"/>
        <v>Jan-2025</v>
      </c>
      <c r="E16" s="2" t="s">
        <v>88</v>
      </c>
      <c r="F16" s="2" t="s">
        <v>77</v>
      </c>
      <c r="G16" s="2" t="s">
        <v>45</v>
      </c>
      <c r="H16" s="2" t="s">
        <v>78</v>
      </c>
      <c r="I16" s="2">
        <v>2</v>
      </c>
      <c r="J16" s="2">
        <v>1398.78</v>
      </c>
      <c r="K16" s="6">
        <v>0.22</v>
      </c>
      <c r="L16" s="2">
        <v>2182.1</v>
      </c>
      <c r="M16" s="2" t="s">
        <v>74</v>
      </c>
      <c r="N16" s="2" t="s">
        <v>59</v>
      </c>
      <c r="O16" s="2" t="s">
        <v>60</v>
      </c>
      <c r="P16" s="2" t="s">
        <v>69</v>
      </c>
      <c r="Q16">
        <f t="shared" si="2"/>
        <v>2797.56</v>
      </c>
      <c r="R16">
        <f t="shared" si="3"/>
        <v>2182.0968000000003</v>
      </c>
      <c r="U16">
        <f t="shared" si="4"/>
        <v>7935.7313319672139</v>
      </c>
    </row>
    <row r="17" spans="1:21" ht="14.4" x14ac:dyDescent="0.3">
      <c r="A17" s="2" t="s">
        <v>105</v>
      </c>
      <c r="B17" s="4" t="s">
        <v>106</v>
      </c>
      <c r="C17" s="4" t="str">
        <f t="shared" si="0"/>
        <v>Sunday</v>
      </c>
      <c r="D17" s="4" t="str">
        <f t="shared" si="1"/>
        <v>Apr-2025</v>
      </c>
      <c r="E17" s="2" t="s">
        <v>83</v>
      </c>
      <c r="F17" s="2" t="s">
        <v>72</v>
      </c>
      <c r="G17" s="2" t="s">
        <v>99</v>
      </c>
      <c r="H17" s="2" t="s">
        <v>107</v>
      </c>
      <c r="I17" s="2">
        <v>5</v>
      </c>
      <c r="J17" s="2">
        <v>2312.2800000000002</v>
      </c>
      <c r="K17" s="6">
        <v>0.06</v>
      </c>
      <c r="L17" s="2">
        <v>10867.72</v>
      </c>
      <c r="M17" s="2" t="s">
        <v>81</v>
      </c>
      <c r="N17" s="2" t="s">
        <v>65</v>
      </c>
      <c r="O17" s="2" t="s">
        <v>90</v>
      </c>
      <c r="P17" s="2" t="s">
        <v>50</v>
      </c>
      <c r="Q17">
        <f t="shared" si="2"/>
        <v>11561.400000000001</v>
      </c>
      <c r="R17">
        <f t="shared" si="3"/>
        <v>10867.716</v>
      </c>
      <c r="U17">
        <f t="shared" si="4"/>
        <v>7560.0974409448818</v>
      </c>
    </row>
    <row r="18" spans="1:21" ht="14.4" x14ac:dyDescent="0.3">
      <c r="A18" s="2" t="s">
        <v>108</v>
      </c>
      <c r="B18" s="4" t="s">
        <v>109</v>
      </c>
      <c r="C18" s="4" t="str">
        <f t="shared" si="0"/>
        <v>Tuesday</v>
      </c>
      <c r="D18" s="4" t="str">
        <f t="shared" si="1"/>
        <v>Mar-2025</v>
      </c>
      <c r="E18" s="2" t="s">
        <v>68</v>
      </c>
      <c r="F18" s="2" t="s">
        <v>44</v>
      </c>
      <c r="G18" s="2" t="s">
        <v>57</v>
      </c>
      <c r="H18" s="2" t="s">
        <v>110</v>
      </c>
      <c r="I18" s="2">
        <v>1</v>
      </c>
      <c r="J18" s="2">
        <v>3568.42</v>
      </c>
      <c r="K18" s="6">
        <v>0.01</v>
      </c>
      <c r="L18" s="2">
        <v>3532.74</v>
      </c>
      <c r="M18" s="2" t="s">
        <v>47</v>
      </c>
      <c r="N18" s="2" t="s">
        <v>48</v>
      </c>
      <c r="O18" s="2" t="s">
        <v>90</v>
      </c>
      <c r="P18" s="2" t="s">
        <v>69</v>
      </c>
      <c r="Q18">
        <f t="shared" si="2"/>
        <v>3568.42</v>
      </c>
      <c r="R18">
        <f t="shared" si="3"/>
        <v>3532.7357999999999</v>
      </c>
      <c r="U18">
        <f t="shared" si="4"/>
        <v>7295.6662896825355</v>
      </c>
    </row>
    <row r="19" spans="1:21" ht="14.4" x14ac:dyDescent="0.3">
      <c r="A19" s="2" t="s">
        <v>111</v>
      </c>
      <c r="B19" s="4" t="s">
        <v>112</v>
      </c>
      <c r="C19" s="4" t="str">
        <f t="shared" si="0"/>
        <v>Thursday</v>
      </c>
      <c r="D19" s="4" t="str">
        <f t="shared" si="1"/>
        <v>Jan-2025</v>
      </c>
      <c r="E19" s="2" t="s">
        <v>43</v>
      </c>
      <c r="F19" s="2" t="s">
        <v>54</v>
      </c>
      <c r="G19" s="2" t="s">
        <v>45</v>
      </c>
      <c r="H19" s="2" t="s">
        <v>78</v>
      </c>
      <c r="I19" s="2">
        <v>5</v>
      </c>
      <c r="J19" s="2">
        <v>748.33</v>
      </c>
      <c r="K19" s="6">
        <v>0.23</v>
      </c>
      <c r="L19" s="2">
        <v>2881.07</v>
      </c>
      <c r="M19" s="2" t="s">
        <v>74</v>
      </c>
      <c r="N19" s="2" t="s">
        <v>48</v>
      </c>
      <c r="O19" s="2" t="s">
        <v>49</v>
      </c>
      <c r="P19" s="2" t="s">
        <v>50</v>
      </c>
      <c r="Q19">
        <f t="shared" si="2"/>
        <v>3741.65</v>
      </c>
      <c r="R19">
        <f t="shared" si="3"/>
        <v>2881.0705000000003</v>
      </c>
      <c r="U19">
        <f t="shared" si="4"/>
        <v>7295.6662896825355</v>
      </c>
    </row>
    <row r="20" spans="1:21" ht="14.4" x14ac:dyDescent="0.3">
      <c r="A20" s="2" t="s">
        <v>113</v>
      </c>
      <c r="B20" s="4" t="s">
        <v>114</v>
      </c>
      <c r="C20" s="4" t="str">
        <f t="shared" si="0"/>
        <v>Wednesday</v>
      </c>
      <c r="D20" s="4" t="str">
        <f t="shared" si="1"/>
        <v>Jan-2025</v>
      </c>
      <c r="E20" s="2" t="s">
        <v>88</v>
      </c>
      <c r="F20" s="2" t="s">
        <v>44</v>
      </c>
      <c r="G20" s="2" t="s">
        <v>84</v>
      </c>
      <c r="H20" s="2" t="s">
        <v>85</v>
      </c>
      <c r="I20" s="2">
        <v>4</v>
      </c>
      <c r="J20" s="2">
        <v>1836.06</v>
      </c>
      <c r="K20" s="6">
        <v>0.1</v>
      </c>
      <c r="L20" s="2">
        <v>6609.82</v>
      </c>
      <c r="M20" s="2" t="s">
        <v>95</v>
      </c>
      <c r="N20" s="2" t="s">
        <v>48</v>
      </c>
      <c r="O20" s="2" t="s">
        <v>49</v>
      </c>
      <c r="P20" s="2" t="s">
        <v>50</v>
      </c>
      <c r="Q20">
        <f t="shared" si="2"/>
        <v>7344.24</v>
      </c>
      <c r="R20">
        <f t="shared" si="3"/>
        <v>6609.8159999999998</v>
      </c>
      <c r="U20">
        <f t="shared" si="4"/>
        <v>7295.6662896825355</v>
      </c>
    </row>
    <row r="21" spans="1:21" ht="15.75" customHeight="1" x14ac:dyDescent="0.3">
      <c r="A21" s="2" t="s">
        <v>115</v>
      </c>
      <c r="B21" s="4" t="s">
        <v>116</v>
      </c>
      <c r="C21" s="4" t="str">
        <f t="shared" si="0"/>
        <v>Tuesday</v>
      </c>
      <c r="D21" s="4" t="str">
        <f t="shared" si="1"/>
        <v>Jan-2025</v>
      </c>
      <c r="E21" s="2" t="s">
        <v>83</v>
      </c>
      <c r="F21" s="2" t="s">
        <v>54</v>
      </c>
      <c r="G21" s="2" t="s">
        <v>45</v>
      </c>
      <c r="H21" s="2" t="s">
        <v>46</v>
      </c>
      <c r="I21" s="2">
        <v>2</v>
      </c>
      <c r="J21" s="2">
        <v>1038.79</v>
      </c>
      <c r="K21" s="6">
        <v>0.13</v>
      </c>
      <c r="L21" s="2">
        <v>1807.49</v>
      </c>
      <c r="M21" s="2" t="s">
        <v>81</v>
      </c>
      <c r="N21" s="2" t="s">
        <v>48</v>
      </c>
      <c r="O21" s="2" t="s">
        <v>90</v>
      </c>
      <c r="P21" s="2" t="s">
        <v>50</v>
      </c>
      <c r="Q21">
        <f t="shared" si="2"/>
        <v>2077.58</v>
      </c>
      <c r="R21">
        <f t="shared" si="3"/>
        <v>1807.4946</v>
      </c>
      <c r="U21">
        <f t="shared" si="4"/>
        <v>7295.6662896825355</v>
      </c>
    </row>
    <row r="22" spans="1:21" ht="15.75" customHeight="1" x14ac:dyDescent="0.3">
      <c r="A22" s="2" t="s">
        <v>117</v>
      </c>
      <c r="B22" s="4" t="s">
        <v>118</v>
      </c>
      <c r="C22" s="4" t="str">
        <f t="shared" si="0"/>
        <v>Friday</v>
      </c>
      <c r="D22" s="4" t="str">
        <f t="shared" si="1"/>
        <v>Feb-2025</v>
      </c>
      <c r="E22" s="2" t="s">
        <v>53</v>
      </c>
      <c r="F22" s="2" t="s">
        <v>44</v>
      </c>
      <c r="G22" s="2" t="s">
        <v>84</v>
      </c>
      <c r="H22" s="2" t="s">
        <v>119</v>
      </c>
      <c r="I22" s="2">
        <v>1</v>
      </c>
      <c r="J22" s="2">
        <v>347.88</v>
      </c>
      <c r="K22" s="6">
        <v>0.25</v>
      </c>
      <c r="L22" s="2">
        <v>260.91000000000003</v>
      </c>
      <c r="M22" s="2" t="s">
        <v>74</v>
      </c>
      <c r="N22" s="2" t="s">
        <v>59</v>
      </c>
      <c r="O22" s="2" t="s">
        <v>90</v>
      </c>
      <c r="P22" s="2" t="s">
        <v>69</v>
      </c>
      <c r="Q22">
        <f t="shared" si="2"/>
        <v>347.88</v>
      </c>
      <c r="R22">
        <f t="shared" si="3"/>
        <v>260.90999999999997</v>
      </c>
      <c r="U22">
        <f t="shared" si="4"/>
        <v>7935.7313319672139</v>
      </c>
    </row>
    <row r="23" spans="1:21" ht="15.75" customHeight="1" x14ac:dyDescent="0.3">
      <c r="A23" s="2" t="s">
        <v>120</v>
      </c>
      <c r="B23" s="4" t="s">
        <v>121</v>
      </c>
      <c r="C23" s="4" t="str">
        <f t="shared" si="0"/>
        <v>Monday</v>
      </c>
      <c r="D23" s="4" t="str">
        <f t="shared" si="1"/>
        <v>Feb-2025</v>
      </c>
      <c r="E23" s="2" t="s">
        <v>83</v>
      </c>
      <c r="F23" s="2" t="s">
        <v>54</v>
      </c>
      <c r="G23" s="2" t="s">
        <v>99</v>
      </c>
      <c r="H23" s="2" t="s">
        <v>122</v>
      </c>
      <c r="I23" s="2">
        <v>2</v>
      </c>
      <c r="J23" s="2">
        <v>4336.79</v>
      </c>
      <c r="K23" s="6">
        <v>0.23</v>
      </c>
      <c r="L23" s="2">
        <v>6678.66</v>
      </c>
      <c r="M23" s="2" t="s">
        <v>74</v>
      </c>
      <c r="N23" s="2" t="s">
        <v>65</v>
      </c>
      <c r="O23" s="2" t="s">
        <v>90</v>
      </c>
      <c r="P23" s="2" t="s">
        <v>50</v>
      </c>
      <c r="Q23">
        <f t="shared" si="2"/>
        <v>8673.58</v>
      </c>
      <c r="R23">
        <f t="shared" si="3"/>
        <v>6678.6566000000003</v>
      </c>
      <c r="U23">
        <f t="shared" si="4"/>
        <v>7560.0974409448818</v>
      </c>
    </row>
    <row r="24" spans="1:21" ht="15.75" customHeight="1" x14ac:dyDescent="0.3">
      <c r="A24" s="2" t="s">
        <v>123</v>
      </c>
      <c r="B24" s="4" t="s">
        <v>124</v>
      </c>
      <c r="C24" s="4" t="str">
        <f t="shared" si="0"/>
        <v>Friday</v>
      </c>
      <c r="D24" s="4" t="str">
        <f t="shared" si="1"/>
        <v>Apr-2025</v>
      </c>
      <c r="E24" s="2" t="s">
        <v>83</v>
      </c>
      <c r="F24" s="2" t="s">
        <v>72</v>
      </c>
      <c r="G24" s="2" t="s">
        <v>84</v>
      </c>
      <c r="H24" s="2" t="s">
        <v>89</v>
      </c>
      <c r="I24" s="2">
        <v>5</v>
      </c>
      <c r="J24" s="2">
        <v>3343.17</v>
      </c>
      <c r="K24" s="6">
        <v>0.12</v>
      </c>
      <c r="L24" s="2">
        <v>14709.95</v>
      </c>
      <c r="M24" s="2" t="s">
        <v>81</v>
      </c>
      <c r="N24" s="2" t="s">
        <v>65</v>
      </c>
      <c r="O24" s="2" t="s">
        <v>90</v>
      </c>
      <c r="P24" s="2" t="s">
        <v>50</v>
      </c>
      <c r="Q24">
        <f t="shared" si="2"/>
        <v>16715.849999999999</v>
      </c>
      <c r="R24">
        <f t="shared" si="3"/>
        <v>14709.947999999999</v>
      </c>
      <c r="U24">
        <f t="shared" si="4"/>
        <v>7560.0974409448818</v>
      </c>
    </row>
    <row r="25" spans="1:21" ht="15.75" customHeight="1" x14ac:dyDescent="0.3">
      <c r="A25" s="2" t="s">
        <v>125</v>
      </c>
      <c r="B25" s="4" t="s">
        <v>126</v>
      </c>
      <c r="C25" s="4" t="str">
        <f t="shared" si="0"/>
        <v>Tuesday</v>
      </c>
      <c r="D25" s="4" t="str">
        <f t="shared" si="1"/>
        <v>Apr-2025</v>
      </c>
      <c r="E25" s="2" t="s">
        <v>43</v>
      </c>
      <c r="F25" s="2" t="s">
        <v>77</v>
      </c>
      <c r="G25" s="2" t="s">
        <v>45</v>
      </c>
      <c r="H25" s="2" t="s">
        <v>46</v>
      </c>
      <c r="I25" s="2">
        <v>5</v>
      </c>
      <c r="J25" s="2">
        <v>2436.2600000000002</v>
      </c>
      <c r="K25" s="6">
        <v>0.23</v>
      </c>
      <c r="L25" s="2">
        <v>9379.6</v>
      </c>
      <c r="M25" s="2" t="s">
        <v>95</v>
      </c>
      <c r="N25" s="2" t="s">
        <v>48</v>
      </c>
      <c r="O25" s="2" t="s">
        <v>49</v>
      </c>
      <c r="P25" s="2" t="s">
        <v>50</v>
      </c>
      <c r="Q25">
        <f t="shared" si="2"/>
        <v>12181.300000000001</v>
      </c>
      <c r="R25">
        <f t="shared" si="3"/>
        <v>9379.6010000000006</v>
      </c>
      <c r="U25">
        <f t="shared" si="4"/>
        <v>7295.6662896825355</v>
      </c>
    </row>
    <row r="26" spans="1:21" ht="15.75" customHeight="1" x14ac:dyDescent="0.3">
      <c r="A26" s="2" t="s">
        <v>127</v>
      </c>
      <c r="B26" s="4" t="s">
        <v>114</v>
      </c>
      <c r="C26" s="4" t="str">
        <f t="shared" si="0"/>
        <v>Wednesday</v>
      </c>
      <c r="D26" s="4" t="str">
        <f t="shared" si="1"/>
        <v>Jan-2025</v>
      </c>
      <c r="E26" s="2" t="s">
        <v>88</v>
      </c>
      <c r="F26" s="2" t="s">
        <v>77</v>
      </c>
      <c r="G26" s="2" t="s">
        <v>57</v>
      </c>
      <c r="H26" s="2" t="s">
        <v>128</v>
      </c>
      <c r="I26" s="2">
        <v>1</v>
      </c>
      <c r="J26" s="2">
        <v>3408.54</v>
      </c>
      <c r="K26" s="6">
        <v>0.06</v>
      </c>
      <c r="L26" s="2">
        <v>3204.03</v>
      </c>
      <c r="M26" s="2" t="s">
        <v>95</v>
      </c>
      <c r="N26" s="2" t="s">
        <v>59</v>
      </c>
      <c r="O26" s="2" t="s">
        <v>90</v>
      </c>
      <c r="P26" s="2" t="s">
        <v>50</v>
      </c>
      <c r="Q26">
        <f t="shared" si="2"/>
        <v>3408.54</v>
      </c>
      <c r="R26">
        <f t="shared" si="3"/>
        <v>3204.0275999999999</v>
      </c>
      <c r="U26">
        <f t="shared" si="4"/>
        <v>7935.7313319672139</v>
      </c>
    </row>
    <row r="27" spans="1:21" ht="15.75" customHeight="1" x14ac:dyDescent="0.3">
      <c r="A27" s="2" t="s">
        <v>129</v>
      </c>
      <c r="B27" s="4" t="s">
        <v>130</v>
      </c>
      <c r="C27" s="4" t="str">
        <f t="shared" si="0"/>
        <v>Monday</v>
      </c>
      <c r="D27" s="4" t="str">
        <f t="shared" si="1"/>
        <v>Apr-2025</v>
      </c>
      <c r="E27" s="2" t="s">
        <v>83</v>
      </c>
      <c r="F27" s="2" t="s">
        <v>72</v>
      </c>
      <c r="G27" s="2" t="s">
        <v>45</v>
      </c>
      <c r="H27" s="2" t="s">
        <v>46</v>
      </c>
      <c r="I27" s="2">
        <v>5</v>
      </c>
      <c r="J27" s="2">
        <v>1650.21</v>
      </c>
      <c r="K27" s="6">
        <v>7.0000000000000007E-2</v>
      </c>
      <c r="L27" s="2">
        <v>7673.48</v>
      </c>
      <c r="M27" s="2" t="s">
        <v>64</v>
      </c>
      <c r="N27" s="2" t="s">
        <v>59</v>
      </c>
      <c r="O27" s="2" t="s">
        <v>49</v>
      </c>
      <c r="P27" s="2" t="s">
        <v>50</v>
      </c>
      <c r="Q27">
        <f t="shared" si="2"/>
        <v>8251.0499999999993</v>
      </c>
      <c r="R27">
        <f t="shared" si="3"/>
        <v>7673.4764999999989</v>
      </c>
      <c r="U27">
        <f t="shared" si="4"/>
        <v>7935.7313319672139</v>
      </c>
    </row>
    <row r="28" spans="1:21" ht="15.75" customHeight="1" x14ac:dyDescent="0.3">
      <c r="A28" s="2" t="s">
        <v>131</v>
      </c>
      <c r="B28" s="4" t="s">
        <v>132</v>
      </c>
      <c r="C28" s="4" t="str">
        <f t="shared" si="0"/>
        <v>Monday</v>
      </c>
      <c r="D28" s="4" t="str">
        <f t="shared" si="1"/>
        <v>Feb-2025</v>
      </c>
      <c r="E28" s="2" t="s">
        <v>43</v>
      </c>
      <c r="F28" s="2" t="s">
        <v>44</v>
      </c>
      <c r="G28" s="2" t="s">
        <v>84</v>
      </c>
      <c r="H28" s="2" t="s">
        <v>119</v>
      </c>
      <c r="I28" s="2">
        <v>1</v>
      </c>
      <c r="J28" s="2">
        <v>145.65</v>
      </c>
      <c r="K28" s="6">
        <v>0.16</v>
      </c>
      <c r="L28" s="2">
        <v>122.35</v>
      </c>
      <c r="M28" s="2" t="s">
        <v>74</v>
      </c>
      <c r="N28" s="2" t="s">
        <v>65</v>
      </c>
      <c r="O28" s="2" t="s">
        <v>49</v>
      </c>
      <c r="P28" s="2" t="s">
        <v>50</v>
      </c>
      <c r="Q28">
        <f t="shared" si="2"/>
        <v>145.65</v>
      </c>
      <c r="R28">
        <f t="shared" si="3"/>
        <v>122.346</v>
      </c>
      <c r="U28">
        <f t="shared" si="4"/>
        <v>7560.0974409448818</v>
      </c>
    </row>
    <row r="29" spans="1:21" ht="15.75" customHeight="1" x14ac:dyDescent="0.3">
      <c r="A29" s="2" t="s">
        <v>133</v>
      </c>
      <c r="B29" s="4" t="s">
        <v>134</v>
      </c>
      <c r="C29" s="4" t="str">
        <f t="shared" si="0"/>
        <v>Thursday</v>
      </c>
      <c r="D29" s="4" t="str">
        <f t="shared" si="1"/>
        <v>May-2025</v>
      </c>
      <c r="E29" s="2" t="s">
        <v>88</v>
      </c>
      <c r="F29" s="2" t="s">
        <v>72</v>
      </c>
      <c r="G29" s="2" t="s">
        <v>99</v>
      </c>
      <c r="H29" s="2" t="s">
        <v>107</v>
      </c>
      <c r="I29" s="2">
        <v>2</v>
      </c>
      <c r="J29" s="2">
        <v>1910.68</v>
      </c>
      <c r="K29" s="6">
        <v>0.04</v>
      </c>
      <c r="L29" s="2">
        <v>3668.51</v>
      </c>
      <c r="M29" s="2" t="s">
        <v>81</v>
      </c>
      <c r="N29" s="2" t="s">
        <v>48</v>
      </c>
      <c r="O29" s="2" t="s">
        <v>49</v>
      </c>
      <c r="P29" s="2" t="s">
        <v>50</v>
      </c>
      <c r="Q29">
        <f t="shared" si="2"/>
        <v>3821.36</v>
      </c>
      <c r="R29">
        <f t="shared" si="3"/>
        <v>3668.5056</v>
      </c>
      <c r="U29">
        <f t="shared" si="4"/>
        <v>7295.6662896825355</v>
      </c>
    </row>
    <row r="30" spans="1:21" ht="15.75" customHeight="1" x14ac:dyDescent="0.3">
      <c r="A30" s="2" t="s">
        <v>135</v>
      </c>
      <c r="B30" s="4" t="s">
        <v>136</v>
      </c>
      <c r="C30" s="4" t="str">
        <f t="shared" si="0"/>
        <v>Friday</v>
      </c>
      <c r="D30" s="4" t="str">
        <f t="shared" si="1"/>
        <v>May-2025</v>
      </c>
      <c r="E30" s="2" t="s">
        <v>68</v>
      </c>
      <c r="F30" s="2" t="s">
        <v>44</v>
      </c>
      <c r="G30" s="2" t="s">
        <v>57</v>
      </c>
      <c r="H30" s="2" t="s">
        <v>128</v>
      </c>
      <c r="I30" s="2">
        <v>1</v>
      </c>
      <c r="J30" s="2">
        <v>4700.76</v>
      </c>
      <c r="K30" s="6">
        <v>0.03</v>
      </c>
      <c r="L30" s="2">
        <v>4559.74</v>
      </c>
      <c r="M30" s="2" t="s">
        <v>81</v>
      </c>
      <c r="N30" s="2" t="s">
        <v>59</v>
      </c>
      <c r="O30" s="2" t="s">
        <v>90</v>
      </c>
      <c r="P30" s="2" t="s">
        <v>50</v>
      </c>
      <c r="Q30">
        <f t="shared" si="2"/>
        <v>4700.76</v>
      </c>
      <c r="R30">
        <f t="shared" si="3"/>
        <v>4559.7372000000005</v>
      </c>
      <c r="U30">
        <f t="shared" si="4"/>
        <v>7935.7313319672139</v>
      </c>
    </row>
    <row r="31" spans="1:21" ht="15.75" customHeight="1" x14ac:dyDescent="0.3">
      <c r="A31" s="2" t="s">
        <v>137</v>
      </c>
      <c r="B31" s="4" t="s">
        <v>138</v>
      </c>
      <c r="C31" s="4" t="str">
        <f t="shared" si="0"/>
        <v>Monday</v>
      </c>
      <c r="D31" s="4" t="str">
        <f t="shared" si="1"/>
        <v>May-2025</v>
      </c>
      <c r="E31" s="2" t="s">
        <v>43</v>
      </c>
      <c r="F31" s="2" t="s">
        <v>54</v>
      </c>
      <c r="G31" s="2" t="s">
        <v>99</v>
      </c>
      <c r="H31" s="2" t="s">
        <v>107</v>
      </c>
      <c r="I31" s="2">
        <v>3</v>
      </c>
      <c r="J31" s="2">
        <v>1097.6300000000001</v>
      </c>
      <c r="K31" s="6">
        <v>0.16</v>
      </c>
      <c r="L31" s="2">
        <v>2766.03</v>
      </c>
      <c r="M31" s="2" t="s">
        <v>64</v>
      </c>
      <c r="N31" s="2" t="s">
        <v>48</v>
      </c>
      <c r="O31" s="2" t="s">
        <v>60</v>
      </c>
      <c r="P31" s="2" t="s">
        <v>50</v>
      </c>
      <c r="Q31">
        <f t="shared" si="2"/>
        <v>3292.8900000000003</v>
      </c>
      <c r="R31">
        <f t="shared" si="3"/>
        <v>2766.0276000000003</v>
      </c>
      <c r="U31">
        <f t="shared" si="4"/>
        <v>7295.6662896825355</v>
      </c>
    </row>
    <row r="32" spans="1:21" ht="15.75" customHeight="1" x14ac:dyDescent="0.3">
      <c r="A32" s="2" t="s">
        <v>139</v>
      </c>
      <c r="B32" s="4" t="s">
        <v>102</v>
      </c>
      <c r="C32" s="4" t="str">
        <f t="shared" si="0"/>
        <v>Friday</v>
      </c>
      <c r="D32" s="4" t="str">
        <f t="shared" si="1"/>
        <v>Apr-2025</v>
      </c>
      <c r="E32" s="2" t="s">
        <v>83</v>
      </c>
      <c r="F32" s="2" t="s">
        <v>77</v>
      </c>
      <c r="G32" s="2" t="s">
        <v>45</v>
      </c>
      <c r="H32" s="2" t="s">
        <v>46</v>
      </c>
      <c r="I32" s="2">
        <v>1</v>
      </c>
      <c r="J32" s="2">
        <v>1734.43</v>
      </c>
      <c r="K32" s="6">
        <v>0.03</v>
      </c>
      <c r="L32" s="2">
        <v>1682.4</v>
      </c>
      <c r="M32" s="2" t="s">
        <v>81</v>
      </c>
      <c r="N32" s="2" t="s">
        <v>48</v>
      </c>
      <c r="O32" s="2" t="s">
        <v>60</v>
      </c>
      <c r="P32" s="2" t="s">
        <v>50</v>
      </c>
      <c r="Q32">
        <f t="shared" si="2"/>
        <v>1734.43</v>
      </c>
      <c r="R32">
        <f t="shared" si="3"/>
        <v>1682.3970999999999</v>
      </c>
      <c r="U32">
        <f t="shared" si="4"/>
        <v>7295.6662896825355</v>
      </c>
    </row>
    <row r="33" spans="1:21" ht="15.75" customHeight="1" x14ac:dyDescent="0.3">
      <c r="A33" s="2" t="s">
        <v>140</v>
      </c>
      <c r="B33" s="4" t="s">
        <v>109</v>
      </c>
      <c r="C33" s="4" t="str">
        <f t="shared" si="0"/>
        <v>Tuesday</v>
      </c>
      <c r="D33" s="4" t="str">
        <f t="shared" si="1"/>
        <v>Mar-2025</v>
      </c>
      <c r="E33" s="2" t="s">
        <v>68</v>
      </c>
      <c r="F33" s="2" t="s">
        <v>44</v>
      </c>
      <c r="G33" s="2" t="s">
        <v>57</v>
      </c>
      <c r="H33" s="2" t="s">
        <v>141</v>
      </c>
      <c r="I33" s="2">
        <v>1</v>
      </c>
      <c r="J33" s="2">
        <v>4730.75</v>
      </c>
      <c r="K33" s="6">
        <v>0.17</v>
      </c>
      <c r="L33" s="2">
        <v>3926.52</v>
      </c>
      <c r="M33" s="2" t="s">
        <v>95</v>
      </c>
      <c r="N33" s="2" t="s">
        <v>48</v>
      </c>
      <c r="O33" s="2" t="s">
        <v>90</v>
      </c>
      <c r="P33" s="2" t="s">
        <v>142</v>
      </c>
      <c r="Q33">
        <f t="shared" si="2"/>
        <v>4730.75</v>
      </c>
      <c r="R33">
        <f t="shared" si="3"/>
        <v>3926.5225</v>
      </c>
      <c r="U33">
        <f t="shared" si="4"/>
        <v>7295.6662896825355</v>
      </c>
    </row>
    <row r="34" spans="1:21" ht="15.75" customHeight="1" x14ac:dyDescent="0.3">
      <c r="A34" s="2" t="s">
        <v>143</v>
      </c>
      <c r="B34" s="4" t="s">
        <v>118</v>
      </c>
      <c r="C34" s="4" t="str">
        <f t="shared" si="0"/>
        <v>Friday</v>
      </c>
      <c r="D34" s="4" t="str">
        <f t="shared" si="1"/>
        <v>Feb-2025</v>
      </c>
      <c r="E34" s="2" t="s">
        <v>83</v>
      </c>
      <c r="F34" s="2" t="s">
        <v>72</v>
      </c>
      <c r="G34" s="2" t="s">
        <v>57</v>
      </c>
      <c r="H34" s="2" t="s">
        <v>110</v>
      </c>
      <c r="I34" s="2">
        <v>3</v>
      </c>
      <c r="J34" s="2">
        <v>1886.79</v>
      </c>
      <c r="K34" s="6">
        <v>0.23</v>
      </c>
      <c r="L34" s="2">
        <v>4358.4799999999996</v>
      </c>
      <c r="M34" s="2" t="s">
        <v>47</v>
      </c>
      <c r="N34" s="2" t="s">
        <v>48</v>
      </c>
      <c r="O34" s="2" t="s">
        <v>90</v>
      </c>
      <c r="P34" s="2" t="s">
        <v>50</v>
      </c>
      <c r="Q34">
        <f t="shared" si="2"/>
        <v>5660.37</v>
      </c>
      <c r="R34">
        <f t="shared" si="3"/>
        <v>4358.4849000000004</v>
      </c>
      <c r="U34">
        <f t="shared" si="4"/>
        <v>7295.6662896825355</v>
      </c>
    </row>
    <row r="35" spans="1:21" ht="15.75" customHeight="1" x14ac:dyDescent="0.3">
      <c r="A35" s="2" t="s">
        <v>144</v>
      </c>
      <c r="B35" s="4" t="s">
        <v>145</v>
      </c>
      <c r="C35" s="4" t="str">
        <f t="shared" si="0"/>
        <v>Monday</v>
      </c>
      <c r="D35" s="4" t="str">
        <f t="shared" si="1"/>
        <v>Mar-2025</v>
      </c>
      <c r="E35" s="2" t="s">
        <v>43</v>
      </c>
      <c r="F35" s="2" t="s">
        <v>77</v>
      </c>
      <c r="G35" s="2" t="s">
        <v>99</v>
      </c>
      <c r="H35" s="2" t="s">
        <v>100</v>
      </c>
      <c r="I35" s="2">
        <v>5</v>
      </c>
      <c r="J35" s="2">
        <v>3772.44</v>
      </c>
      <c r="K35" s="6">
        <v>0.23</v>
      </c>
      <c r="L35" s="2">
        <v>14523.89</v>
      </c>
      <c r="M35" s="2" t="s">
        <v>64</v>
      </c>
      <c r="N35" s="2" t="s">
        <v>65</v>
      </c>
      <c r="O35" s="2" t="s">
        <v>90</v>
      </c>
      <c r="P35" s="2" t="s">
        <v>96</v>
      </c>
      <c r="Q35">
        <f t="shared" si="2"/>
        <v>18862.2</v>
      </c>
      <c r="R35">
        <f t="shared" si="3"/>
        <v>14523.894</v>
      </c>
      <c r="U35">
        <f t="shared" si="4"/>
        <v>7560.0974409448818</v>
      </c>
    </row>
    <row r="36" spans="1:21" ht="15.75" customHeight="1" x14ac:dyDescent="0.3">
      <c r="A36" s="2" t="s">
        <v>146</v>
      </c>
      <c r="B36" s="4" t="s">
        <v>106</v>
      </c>
      <c r="C36" s="4" t="str">
        <f t="shared" si="0"/>
        <v>Sunday</v>
      </c>
      <c r="D36" s="4" t="str">
        <f t="shared" si="1"/>
        <v>Apr-2025</v>
      </c>
      <c r="E36" s="2" t="s">
        <v>53</v>
      </c>
      <c r="F36" s="2" t="s">
        <v>77</v>
      </c>
      <c r="G36" s="2" t="s">
        <v>99</v>
      </c>
      <c r="H36" s="2" t="s">
        <v>147</v>
      </c>
      <c r="I36" s="2">
        <v>3</v>
      </c>
      <c r="J36" s="2">
        <v>3933.69</v>
      </c>
      <c r="K36" s="6">
        <v>0.1</v>
      </c>
      <c r="L36" s="2">
        <v>10620.96</v>
      </c>
      <c r="M36" s="2" t="s">
        <v>47</v>
      </c>
      <c r="N36" s="2" t="s">
        <v>59</v>
      </c>
      <c r="O36" s="2" t="s">
        <v>49</v>
      </c>
      <c r="P36" s="2" t="s">
        <v>50</v>
      </c>
      <c r="Q36">
        <f t="shared" si="2"/>
        <v>11801.07</v>
      </c>
      <c r="R36">
        <f t="shared" si="3"/>
        <v>10620.963</v>
      </c>
      <c r="U36">
        <f t="shared" si="4"/>
        <v>7935.7313319672139</v>
      </c>
    </row>
    <row r="37" spans="1:21" ht="15.75" customHeight="1" x14ac:dyDescent="0.3">
      <c r="A37" s="2" t="s">
        <v>148</v>
      </c>
      <c r="B37" s="4" t="s">
        <v>149</v>
      </c>
      <c r="C37" s="4" t="str">
        <f t="shared" si="0"/>
        <v>Wednesday</v>
      </c>
      <c r="D37" s="4" t="str">
        <f t="shared" si="1"/>
        <v>Feb-2025</v>
      </c>
      <c r="E37" s="2" t="s">
        <v>53</v>
      </c>
      <c r="F37" s="2" t="s">
        <v>77</v>
      </c>
      <c r="G37" s="2" t="s">
        <v>45</v>
      </c>
      <c r="H37" s="2" t="s">
        <v>73</v>
      </c>
      <c r="I37" s="2">
        <v>2</v>
      </c>
      <c r="J37" s="2">
        <v>4101.2700000000004</v>
      </c>
      <c r="K37" s="6">
        <v>0.12</v>
      </c>
      <c r="L37" s="2">
        <v>7218.24</v>
      </c>
      <c r="M37" s="2" t="s">
        <v>74</v>
      </c>
      <c r="N37" s="2" t="s">
        <v>48</v>
      </c>
      <c r="O37" s="2" t="s">
        <v>60</v>
      </c>
      <c r="P37" s="2" t="s">
        <v>50</v>
      </c>
      <c r="Q37">
        <f t="shared" si="2"/>
        <v>8202.5400000000009</v>
      </c>
      <c r="R37">
        <f t="shared" si="3"/>
        <v>7218.235200000001</v>
      </c>
      <c r="U37">
        <f t="shared" si="4"/>
        <v>7295.6662896825355</v>
      </c>
    </row>
    <row r="38" spans="1:21" ht="15.75" customHeight="1" x14ac:dyDescent="0.3">
      <c r="A38" s="2" t="s">
        <v>150</v>
      </c>
      <c r="B38" s="4" t="s">
        <v>151</v>
      </c>
      <c r="C38" s="4" t="str">
        <f t="shared" si="0"/>
        <v>Monday</v>
      </c>
      <c r="D38" s="4" t="str">
        <f t="shared" si="1"/>
        <v>Jun-2025</v>
      </c>
      <c r="E38" s="2" t="s">
        <v>43</v>
      </c>
      <c r="F38" s="2" t="s">
        <v>72</v>
      </c>
      <c r="G38" s="2" t="s">
        <v>99</v>
      </c>
      <c r="H38" s="2" t="s">
        <v>147</v>
      </c>
      <c r="I38" s="2">
        <v>3</v>
      </c>
      <c r="J38" s="2">
        <v>1820.62</v>
      </c>
      <c r="K38" s="6">
        <v>0.13</v>
      </c>
      <c r="L38" s="2">
        <v>4751.82</v>
      </c>
      <c r="M38" s="2" t="s">
        <v>81</v>
      </c>
      <c r="N38" s="2" t="s">
        <v>48</v>
      </c>
      <c r="O38" s="2" t="s">
        <v>49</v>
      </c>
      <c r="P38" s="2" t="s">
        <v>69</v>
      </c>
      <c r="Q38">
        <f t="shared" si="2"/>
        <v>5461.86</v>
      </c>
      <c r="R38">
        <f t="shared" si="3"/>
        <v>4751.8181999999997</v>
      </c>
      <c r="U38">
        <f t="shared" si="4"/>
        <v>7295.6662896825355</v>
      </c>
    </row>
    <row r="39" spans="1:21" ht="15.75" customHeight="1" x14ac:dyDescent="0.3">
      <c r="A39" s="2" t="s">
        <v>152</v>
      </c>
      <c r="B39" s="4" t="s">
        <v>153</v>
      </c>
      <c r="C39" s="4" t="str">
        <f t="shared" si="0"/>
        <v>Friday</v>
      </c>
      <c r="D39" s="4" t="str">
        <f t="shared" si="1"/>
        <v>Jun-2025</v>
      </c>
      <c r="E39" s="2" t="s">
        <v>88</v>
      </c>
      <c r="F39" s="2" t="s">
        <v>72</v>
      </c>
      <c r="G39" s="2" t="s">
        <v>45</v>
      </c>
      <c r="H39" s="2" t="s">
        <v>63</v>
      </c>
      <c r="I39" s="2">
        <v>1</v>
      </c>
      <c r="J39" s="2">
        <v>631.16999999999996</v>
      </c>
      <c r="K39" s="6">
        <v>0.11</v>
      </c>
      <c r="L39" s="2">
        <v>561.74</v>
      </c>
      <c r="M39" s="2" t="s">
        <v>64</v>
      </c>
      <c r="N39" s="2" t="s">
        <v>65</v>
      </c>
      <c r="O39" s="2" t="s">
        <v>49</v>
      </c>
      <c r="P39" s="2" t="s">
        <v>50</v>
      </c>
      <c r="Q39">
        <f t="shared" si="2"/>
        <v>631.16999999999996</v>
      </c>
      <c r="R39">
        <f t="shared" si="3"/>
        <v>561.74130000000002</v>
      </c>
      <c r="U39">
        <f t="shared" si="4"/>
        <v>7560.0974409448818</v>
      </c>
    </row>
    <row r="40" spans="1:21" ht="15.75" customHeight="1" x14ac:dyDescent="0.3">
      <c r="A40" s="2" t="s">
        <v>154</v>
      </c>
      <c r="B40" s="4" t="s">
        <v>155</v>
      </c>
      <c r="C40" s="4" t="str">
        <f t="shared" si="0"/>
        <v>Saturday</v>
      </c>
      <c r="D40" s="4" t="str">
        <f t="shared" si="1"/>
        <v>Jan-2025</v>
      </c>
      <c r="E40" s="2" t="s">
        <v>83</v>
      </c>
      <c r="F40" s="2" t="s">
        <v>77</v>
      </c>
      <c r="G40" s="2" t="s">
        <v>57</v>
      </c>
      <c r="H40" s="2" t="s">
        <v>128</v>
      </c>
      <c r="I40" s="2">
        <v>3</v>
      </c>
      <c r="J40" s="2">
        <v>317.49</v>
      </c>
      <c r="K40" s="6">
        <v>0.11</v>
      </c>
      <c r="L40" s="2">
        <v>847.7</v>
      </c>
      <c r="M40" s="2" t="s">
        <v>64</v>
      </c>
      <c r="N40" s="2" t="s">
        <v>48</v>
      </c>
      <c r="O40" s="2" t="s">
        <v>49</v>
      </c>
      <c r="P40" s="2" t="s">
        <v>50</v>
      </c>
      <c r="Q40">
        <f t="shared" si="2"/>
        <v>952.47</v>
      </c>
      <c r="R40">
        <f t="shared" si="3"/>
        <v>847.69830000000002</v>
      </c>
      <c r="U40">
        <f t="shared" si="4"/>
        <v>7295.6662896825355</v>
      </c>
    </row>
    <row r="41" spans="1:21" ht="15.75" customHeight="1" x14ac:dyDescent="0.3">
      <c r="A41" s="2" t="s">
        <v>156</v>
      </c>
      <c r="B41" s="4" t="s">
        <v>157</v>
      </c>
      <c r="C41" s="4" t="str">
        <f t="shared" si="0"/>
        <v>Friday</v>
      </c>
      <c r="D41" s="4" t="str">
        <f t="shared" si="1"/>
        <v>May-2025</v>
      </c>
      <c r="E41" s="2" t="s">
        <v>68</v>
      </c>
      <c r="F41" s="2" t="s">
        <v>54</v>
      </c>
      <c r="G41" s="2" t="s">
        <v>45</v>
      </c>
      <c r="H41" s="2" t="s">
        <v>63</v>
      </c>
      <c r="I41" s="2">
        <v>1</v>
      </c>
      <c r="J41" s="2">
        <v>3626.8</v>
      </c>
      <c r="K41" s="6">
        <v>0.08</v>
      </c>
      <c r="L41" s="2">
        <v>3336.66</v>
      </c>
      <c r="M41" s="2" t="s">
        <v>81</v>
      </c>
      <c r="N41" s="2" t="s">
        <v>59</v>
      </c>
      <c r="O41" s="2" t="s">
        <v>60</v>
      </c>
      <c r="P41" s="2" t="s">
        <v>50</v>
      </c>
      <c r="Q41">
        <f t="shared" si="2"/>
        <v>3626.8</v>
      </c>
      <c r="R41">
        <f t="shared" si="3"/>
        <v>3336.6560000000004</v>
      </c>
      <c r="U41">
        <f t="shared" si="4"/>
        <v>7935.7313319672139</v>
      </c>
    </row>
    <row r="42" spans="1:21" ht="15.75" customHeight="1" x14ac:dyDescent="0.3">
      <c r="A42" s="2" t="s">
        <v>158</v>
      </c>
      <c r="B42" s="4" t="s">
        <v>159</v>
      </c>
      <c r="C42" s="4" t="str">
        <f t="shared" si="0"/>
        <v>Sunday</v>
      </c>
      <c r="D42" s="4" t="str">
        <f t="shared" si="1"/>
        <v>Jun-2025</v>
      </c>
      <c r="E42" s="2" t="s">
        <v>88</v>
      </c>
      <c r="F42" s="2" t="s">
        <v>72</v>
      </c>
      <c r="G42" s="2" t="s">
        <v>160</v>
      </c>
      <c r="H42" s="2" t="s">
        <v>161</v>
      </c>
      <c r="I42" s="2">
        <v>4</v>
      </c>
      <c r="J42" s="2">
        <v>3418.86</v>
      </c>
      <c r="K42" s="6">
        <v>0.23</v>
      </c>
      <c r="L42" s="2">
        <v>10530.09</v>
      </c>
      <c r="M42" s="2" t="s">
        <v>74</v>
      </c>
      <c r="N42" s="2" t="s">
        <v>59</v>
      </c>
      <c r="O42" s="2" t="s">
        <v>49</v>
      </c>
      <c r="P42" s="2" t="s">
        <v>50</v>
      </c>
      <c r="Q42">
        <f t="shared" si="2"/>
        <v>13675.44</v>
      </c>
      <c r="R42">
        <f t="shared" si="3"/>
        <v>10530.088800000001</v>
      </c>
      <c r="U42">
        <f t="shared" si="4"/>
        <v>7935.7313319672139</v>
      </c>
    </row>
    <row r="43" spans="1:21" ht="15.75" customHeight="1" x14ac:dyDescent="0.3">
      <c r="A43" s="2" t="s">
        <v>162</v>
      </c>
      <c r="B43" s="4" t="s">
        <v>163</v>
      </c>
      <c r="C43" s="4" t="str">
        <f t="shared" si="0"/>
        <v>Monday</v>
      </c>
      <c r="D43" s="4" t="str">
        <f t="shared" si="1"/>
        <v>Feb-2025</v>
      </c>
      <c r="E43" s="2" t="s">
        <v>43</v>
      </c>
      <c r="F43" s="2" t="s">
        <v>54</v>
      </c>
      <c r="G43" s="2" t="s">
        <v>45</v>
      </c>
      <c r="H43" s="2" t="s">
        <v>63</v>
      </c>
      <c r="I43" s="2">
        <v>5</v>
      </c>
      <c r="J43" s="2">
        <v>3072.64</v>
      </c>
      <c r="K43" s="6">
        <v>0.08</v>
      </c>
      <c r="L43" s="2">
        <v>14134.14</v>
      </c>
      <c r="M43" s="2" t="s">
        <v>47</v>
      </c>
      <c r="N43" s="2" t="s">
        <v>65</v>
      </c>
      <c r="O43" s="2" t="s">
        <v>60</v>
      </c>
      <c r="P43" s="2" t="s">
        <v>50</v>
      </c>
      <c r="Q43">
        <f t="shared" si="2"/>
        <v>15363.199999999999</v>
      </c>
      <c r="R43">
        <f t="shared" si="3"/>
        <v>14134.144</v>
      </c>
      <c r="U43">
        <f t="shared" si="4"/>
        <v>7560.0974409448818</v>
      </c>
    </row>
    <row r="44" spans="1:21" ht="15.75" customHeight="1" x14ac:dyDescent="0.3">
      <c r="A44" s="2" t="s">
        <v>164</v>
      </c>
      <c r="B44" s="4" t="s">
        <v>165</v>
      </c>
      <c r="C44" s="4" t="str">
        <f t="shared" si="0"/>
        <v>Sunday</v>
      </c>
      <c r="D44" s="4" t="str">
        <f t="shared" si="1"/>
        <v>May-2025</v>
      </c>
      <c r="E44" s="2" t="s">
        <v>88</v>
      </c>
      <c r="F44" s="2" t="s">
        <v>77</v>
      </c>
      <c r="G44" s="2" t="s">
        <v>57</v>
      </c>
      <c r="H44" s="2" t="s">
        <v>141</v>
      </c>
      <c r="I44" s="2">
        <v>5</v>
      </c>
      <c r="J44" s="2">
        <v>3352.88</v>
      </c>
      <c r="K44" s="6">
        <v>0.15</v>
      </c>
      <c r="L44" s="2">
        <v>14249.74</v>
      </c>
      <c r="M44" s="2" t="s">
        <v>95</v>
      </c>
      <c r="N44" s="2" t="s">
        <v>65</v>
      </c>
      <c r="O44" s="2" t="s">
        <v>90</v>
      </c>
      <c r="P44" s="2" t="s">
        <v>50</v>
      </c>
      <c r="Q44">
        <f t="shared" si="2"/>
        <v>16764.400000000001</v>
      </c>
      <c r="R44">
        <f t="shared" si="3"/>
        <v>14249.740000000002</v>
      </c>
      <c r="U44">
        <f t="shared" si="4"/>
        <v>7560.0974409448818</v>
      </c>
    </row>
    <row r="45" spans="1:21" ht="15.75" customHeight="1" x14ac:dyDescent="0.3">
      <c r="A45" s="2" t="s">
        <v>166</v>
      </c>
      <c r="B45" s="4" t="s">
        <v>167</v>
      </c>
      <c r="C45" s="4" t="str">
        <f t="shared" si="0"/>
        <v>Wednesday</v>
      </c>
      <c r="D45" s="4" t="str">
        <f t="shared" si="1"/>
        <v>Mar-2025</v>
      </c>
      <c r="E45" s="2" t="s">
        <v>88</v>
      </c>
      <c r="F45" s="2" t="s">
        <v>54</v>
      </c>
      <c r="G45" s="2" t="s">
        <v>99</v>
      </c>
      <c r="H45" s="2" t="s">
        <v>122</v>
      </c>
      <c r="I45" s="2">
        <v>2</v>
      </c>
      <c r="J45" s="2">
        <v>4921.29</v>
      </c>
      <c r="K45" s="6">
        <v>0.15</v>
      </c>
      <c r="L45" s="2">
        <v>8366.19</v>
      </c>
      <c r="M45" s="2" t="s">
        <v>95</v>
      </c>
      <c r="N45" s="2" t="s">
        <v>48</v>
      </c>
      <c r="O45" s="2" t="s">
        <v>90</v>
      </c>
      <c r="P45" s="2" t="s">
        <v>50</v>
      </c>
      <c r="Q45">
        <f t="shared" si="2"/>
        <v>9842.58</v>
      </c>
      <c r="R45">
        <f t="shared" si="3"/>
        <v>8366.1929999999993</v>
      </c>
      <c r="U45">
        <f t="shared" si="4"/>
        <v>7295.6662896825355</v>
      </c>
    </row>
    <row r="46" spans="1:21" ht="15.75" customHeight="1" x14ac:dyDescent="0.3">
      <c r="A46" s="2" t="s">
        <v>168</v>
      </c>
      <c r="B46" s="4" t="s">
        <v>169</v>
      </c>
      <c r="C46" s="4" t="str">
        <f t="shared" si="0"/>
        <v>Monday</v>
      </c>
      <c r="D46" s="4" t="str">
        <f t="shared" si="1"/>
        <v>Mar-2025</v>
      </c>
      <c r="E46" s="2" t="s">
        <v>83</v>
      </c>
      <c r="F46" s="2" t="s">
        <v>54</v>
      </c>
      <c r="G46" s="2" t="s">
        <v>57</v>
      </c>
      <c r="H46" s="2" t="s">
        <v>110</v>
      </c>
      <c r="I46" s="2">
        <v>2</v>
      </c>
      <c r="J46" s="2">
        <v>823.1</v>
      </c>
      <c r="K46" s="6">
        <v>0.17</v>
      </c>
      <c r="L46" s="2">
        <v>1366.35</v>
      </c>
      <c r="M46" s="2" t="s">
        <v>74</v>
      </c>
      <c r="N46" s="2" t="s">
        <v>65</v>
      </c>
      <c r="O46" s="2" t="s">
        <v>90</v>
      </c>
      <c r="P46" s="2" t="s">
        <v>50</v>
      </c>
      <c r="Q46">
        <f t="shared" si="2"/>
        <v>1646.2</v>
      </c>
      <c r="R46">
        <f t="shared" si="3"/>
        <v>1366.346</v>
      </c>
      <c r="U46">
        <f t="shared" si="4"/>
        <v>7560.0974409448818</v>
      </c>
    </row>
    <row r="47" spans="1:21" ht="15.75" customHeight="1" x14ac:dyDescent="0.3">
      <c r="A47" s="2" t="s">
        <v>170</v>
      </c>
      <c r="B47" s="4" t="s">
        <v>67</v>
      </c>
      <c r="C47" s="4" t="str">
        <f t="shared" si="0"/>
        <v>Tuesday</v>
      </c>
      <c r="D47" s="4" t="str">
        <f t="shared" si="1"/>
        <v>Feb-2025</v>
      </c>
      <c r="E47" s="2" t="s">
        <v>53</v>
      </c>
      <c r="F47" s="2" t="s">
        <v>72</v>
      </c>
      <c r="G47" s="2" t="s">
        <v>57</v>
      </c>
      <c r="H47" s="2" t="s">
        <v>141</v>
      </c>
      <c r="I47" s="2">
        <v>1</v>
      </c>
      <c r="J47" s="2">
        <v>2336.66</v>
      </c>
      <c r="K47" s="6">
        <v>0.2</v>
      </c>
      <c r="L47" s="2">
        <v>1869.33</v>
      </c>
      <c r="M47" s="2" t="s">
        <v>64</v>
      </c>
      <c r="N47" s="2" t="s">
        <v>48</v>
      </c>
      <c r="O47" s="2" t="s">
        <v>49</v>
      </c>
      <c r="P47" s="2" t="s">
        <v>96</v>
      </c>
      <c r="Q47">
        <f t="shared" si="2"/>
        <v>2336.66</v>
      </c>
      <c r="R47">
        <f t="shared" si="3"/>
        <v>1869.328</v>
      </c>
      <c r="U47">
        <f t="shared" si="4"/>
        <v>7295.6662896825355</v>
      </c>
    </row>
    <row r="48" spans="1:21" ht="15.75" customHeight="1" x14ac:dyDescent="0.3">
      <c r="A48" s="2" t="s">
        <v>171</v>
      </c>
      <c r="B48" s="4" t="s">
        <v>172</v>
      </c>
      <c r="C48" s="4" t="str">
        <f t="shared" si="0"/>
        <v>Sunday</v>
      </c>
      <c r="D48" s="4" t="str">
        <f t="shared" si="1"/>
        <v>Feb-2025</v>
      </c>
      <c r="E48" s="2" t="s">
        <v>68</v>
      </c>
      <c r="F48" s="2" t="s">
        <v>72</v>
      </c>
      <c r="G48" s="2" t="s">
        <v>84</v>
      </c>
      <c r="H48" s="2" t="s">
        <v>85</v>
      </c>
      <c r="I48" s="2">
        <v>4</v>
      </c>
      <c r="J48" s="2">
        <v>2305.34</v>
      </c>
      <c r="K48" s="6">
        <v>0.19</v>
      </c>
      <c r="L48" s="2">
        <v>7469.3</v>
      </c>
      <c r="M48" s="2" t="s">
        <v>74</v>
      </c>
      <c r="N48" s="2" t="s">
        <v>48</v>
      </c>
      <c r="O48" s="2" t="s">
        <v>49</v>
      </c>
      <c r="P48" s="2" t="s">
        <v>142</v>
      </c>
      <c r="Q48">
        <f t="shared" si="2"/>
        <v>9221.36</v>
      </c>
      <c r="R48">
        <f t="shared" si="3"/>
        <v>7469.3016000000007</v>
      </c>
      <c r="U48">
        <f t="shared" si="4"/>
        <v>7295.6662896825355</v>
      </c>
    </row>
    <row r="49" spans="1:21" ht="15.75" customHeight="1" x14ac:dyDescent="0.3">
      <c r="A49" s="2" t="s">
        <v>173</v>
      </c>
      <c r="B49" s="4" t="s">
        <v>174</v>
      </c>
      <c r="C49" s="4" t="str">
        <f t="shared" si="0"/>
        <v>Thursday</v>
      </c>
      <c r="D49" s="4" t="str">
        <f t="shared" si="1"/>
        <v>Feb-2025</v>
      </c>
      <c r="E49" s="2" t="s">
        <v>88</v>
      </c>
      <c r="F49" s="2" t="s">
        <v>72</v>
      </c>
      <c r="G49" s="2" t="s">
        <v>57</v>
      </c>
      <c r="H49" s="2" t="s">
        <v>141</v>
      </c>
      <c r="I49" s="2">
        <v>1</v>
      </c>
      <c r="J49" s="2">
        <v>3596.37</v>
      </c>
      <c r="K49" s="6">
        <v>0.06</v>
      </c>
      <c r="L49" s="2">
        <v>3380.59</v>
      </c>
      <c r="M49" s="2" t="s">
        <v>81</v>
      </c>
      <c r="N49" s="2" t="s">
        <v>65</v>
      </c>
      <c r="O49" s="2" t="s">
        <v>60</v>
      </c>
      <c r="P49" s="2" t="s">
        <v>69</v>
      </c>
      <c r="Q49">
        <f t="shared" si="2"/>
        <v>3596.37</v>
      </c>
      <c r="R49">
        <f t="shared" si="3"/>
        <v>3380.5877999999998</v>
      </c>
      <c r="U49">
        <f t="shared" si="4"/>
        <v>7560.0974409448818</v>
      </c>
    </row>
    <row r="50" spans="1:21" ht="15.75" customHeight="1" x14ac:dyDescent="0.3">
      <c r="A50" s="2" t="s">
        <v>175</v>
      </c>
      <c r="B50" s="4" t="s">
        <v>176</v>
      </c>
      <c r="C50" s="4" t="str">
        <f t="shared" si="0"/>
        <v>Saturday</v>
      </c>
      <c r="D50" s="4" t="str">
        <f t="shared" si="1"/>
        <v>May-2025</v>
      </c>
      <c r="E50" s="2" t="s">
        <v>88</v>
      </c>
      <c r="F50" s="2" t="s">
        <v>72</v>
      </c>
      <c r="G50" s="2" t="s">
        <v>45</v>
      </c>
      <c r="H50" s="2" t="s">
        <v>78</v>
      </c>
      <c r="I50" s="2">
        <v>2</v>
      </c>
      <c r="J50" s="2">
        <v>3561.45</v>
      </c>
      <c r="K50" s="6">
        <v>0.02</v>
      </c>
      <c r="L50" s="2">
        <v>6980.44</v>
      </c>
      <c r="M50" s="2" t="s">
        <v>47</v>
      </c>
      <c r="N50" s="2" t="s">
        <v>65</v>
      </c>
      <c r="O50" s="2" t="s">
        <v>60</v>
      </c>
      <c r="P50" s="2" t="s">
        <v>50</v>
      </c>
      <c r="Q50">
        <f t="shared" si="2"/>
        <v>7122.9</v>
      </c>
      <c r="R50">
        <f t="shared" si="3"/>
        <v>6980.4419999999991</v>
      </c>
      <c r="U50">
        <f t="shared" si="4"/>
        <v>7560.0974409448818</v>
      </c>
    </row>
    <row r="51" spans="1:21" ht="15.75" customHeight="1" x14ac:dyDescent="0.3">
      <c r="A51" s="2" t="s">
        <v>177</v>
      </c>
      <c r="B51" s="4" t="s">
        <v>178</v>
      </c>
      <c r="C51" s="4" t="str">
        <f t="shared" si="0"/>
        <v>Sunday</v>
      </c>
      <c r="D51" s="4" t="str">
        <f t="shared" si="1"/>
        <v>Mar-2025</v>
      </c>
      <c r="E51" s="2" t="s">
        <v>88</v>
      </c>
      <c r="F51" s="2" t="s">
        <v>54</v>
      </c>
      <c r="G51" s="2" t="s">
        <v>84</v>
      </c>
      <c r="H51" s="2" t="s">
        <v>93</v>
      </c>
      <c r="I51" s="2">
        <v>5</v>
      </c>
      <c r="J51" s="2">
        <v>4735.7</v>
      </c>
      <c r="K51" s="6">
        <v>0</v>
      </c>
      <c r="L51" s="2">
        <v>23678.5</v>
      </c>
      <c r="M51" s="2" t="s">
        <v>74</v>
      </c>
      <c r="N51" s="2" t="s">
        <v>65</v>
      </c>
      <c r="O51" s="2" t="s">
        <v>49</v>
      </c>
      <c r="P51" s="2" t="s">
        <v>50</v>
      </c>
      <c r="Q51">
        <f t="shared" si="2"/>
        <v>23678.5</v>
      </c>
      <c r="R51">
        <f t="shared" si="3"/>
        <v>23678.5</v>
      </c>
      <c r="U51">
        <f t="shared" si="4"/>
        <v>7560.0974409448818</v>
      </c>
    </row>
    <row r="52" spans="1:21" ht="15.75" customHeight="1" x14ac:dyDescent="0.3">
      <c r="A52" s="2" t="s">
        <v>179</v>
      </c>
      <c r="B52" s="4" t="s">
        <v>87</v>
      </c>
      <c r="C52" s="4" t="str">
        <f t="shared" si="0"/>
        <v>Wednesday</v>
      </c>
      <c r="D52" s="4" t="str">
        <f t="shared" si="1"/>
        <v>Jan-2025</v>
      </c>
      <c r="E52" s="2" t="s">
        <v>83</v>
      </c>
      <c r="F52" s="2" t="s">
        <v>77</v>
      </c>
      <c r="G52" s="2" t="s">
        <v>160</v>
      </c>
      <c r="H52" s="2" t="s">
        <v>180</v>
      </c>
      <c r="I52" s="2">
        <v>5</v>
      </c>
      <c r="J52" s="2">
        <v>4019.35</v>
      </c>
      <c r="K52" s="6">
        <v>0.22</v>
      </c>
      <c r="L52" s="2">
        <v>15675.47</v>
      </c>
      <c r="M52" s="2" t="s">
        <v>74</v>
      </c>
      <c r="N52" s="2" t="s">
        <v>59</v>
      </c>
      <c r="O52" s="2" t="s">
        <v>60</v>
      </c>
      <c r="P52" s="2" t="s">
        <v>50</v>
      </c>
      <c r="Q52">
        <f t="shared" si="2"/>
        <v>20096.75</v>
      </c>
      <c r="R52">
        <f t="shared" si="3"/>
        <v>15675.465</v>
      </c>
      <c r="U52">
        <f t="shared" si="4"/>
        <v>7935.7313319672139</v>
      </c>
    </row>
    <row r="53" spans="1:21" ht="15.75" customHeight="1" x14ac:dyDescent="0.3">
      <c r="A53" s="2" t="s">
        <v>181</v>
      </c>
      <c r="B53" s="4" t="s">
        <v>116</v>
      </c>
      <c r="C53" s="4" t="str">
        <f t="shared" si="0"/>
        <v>Tuesday</v>
      </c>
      <c r="D53" s="4" t="str">
        <f t="shared" si="1"/>
        <v>Jan-2025</v>
      </c>
      <c r="E53" s="2" t="s">
        <v>83</v>
      </c>
      <c r="F53" s="2" t="s">
        <v>44</v>
      </c>
      <c r="G53" s="2" t="s">
        <v>84</v>
      </c>
      <c r="H53" s="2" t="s">
        <v>93</v>
      </c>
      <c r="I53" s="2">
        <v>4</v>
      </c>
      <c r="J53" s="2">
        <v>3648.49</v>
      </c>
      <c r="K53" s="6">
        <v>0.21</v>
      </c>
      <c r="L53" s="2">
        <v>11529.23</v>
      </c>
      <c r="M53" s="2" t="s">
        <v>81</v>
      </c>
      <c r="N53" s="2" t="s">
        <v>59</v>
      </c>
      <c r="O53" s="2" t="s">
        <v>90</v>
      </c>
      <c r="P53" s="2" t="s">
        <v>69</v>
      </c>
      <c r="Q53">
        <f t="shared" si="2"/>
        <v>14593.96</v>
      </c>
      <c r="R53">
        <f t="shared" si="3"/>
        <v>11529.2284</v>
      </c>
      <c r="U53">
        <f t="shared" si="4"/>
        <v>7935.7313319672139</v>
      </c>
    </row>
    <row r="54" spans="1:21" ht="15.75" customHeight="1" x14ac:dyDescent="0.3">
      <c r="A54" s="2" t="s">
        <v>182</v>
      </c>
      <c r="B54" s="4" t="s">
        <v>183</v>
      </c>
      <c r="C54" s="4" t="str">
        <f t="shared" si="0"/>
        <v>Monday</v>
      </c>
      <c r="D54" s="4" t="str">
        <f t="shared" si="1"/>
        <v>Mar-2025</v>
      </c>
      <c r="E54" s="2" t="s">
        <v>53</v>
      </c>
      <c r="F54" s="2" t="s">
        <v>77</v>
      </c>
      <c r="G54" s="2" t="s">
        <v>57</v>
      </c>
      <c r="H54" s="2" t="s">
        <v>128</v>
      </c>
      <c r="I54" s="2">
        <v>4</v>
      </c>
      <c r="J54" s="2">
        <v>990.47</v>
      </c>
      <c r="K54" s="6">
        <v>7.0000000000000007E-2</v>
      </c>
      <c r="L54" s="2">
        <v>3684.55</v>
      </c>
      <c r="M54" s="2" t="s">
        <v>74</v>
      </c>
      <c r="N54" s="2" t="s">
        <v>48</v>
      </c>
      <c r="O54" s="2" t="s">
        <v>60</v>
      </c>
      <c r="P54" s="2" t="s">
        <v>50</v>
      </c>
      <c r="Q54">
        <f t="shared" si="2"/>
        <v>3961.88</v>
      </c>
      <c r="R54">
        <f t="shared" si="3"/>
        <v>3684.5483999999997</v>
      </c>
      <c r="U54">
        <f t="shared" si="4"/>
        <v>7295.6662896825355</v>
      </c>
    </row>
    <row r="55" spans="1:21" ht="15.75" customHeight="1" x14ac:dyDescent="0.3">
      <c r="A55" s="2" t="s">
        <v>184</v>
      </c>
      <c r="B55" s="4" t="s">
        <v>116</v>
      </c>
      <c r="C55" s="4" t="str">
        <f t="shared" si="0"/>
        <v>Tuesday</v>
      </c>
      <c r="D55" s="4" t="str">
        <f t="shared" si="1"/>
        <v>Jan-2025</v>
      </c>
      <c r="E55" s="2" t="s">
        <v>43</v>
      </c>
      <c r="F55" s="2" t="s">
        <v>72</v>
      </c>
      <c r="G55" s="2" t="s">
        <v>160</v>
      </c>
      <c r="H55" s="2" t="s">
        <v>185</v>
      </c>
      <c r="I55" s="2">
        <v>1</v>
      </c>
      <c r="J55" s="2">
        <v>2404.5</v>
      </c>
      <c r="K55" s="6">
        <v>0.19</v>
      </c>
      <c r="L55" s="2">
        <v>1947.65</v>
      </c>
      <c r="M55" s="2" t="s">
        <v>74</v>
      </c>
      <c r="N55" s="2" t="s">
        <v>65</v>
      </c>
      <c r="O55" s="2" t="s">
        <v>90</v>
      </c>
      <c r="P55" s="2" t="s">
        <v>50</v>
      </c>
      <c r="Q55">
        <f t="shared" si="2"/>
        <v>2404.5</v>
      </c>
      <c r="R55">
        <f t="shared" si="3"/>
        <v>1947.6450000000002</v>
      </c>
      <c r="U55">
        <f t="shared" si="4"/>
        <v>7560.0974409448818</v>
      </c>
    </row>
    <row r="56" spans="1:21" ht="15.75" customHeight="1" x14ac:dyDescent="0.3">
      <c r="A56" s="2" t="s">
        <v>186</v>
      </c>
      <c r="B56" s="4" t="s">
        <v>187</v>
      </c>
      <c r="C56" s="4" t="str">
        <f t="shared" si="0"/>
        <v>Thursday</v>
      </c>
      <c r="D56" s="4" t="str">
        <f t="shared" si="1"/>
        <v>Mar-2025</v>
      </c>
      <c r="E56" s="2" t="s">
        <v>53</v>
      </c>
      <c r="F56" s="2" t="s">
        <v>44</v>
      </c>
      <c r="G56" s="2" t="s">
        <v>45</v>
      </c>
      <c r="H56" s="2" t="s">
        <v>46</v>
      </c>
      <c r="I56" s="2">
        <v>1</v>
      </c>
      <c r="J56" s="2">
        <v>3144.54</v>
      </c>
      <c r="K56" s="6">
        <v>0.06</v>
      </c>
      <c r="L56" s="2">
        <v>2955.87</v>
      </c>
      <c r="M56" s="2" t="s">
        <v>47</v>
      </c>
      <c r="N56" s="2" t="s">
        <v>48</v>
      </c>
      <c r="O56" s="2" t="s">
        <v>60</v>
      </c>
      <c r="P56" s="2" t="s">
        <v>50</v>
      </c>
      <c r="Q56">
        <f t="shared" si="2"/>
        <v>3144.54</v>
      </c>
      <c r="R56">
        <f t="shared" si="3"/>
        <v>2955.8675999999996</v>
      </c>
      <c r="U56">
        <f t="shared" si="4"/>
        <v>7295.6662896825355</v>
      </c>
    </row>
    <row r="57" spans="1:21" ht="15.75" customHeight="1" x14ac:dyDescent="0.3">
      <c r="A57" s="2" t="s">
        <v>188</v>
      </c>
      <c r="B57" s="4" t="s">
        <v>189</v>
      </c>
      <c r="C57" s="4" t="str">
        <f t="shared" si="0"/>
        <v>Monday</v>
      </c>
      <c r="D57" s="4" t="str">
        <f t="shared" si="1"/>
        <v>Jun-2025</v>
      </c>
      <c r="E57" s="2" t="s">
        <v>43</v>
      </c>
      <c r="F57" s="2" t="s">
        <v>77</v>
      </c>
      <c r="G57" s="2" t="s">
        <v>99</v>
      </c>
      <c r="H57" s="2" t="s">
        <v>147</v>
      </c>
      <c r="I57" s="2">
        <v>5</v>
      </c>
      <c r="J57" s="2">
        <v>3075.51</v>
      </c>
      <c r="K57" s="6">
        <v>0.19</v>
      </c>
      <c r="L57" s="2">
        <v>12455.82</v>
      </c>
      <c r="M57" s="2" t="s">
        <v>81</v>
      </c>
      <c r="N57" s="2" t="s">
        <v>48</v>
      </c>
      <c r="O57" s="2" t="s">
        <v>90</v>
      </c>
      <c r="P57" s="2" t="s">
        <v>96</v>
      </c>
      <c r="Q57">
        <f t="shared" si="2"/>
        <v>15377.550000000001</v>
      </c>
      <c r="R57">
        <f t="shared" si="3"/>
        <v>12455.815500000002</v>
      </c>
      <c r="U57">
        <f t="shared" si="4"/>
        <v>7295.6662896825355</v>
      </c>
    </row>
    <row r="58" spans="1:21" ht="15.75" customHeight="1" x14ac:dyDescent="0.3">
      <c r="A58" s="2" t="s">
        <v>190</v>
      </c>
      <c r="B58" s="4" t="s">
        <v>169</v>
      </c>
      <c r="C58" s="4" t="str">
        <f t="shared" si="0"/>
        <v>Monday</v>
      </c>
      <c r="D58" s="4" t="str">
        <f t="shared" si="1"/>
        <v>Mar-2025</v>
      </c>
      <c r="E58" s="2" t="s">
        <v>43</v>
      </c>
      <c r="F58" s="2" t="s">
        <v>77</v>
      </c>
      <c r="G58" s="2" t="s">
        <v>45</v>
      </c>
      <c r="H58" s="2" t="s">
        <v>46</v>
      </c>
      <c r="I58" s="2">
        <v>4</v>
      </c>
      <c r="J58" s="2">
        <v>2043.61</v>
      </c>
      <c r="K58" s="6">
        <v>0.18</v>
      </c>
      <c r="L58" s="2">
        <v>6703.04</v>
      </c>
      <c r="M58" s="2" t="s">
        <v>64</v>
      </c>
      <c r="N58" s="2" t="s">
        <v>59</v>
      </c>
      <c r="O58" s="2" t="s">
        <v>90</v>
      </c>
      <c r="P58" s="2" t="s">
        <v>50</v>
      </c>
      <c r="Q58">
        <f t="shared" si="2"/>
        <v>8174.44</v>
      </c>
      <c r="R58">
        <f t="shared" si="3"/>
        <v>6703.0407999999998</v>
      </c>
      <c r="U58">
        <f t="shared" si="4"/>
        <v>7935.7313319672139</v>
      </c>
    </row>
    <row r="59" spans="1:21" ht="15.75" customHeight="1" x14ac:dyDescent="0.3">
      <c r="A59" s="2" t="s">
        <v>191</v>
      </c>
      <c r="B59" s="4" t="s">
        <v>192</v>
      </c>
      <c r="C59" s="4" t="str">
        <f t="shared" si="0"/>
        <v>Wednesday</v>
      </c>
      <c r="D59" s="4" t="str">
        <f t="shared" si="1"/>
        <v>Apr-2025</v>
      </c>
      <c r="E59" s="2" t="s">
        <v>68</v>
      </c>
      <c r="F59" s="2" t="s">
        <v>72</v>
      </c>
      <c r="G59" s="2" t="s">
        <v>160</v>
      </c>
      <c r="H59" s="2" t="s">
        <v>193</v>
      </c>
      <c r="I59" s="2">
        <v>5</v>
      </c>
      <c r="J59" s="2">
        <v>2199.0500000000002</v>
      </c>
      <c r="K59" s="6">
        <v>0.09</v>
      </c>
      <c r="L59" s="2">
        <v>10005.68</v>
      </c>
      <c r="M59" s="2" t="s">
        <v>95</v>
      </c>
      <c r="N59" s="2" t="s">
        <v>65</v>
      </c>
      <c r="O59" s="2" t="s">
        <v>49</v>
      </c>
      <c r="P59" s="2" t="s">
        <v>50</v>
      </c>
      <c r="Q59">
        <f t="shared" si="2"/>
        <v>10995.25</v>
      </c>
      <c r="R59">
        <f t="shared" si="3"/>
        <v>10005.6775</v>
      </c>
      <c r="U59">
        <f t="shared" si="4"/>
        <v>7560.0974409448818</v>
      </c>
    </row>
    <row r="60" spans="1:21" ht="15.75" customHeight="1" x14ac:dyDescent="0.3">
      <c r="A60" s="2" t="s">
        <v>194</v>
      </c>
      <c r="B60" s="4" t="s">
        <v>195</v>
      </c>
      <c r="C60" s="4" t="str">
        <f t="shared" si="0"/>
        <v>Sunday</v>
      </c>
      <c r="D60" s="4" t="str">
        <f t="shared" si="1"/>
        <v>Feb-2025</v>
      </c>
      <c r="E60" s="2" t="s">
        <v>53</v>
      </c>
      <c r="F60" s="2" t="s">
        <v>72</v>
      </c>
      <c r="G60" s="2" t="s">
        <v>84</v>
      </c>
      <c r="H60" s="2" t="s">
        <v>85</v>
      </c>
      <c r="I60" s="2">
        <v>4</v>
      </c>
      <c r="J60" s="2">
        <v>3565.81</v>
      </c>
      <c r="K60" s="6">
        <v>0.11</v>
      </c>
      <c r="L60" s="2">
        <v>12694.28</v>
      </c>
      <c r="M60" s="2" t="s">
        <v>74</v>
      </c>
      <c r="N60" s="2" t="s">
        <v>65</v>
      </c>
      <c r="O60" s="2" t="s">
        <v>49</v>
      </c>
      <c r="P60" s="2" t="s">
        <v>50</v>
      </c>
      <c r="Q60">
        <f t="shared" si="2"/>
        <v>14263.24</v>
      </c>
      <c r="R60">
        <f t="shared" si="3"/>
        <v>12694.283600000001</v>
      </c>
      <c r="U60">
        <f t="shared" si="4"/>
        <v>7560.0974409448818</v>
      </c>
    </row>
    <row r="61" spans="1:21" ht="15.75" customHeight="1" x14ac:dyDescent="0.3">
      <c r="A61" s="2" t="s">
        <v>196</v>
      </c>
      <c r="B61" s="4" t="s">
        <v>159</v>
      </c>
      <c r="C61" s="4" t="str">
        <f t="shared" si="0"/>
        <v>Sunday</v>
      </c>
      <c r="D61" s="4" t="str">
        <f t="shared" si="1"/>
        <v>Jun-2025</v>
      </c>
      <c r="E61" s="2" t="s">
        <v>83</v>
      </c>
      <c r="F61" s="2" t="s">
        <v>72</v>
      </c>
      <c r="G61" s="2" t="s">
        <v>57</v>
      </c>
      <c r="H61" s="2" t="s">
        <v>141</v>
      </c>
      <c r="I61" s="2">
        <v>5</v>
      </c>
      <c r="J61" s="2">
        <v>1415.14</v>
      </c>
      <c r="K61" s="6">
        <v>0.21</v>
      </c>
      <c r="L61" s="2">
        <v>5589.8</v>
      </c>
      <c r="M61" s="2" t="s">
        <v>74</v>
      </c>
      <c r="N61" s="2" t="s">
        <v>59</v>
      </c>
      <c r="O61" s="2" t="s">
        <v>90</v>
      </c>
      <c r="P61" s="2" t="s">
        <v>69</v>
      </c>
      <c r="Q61">
        <f t="shared" si="2"/>
        <v>7075.7000000000007</v>
      </c>
      <c r="R61">
        <f t="shared" si="3"/>
        <v>5589.8030000000008</v>
      </c>
      <c r="U61">
        <f t="shared" si="4"/>
        <v>7935.7313319672139</v>
      </c>
    </row>
    <row r="62" spans="1:21" ht="15.75" customHeight="1" x14ac:dyDescent="0.3">
      <c r="A62" s="2" t="s">
        <v>197</v>
      </c>
      <c r="B62" s="4" t="s">
        <v>198</v>
      </c>
      <c r="C62" s="4" t="str">
        <f t="shared" si="0"/>
        <v>Saturday</v>
      </c>
      <c r="D62" s="4" t="str">
        <f t="shared" si="1"/>
        <v>Jan-2025</v>
      </c>
      <c r="E62" s="2" t="s">
        <v>68</v>
      </c>
      <c r="F62" s="2" t="s">
        <v>77</v>
      </c>
      <c r="G62" s="2" t="s">
        <v>99</v>
      </c>
      <c r="H62" s="2" t="s">
        <v>147</v>
      </c>
      <c r="I62" s="2">
        <v>4</v>
      </c>
      <c r="J62" s="2">
        <v>1748.34</v>
      </c>
      <c r="K62" s="6">
        <v>0.12</v>
      </c>
      <c r="L62" s="2">
        <v>6154.16</v>
      </c>
      <c r="M62" s="2" t="s">
        <v>64</v>
      </c>
      <c r="N62" s="2" t="s">
        <v>59</v>
      </c>
      <c r="O62" s="2" t="s">
        <v>60</v>
      </c>
      <c r="P62" s="2" t="s">
        <v>50</v>
      </c>
      <c r="Q62">
        <f t="shared" si="2"/>
        <v>6993.36</v>
      </c>
      <c r="R62">
        <f t="shared" si="3"/>
        <v>6154.1567999999997</v>
      </c>
      <c r="U62">
        <f t="shared" si="4"/>
        <v>7935.7313319672139</v>
      </c>
    </row>
    <row r="63" spans="1:21" ht="15.75" customHeight="1" x14ac:dyDescent="0.3">
      <c r="A63" s="2" t="s">
        <v>199</v>
      </c>
      <c r="B63" s="4" t="s">
        <v>200</v>
      </c>
      <c r="C63" s="4" t="str">
        <f t="shared" si="0"/>
        <v>Saturday</v>
      </c>
      <c r="D63" s="4" t="str">
        <f t="shared" si="1"/>
        <v>May-2025</v>
      </c>
      <c r="E63" s="2" t="s">
        <v>43</v>
      </c>
      <c r="F63" s="2" t="s">
        <v>44</v>
      </c>
      <c r="G63" s="2" t="s">
        <v>160</v>
      </c>
      <c r="H63" s="2" t="s">
        <v>180</v>
      </c>
      <c r="I63" s="2">
        <v>3</v>
      </c>
      <c r="J63" s="2">
        <v>2823.38</v>
      </c>
      <c r="K63" s="6">
        <v>0.13</v>
      </c>
      <c r="L63" s="2">
        <v>7369.02</v>
      </c>
      <c r="M63" s="2" t="s">
        <v>81</v>
      </c>
      <c r="N63" s="2" t="s">
        <v>59</v>
      </c>
      <c r="O63" s="2" t="s">
        <v>90</v>
      </c>
      <c r="P63" s="2" t="s">
        <v>50</v>
      </c>
      <c r="Q63">
        <f t="shared" si="2"/>
        <v>8470.14</v>
      </c>
      <c r="R63">
        <f t="shared" si="3"/>
        <v>7369.0217999999995</v>
      </c>
      <c r="U63">
        <f t="shared" si="4"/>
        <v>7935.7313319672139</v>
      </c>
    </row>
    <row r="64" spans="1:21" ht="15.75" customHeight="1" x14ac:dyDescent="0.3">
      <c r="A64" s="2" t="s">
        <v>201</v>
      </c>
      <c r="B64" s="4" t="s">
        <v>202</v>
      </c>
      <c r="C64" s="4" t="str">
        <f t="shared" si="0"/>
        <v>Wednesday</v>
      </c>
      <c r="D64" s="4" t="str">
        <f t="shared" si="1"/>
        <v>Apr-2025</v>
      </c>
      <c r="E64" s="2" t="s">
        <v>68</v>
      </c>
      <c r="F64" s="2" t="s">
        <v>44</v>
      </c>
      <c r="G64" s="2" t="s">
        <v>84</v>
      </c>
      <c r="H64" s="2" t="s">
        <v>85</v>
      </c>
      <c r="I64" s="2">
        <v>4</v>
      </c>
      <c r="J64" s="2">
        <v>3264.92</v>
      </c>
      <c r="K64" s="6">
        <v>0.12</v>
      </c>
      <c r="L64" s="2">
        <v>11492.52</v>
      </c>
      <c r="M64" s="2" t="s">
        <v>47</v>
      </c>
      <c r="N64" s="2" t="s">
        <v>59</v>
      </c>
      <c r="O64" s="2" t="s">
        <v>90</v>
      </c>
      <c r="P64" s="2" t="s">
        <v>50</v>
      </c>
      <c r="Q64">
        <f t="shared" si="2"/>
        <v>13059.68</v>
      </c>
      <c r="R64">
        <f t="shared" si="3"/>
        <v>11492.518400000001</v>
      </c>
      <c r="U64">
        <f t="shared" si="4"/>
        <v>7935.7313319672139</v>
      </c>
    </row>
    <row r="65" spans="1:21" ht="15.75" customHeight="1" x14ac:dyDescent="0.3">
      <c r="A65" s="2" t="s">
        <v>203</v>
      </c>
      <c r="B65" s="4" t="s">
        <v>204</v>
      </c>
      <c r="C65" s="4" t="str">
        <f t="shared" si="0"/>
        <v>Thursday</v>
      </c>
      <c r="D65" s="4" t="str">
        <f t="shared" si="1"/>
        <v>Apr-2025</v>
      </c>
      <c r="E65" s="2" t="s">
        <v>43</v>
      </c>
      <c r="F65" s="2" t="s">
        <v>72</v>
      </c>
      <c r="G65" s="2" t="s">
        <v>84</v>
      </c>
      <c r="H65" s="2" t="s">
        <v>119</v>
      </c>
      <c r="I65" s="2">
        <v>4</v>
      </c>
      <c r="J65" s="2">
        <v>2812.02</v>
      </c>
      <c r="K65" s="6">
        <v>0.09</v>
      </c>
      <c r="L65" s="2">
        <v>10235.75</v>
      </c>
      <c r="M65" s="2" t="s">
        <v>64</v>
      </c>
      <c r="N65" s="2" t="s">
        <v>65</v>
      </c>
      <c r="O65" s="2" t="s">
        <v>49</v>
      </c>
      <c r="P65" s="2" t="s">
        <v>50</v>
      </c>
      <c r="Q65">
        <f t="shared" si="2"/>
        <v>11248.08</v>
      </c>
      <c r="R65">
        <f t="shared" si="3"/>
        <v>10235.7528</v>
      </c>
      <c r="U65">
        <f t="shared" si="4"/>
        <v>7560.0974409448818</v>
      </c>
    </row>
    <row r="66" spans="1:21" ht="15.75" customHeight="1" x14ac:dyDescent="0.3">
      <c r="A66" s="2" t="s">
        <v>205</v>
      </c>
      <c r="B66" s="4" t="s">
        <v>206</v>
      </c>
      <c r="C66" s="4" t="str">
        <f t="shared" si="0"/>
        <v>Monday</v>
      </c>
      <c r="D66" s="4" t="str">
        <f t="shared" si="1"/>
        <v>Jan-2025</v>
      </c>
      <c r="E66" s="2" t="s">
        <v>43</v>
      </c>
      <c r="F66" s="2" t="s">
        <v>77</v>
      </c>
      <c r="G66" s="2" t="s">
        <v>84</v>
      </c>
      <c r="H66" s="2" t="s">
        <v>89</v>
      </c>
      <c r="I66" s="2">
        <v>1</v>
      </c>
      <c r="J66" s="2">
        <v>3634.29</v>
      </c>
      <c r="K66" s="6">
        <v>0.08</v>
      </c>
      <c r="L66" s="2">
        <v>3343.55</v>
      </c>
      <c r="M66" s="2" t="s">
        <v>81</v>
      </c>
      <c r="N66" s="2" t="s">
        <v>48</v>
      </c>
      <c r="O66" s="2" t="s">
        <v>49</v>
      </c>
      <c r="P66" s="2" t="s">
        <v>50</v>
      </c>
      <c r="Q66">
        <f t="shared" si="2"/>
        <v>3634.29</v>
      </c>
      <c r="R66">
        <f t="shared" si="3"/>
        <v>3343.5468000000001</v>
      </c>
      <c r="U66">
        <f t="shared" si="4"/>
        <v>7295.6662896825355</v>
      </c>
    </row>
    <row r="67" spans="1:21" ht="15.75" customHeight="1" x14ac:dyDescent="0.3">
      <c r="A67" s="2" t="s">
        <v>207</v>
      </c>
      <c r="B67" s="4" t="s">
        <v>208</v>
      </c>
      <c r="C67" s="4" t="str">
        <f t="shared" ref="C67:C130" si="5">TEXT(B67,"dddd")</f>
        <v>Tuesday</v>
      </c>
      <c r="D67" s="4" t="str">
        <f t="shared" ref="D67:D130" si="6">TEXT(B67,"MMM-YYYY")</f>
        <v>Jul-2025</v>
      </c>
      <c r="E67" s="2" t="s">
        <v>68</v>
      </c>
      <c r="F67" s="2" t="s">
        <v>77</v>
      </c>
      <c r="G67" s="2" t="s">
        <v>84</v>
      </c>
      <c r="H67" s="2" t="s">
        <v>89</v>
      </c>
      <c r="I67" s="2">
        <v>3</v>
      </c>
      <c r="J67" s="2">
        <v>4904.5</v>
      </c>
      <c r="K67" s="6">
        <v>0.21</v>
      </c>
      <c r="L67" s="2">
        <v>11623.67</v>
      </c>
      <c r="M67" s="2" t="s">
        <v>64</v>
      </c>
      <c r="N67" s="2" t="s">
        <v>59</v>
      </c>
      <c r="O67" s="2" t="s">
        <v>60</v>
      </c>
      <c r="P67" s="2" t="s">
        <v>50</v>
      </c>
      <c r="Q67">
        <f t="shared" ref="Q67:Q130" si="7">J67*I67</f>
        <v>14713.5</v>
      </c>
      <c r="R67">
        <f t="shared" ref="R67:R130" si="8">Q67*(1-K67)</f>
        <v>11623.665000000001</v>
      </c>
      <c r="U67">
        <f t="shared" ref="U67:U130" si="9">AVERAGEIFS($Q$2:$Q$1501,$N$2:$N$1501,N67)</f>
        <v>7935.7313319672139</v>
      </c>
    </row>
    <row r="68" spans="1:21" ht="15.75" customHeight="1" x14ac:dyDescent="0.3">
      <c r="A68" s="2" t="s">
        <v>209</v>
      </c>
      <c r="B68" s="4" t="s">
        <v>183</v>
      </c>
      <c r="C68" s="4" t="str">
        <f t="shared" si="5"/>
        <v>Monday</v>
      </c>
      <c r="D68" s="4" t="str">
        <f t="shared" si="6"/>
        <v>Mar-2025</v>
      </c>
      <c r="E68" s="2" t="s">
        <v>68</v>
      </c>
      <c r="F68" s="2" t="s">
        <v>77</v>
      </c>
      <c r="G68" s="2" t="s">
        <v>160</v>
      </c>
      <c r="H68" s="2" t="s">
        <v>193</v>
      </c>
      <c r="I68" s="2">
        <v>1</v>
      </c>
      <c r="J68" s="2">
        <v>4874.05</v>
      </c>
      <c r="K68" s="6">
        <v>0.14000000000000001</v>
      </c>
      <c r="L68" s="2">
        <v>4191.68</v>
      </c>
      <c r="M68" s="2" t="s">
        <v>47</v>
      </c>
      <c r="N68" s="2" t="s">
        <v>65</v>
      </c>
      <c r="O68" s="2" t="s">
        <v>49</v>
      </c>
      <c r="P68" s="2" t="s">
        <v>50</v>
      </c>
      <c r="Q68">
        <f t="shared" si="7"/>
        <v>4874.05</v>
      </c>
      <c r="R68">
        <f t="shared" si="8"/>
        <v>4191.683</v>
      </c>
      <c r="U68">
        <f t="shared" si="9"/>
        <v>7560.0974409448818</v>
      </c>
    </row>
    <row r="69" spans="1:21" ht="15.75" customHeight="1" x14ac:dyDescent="0.3">
      <c r="A69" s="2" t="s">
        <v>210</v>
      </c>
      <c r="B69" s="4" t="s">
        <v>211</v>
      </c>
      <c r="C69" s="4" t="str">
        <f t="shared" si="5"/>
        <v>Saturday</v>
      </c>
      <c r="D69" s="4" t="str">
        <f t="shared" si="6"/>
        <v>Jan-2025</v>
      </c>
      <c r="E69" s="2" t="s">
        <v>53</v>
      </c>
      <c r="F69" s="2" t="s">
        <v>72</v>
      </c>
      <c r="G69" s="2" t="s">
        <v>84</v>
      </c>
      <c r="H69" s="2" t="s">
        <v>93</v>
      </c>
      <c r="I69" s="2">
        <v>4</v>
      </c>
      <c r="J69" s="2">
        <v>2445.6999999999998</v>
      </c>
      <c r="K69" s="6">
        <v>0.09</v>
      </c>
      <c r="L69" s="2">
        <v>8902.35</v>
      </c>
      <c r="M69" s="2" t="s">
        <v>64</v>
      </c>
      <c r="N69" s="2" t="s">
        <v>65</v>
      </c>
      <c r="O69" s="2" t="s">
        <v>90</v>
      </c>
      <c r="P69" s="2" t="s">
        <v>69</v>
      </c>
      <c r="Q69">
        <f t="shared" si="7"/>
        <v>9782.7999999999993</v>
      </c>
      <c r="R69">
        <f t="shared" si="8"/>
        <v>8902.348</v>
      </c>
      <c r="U69">
        <f t="shared" si="9"/>
        <v>7560.0974409448818</v>
      </c>
    </row>
    <row r="70" spans="1:21" ht="15.75" customHeight="1" x14ac:dyDescent="0.3">
      <c r="A70" s="2" t="s">
        <v>212</v>
      </c>
      <c r="B70" s="4" t="s">
        <v>213</v>
      </c>
      <c r="C70" s="4" t="str">
        <f t="shared" si="5"/>
        <v>Sunday</v>
      </c>
      <c r="D70" s="4" t="str">
        <f t="shared" si="6"/>
        <v>Apr-2025</v>
      </c>
      <c r="E70" s="2" t="s">
        <v>53</v>
      </c>
      <c r="F70" s="2" t="s">
        <v>77</v>
      </c>
      <c r="G70" s="2" t="s">
        <v>84</v>
      </c>
      <c r="H70" s="2" t="s">
        <v>93</v>
      </c>
      <c r="I70" s="2">
        <v>1</v>
      </c>
      <c r="J70" s="2">
        <v>2927.4</v>
      </c>
      <c r="K70" s="6">
        <v>0.17</v>
      </c>
      <c r="L70" s="2">
        <v>2429.7399999999998</v>
      </c>
      <c r="M70" s="2" t="s">
        <v>74</v>
      </c>
      <c r="N70" s="2" t="s">
        <v>65</v>
      </c>
      <c r="O70" s="2" t="s">
        <v>90</v>
      </c>
      <c r="P70" s="2" t="s">
        <v>142</v>
      </c>
      <c r="Q70">
        <f t="shared" si="7"/>
        <v>2927.4</v>
      </c>
      <c r="R70">
        <f t="shared" si="8"/>
        <v>2429.7419999999997</v>
      </c>
      <c r="U70">
        <f t="shared" si="9"/>
        <v>7560.0974409448818</v>
      </c>
    </row>
    <row r="71" spans="1:21" ht="15.75" customHeight="1" x14ac:dyDescent="0.3">
      <c r="A71" s="2" t="s">
        <v>214</v>
      </c>
      <c r="B71" s="4" t="s">
        <v>215</v>
      </c>
      <c r="C71" s="4" t="str">
        <f t="shared" si="5"/>
        <v>Friday</v>
      </c>
      <c r="D71" s="4" t="str">
        <f t="shared" si="6"/>
        <v>Feb-2025</v>
      </c>
      <c r="E71" s="2" t="s">
        <v>88</v>
      </c>
      <c r="F71" s="2" t="s">
        <v>54</v>
      </c>
      <c r="G71" s="2" t="s">
        <v>160</v>
      </c>
      <c r="H71" s="2" t="s">
        <v>193</v>
      </c>
      <c r="I71" s="2">
        <v>4</v>
      </c>
      <c r="J71" s="2">
        <v>3070.96</v>
      </c>
      <c r="K71" s="6">
        <v>0.2</v>
      </c>
      <c r="L71" s="2">
        <v>9827.07</v>
      </c>
      <c r="M71" s="2" t="s">
        <v>95</v>
      </c>
      <c r="N71" s="2" t="s">
        <v>59</v>
      </c>
      <c r="O71" s="2" t="s">
        <v>90</v>
      </c>
      <c r="P71" s="2" t="s">
        <v>50</v>
      </c>
      <c r="Q71">
        <f t="shared" si="7"/>
        <v>12283.84</v>
      </c>
      <c r="R71">
        <f t="shared" si="8"/>
        <v>9827.0720000000001</v>
      </c>
      <c r="U71">
        <f t="shared" si="9"/>
        <v>7935.7313319672139</v>
      </c>
    </row>
    <row r="72" spans="1:21" ht="15.75" customHeight="1" x14ac:dyDescent="0.3">
      <c r="A72" s="2" t="s">
        <v>216</v>
      </c>
      <c r="B72" s="4" t="s">
        <v>217</v>
      </c>
      <c r="C72" s="4" t="str">
        <f t="shared" si="5"/>
        <v>Friday</v>
      </c>
      <c r="D72" s="4" t="str">
        <f t="shared" si="6"/>
        <v>Jun-2025</v>
      </c>
      <c r="E72" s="2" t="s">
        <v>68</v>
      </c>
      <c r="F72" s="2" t="s">
        <v>44</v>
      </c>
      <c r="G72" s="2" t="s">
        <v>84</v>
      </c>
      <c r="H72" s="2" t="s">
        <v>89</v>
      </c>
      <c r="I72" s="2">
        <v>5</v>
      </c>
      <c r="J72" s="2">
        <v>3143.03</v>
      </c>
      <c r="K72" s="6">
        <v>0.15</v>
      </c>
      <c r="L72" s="2">
        <v>13357.88</v>
      </c>
      <c r="M72" s="2" t="s">
        <v>74</v>
      </c>
      <c r="N72" s="2" t="s">
        <v>65</v>
      </c>
      <c r="O72" s="2" t="s">
        <v>49</v>
      </c>
      <c r="P72" s="2" t="s">
        <v>69</v>
      </c>
      <c r="Q72">
        <f t="shared" si="7"/>
        <v>15715.150000000001</v>
      </c>
      <c r="R72">
        <f t="shared" si="8"/>
        <v>13357.877500000001</v>
      </c>
      <c r="U72">
        <f t="shared" si="9"/>
        <v>7560.0974409448818</v>
      </c>
    </row>
    <row r="73" spans="1:21" ht="15.75" customHeight="1" x14ac:dyDescent="0.3">
      <c r="A73" s="2" t="s">
        <v>218</v>
      </c>
      <c r="B73" s="4" t="s">
        <v>219</v>
      </c>
      <c r="C73" s="4" t="str">
        <f t="shared" si="5"/>
        <v>Monday</v>
      </c>
      <c r="D73" s="4" t="str">
        <f t="shared" si="6"/>
        <v>May-2025</v>
      </c>
      <c r="E73" s="2" t="s">
        <v>43</v>
      </c>
      <c r="F73" s="2" t="s">
        <v>54</v>
      </c>
      <c r="G73" s="2" t="s">
        <v>99</v>
      </c>
      <c r="H73" s="2" t="s">
        <v>122</v>
      </c>
      <c r="I73" s="2">
        <v>2</v>
      </c>
      <c r="J73" s="2">
        <v>951.69</v>
      </c>
      <c r="K73" s="6">
        <v>0.02</v>
      </c>
      <c r="L73" s="2">
        <v>1865.31</v>
      </c>
      <c r="M73" s="2" t="s">
        <v>95</v>
      </c>
      <c r="N73" s="2" t="s">
        <v>48</v>
      </c>
      <c r="O73" s="2" t="s">
        <v>90</v>
      </c>
      <c r="P73" s="2" t="s">
        <v>50</v>
      </c>
      <c r="Q73">
        <f t="shared" si="7"/>
        <v>1903.38</v>
      </c>
      <c r="R73">
        <f t="shared" si="8"/>
        <v>1865.3124</v>
      </c>
      <c r="U73">
        <f t="shared" si="9"/>
        <v>7295.6662896825355</v>
      </c>
    </row>
    <row r="74" spans="1:21" ht="15.75" customHeight="1" x14ac:dyDescent="0.3">
      <c r="A74" s="2" t="s">
        <v>220</v>
      </c>
      <c r="B74" s="4" t="s">
        <v>221</v>
      </c>
      <c r="C74" s="4" t="str">
        <f t="shared" si="5"/>
        <v>Saturday</v>
      </c>
      <c r="D74" s="4" t="str">
        <f t="shared" si="6"/>
        <v>May-2025</v>
      </c>
      <c r="E74" s="2" t="s">
        <v>43</v>
      </c>
      <c r="F74" s="2" t="s">
        <v>44</v>
      </c>
      <c r="G74" s="2" t="s">
        <v>57</v>
      </c>
      <c r="H74" s="2" t="s">
        <v>141</v>
      </c>
      <c r="I74" s="2">
        <v>3</v>
      </c>
      <c r="J74" s="2">
        <v>3564.08</v>
      </c>
      <c r="K74" s="6">
        <v>0.18</v>
      </c>
      <c r="L74" s="2">
        <v>8767.64</v>
      </c>
      <c r="M74" s="2" t="s">
        <v>95</v>
      </c>
      <c r="N74" s="2" t="s">
        <v>48</v>
      </c>
      <c r="O74" s="2" t="s">
        <v>60</v>
      </c>
      <c r="P74" s="2" t="s">
        <v>50</v>
      </c>
      <c r="Q74">
        <f t="shared" si="7"/>
        <v>10692.24</v>
      </c>
      <c r="R74">
        <f t="shared" si="8"/>
        <v>8767.6368000000002</v>
      </c>
      <c r="U74">
        <f t="shared" si="9"/>
        <v>7295.6662896825355</v>
      </c>
    </row>
    <row r="75" spans="1:21" ht="15.75" customHeight="1" x14ac:dyDescent="0.3">
      <c r="A75" s="2" t="s">
        <v>222</v>
      </c>
      <c r="B75" s="4" t="s">
        <v>223</v>
      </c>
      <c r="C75" s="4" t="str">
        <f t="shared" si="5"/>
        <v>Monday</v>
      </c>
      <c r="D75" s="4" t="str">
        <f t="shared" si="6"/>
        <v>Jun-2025</v>
      </c>
      <c r="E75" s="2" t="s">
        <v>83</v>
      </c>
      <c r="F75" s="2" t="s">
        <v>44</v>
      </c>
      <c r="G75" s="2" t="s">
        <v>160</v>
      </c>
      <c r="H75" s="2" t="s">
        <v>161</v>
      </c>
      <c r="I75" s="2">
        <v>2</v>
      </c>
      <c r="J75" s="2">
        <v>3273.41</v>
      </c>
      <c r="K75" s="6">
        <v>0.23</v>
      </c>
      <c r="L75" s="2">
        <v>5041.05</v>
      </c>
      <c r="M75" s="2" t="s">
        <v>95</v>
      </c>
      <c r="N75" s="2" t="s">
        <v>59</v>
      </c>
      <c r="O75" s="2" t="s">
        <v>90</v>
      </c>
      <c r="P75" s="2" t="s">
        <v>50</v>
      </c>
      <c r="Q75">
        <f t="shared" si="7"/>
        <v>6546.82</v>
      </c>
      <c r="R75">
        <f t="shared" si="8"/>
        <v>5041.0514000000003</v>
      </c>
      <c r="U75">
        <f t="shared" si="9"/>
        <v>7935.7313319672139</v>
      </c>
    </row>
    <row r="76" spans="1:21" ht="15.75" customHeight="1" x14ac:dyDescent="0.3">
      <c r="A76" s="2" t="s">
        <v>224</v>
      </c>
      <c r="B76" s="4" t="s">
        <v>225</v>
      </c>
      <c r="C76" s="4" t="str">
        <f t="shared" si="5"/>
        <v>Thursday</v>
      </c>
      <c r="D76" s="4" t="str">
        <f t="shared" si="6"/>
        <v>Jun-2025</v>
      </c>
      <c r="E76" s="2" t="s">
        <v>83</v>
      </c>
      <c r="F76" s="2" t="s">
        <v>54</v>
      </c>
      <c r="G76" s="2" t="s">
        <v>160</v>
      </c>
      <c r="H76" s="2" t="s">
        <v>180</v>
      </c>
      <c r="I76" s="2">
        <v>3</v>
      </c>
      <c r="J76" s="2">
        <v>3528.7</v>
      </c>
      <c r="K76" s="6">
        <v>0.24</v>
      </c>
      <c r="L76" s="2">
        <v>8045.44</v>
      </c>
      <c r="M76" s="2" t="s">
        <v>95</v>
      </c>
      <c r="N76" s="2" t="s">
        <v>65</v>
      </c>
      <c r="O76" s="2" t="s">
        <v>49</v>
      </c>
      <c r="P76" s="2" t="s">
        <v>50</v>
      </c>
      <c r="Q76">
        <f t="shared" si="7"/>
        <v>10586.099999999999</v>
      </c>
      <c r="R76">
        <f t="shared" si="8"/>
        <v>8045.4359999999988</v>
      </c>
      <c r="U76">
        <f t="shared" si="9"/>
        <v>7560.0974409448818</v>
      </c>
    </row>
    <row r="77" spans="1:21" ht="15.75" customHeight="1" x14ac:dyDescent="0.3">
      <c r="A77" s="2" t="s">
        <v>226</v>
      </c>
      <c r="B77" s="4" t="s">
        <v>227</v>
      </c>
      <c r="C77" s="4" t="str">
        <f t="shared" si="5"/>
        <v>Friday</v>
      </c>
      <c r="D77" s="4" t="str">
        <f t="shared" si="6"/>
        <v>Mar-2025</v>
      </c>
      <c r="E77" s="2" t="s">
        <v>83</v>
      </c>
      <c r="F77" s="2" t="s">
        <v>44</v>
      </c>
      <c r="G77" s="2" t="s">
        <v>57</v>
      </c>
      <c r="H77" s="2" t="s">
        <v>128</v>
      </c>
      <c r="I77" s="2">
        <v>3</v>
      </c>
      <c r="J77" s="2">
        <v>226.74</v>
      </c>
      <c r="K77" s="6">
        <v>0.06</v>
      </c>
      <c r="L77" s="2">
        <v>639.41</v>
      </c>
      <c r="M77" s="2" t="s">
        <v>81</v>
      </c>
      <c r="N77" s="2" t="s">
        <v>59</v>
      </c>
      <c r="O77" s="2" t="s">
        <v>49</v>
      </c>
      <c r="P77" s="2" t="s">
        <v>96</v>
      </c>
      <c r="Q77">
        <f t="shared" si="7"/>
        <v>680.22</v>
      </c>
      <c r="R77">
        <f t="shared" si="8"/>
        <v>639.40679999999998</v>
      </c>
      <c r="U77">
        <f t="shared" si="9"/>
        <v>7935.7313319672139</v>
      </c>
    </row>
    <row r="78" spans="1:21" ht="15.75" customHeight="1" x14ac:dyDescent="0.3">
      <c r="A78" s="2" t="s">
        <v>228</v>
      </c>
      <c r="B78" s="4" t="s">
        <v>229</v>
      </c>
      <c r="C78" s="4" t="str">
        <f t="shared" si="5"/>
        <v>Friday</v>
      </c>
      <c r="D78" s="4" t="str">
        <f t="shared" si="6"/>
        <v>Apr-2025</v>
      </c>
      <c r="E78" s="2" t="s">
        <v>88</v>
      </c>
      <c r="F78" s="2" t="s">
        <v>54</v>
      </c>
      <c r="G78" s="2" t="s">
        <v>160</v>
      </c>
      <c r="H78" s="2" t="s">
        <v>193</v>
      </c>
      <c r="I78" s="2">
        <v>4</v>
      </c>
      <c r="J78" s="2">
        <v>4588.76</v>
      </c>
      <c r="K78" s="6">
        <v>0.05</v>
      </c>
      <c r="L78" s="2">
        <v>17437.29</v>
      </c>
      <c r="M78" s="2" t="s">
        <v>74</v>
      </c>
      <c r="N78" s="2" t="s">
        <v>59</v>
      </c>
      <c r="O78" s="2" t="s">
        <v>49</v>
      </c>
      <c r="P78" s="2" t="s">
        <v>50</v>
      </c>
      <c r="Q78">
        <f t="shared" si="7"/>
        <v>18355.04</v>
      </c>
      <c r="R78">
        <f t="shared" si="8"/>
        <v>17437.288</v>
      </c>
      <c r="U78">
        <f t="shared" si="9"/>
        <v>7935.7313319672139</v>
      </c>
    </row>
    <row r="79" spans="1:21" ht="15.75" customHeight="1" x14ac:dyDescent="0.3">
      <c r="A79" s="2" t="s">
        <v>230</v>
      </c>
      <c r="B79" s="4" t="s">
        <v>231</v>
      </c>
      <c r="C79" s="4" t="str">
        <f t="shared" si="5"/>
        <v>Sunday</v>
      </c>
      <c r="D79" s="4" t="str">
        <f t="shared" si="6"/>
        <v>Feb-2025</v>
      </c>
      <c r="E79" s="2" t="s">
        <v>83</v>
      </c>
      <c r="F79" s="2" t="s">
        <v>72</v>
      </c>
      <c r="G79" s="2" t="s">
        <v>84</v>
      </c>
      <c r="H79" s="2" t="s">
        <v>93</v>
      </c>
      <c r="I79" s="2">
        <v>3</v>
      </c>
      <c r="J79" s="2">
        <v>1673.19</v>
      </c>
      <c r="K79" s="6">
        <v>0.03</v>
      </c>
      <c r="L79" s="2">
        <v>4868.9799999999996</v>
      </c>
      <c r="M79" s="2" t="s">
        <v>81</v>
      </c>
      <c r="N79" s="2" t="s">
        <v>65</v>
      </c>
      <c r="O79" s="2" t="s">
        <v>90</v>
      </c>
      <c r="P79" s="2" t="s">
        <v>50</v>
      </c>
      <c r="Q79">
        <f t="shared" si="7"/>
        <v>5019.57</v>
      </c>
      <c r="R79">
        <f t="shared" si="8"/>
        <v>4868.9829</v>
      </c>
      <c r="U79">
        <f t="shared" si="9"/>
        <v>7560.0974409448818</v>
      </c>
    </row>
    <row r="80" spans="1:21" ht="15.75" customHeight="1" x14ac:dyDescent="0.3">
      <c r="A80" s="2" t="s">
        <v>232</v>
      </c>
      <c r="B80" s="4" t="s">
        <v>138</v>
      </c>
      <c r="C80" s="4" t="str">
        <f t="shared" si="5"/>
        <v>Monday</v>
      </c>
      <c r="D80" s="4" t="str">
        <f t="shared" si="6"/>
        <v>May-2025</v>
      </c>
      <c r="E80" s="2" t="s">
        <v>83</v>
      </c>
      <c r="F80" s="2" t="s">
        <v>54</v>
      </c>
      <c r="G80" s="2" t="s">
        <v>84</v>
      </c>
      <c r="H80" s="2" t="s">
        <v>89</v>
      </c>
      <c r="I80" s="2">
        <v>4</v>
      </c>
      <c r="J80" s="2">
        <v>531.49</v>
      </c>
      <c r="K80" s="6">
        <v>0.06</v>
      </c>
      <c r="L80" s="2">
        <v>1998.4</v>
      </c>
      <c r="M80" s="2" t="s">
        <v>64</v>
      </c>
      <c r="N80" s="2" t="s">
        <v>48</v>
      </c>
      <c r="O80" s="2" t="s">
        <v>90</v>
      </c>
      <c r="P80" s="2" t="s">
        <v>69</v>
      </c>
      <c r="Q80">
        <f t="shared" si="7"/>
        <v>2125.96</v>
      </c>
      <c r="R80">
        <f t="shared" si="8"/>
        <v>1998.4023999999999</v>
      </c>
      <c r="U80">
        <f t="shared" si="9"/>
        <v>7295.6662896825355</v>
      </c>
    </row>
    <row r="81" spans="1:21" ht="15.75" customHeight="1" x14ac:dyDescent="0.3">
      <c r="A81" s="2" t="s">
        <v>233</v>
      </c>
      <c r="B81" s="4" t="s">
        <v>234</v>
      </c>
      <c r="C81" s="4" t="str">
        <f t="shared" si="5"/>
        <v>Thursday</v>
      </c>
      <c r="D81" s="4" t="str">
        <f t="shared" si="6"/>
        <v>Jan-2025</v>
      </c>
      <c r="E81" s="2" t="s">
        <v>83</v>
      </c>
      <c r="F81" s="2" t="s">
        <v>54</v>
      </c>
      <c r="G81" s="2" t="s">
        <v>45</v>
      </c>
      <c r="H81" s="2" t="s">
        <v>73</v>
      </c>
      <c r="I81" s="2">
        <v>5</v>
      </c>
      <c r="J81" s="2">
        <v>1872.72</v>
      </c>
      <c r="K81" s="6">
        <v>0.19</v>
      </c>
      <c r="L81" s="2">
        <v>7584.52</v>
      </c>
      <c r="M81" s="2" t="s">
        <v>95</v>
      </c>
      <c r="N81" s="2" t="s">
        <v>48</v>
      </c>
      <c r="O81" s="2" t="s">
        <v>49</v>
      </c>
      <c r="P81" s="2" t="s">
        <v>142</v>
      </c>
      <c r="Q81">
        <f t="shared" si="7"/>
        <v>9363.6</v>
      </c>
      <c r="R81">
        <f t="shared" si="8"/>
        <v>7584.5160000000005</v>
      </c>
      <c r="U81">
        <f t="shared" si="9"/>
        <v>7295.6662896825355</v>
      </c>
    </row>
    <row r="82" spans="1:21" ht="15.75" customHeight="1" x14ac:dyDescent="0.3">
      <c r="A82" s="2" t="s">
        <v>235</v>
      </c>
      <c r="B82" s="4" t="s">
        <v>198</v>
      </c>
      <c r="C82" s="4" t="str">
        <f t="shared" si="5"/>
        <v>Saturday</v>
      </c>
      <c r="D82" s="4" t="str">
        <f t="shared" si="6"/>
        <v>Jan-2025</v>
      </c>
      <c r="E82" s="2" t="s">
        <v>68</v>
      </c>
      <c r="F82" s="2" t="s">
        <v>77</v>
      </c>
      <c r="G82" s="2" t="s">
        <v>99</v>
      </c>
      <c r="H82" s="2" t="s">
        <v>107</v>
      </c>
      <c r="I82" s="2">
        <v>4</v>
      </c>
      <c r="J82" s="2">
        <v>4416.1499999999996</v>
      </c>
      <c r="K82" s="6">
        <v>0.12</v>
      </c>
      <c r="L82" s="2">
        <v>15544.85</v>
      </c>
      <c r="M82" s="2" t="s">
        <v>47</v>
      </c>
      <c r="N82" s="2" t="s">
        <v>65</v>
      </c>
      <c r="O82" s="2" t="s">
        <v>90</v>
      </c>
      <c r="P82" s="2" t="s">
        <v>50</v>
      </c>
      <c r="Q82">
        <f t="shared" si="7"/>
        <v>17664.599999999999</v>
      </c>
      <c r="R82">
        <f t="shared" si="8"/>
        <v>15544.847999999998</v>
      </c>
      <c r="U82">
        <f t="shared" si="9"/>
        <v>7560.0974409448818</v>
      </c>
    </row>
    <row r="83" spans="1:21" ht="15.75" customHeight="1" x14ac:dyDescent="0.3">
      <c r="A83" s="2" t="s">
        <v>236</v>
      </c>
      <c r="B83" s="4" t="s">
        <v>237</v>
      </c>
      <c r="C83" s="4" t="str">
        <f t="shared" si="5"/>
        <v>Sunday</v>
      </c>
      <c r="D83" s="4" t="str">
        <f t="shared" si="6"/>
        <v>May-2025</v>
      </c>
      <c r="E83" s="2" t="s">
        <v>68</v>
      </c>
      <c r="F83" s="2" t="s">
        <v>44</v>
      </c>
      <c r="G83" s="2" t="s">
        <v>160</v>
      </c>
      <c r="H83" s="2" t="s">
        <v>193</v>
      </c>
      <c r="I83" s="2">
        <v>2</v>
      </c>
      <c r="J83" s="2">
        <v>4962.0600000000004</v>
      </c>
      <c r="K83" s="6">
        <v>0.23</v>
      </c>
      <c r="L83" s="2">
        <v>7641.57</v>
      </c>
      <c r="M83" s="2" t="s">
        <v>74</v>
      </c>
      <c r="N83" s="2" t="s">
        <v>48</v>
      </c>
      <c r="O83" s="2" t="s">
        <v>60</v>
      </c>
      <c r="P83" s="2" t="s">
        <v>50</v>
      </c>
      <c r="Q83">
        <f t="shared" si="7"/>
        <v>9924.1200000000008</v>
      </c>
      <c r="R83">
        <f t="shared" si="8"/>
        <v>7641.5724000000009</v>
      </c>
      <c r="U83">
        <f t="shared" si="9"/>
        <v>7295.6662896825355</v>
      </c>
    </row>
    <row r="84" spans="1:21" ht="15.75" customHeight="1" x14ac:dyDescent="0.3">
      <c r="A84" s="2" t="s">
        <v>238</v>
      </c>
      <c r="B84" s="4" t="s">
        <v>239</v>
      </c>
      <c r="C84" s="4" t="str">
        <f t="shared" si="5"/>
        <v>Sunday</v>
      </c>
      <c r="D84" s="4" t="str">
        <f t="shared" si="6"/>
        <v>Feb-2025</v>
      </c>
      <c r="E84" s="2" t="s">
        <v>43</v>
      </c>
      <c r="F84" s="2" t="s">
        <v>77</v>
      </c>
      <c r="G84" s="2" t="s">
        <v>99</v>
      </c>
      <c r="H84" s="2" t="s">
        <v>147</v>
      </c>
      <c r="I84" s="2">
        <v>3</v>
      </c>
      <c r="J84" s="2">
        <v>2135.9</v>
      </c>
      <c r="K84" s="6">
        <v>0.12</v>
      </c>
      <c r="L84" s="2">
        <v>5638.78</v>
      </c>
      <c r="M84" s="2" t="s">
        <v>64</v>
      </c>
      <c r="N84" s="2" t="s">
        <v>59</v>
      </c>
      <c r="O84" s="2" t="s">
        <v>60</v>
      </c>
      <c r="P84" s="2" t="s">
        <v>50</v>
      </c>
      <c r="Q84">
        <f t="shared" si="7"/>
        <v>6407.7000000000007</v>
      </c>
      <c r="R84">
        <f t="shared" si="8"/>
        <v>5638.7760000000007</v>
      </c>
      <c r="U84">
        <f t="shared" si="9"/>
        <v>7935.7313319672139</v>
      </c>
    </row>
    <row r="85" spans="1:21" ht="15.75" customHeight="1" x14ac:dyDescent="0.3">
      <c r="A85" s="2" t="s">
        <v>240</v>
      </c>
      <c r="B85" s="4" t="s">
        <v>241</v>
      </c>
      <c r="C85" s="4" t="str">
        <f t="shared" si="5"/>
        <v>Monday</v>
      </c>
      <c r="D85" s="4" t="str">
        <f t="shared" si="6"/>
        <v>Jun-2025</v>
      </c>
      <c r="E85" s="2" t="s">
        <v>88</v>
      </c>
      <c r="F85" s="2" t="s">
        <v>72</v>
      </c>
      <c r="G85" s="2" t="s">
        <v>99</v>
      </c>
      <c r="H85" s="2" t="s">
        <v>147</v>
      </c>
      <c r="I85" s="2">
        <v>2</v>
      </c>
      <c r="J85" s="2">
        <v>4333.7299999999996</v>
      </c>
      <c r="K85" s="6">
        <v>7.0000000000000007E-2</v>
      </c>
      <c r="L85" s="2">
        <v>8060.74</v>
      </c>
      <c r="M85" s="2" t="s">
        <v>64</v>
      </c>
      <c r="N85" s="2" t="s">
        <v>59</v>
      </c>
      <c r="O85" s="2" t="s">
        <v>60</v>
      </c>
      <c r="P85" s="2" t="s">
        <v>69</v>
      </c>
      <c r="Q85">
        <f t="shared" si="7"/>
        <v>8667.4599999999991</v>
      </c>
      <c r="R85">
        <f t="shared" si="8"/>
        <v>8060.737799999999</v>
      </c>
      <c r="U85">
        <f t="shared" si="9"/>
        <v>7935.7313319672139</v>
      </c>
    </row>
    <row r="86" spans="1:21" ht="15.75" customHeight="1" x14ac:dyDescent="0.3">
      <c r="A86" s="2" t="s">
        <v>242</v>
      </c>
      <c r="B86" s="4" t="s">
        <v>215</v>
      </c>
      <c r="C86" s="4" t="str">
        <f t="shared" si="5"/>
        <v>Friday</v>
      </c>
      <c r="D86" s="4" t="str">
        <f t="shared" si="6"/>
        <v>Feb-2025</v>
      </c>
      <c r="E86" s="2" t="s">
        <v>53</v>
      </c>
      <c r="F86" s="2" t="s">
        <v>54</v>
      </c>
      <c r="G86" s="2" t="s">
        <v>57</v>
      </c>
      <c r="H86" s="2" t="s">
        <v>58</v>
      </c>
      <c r="I86" s="2">
        <v>3</v>
      </c>
      <c r="J86" s="2">
        <v>4203.63</v>
      </c>
      <c r="K86" s="6">
        <v>0.14000000000000001</v>
      </c>
      <c r="L86" s="2">
        <v>10845.37</v>
      </c>
      <c r="M86" s="2" t="s">
        <v>81</v>
      </c>
      <c r="N86" s="2" t="s">
        <v>59</v>
      </c>
      <c r="O86" s="2" t="s">
        <v>49</v>
      </c>
      <c r="P86" s="2" t="s">
        <v>69</v>
      </c>
      <c r="Q86">
        <f t="shared" si="7"/>
        <v>12610.89</v>
      </c>
      <c r="R86">
        <f t="shared" si="8"/>
        <v>10845.365399999999</v>
      </c>
      <c r="U86">
        <f t="shared" si="9"/>
        <v>7935.7313319672139</v>
      </c>
    </row>
    <row r="87" spans="1:21" ht="15.75" customHeight="1" x14ac:dyDescent="0.3">
      <c r="A87" s="2" t="s">
        <v>243</v>
      </c>
      <c r="B87" s="4" t="s">
        <v>211</v>
      </c>
      <c r="C87" s="4" t="str">
        <f t="shared" si="5"/>
        <v>Saturday</v>
      </c>
      <c r="D87" s="4" t="str">
        <f t="shared" si="6"/>
        <v>Jan-2025</v>
      </c>
      <c r="E87" s="2" t="s">
        <v>43</v>
      </c>
      <c r="F87" s="2" t="s">
        <v>77</v>
      </c>
      <c r="G87" s="2" t="s">
        <v>84</v>
      </c>
      <c r="H87" s="2" t="s">
        <v>85</v>
      </c>
      <c r="I87" s="2">
        <v>5</v>
      </c>
      <c r="J87" s="2">
        <v>1948.33</v>
      </c>
      <c r="K87" s="6">
        <v>0.23</v>
      </c>
      <c r="L87" s="2">
        <v>7501.07</v>
      </c>
      <c r="M87" s="2" t="s">
        <v>81</v>
      </c>
      <c r="N87" s="2" t="s">
        <v>59</v>
      </c>
      <c r="O87" s="2" t="s">
        <v>90</v>
      </c>
      <c r="P87" s="2" t="s">
        <v>50</v>
      </c>
      <c r="Q87">
        <f t="shared" si="7"/>
        <v>9741.65</v>
      </c>
      <c r="R87">
        <f t="shared" si="8"/>
        <v>7501.0704999999998</v>
      </c>
      <c r="U87">
        <f t="shared" si="9"/>
        <v>7935.7313319672139</v>
      </c>
    </row>
    <row r="88" spans="1:21" ht="15.75" customHeight="1" x14ac:dyDescent="0.3">
      <c r="A88" s="2" t="s">
        <v>244</v>
      </c>
      <c r="B88" s="4" t="s">
        <v>245</v>
      </c>
      <c r="C88" s="4" t="str">
        <f t="shared" si="5"/>
        <v>Wednesday</v>
      </c>
      <c r="D88" s="4" t="str">
        <f t="shared" si="6"/>
        <v>Jun-2025</v>
      </c>
      <c r="E88" s="2" t="s">
        <v>53</v>
      </c>
      <c r="F88" s="2" t="s">
        <v>77</v>
      </c>
      <c r="G88" s="2" t="s">
        <v>99</v>
      </c>
      <c r="H88" s="2" t="s">
        <v>147</v>
      </c>
      <c r="I88" s="2">
        <v>4</v>
      </c>
      <c r="J88" s="2">
        <v>3555.62</v>
      </c>
      <c r="K88" s="6">
        <v>0.2</v>
      </c>
      <c r="L88" s="2">
        <v>11377.98</v>
      </c>
      <c r="M88" s="2" t="s">
        <v>81</v>
      </c>
      <c r="N88" s="2" t="s">
        <v>59</v>
      </c>
      <c r="O88" s="2" t="s">
        <v>60</v>
      </c>
      <c r="P88" s="2" t="s">
        <v>50</v>
      </c>
      <c r="Q88">
        <f t="shared" si="7"/>
        <v>14222.48</v>
      </c>
      <c r="R88">
        <f t="shared" si="8"/>
        <v>11377.984</v>
      </c>
      <c r="U88">
        <f t="shared" si="9"/>
        <v>7935.7313319672139</v>
      </c>
    </row>
    <row r="89" spans="1:21" ht="15.75" customHeight="1" x14ac:dyDescent="0.3">
      <c r="A89" s="2" t="s">
        <v>246</v>
      </c>
      <c r="B89" s="4" t="s">
        <v>121</v>
      </c>
      <c r="C89" s="4" t="str">
        <f t="shared" si="5"/>
        <v>Monday</v>
      </c>
      <c r="D89" s="4" t="str">
        <f t="shared" si="6"/>
        <v>Feb-2025</v>
      </c>
      <c r="E89" s="2" t="s">
        <v>68</v>
      </c>
      <c r="F89" s="2" t="s">
        <v>54</v>
      </c>
      <c r="G89" s="2" t="s">
        <v>45</v>
      </c>
      <c r="H89" s="2" t="s">
        <v>78</v>
      </c>
      <c r="I89" s="2">
        <v>1</v>
      </c>
      <c r="J89" s="2">
        <v>4383.53</v>
      </c>
      <c r="K89" s="6">
        <v>0.11</v>
      </c>
      <c r="L89" s="2">
        <v>3901.34</v>
      </c>
      <c r="M89" s="2" t="s">
        <v>64</v>
      </c>
      <c r="N89" s="2" t="s">
        <v>65</v>
      </c>
      <c r="O89" s="2" t="s">
        <v>49</v>
      </c>
      <c r="P89" s="2" t="s">
        <v>50</v>
      </c>
      <c r="Q89">
        <f t="shared" si="7"/>
        <v>4383.53</v>
      </c>
      <c r="R89">
        <f t="shared" si="8"/>
        <v>3901.3416999999999</v>
      </c>
      <c r="U89">
        <f t="shared" si="9"/>
        <v>7560.0974409448818</v>
      </c>
    </row>
    <row r="90" spans="1:21" ht="15.75" customHeight="1" x14ac:dyDescent="0.3">
      <c r="A90" s="2" t="s">
        <v>247</v>
      </c>
      <c r="B90" s="4" t="s">
        <v>153</v>
      </c>
      <c r="C90" s="4" t="str">
        <f t="shared" si="5"/>
        <v>Friday</v>
      </c>
      <c r="D90" s="4" t="str">
        <f t="shared" si="6"/>
        <v>Jun-2025</v>
      </c>
      <c r="E90" s="2" t="s">
        <v>88</v>
      </c>
      <c r="F90" s="2" t="s">
        <v>44</v>
      </c>
      <c r="G90" s="2" t="s">
        <v>99</v>
      </c>
      <c r="H90" s="2" t="s">
        <v>147</v>
      </c>
      <c r="I90" s="2">
        <v>3</v>
      </c>
      <c r="J90" s="2">
        <v>1758.95</v>
      </c>
      <c r="K90" s="6">
        <v>0.17</v>
      </c>
      <c r="L90" s="2">
        <v>4379.79</v>
      </c>
      <c r="M90" s="2" t="s">
        <v>95</v>
      </c>
      <c r="N90" s="2" t="s">
        <v>65</v>
      </c>
      <c r="O90" s="2" t="s">
        <v>49</v>
      </c>
      <c r="P90" s="2" t="s">
        <v>69</v>
      </c>
      <c r="Q90">
        <f t="shared" si="7"/>
        <v>5276.85</v>
      </c>
      <c r="R90">
        <f t="shared" si="8"/>
        <v>4379.7855</v>
      </c>
      <c r="U90">
        <f t="shared" si="9"/>
        <v>7560.0974409448818</v>
      </c>
    </row>
    <row r="91" spans="1:21" ht="15.75" customHeight="1" x14ac:dyDescent="0.3">
      <c r="A91" s="2" t="s">
        <v>248</v>
      </c>
      <c r="B91" s="4" t="s">
        <v>87</v>
      </c>
      <c r="C91" s="4" t="str">
        <f t="shared" si="5"/>
        <v>Wednesday</v>
      </c>
      <c r="D91" s="4" t="str">
        <f t="shared" si="6"/>
        <v>Jan-2025</v>
      </c>
      <c r="E91" s="2" t="s">
        <v>43</v>
      </c>
      <c r="F91" s="2" t="s">
        <v>72</v>
      </c>
      <c r="G91" s="2" t="s">
        <v>57</v>
      </c>
      <c r="H91" s="2" t="s">
        <v>141</v>
      </c>
      <c r="I91" s="2">
        <v>1</v>
      </c>
      <c r="J91" s="2">
        <v>3125.55</v>
      </c>
      <c r="K91" s="6">
        <v>0.06</v>
      </c>
      <c r="L91" s="2">
        <v>2938.02</v>
      </c>
      <c r="M91" s="2" t="s">
        <v>74</v>
      </c>
      <c r="N91" s="2" t="s">
        <v>59</v>
      </c>
      <c r="O91" s="2" t="s">
        <v>49</v>
      </c>
      <c r="P91" s="2" t="s">
        <v>96</v>
      </c>
      <c r="Q91">
        <f t="shared" si="7"/>
        <v>3125.55</v>
      </c>
      <c r="R91">
        <f t="shared" si="8"/>
        <v>2938.0169999999998</v>
      </c>
      <c r="U91">
        <f t="shared" si="9"/>
        <v>7935.7313319672139</v>
      </c>
    </row>
    <row r="92" spans="1:21" ht="15.75" customHeight="1" x14ac:dyDescent="0.3">
      <c r="A92" s="2" t="s">
        <v>249</v>
      </c>
      <c r="B92" s="4" t="s">
        <v>183</v>
      </c>
      <c r="C92" s="4" t="str">
        <f t="shared" si="5"/>
        <v>Monday</v>
      </c>
      <c r="D92" s="4" t="str">
        <f t="shared" si="6"/>
        <v>Mar-2025</v>
      </c>
      <c r="E92" s="2" t="s">
        <v>53</v>
      </c>
      <c r="F92" s="2" t="s">
        <v>72</v>
      </c>
      <c r="G92" s="2" t="s">
        <v>45</v>
      </c>
      <c r="H92" s="2" t="s">
        <v>73</v>
      </c>
      <c r="I92" s="2">
        <v>2</v>
      </c>
      <c r="J92" s="2">
        <v>3500.61</v>
      </c>
      <c r="K92" s="6">
        <v>0.23</v>
      </c>
      <c r="L92" s="2">
        <v>5390.94</v>
      </c>
      <c r="M92" s="2" t="s">
        <v>95</v>
      </c>
      <c r="N92" s="2" t="s">
        <v>65</v>
      </c>
      <c r="O92" s="2" t="s">
        <v>90</v>
      </c>
      <c r="P92" s="2" t="s">
        <v>142</v>
      </c>
      <c r="Q92">
        <f t="shared" si="7"/>
        <v>7001.22</v>
      </c>
      <c r="R92">
        <f t="shared" si="8"/>
        <v>5390.9394000000002</v>
      </c>
      <c r="U92">
        <f t="shared" si="9"/>
        <v>7560.0974409448818</v>
      </c>
    </row>
    <row r="93" spans="1:21" ht="15.75" customHeight="1" x14ac:dyDescent="0.3">
      <c r="A93" s="2" t="s">
        <v>250</v>
      </c>
      <c r="B93" s="4" t="s">
        <v>67</v>
      </c>
      <c r="C93" s="4" t="str">
        <f t="shared" si="5"/>
        <v>Tuesday</v>
      </c>
      <c r="D93" s="4" t="str">
        <f t="shared" si="6"/>
        <v>Feb-2025</v>
      </c>
      <c r="E93" s="2" t="s">
        <v>43</v>
      </c>
      <c r="F93" s="2" t="s">
        <v>77</v>
      </c>
      <c r="G93" s="2" t="s">
        <v>160</v>
      </c>
      <c r="H93" s="2" t="s">
        <v>180</v>
      </c>
      <c r="I93" s="2">
        <v>2</v>
      </c>
      <c r="J93" s="2">
        <v>2702.71</v>
      </c>
      <c r="K93" s="6">
        <v>0.14000000000000001</v>
      </c>
      <c r="L93" s="2">
        <v>4648.66</v>
      </c>
      <c r="M93" s="2" t="s">
        <v>74</v>
      </c>
      <c r="N93" s="2" t="s">
        <v>48</v>
      </c>
      <c r="O93" s="2" t="s">
        <v>90</v>
      </c>
      <c r="P93" s="2" t="s">
        <v>50</v>
      </c>
      <c r="Q93">
        <f t="shared" si="7"/>
        <v>5405.42</v>
      </c>
      <c r="R93">
        <f t="shared" si="8"/>
        <v>4648.6611999999996</v>
      </c>
      <c r="U93">
        <f t="shared" si="9"/>
        <v>7295.6662896825355</v>
      </c>
    </row>
    <row r="94" spans="1:21" ht="15.75" customHeight="1" x14ac:dyDescent="0.3">
      <c r="A94" s="2" t="s">
        <v>251</v>
      </c>
      <c r="B94" s="4" t="s">
        <v>252</v>
      </c>
      <c r="C94" s="4" t="str">
        <f t="shared" si="5"/>
        <v>Tuesday</v>
      </c>
      <c r="D94" s="4" t="str">
        <f t="shared" si="6"/>
        <v>Apr-2025</v>
      </c>
      <c r="E94" s="2" t="s">
        <v>68</v>
      </c>
      <c r="F94" s="2" t="s">
        <v>54</v>
      </c>
      <c r="G94" s="2" t="s">
        <v>57</v>
      </c>
      <c r="H94" s="2" t="s">
        <v>141</v>
      </c>
      <c r="I94" s="2">
        <v>5</v>
      </c>
      <c r="J94" s="2">
        <v>801.28</v>
      </c>
      <c r="K94" s="6">
        <v>0.12</v>
      </c>
      <c r="L94" s="2">
        <v>3525.63</v>
      </c>
      <c r="M94" s="2" t="s">
        <v>47</v>
      </c>
      <c r="N94" s="2" t="s">
        <v>65</v>
      </c>
      <c r="O94" s="2" t="s">
        <v>60</v>
      </c>
      <c r="P94" s="2" t="s">
        <v>50</v>
      </c>
      <c r="Q94">
        <f t="shared" si="7"/>
        <v>4006.3999999999996</v>
      </c>
      <c r="R94">
        <f t="shared" si="8"/>
        <v>3525.6319999999996</v>
      </c>
      <c r="U94">
        <f t="shared" si="9"/>
        <v>7560.0974409448818</v>
      </c>
    </row>
    <row r="95" spans="1:21" ht="15.75" customHeight="1" x14ac:dyDescent="0.3">
      <c r="A95" s="2" t="s">
        <v>253</v>
      </c>
      <c r="B95" s="4" t="s">
        <v>254</v>
      </c>
      <c r="C95" s="4" t="str">
        <f t="shared" si="5"/>
        <v>Tuesday</v>
      </c>
      <c r="D95" s="4" t="str">
        <f t="shared" si="6"/>
        <v>May-2025</v>
      </c>
      <c r="E95" s="2" t="s">
        <v>43</v>
      </c>
      <c r="F95" s="2" t="s">
        <v>72</v>
      </c>
      <c r="G95" s="2" t="s">
        <v>45</v>
      </c>
      <c r="H95" s="2" t="s">
        <v>73</v>
      </c>
      <c r="I95" s="2">
        <v>1</v>
      </c>
      <c r="J95" s="2">
        <v>2264.48</v>
      </c>
      <c r="K95" s="6">
        <v>0.09</v>
      </c>
      <c r="L95" s="2">
        <v>2060.6799999999998</v>
      </c>
      <c r="M95" s="2" t="s">
        <v>64</v>
      </c>
      <c r="N95" s="2" t="s">
        <v>48</v>
      </c>
      <c r="O95" s="2" t="s">
        <v>49</v>
      </c>
      <c r="P95" s="2" t="s">
        <v>50</v>
      </c>
      <c r="Q95">
        <f t="shared" si="7"/>
        <v>2264.48</v>
      </c>
      <c r="R95">
        <f t="shared" si="8"/>
        <v>2060.6768000000002</v>
      </c>
      <c r="U95">
        <f t="shared" si="9"/>
        <v>7295.6662896825355</v>
      </c>
    </row>
    <row r="96" spans="1:21" ht="15.75" customHeight="1" x14ac:dyDescent="0.3">
      <c r="A96" s="2" t="s">
        <v>255</v>
      </c>
      <c r="B96" s="4" t="s">
        <v>217</v>
      </c>
      <c r="C96" s="4" t="str">
        <f t="shared" si="5"/>
        <v>Friday</v>
      </c>
      <c r="D96" s="4" t="str">
        <f t="shared" si="6"/>
        <v>Jun-2025</v>
      </c>
      <c r="E96" s="2" t="s">
        <v>83</v>
      </c>
      <c r="F96" s="2" t="s">
        <v>72</v>
      </c>
      <c r="G96" s="2" t="s">
        <v>84</v>
      </c>
      <c r="H96" s="2" t="s">
        <v>89</v>
      </c>
      <c r="I96" s="2">
        <v>4</v>
      </c>
      <c r="J96" s="2">
        <v>4281.34</v>
      </c>
      <c r="K96" s="6">
        <v>0.03</v>
      </c>
      <c r="L96" s="2">
        <v>16611.599999999999</v>
      </c>
      <c r="M96" s="2" t="s">
        <v>81</v>
      </c>
      <c r="N96" s="2" t="s">
        <v>48</v>
      </c>
      <c r="O96" s="2" t="s">
        <v>60</v>
      </c>
      <c r="P96" s="2" t="s">
        <v>50</v>
      </c>
      <c r="Q96">
        <f t="shared" si="7"/>
        <v>17125.36</v>
      </c>
      <c r="R96">
        <f t="shared" si="8"/>
        <v>16611.599200000001</v>
      </c>
      <c r="U96">
        <f t="shared" si="9"/>
        <v>7295.6662896825355</v>
      </c>
    </row>
    <row r="97" spans="1:21" ht="15.75" customHeight="1" x14ac:dyDescent="0.3">
      <c r="A97" s="2" t="s">
        <v>256</v>
      </c>
      <c r="B97" s="4" t="s">
        <v>227</v>
      </c>
      <c r="C97" s="4" t="str">
        <f t="shared" si="5"/>
        <v>Friday</v>
      </c>
      <c r="D97" s="4" t="str">
        <f t="shared" si="6"/>
        <v>Mar-2025</v>
      </c>
      <c r="E97" s="2" t="s">
        <v>83</v>
      </c>
      <c r="F97" s="2" t="s">
        <v>54</v>
      </c>
      <c r="G97" s="2" t="s">
        <v>160</v>
      </c>
      <c r="H97" s="2" t="s">
        <v>193</v>
      </c>
      <c r="I97" s="2">
        <v>5</v>
      </c>
      <c r="J97" s="2">
        <v>4338.83</v>
      </c>
      <c r="K97" s="6">
        <v>0.19</v>
      </c>
      <c r="L97" s="2">
        <v>17572.259999999998</v>
      </c>
      <c r="M97" s="2" t="s">
        <v>81</v>
      </c>
      <c r="N97" s="2" t="s">
        <v>48</v>
      </c>
      <c r="O97" s="2" t="s">
        <v>90</v>
      </c>
      <c r="P97" s="2" t="s">
        <v>142</v>
      </c>
      <c r="Q97">
        <f t="shared" si="7"/>
        <v>21694.15</v>
      </c>
      <c r="R97">
        <f t="shared" si="8"/>
        <v>17572.261500000001</v>
      </c>
      <c r="U97">
        <f t="shared" si="9"/>
        <v>7295.6662896825355</v>
      </c>
    </row>
    <row r="98" spans="1:21" ht="15.75" customHeight="1" x14ac:dyDescent="0.3">
      <c r="A98" s="2" t="s">
        <v>257</v>
      </c>
      <c r="B98" s="4" t="s">
        <v>163</v>
      </c>
      <c r="C98" s="4" t="str">
        <f t="shared" si="5"/>
        <v>Monday</v>
      </c>
      <c r="D98" s="4" t="str">
        <f t="shared" si="6"/>
        <v>Feb-2025</v>
      </c>
      <c r="E98" s="2" t="s">
        <v>68</v>
      </c>
      <c r="F98" s="2" t="s">
        <v>77</v>
      </c>
      <c r="G98" s="2" t="s">
        <v>160</v>
      </c>
      <c r="H98" s="2" t="s">
        <v>161</v>
      </c>
      <c r="I98" s="2">
        <v>2</v>
      </c>
      <c r="J98" s="2">
        <v>3142.37</v>
      </c>
      <c r="K98" s="6">
        <v>0.17</v>
      </c>
      <c r="L98" s="2">
        <v>5216.33</v>
      </c>
      <c r="M98" s="2" t="s">
        <v>81</v>
      </c>
      <c r="N98" s="2" t="s">
        <v>48</v>
      </c>
      <c r="O98" s="2" t="s">
        <v>49</v>
      </c>
      <c r="P98" s="2" t="s">
        <v>50</v>
      </c>
      <c r="Q98">
        <f t="shared" si="7"/>
        <v>6284.74</v>
      </c>
      <c r="R98">
        <f t="shared" si="8"/>
        <v>5216.3341999999993</v>
      </c>
      <c r="U98">
        <f t="shared" si="9"/>
        <v>7295.6662896825355</v>
      </c>
    </row>
    <row r="99" spans="1:21" ht="15.75" customHeight="1" x14ac:dyDescent="0.3">
      <c r="A99" s="2" t="s">
        <v>258</v>
      </c>
      <c r="B99" s="4" t="s">
        <v>259</v>
      </c>
      <c r="C99" s="4" t="str">
        <f t="shared" si="5"/>
        <v>Saturday</v>
      </c>
      <c r="D99" s="4" t="str">
        <f t="shared" si="6"/>
        <v>Mar-2025</v>
      </c>
      <c r="E99" s="2" t="s">
        <v>83</v>
      </c>
      <c r="F99" s="2" t="s">
        <v>72</v>
      </c>
      <c r="G99" s="2" t="s">
        <v>45</v>
      </c>
      <c r="H99" s="2" t="s">
        <v>63</v>
      </c>
      <c r="I99" s="2">
        <v>3</v>
      </c>
      <c r="J99" s="2">
        <v>3688.56</v>
      </c>
      <c r="K99" s="6">
        <v>0.02</v>
      </c>
      <c r="L99" s="2">
        <v>10844.37</v>
      </c>
      <c r="M99" s="2" t="s">
        <v>95</v>
      </c>
      <c r="N99" s="2" t="s">
        <v>59</v>
      </c>
      <c r="O99" s="2" t="s">
        <v>60</v>
      </c>
      <c r="P99" s="2" t="s">
        <v>50</v>
      </c>
      <c r="Q99">
        <f t="shared" si="7"/>
        <v>11065.68</v>
      </c>
      <c r="R99">
        <f t="shared" si="8"/>
        <v>10844.366400000001</v>
      </c>
      <c r="U99">
        <f t="shared" si="9"/>
        <v>7935.7313319672139</v>
      </c>
    </row>
    <row r="100" spans="1:21" ht="15.75" customHeight="1" x14ac:dyDescent="0.3">
      <c r="A100" s="2" t="s">
        <v>260</v>
      </c>
      <c r="B100" s="4" t="s">
        <v>261</v>
      </c>
      <c r="C100" s="4" t="str">
        <f t="shared" si="5"/>
        <v>Wednesday</v>
      </c>
      <c r="D100" s="4" t="str">
        <f t="shared" si="6"/>
        <v>Mar-2025</v>
      </c>
      <c r="E100" s="2" t="s">
        <v>88</v>
      </c>
      <c r="F100" s="2" t="s">
        <v>72</v>
      </c>
      <c r="G100" s="2" t="s">
        <v>99</v>
      </c>
      <c r="H100" s="2" t="s">
        <v>122</v>
      </c>
      <c r="I100" s="2">
        <v>5</v>
      </c>
      <c r="J100" s="2">
        <v>2558.79</v>
      </c>
      <c r="K100" s="6">
        <v>7.0000000000000007E-2</v>
      </c>
      <c r="L100" s="2">
        <v>11898.37</v>
      </c>
      <c r="M100" s="2" t="s">
        <v>64</v>
      </c>
      <c r="N100" s="2" t="s">
        <v>65</v>
      </c>
      <c r="O100" s="2" t="s">
        <v>90</v>
      </c>
      <c r="P100" s="2" t="s">
        <v>69</v>
      </c>
      <c r="Q100">
        <f t="shared" si="7"/>
        <v>12793.95</v>
      </c>
      <c r="R100">
        <f t="shared" si="8"/>
        <v>11898.3735</v>
      </c>
      <c r="U100">
        <f t="shared" si="9"/>
        <v>7560.0974409448818</v>
      </c>
    </row>
    <row r="101" spans="1:21" ht="15.75" customHeight="1" x14ac:dyDescent="0.3">
      <c r="A101" s="2" t="s">
        <v>262</v>
      </c>
      <c r="B101" s="4" t="s">
        <v>263</v>
      </c>
      <c r="C101" s="4" t="str">
        <f t="shared" si="5"/>
        <v>Wednesday</v>
      </c>
      <c r="D101" s="4" t="str">
        <f t="shared" si="6"/>
        <v>Feb-2025</v>
      </c>
      <c r="E101" s="2" t="s">
        <v>43</v>
      </c>
      <c r="F101" s="2" t="s">
        <v>54</v>
      </c>
      <c r="G101" s="2" t="s">
        <v>84</v>
      </c>
      <c r="H101" s="2" t="s">
        <v>89</v>
      </c>
      <c r="I101" s="2">
        <v>1</v>
      </c>
      <c r="J101" s="2">
        <v>789.71</v>
      </c>
      <c r="K101" s="6">
        <v>0.24</v>
      </c>
      <c r="L101" s="2">
        <v>600.17999999999995</v>
      </c>
      <c r="M101" s="2" t="s">
        <v>95</v>
      </c>
      <c r="N101" s="2" t="s">
        <v>65</v>
      </c>
      <c r="O101" s="2" t="s">
        <v>49</v>
      </c>
      <c r="P101" s="2" t="s">
        <v>96</v>
      </c>
      <c r="Q101">
        <f t="shared" si="7"/>
        <v>789.71</v>
      </c>
      <c r="R101">
        <f t="shared" si="8"/>
        <v>600.17960000000005</v>
      </c>
      <c r="U101">
        <f t="shared" si="9"/>
        <v>7560.0974409448818</v>
      </c>
    </row>
    <row r="102" spans="1:21" ht="15.75" customHeight="1" x14ac:dyDescent="0.3">
      <c r="A102" s="2" t="s">
        <v>264</v>
      </c>
      <c r="B102" s="4" t="s">
        <v>265</v>
      </c>
      <c r="C102" s="4" t="str">
        <f t="shared" si="5"/>
        <v>Tuesday</v>
      </c>
      <c r="D102" s="4" t="str">
        <f t="shared" si="6"/>
        <v>May-2025</v>
      </c>
      <c r="E102" s="2" t="s">
        <v>53</v>
      </c>
      <c r="F102" s="2" t="s">
        <v>72</v>
      </c>
      <c r="G102" s="2" t="s">
        <v>57</v>
      </c>
      <c r="H102" s="2" t="s">
        <v>58</v>
      </c>
      <c r="I102" s="2">
        <v>3</v>
      </c>
      <c r="J102" s="2">
        <v>2729.2</v>
      </c>
      <c r="K102" s="6">
        <v>0.11</v>
      </c>
      <c r="L102" s="2">
        <v>7286.96</v>
      </c>
      <c r="M102" s="2" t="s">
        <v>74</v>
      </c>
      <c r="N102" s="2" t="s">
        <v>48</v>
      </c>
      <c r="O102" s="2" t="s">
        <v>49</v>
      </c>
      <c r="P102" s="2" t="s">
        <v>50</v>
      </c>
      <c r="Q102">
        <f t="shared" si="7"/>
        <v>8187.5999999999995</v>
      </c>
      <c r="R102">
        <f t="shared" si="8"/>
        <v>7286.9639999999999</v>
      </c>
      <c r="U102">
        <f t="shared" si="9"/>
        <v>7295.6662896825355</v>
      </c>
    </row>
    <row r="103" spans="1:21" ht="15.75" customHeight="1" x14ac:dyDescent="0.3">
      <c r="A103" s="2" t="s">
        <v>266</v>
      </c>
      <c r="B103" s="4" t="s">
        <v>195</v>
      </c>
      <c r="C103" s="4" t="str">
        <f t="shared" si="5"/>
        <v>Sunday</v>
      </c>
      <c r="D103" s="4" t="str">
        <f t="shared" si="6"/>
        <v>Feb-2025</v>
      </c>
      <c r="E103" s="2" t="s">
        <v>88</v>
      </c>
      <c r="F103" s="2" t="s">
        <v>77</v>
      </c>
      <c r="G103" s="2" t="s">
        <v>160</v>
      </c>
      <c r="H103" s="2" t="s">
        <v>193</v>
      </c>
      <c r="I103" s="2">
        <v>5</v>
      </c>
      <c r="J103" s="2">
        <v>4432.75</v>
      </c>
      <c r="K103" s="6">
        <v>0.14000000000000001</v>
      </c>
      <c r="L103" s="2">
        <v>19060.830000000002</v>
      </c>
      <c r="M103" s="2" t="s">
        <v>74</v>
      </c>
      <c r="N103" s="2" t="s">
        <v>48</v>
      </c>
      <c r="O103" s="2" t="s">
        <v>49</v>
      </c>
      <c r="P103" s="2" t="s">
        <v>50</v>
      </c>
      <c r="Q103">
        <f t="shared" si="7"/>
        <v>22163.75</v>
      </c>
      <c r="R103">
        <f t="shared" si="8"/>
        <v>19060.825000000001</v>
      </c>
      <c r="U103">
        <f t="shared" si="9"/>
        <v>7295.6662896825355</v>
      </c>
    </row>
    <row r="104" spans="1:21" ht="15.75" customHeight="1" x14ac:dyDescent="0.3">
      <c r="A104" s="2" t="s">
        <v>267</v>
      </c>
      <c r="B104" s="4" t="s">
        <v>138</v>
      </c>
      <c r="C104" s="4" t="str">
        <f t="shared" si="5"/>
        <v>Monday</v>
      </c>
      <c r="D104" s="4" t="str">
        <f t="shared" si="6"/>
        <v>May-2025</v>
      </c>
      <c r="E104" s="2" t="s">
        <v>83</v>
      </c>
      <c r="F104" s="2" t="s">
        <v>44</v>
      </c>
      <c r="G104" s="2" t="s">
        <v>84</v>
      </c>
      <c r="H104" s="2" t="s">
        <v>89</v>
      </c>
      <c r="I104" s="2">
        <v>1</v>
      </c>
      <c r="J104" s="2">
        <v>4736.68</v>
      </c>
      <c r="K104" s="6">
        <v>0.08</v>
      </c>
      <c r="L104" s="2">
        <v>4357.75</v>
      </c>
      <c r="M104" s="2" t="s">
        <v>95</v>
      </c>
      <c r="N104" s="2" t="s">
        <v>48</v>
      </c>
      <c r="O104" s="2" t="s">
        <v>60</v>
      </c>
      <c r="P104" s="2" t="s">
        <v>50</v>
      </c>
      <c r="Q104">
        <f t="shared" si="7"/>
        <v>4736.68</v>
      </c>
      <c r="R104">
        <f t="shared" si="8"/>
        <v>4357.7456000000002</v>
      </c>
      <c r="U104">
        <f t="shared" si="9"/>
        <v>7295.6662896825355</v>
      </c>
    </row>
    <row r="105" spans="1:21" ht="15.75" customHeight="1" x14ac:dyDescent="0.3">
      <c r="A105" s="2" t="s">
        <v>268</v>
      </c>
      <c r="B105" s="4" t="s">
        <v>269</v>
      </c>
      <c r="C105" s="4" t="str">
        <f t="shared" si="5"/>
        <v>Thursday</v>
      </c>
      <c r="D105" s="4" t="str">
        <f t="shared" si="6"/>
        <v>Jul-2025</v>
      </c>
      <c r="E105" s="2" t="s">
        <v>83</v>
      </c>
      <c r="F105" s="2" t="s">
        <v>54</v>
      </c>
      <c r="G105" s="2" t="s">
        <v>57</v>
      </c>
      <c r="H105" s="2" t="s">
        <v>110</v>
      </c>
      <c r="I105" s="2">
        <v>5</v>
      </c>
      <c r="J105" s="2">
        <v>2153.7199999999998</v>
      </c>
      <c r="K105" s="6">
        <v>0.19</v>
      </c>
      <c r="L105" s="2">
        <v>8722.57</v>
      </c>
      <c r="M105" s="2" t="s">
        <v>74</v>
      </c>
      <c r="N105" s="2" t="s">
        <v>65</v>
      </c>
      <c r="O105" s="2" t="s">
        <v>90</v>
      </c>
      <c r="P105" s="2" t="s">
        <v>50</v>
      </c>
      <c r="Q105">
        <f t="shared" si="7"/>
        <v>10768.599999999999</v>
      </c>
      <c r="R105">
        <f t="shared" si="8"/>
        <v>8722.5659999999989</v>
      </c>
      <c r="U105">
        <f t="shared" si="9"/>
        <v>7560.0974409448818</v>
      </c>
    </row>
    <row r="106" spans="1:21" ht="15.75" customHeight="1" x14ac:dyDescent="0.3">
      <c r="A106" s="2" t="s">
        <v>270</v>
      </c>
      <c r="B106" s="4" t="s">
        <v>271</v>
      </c>
      <c r="C106" s="4" t="str">
        <f t="shared" si="5"/>
        <v>Thursday</v>
      </c>
      <c r="D106" s="4" t="str">
        <f t="shared" si="6"/>
        <v>May-2025</v>
      </c>
      <c r="E106" s="2" t="s">
        <v>43</v>
      </c>
      <c r="F106" s="2" t="s">
        <v>72</v>
      </c>
      <c r="G106" s="2" t="s">
        <v>84</v>
      </c>
      <c r="H106" s="2" t="s">
        <v>85</v>
      </c>
      <c r="I106" s="2">
        <v>3</v>
      </c>
      <c r="J106" s="2">
        <v>1164.6199999999999</v>
      </c>
      <c r="K106" s="6">
        <v>0.11</v>
      </c>
      <c r="L106" s="2">
        <v>3109.54</v>
      </c>
      <c r="M106" s="2" t="s">
        <v>95</v>
      </c>
      <c r="N106" s="2" t="s">
        <v>59</v>
      </c>
      <c r="O106" s="2" t="s">
        <v>90</v>
      </c>
      <c r="P106" s="2" t="s">
        <v>50</v>
      </c>
      <c r="Q106">
        <f t="shared" si="7"/>
        <v>3493.8599999999997</v>
      </c>
      <c r="R106">
        <f t="shared" si="8"/>
        <v>3109.5353999999998</v>
      </c>
      <c r="U106">
        <f t="shared" si="9"/>
        <v>7935.7313319672139</v>
      </c>
    </row>
    <row r="107" spans="1:21" ht="15.75" customHeight="1" x14ac:dyDescent="0.3">
      <c r="A107" s="2" t="s">
        <v>272</v>
      </c>
      <c r="B107" s="4" t="s">
        <v>273</v>
      </c>
      <c r="C107" s="4" t="str">
        <f t="shared" si="5"/>
        <v>Thursday</v>
      </c>
      <c r="D107" s="4" t="str">
        <f t="shared" si="6"/>
        <v>May-2025</v>
      </c>
      <c r="E107" s="2" t="s">
        <v>53</v>
      </c>
      <c r="F107" s="2" t="s">
        <v>44</v>
      </c>
      <c r="G107" s="2" t="s">
        <v>160</v>
      </c>
      <c r="H107" s="2" t="s">
        <v>180</v>
      </c>
      <c r="I107" s="2">
        <v>2</v>
      </c>
      <c r="J107" s="2">
        <v>4844.21</v>
      </c>
      <c r="K107" s="6">
        <v>0.24</v>
      </c>
      <c r="L107" s="2">
        <v>7363.2</v>
      </c>
      <c r="M107" s="2" t="s">
        <v>74</v>
      </c>
      <c r="N107" s="2" t="s">
        <v>65</v>
      </c>
      <c r="O107" s="2" t="s">
        <v>60</v>
      </c>
      <c r="P107" s="2" t="s">
        <v>50</v>
      </c>
      <c r="Q107">
        <f t="shared" si="7"/>
        <v>9688.42</v>
      </c>
      <c r="R107">
        <f t="shared" si="8"/>
        <v>7363.1992</v>
      </c>
      <c r="U107">
        <f t="shared" si="9"/>
        <v>7560.0974409448818</v>
      </c>
    </row>
    <row r="108" spans="1:21" ht="15.75" customHeight="1" x14ac:dyDescent="0.3">
      <c r="A108" s="2" t="s">
        <v>274</v>
      </c>
      <c r="B108" s="4" t="s">
        <v>234</v>
      </c>
      <c r="C108" s="4" t="str">
        <f t="shared" si="5"/>
        <v>Thursday</v>
      </c>
      <c r="D108" s="4" t="str">
        <f t="shared" si="6"/>
        <v>Jan-2025</v>
      </c>
      <c r="E108" s="2" t="s">
        <v>53</v>
      </c>
      <c r="F108" s="2" t="s">
        <v>77</v>
      </c>
      <c r="G108" s="2" t="s">
        <v>57</v>
      </c>
      <c r="H108" s="2" t="s">
        <v>128</v>
      </c>
      <c r="I108" s="2">
        <v>2</v>
      </c>
      <c r="J108" s="2">
        <v>3956.19</v>
      </c>
      <c r="K108" s="6">
        <v>0.05</v>
      </c>
      <c r="L108" s="2">
        <v>7516.76</v>
      </c>
      <c r="M108" s="2" t="s">
        <v>81</v>
      </c>
      <c r="N108" s="2" t="s">
        <v>48</v>
      </c>
      <c r="O108" s="2" t="s">
        <v>49</v>
      </c>
      <c r="P108" s="2" t="s">
        <v>50</v>
      </c>
      <c r="Q108">
        <f t="shared" si="7"/>
        <v>7912.38</v>
      </c>
      <c r="R108">
        <f t="shared" si="8"/>
        <v>7516.7609999999995</v>
      </c>
      <c r="U108">
        <f t="shared" si="9"/>
        <v>7295.6662896825355</v>
      </c>
    </row>
    <row r="109" spans="1:21" ht="15.75" customHeight="1" x14ac:dyDescent="0.3">
      <c r="A109" s="2" t="s">
        <v>275</v>
      </c>
      <c r="B109" s="4" t="s">
        <v>276</v>
      </c>
      <c r="C109" s="4" t="str">
        <f t="shared" si="5"/>
        <v>Thursday</v>
      </c>
      <c r="D109" s="4" t="str">
        <f t="shared" si="6"/>
        <v>May-2025</v>
      </c>
      <c r="E109" s="2" t="s">
        <v>88</v>
      </c>
      <c r="F109" s="2" t="s">
        <v>72</v>
      </c>
      <c r="G109" s="2" t="s">
        <v>99</v>
      </c>
      <c r="H109" s="2" t="s">
        <v>107</v>
      </c>
      <c r="I109" s="2">
        <v>3</v>
      </c>
      <c r="J109" s="2">
        <v>4306.1899999999996</v>
      </c>
      <c r="K109" s="6">
        <v>0.04</v>
      </c>
      <c r="L109" s="2">
        <v>12401.83</v>
      </c>
      <c r="M109" s="2" t="s">
        <v>64</v>
      </c>
      <c r="N109" s="2" t="s">
        <v>48</v>
      </c>
      <c r="O109" s="2" t="s">
        <v>90</v>
      </c>
      <c r="P109" s="2" t="s">
        <v>142</v>
      </c>
      <c r="Q109">
        <f t="shared" si="7"/>
        <v>12918.57</v>
      </c>
      <c r="R109">
        <f t="shared" si="8"/>
        <v>12401.8272</v>
      </c>
      <c r="U109">
        <f t="shared" si="9"/>
        <v>7295.6662896825355</v>
      </c>
    </row>
    <row r="110" spans="1:21" ht="15.75" customHeight="1" x14ac:dyDescent="0.3">
      <c r="A110" s="2" t="s">
        <v>277</v>
      </c>
      <c r="B110" s="4" t="s">
        <v>254</v>
      </c>
      <c r="C110" s="4" t="str">
        <f t="shared" si="5"/>
        <v>Tuesday</v>
      </c>
      <c r="D110" s="4" t="str">
        <f t="shared" si="6"/>
        <v>May-2025</v>
      </c>
      <c r="E110" s="2" t="s">
        <v>88</v>
      </c>
      <c r="F110" s="2" t="s">
        <v>44</v>
      </c>
      <c r="G110" s="2" t="s">
        <v>45</v>
      </c>
      <c r="H110" s="2" t="s">
        <v>46</v>
      </c>
      <c r="I110" s="2">
        <v>2</v>
      </c>
      <c r="J110" s="2">
        <v>2985.38</v>
      </c>
      <c r="K110" s="6">
        <v>0</v>
      </c>
      <c r="L110" s="2">
        <v>5970.76</v>
      </c>
      <c r="M110" s="2" t="s">
        <v>95</v>
      </c>
      <c r="N110" s="2" t="s">
        <v>65</v>
      </c>
      <c r="O110" s="2" t="s">
        <v>60</v>
      </c>
      <c r="P110" s="2" t="s">
        <v>50</v>
      </c>
      <c r="Q110">
        <f t="shared" si="7"/>
        <v>5970.76</v>
      </c>
      <c r="R110">
        <f t="shared" si="8"/>
        <v>5970.76</v>
      </c>
      <c r="U110">
        <f t="shared" si="9"/>
        <v>7560.0974409448818</v>
      </c>
    </row>
    <row r="111" spans="1:21" ht="15.75" customHeight="1" x14ac:dyDescent="0.3">
      <c r="A111" s="2" t="s">
        <v>278</v>
      </c>
      <c r="B111" s="4" t="s">
        <v>279</v>
      </c>
      <c r="C111" s="4" t="str">
        <f t="shared" si="5"/>
        <v>Wednesday</v>
      </c>
      <c r="D111" s="4" t="str">
        <f t="shared" si="6"/>
        <v>Feb-2025</v>
      </c>
      <c r="E111" s="2" t="s">
        <v>53</v>
      </c>
      <c r="F111" s="2" t="s">
        <v>77</v>
      </c>
      <c r="G111" s="2" t="s">
        <v>84</v>
      </c>
      <c r="H111" s="2" t="s">
        <v>93</v>
      </c>
      <c r="I111" s="2">
        <v>3</v>
      </c>
      <c r="J111" s="2">
        <v>2614.87</v>
      </c>
      <c r="K111" s="6">
        <v>0.03</v>
      </c>
      <c r="L111" s="2">
        <v>7609.27</v>
      </c>
      <c r="M111" s="2" t="s">
        <v>74</v>
      </c>
      <c r="N111" s="2" t="s">
        <v>65</v>
      </c>
      <c r="O111" s="2" t="s">
        <v>49</v>
      </c>
      <c r="P111" s="2" t="s">
        <v>69</v>
      </c>
      <c r="Q111">
        <f t="shared" si="7"/>
        <v>7844.61</v>
      </c>
      <c r="R111">
        <f t="shared" si="8"/>
        <v>7609.2716999999993</v>
      </c>
      <c r="U111">
        <f t="shared" si="9"/>
        <v>7560.0974409448818</v>
      </c>
    </row>
    <row r="112" spans="1:21" ht="15.75" customHeight="1" x14ac:dyDescent="0.3">
      <c r="A112" s="2" t="s">
        <v>280</v>
      </c>
      <c r="B112" s="4" t="s">
        <v>281</v>
      </c>
      <c r="C112" s="4" t="str">
        <f t="shared" si="5"/>
        <v>Wednesday</v>
      </c>
      <c r="D112" s="4" t="str">
        <f t="shared" si="6"/>
        <v>Apr-2025</v>
      </c>
      <c r="E112" s="2" t="s">
        <v>83</v>
      </c>
      <c r="F112" s="2" t="s">
        <v>54</v>
      </c>
      <c r="G112" s="2" t="s">
        <v>45</v>
      </c>
      <c r="H112" s="2" t="s">
        <v>63</v>
      </c>
      <c r="I112" s="2">
        <v>4</v>
      </c>
      <c r="J112" s="2">
        <v>4251.76</v>
      </c>
      <c r="K112" s="6">
        <v>0.11</v>
      </c>
      <c r="L112" s="2">
        <v>15136.27</v>
      </c>
      <c r="M112" s="2" t="s">
        <v>95</v>
      </c>
      <c r="N112" s="2" t="s">
        <v>48</v>
      </c>
      <c r="O112" s="2" t="s">
        <v>90</v>
      </c>
      <c r="P112" s="2" t="s">
        <v>50</v>
      </c>
      <c r="Q112">
        <f t="shared" si="7"/>
        <v>17007.04</v>
      </c>
      <c r="R112">
        <f t="shared" si="8"/>
        <v>15136.265600000001</v>
      </c>
      <c r="U112">
        <f t="shared" si="9"/>
        <v>7295.6662896825355</v>
      </c>
    </row>
    <row r="113" spans="1:21" ht="15.75" customHeight="1" x14ac:dyDescent="0.3">
      <c r="A113" s="2" t="s">
        <v>282</v>
      </c>
      <c r="B113" s="4" t="s">
        <v>200</v>
      </c>
      <c r="C113" s="4" t="str">
        <f t="shared" si="5"/>
        <v>Saturday</v>
      </c>
      <c r="D113" s="4" t="str">
        <f t="shared" si="6"/>
        <v>May-2025</v>
      </c>
      <c r="E113" s="2" t="s">
        <v>53</v>
      </c>
      <c r="F113" s="2" t="s">
        <v>72</v>
      </c>
      <c r="G113" s="2" t="s">
        <v>84</v>
      </c>
      <c r="H113" s="2" t="s">
        <v>93</v>
      </c>
      <c r="I113" s="2">
        <v>2</v>
      </c>
      <c r="J113" s="2">
        <v>421.84</v>
      </c>
      <c r="K113" s="6">
        <v>7.0000000000000007E-2</v>
      </c>
      <c r="L113" s="2">
        <v>784.62</v>
      </c>
      <c r="M113" s="2" t="s">
        <v>81</v>
      </c>
      <c r="N113" s="2" t="s">
        <v>59</v>
      </c>
      <c r="O113" s="2" t="s">
        <v>49</v>
      </c>
      <c r="P113" s="2" t="s">
        <v>50</v>
      </c>
      <c r="Q113">
        <f t="shared" si="7"/>
        <v>843.68</v>
      </c>
      <c r="R113">
        <f t="shared" si="8"/>
        <v>784.62239999999986</v>
      </c>
      <c r="U113">
        <f t="shared" si="9"/>
        <v>7935.7313319672139</v>
      </c>
    </row>
    <row r="114" spans="1:21" ht="15.75" customHeight="1" x14ac:dyDescent="0.3">
      <c r="A114" s="2" t="s">
        <v>283</v>
      </c>
      <c r="B114" s="4" t="s">
        <v>71</v>
      </c>
      <c r="C114" s="4" t="str">
        <f t="shared" si="5"/>
        <v>Wednesday</v>
      </c>
      <c r="D114" s="4" t="str">
        <f t="shared" si="6"/>
        <v>Feb-2025</v>
      </c>
      <c r="E114" s="2" t="s">
        <v>83</v>
      </c>
      <c r="F114" s="2" t="s">
        <v>77</v>
      </c>
      <c r="G114" s="2" t="s">
        <v>57</v>
      </c>
      <c r="H114" s="2" t="s">
        <v>58</v>
      </c>
      <c r="I114" s="2">
        <v>4</v>
      </c>
      <c r="J114" s="2">
        <v>585.97</v>
      </c>
      <c r="K114" s="6">
        <v>0.18</v>
      </c>
      <c r="L114" s="2">
        <v>1921.98</v>
      </c>
      <c r="M114" s="2" t="s">
        <v>64</v>
      </c>
      <c r="N114" s="2" t="s">
        <v>59</v>
      </c>
      <c r="O114" s="2" t="s">
        <v>49</v>
      </c>
      <c r="P114" s="2" t="s">
        <v>50</v>
      </c>
      <c r="Q114">
        <f t="shared" si="7"/>
        <v>2343.88</v>
      </c>
      <c r="R114">
        <f t="shared" si="8"/>
        <v>1921.9816000000003</v>
      </c>
      <c r="U114">
        <f t="shared" si="9"/>
        <v>7935.7313319672139</v>
      </c>
    </row>
    <row r="115" spans="1:21" ht="15.75" customHeight="1" x14ac:dyDescent="0.3">
      <c r="A115" s="2" t="s">
        <v>284</v>
      </c>
      <c r="B115" s="4" t="s">
        <v>163</v>
      </c>
      <c r="C115" s="4" t="str">
        <f t="shared" si="5"/>
        <v>Monday</v>
      </c>
      <c r="D115" s="4" t="str">
        <f t="shared" si="6"/>
        <v>Feb-2025</v>
      </c>
      <c r="E115" s="2" t="s">
        <v>43</v>
      </c>
      <c r="F115" s="2" t="s">
        <v>72</v>
      </c>
      <c r="G115" s="2" t="s">
        <v>99</v>
      </c>
      <c r="H115" s="2" t="s">
        <v>147</v>
      </c>
      <c r="I115" s="2">
        <v>4</v>
      </c>
      <c r="J115" s="2">
        <v>3675.1</v>
      </c>
      <c r="K115" s="6">
        <v>0.08</v>
      </c>
      <c r="L115" s="2">
        <v>13524.37</v>
      </c>
      <c r="M115" s="2" t="s">
        <v>74</v>
      </c>
      <c r="N115" s="2" t="s">
        <v>65</v>
      </c>
      <c r="O115" s="2" t="s">
        <v>60</v>
      </c>
      <c r="P115" s="2" t="s">
        <v>50</v>
      </c>
      <c r="Q115">
        <f t="shared" si="7"/>
        <v>14700.4</v>
      </c>
      <c r="R115">
        <f t="shared" si="8"/>
        <v>13524.368</v>
      </c>
      <c r="U115">
        <f t="shared" si="9"/>
        <v>7560.0974409448818</v>
      </c>
    </row>
    <row r="116" spans="1:21" ht="15.75" customHeight="1" x14ac:dyDescent="0.3">
      <c r="A116" s="2" t="s">
        <v>285</v>
      </c>
      <c r="B116" s="4" t="s">
        <v>202</v>
      </c>
      <c r="C116" s="4" t="str">
        <f t="shared" si="5"/>
        <v>Wednesday</v>
      </c>
      <c r="D116" s="4" t="str">
        <f t="shared" si="6"/>
        <v>Apr-2025</v>
      </c>
      <c r="E116" s="2" t="s">
        <v>53</v>
      </c>
      <c r="F116" s="2" t="s">
        <v>77</v>
      </c>
      <c r="G116" s="2" t="s">
        <v>99</v>
      </c>
      <c r="H116" s="2" t="s">
        <v>147</v>
      </c>
      <c r="I116" s="2">
        <v>1</v>
      </c>
      <c r="J116" s="2">
        <v>2216.19</v>
      </c>
      <c r="K116" s="6">
        <v>0.19</v>
      </c>
      <c r="L116" s="2">
        <v>1795.11</v>
      </c>
      <c r="M116" s="2" t="s">
        <v>95</v>
      </c>
      <c r="N116" s="2" t="s">
        <v>48</v>
      </c>
      <c r="O116" s="2" t="s">
        <v>60</v>
      </c>
      <c r="P116" s="2" t="s">
        <v>50</v>
      </c>
      <c r="Q116">
        <f t="shared" si="7"/>
        <v>2216.19</v>
      </c>
      <c r="R116">
        <f t="shared" si="8"/>
        <v>1795.1139000000001</v>
      </c>
      <c r="U116">
        <f t="shared" si="9"/>
        <v>7295.6662896825355</v>
      </c>
    </row>
    <row r="117" spans="1:21" ht="15.75" customHeight="1" x14ac:dyDescent="0.3">
      <c r="A117" s="2" t="s">
        <v>286</v>
      </c>
      <c r="B117" s="4" t="s">
        <v>183</v>
      </c>
      <c r="C117" s="4" t="str">
        <f t="shared" si="5"/>
        <v>Monday</v>
      </c>
      <c r="D117" s="4" t="str">
        <f t="shared" si="6"/>
        <v>Mar-2025</v>
      </c>
      <c r="E117" s="2" t="s">
        <v>53</v>
      </c>
      <c r="F117" s="2" t="s">
        <v>72</v>
      </c>
      <c r="G117" s="2" t="s">
        <v>57</v>
      </c>
      <c r="H117" s="2" t="s">
        <v>58</v>
      </c>
      <c r="I117" s="2">
        <v>4</v>
      </c>
      <c r="J117" s="2">
        <v>4353.6499999999996</v>
      </c>
      <c r="K117" s="6">
        <v>0.18</v>
      </c>
      <c r="L117" s="2">
        <v>14279.97</v>
      </c>
      <c r="M117" s="2" t="s">
        <v>74</v>
      </c>
      <c r="N117" s="2" t="s">
        <v>65</v>
      </c>
      <c r="O117" s="2" t="s">
        <v>60</v>
      </c>
      <c r="P117" s="2" t="s">
        <v>50</v>
      </c>
      <c r="Q117">
        <f t="shared" si="7"/>
        <v>17414.599999999999</v>
      </c>
      <c r="R117">
        <f t="shared" si="8"/>
        <v>14279.972</v>
      </c>
      <c r="U117">
        <f t="shared" si="9"/>
        <v>7560.0974409448818</v>
      </c>
    </row>
    <row r="118" spans="1:21" ht="15.75" customHeight="1" x14ac:dyDescent="0.3">
      <c r="A118" s="2" t="s">
        <v>287</v>
      </c>
      <c r="B118" s="4" t="s">
        <v>288</v>
      </c>
      <c r="C118" s="4" t="str">
        <f t="shared" si="5"/>
        <v>Monday</v>
      </c>
      <c r="D118" s="4" t="str">
        <f t="shared" si="6"/>
        <v>Feb-2025</v>
      </c>
      <c r="E118" s="2" t="s">
        <v>88</v>
      </c>
      <c r="F118" s="2" t="s">
        <v>72</v>
      </c>
      <c r="G118" s="2" t="s">
        <v>57</v>
      </c>
      <c r="H118" s="2" t="s">
        <v>110</v>
      </c>
      <c r="I118" s="2">
        <v>1</v>
      </c>
      <c r="J118" s="2">
        <v>1815.56</v>
      </c>
      <c r="K118" s="6">
        <v>0.14000000000000001</v>
      </c>
      <c r="L118" s="2">
        <v>1561.38</v>
      </c>
      <c r="M118" s="2" t="s">
        <v>74</v>
      </c>
      <c r="N118" s="2" t="s">
        <v>48</v>
      </c>
      <c r="O118" s="2" t="s">
        <v>90</v>
      </c>
      <c r="P118" s="2" t="s">
        <v>50</v>
      </c>
      <c r="Q118">
        <f t="shared" si="7"/>
        <v>1815.56</v>
      </c>
      <c r="R118">
        <f t="shared" si="8"/>
        <v>1561.3815999999999</v>
      </c>
      <c r="U118">
        <f t="shared" si="9"/>
        <v>7295.6662896825355</v>
      </c>
    </row>
    <row r="119" spans="1:21" ht="15.75" customHeight="1" x14ac:dyDescent="0.3">
      <c r="A119" s="2" t="s">
        <v>289</v>
      </c>
      <c r="B119" s="4" t="s">
        <v>208</v>
      </c>
      <c r="C119" s="4" t="str">
        <f t="shared" si="5"/>
        <v>Tuesday</v>
      </c>
      <c r="D119" s="4" t="str">
        <f t="shared" si="6"/>
        <v>Jul-2025</v>
      </c>
      <c r="E119" s="2" t="s">
        <v>68</v>
      </c>
      <c r="F119" s="2" t="s">
        <v>72</v>
      </c>
      <c r="G119" s="2" t="s">
        <v>84</v>
      </c>
      <c r="H119" s="2" t="s">
        <v>93</v>
      </c>
      <c r="I119" s="2">
        <v>2</v>
      </c>
      <c r="J119" s="2">
        <v>1439.02</v>
      </c>
      <c r="K119" s="6">
        <v>0.19</v>
      </c>
      <c r="L119" s="2">
        <v>2331.21</v>
      </c>
      <c r="M119" s="2" t="s">
        <v>81</v>
      </c>
      <c r="N119" s="2" t="s">
        <v>48</v>
      </c>
      <c r="O119" s="2" t="s">
        <v>60</v>
      </c>
      <c r="P119" s="2" t="s">
        <v>50</v>
      </c>
      <c r="Q119">
        <f t="shared" si="7"/>
        <v>2878.04</v>
      </c>
      <c r="R119">
        <f t="shared" si="8"/>
        <v>2331.2124000000003</v>
      </c>
      <c r="U119">
        <f t="shared" si="9"/>
        <v>7295.6662896825355</v>
      </c>
    </row>
    <row r="120" spans="1:21" ht="15.75" customHeight="1" x14ac:dyDescent="0.3">
      <c r="A120" s="2" t="s">
        <v>290</v>
      </c>
      <c r="B120" s="4" t="s">
        <v>42</v>
      </c>
      <c r="C120" s="4" t="str">
        <f t="shared" si="5"/>
        <v>Wednesday</v>
      </c>
      <c r="D120" s="4" t="str">
        <f t="shared" si="6"/>
        <v>May-2025</v>
      </c>
      <c r="E120" s="2" t="s">
        <v>53</v>
      </c>
      <c r="F120" s="2" t="s">
        <v>54</v>
      </c>
      <c r="G120" s="2" t="s">
        <v>99</v>
      </c>
      <c r="H120" s="2" t="s">
        <v>147</v>
      </c>
      <c r="I120" s="2">
        <v>1</v>
      </c>
      <c r="J120" s="2">
        <v>549.61</v>
      </c>
      <c r="K120" s="6">
        <v>0.13</v>
      </c>
      <c r="L120" s="2">
        <v>478.16</v>
      </c>
      <c r="M120" s="2" t="s">
        <v>47</v>
      </c>
      <c r="N120" s="2" t="s">
        <v>59</v>
      </c>
      <c r="O120" s="2" t="s">
        <v>60</v>
      </c>
      <c r="P120" s="2" t="s">
        <v>50</v>
      </c>
      <c r="Q120">
        <f t="shared" si="7"/>
        <v>549.61</v>
      </c>
      <c r="R120">
        <f t="shared" si="8"/>
        <v>478.16070000000002</v>
      </c>
      <c r="U120">
        <f t="shared" si="9"/>
        <v>7935.7313319672139</v>
      </c>
    </row>
    <row r="121" spans="1:21" ht="15.75" customHeight="1" x14ac:dyDescent="0.3">
      <c r="A121" s="2" t="s">
        <v>291</v>
      </c>
      <c r="B121" s="4" t="s">
        <v>292</v>
      </c>
      <c r="C121" s="4" t="str">
        <f t="shared" si="5"/>
        <v>Friday</v>
      </c>
      <c r="D121" s="4" t="str">
        <f t="shared" si="6"/>
        <v>May-2025</v>
      </c>
      <c r="E121" s="2" t="s">
        <v>43</v>
      </c>
      <c r="F121" s="2" t="s">
        <v>44</v>
      </c>
      <c r="G121" s="2" t="s">
        <v>99</v>
      </c>
      <c r="H121" s="2" t="s">
        <v>107</v>
      </c>
      <c r="I121" s="2">
        <v>5</v>
      </c>
      <c r="J121" s="2">
        <v>516.29</v>
      </c>
      <c r="K121" s="6">
        <v>0.01</v>
      </c>
      <c r="L121" s="2">
        <v>2555.64</v>
      </c>
      <c r="M121" s="2" t="s">
        <v>81</v>
      </c>
      <c r="N121" s="2" t="s">
        <v>59</v>
      </c>
      <c r="O121" s="2" t="s">
        <v>90</v>
      </c>
      <c r="P121" s="2" t="s">
        <v>50</v>
      </c>
      <c r="Q121">
        <f t="shared" si="7"/>
        <v>2581.4499999999998</v>
      </c>
      <c r="R121">
        <f t="shared" si="8"/>
        <v>2555.6354999999999</v>
      </c>
      <c r="U121">
        <f t="shared" si="9"/>
        <v>7935.7313319672139</v>
      </c>
    </row>
    <row r="122" spans="1:21" ht="15.75" customHeight="1" x14ac:dyDescent="0.3">
      <c r="A122" s="2" t="s">
        <v>293</v>
      </c>
      <c r="B122" s="4" t="s">
        <v>130</v>
      </c>
      <c r="C122" s="4" t="str">
        <f t="shared" si="5"/>
        <v>Monday</v>
      </c>
      <c r="D122" s="4" t="str">
        <f t="shared" si="6"/>
        <v>Apr-2025</v>
      </c>
      <c r="E122" s="2" t="s">
        <v>83</v>
      </c>
      <c r="F122" s="2" t="s">
        <v>44</v>
      </c>
      <c r="G122" s="2" t="s">
        <v>160</v>
      </c>
      <c r="H122" s="2" t="s">
        <v>185</v>
      </c>
      <c r="I122" s="2">
        <v>4</v>
      </c>
      <c r="J122" s="2">
        <v>2129.5</v>
      </c>
      <c r="K122" s="6">
        <v>0.05</v>
      </c>
      <c r="L122" s="2">
        <v>8092.1</v>
      </c>
      <c r="M122" s="2" t="s">
        <v>74</v>
      </c>
      <c r="N122" s="2" t="s">
        <v>59</v>
      </c>
      <c r="O122" s="2" t="s">
        <v>49</v>
      </c>
      <c r="P122" s="2" t="s">
        <v>50</v>
      </c>
      <c r="Q122">
        <f t="shared" si="7"/>
        <v>8518</v>
      </c>
      <c r="R122">
        <f t="shared" si="8"/>
        <v>8092.0999999999995</v>
      </c>
      <c r="U122">
        <f t="shared" si="9"/>
        <v>7935.7313319672139</v>
      </c>
    </row>
    <row r="123" spans="1:21" ht="15.75" customHeight="1" x14ac:dyDescent="0.3">
      <c r="A123" s="2" t="s">
        <v>294</v>
      </c>
      <c r="B123" s="4" t="s">
        <v>118</v>
      </c>
      <c r="C123" s="4" t="str">
        <f t="shared" si="5"/>
        <v>Friday</v>
      </c>
      <c r="D123" s="4" t="str">
        <f t="shared" si="6"/>
        <v>Feb-2025</v>
      </c>
      <c r="E123" s="2" t="s">
        <v>68</v>
      </c>
      <c r="F123" s="2" t="s">
        <v>44</v>
      </c>
      <c r="G123" s="2" t="s">
        <v>45</v>
      </c>
      <c r="H123" s="2" t="s">
        <v>63</v>
      </c>
      <c r="I123" s="2">
        <v>3</v>
      </c>
      <c r="J123" s="2">
        <v>322.55</v>
      </c>
      <c r="K123" s="6">
        <v>0.1</v>
      </c>
      <c r="L123" s="2">
        <v>870.89</v>
      </c>
      <c r="M123" s="2" t="s">
        <v>74</v>
      </c>
      <c r="N123" s="2" t="s">
        <v>59</v>
      </c>
      <c r="O123" s="2" t="s">
        <v>49</v>
      </c>
      <c r="P123" s="2" t="s">
        <v>50</v>
      </c>
      <c r="Q123">
        <f t="shared" si="7"/>
        <v>967.65000000000009</v>
      </c>
      <c r="R123">
        <f t="shared" si="8"/>
        <v>870.8850000000001</v>
      </c>
      <c r="U123">
        <f t="shared" si="9"/>
        <v>7935.7313319672139</v>
      </c>
    </row>
    <row r="124" spans="1:21" ht="15.75" customHeight="1" x14ac:dyDescent="0.3">
      <c r="A124" s="2" t="s">
        <v>295</v>
      </c>
      <c r="B124" s="4" t="s">
        <v>271</v>
      </c>
      <c r="C124" s="4" t="str">
        <f t="shared" si="5"/>
        <v>Thursday</v>
      </c>
      <c r="D124" s="4" t="str">
        <f t="shared" si="6"/>
        <v>May-2025</v>
      </c>
      <c r="E124" s="2" t="s">
        <v>88</v>
      </c>
      <c r="F124" s="2" t="s">
        <v>77</v>
      </c>
      <c r="G124" s="2" t="s">
        <v>160</v>
      </c>
      <c r="H124" s="2" t="s">
        <v>161</v>
      </c>
      <c r="I124" s="2">
        <v>3</v>
      </c>
      <c r="J124" s="2">
        <v>687.92</v>
      </c>
      <c r="K124" s="6">
        <v>0.12</v>
      </c>
      <c r="L124" s="2">
        <v>1816.11</v>
      </c>
      <c r="M124" s="2" t="s">
        <v>81</v>
      </c>
      <c r="N124" s="2" t="s">
        <v>65</v>
      </c>
      <c r="O124" s="2" t="s">
        <v>60</v>
      </c>
      <c r="P124" s="2" t="s">
        <v>50</v>
      </c>
      <c r="Q124">
        <f t="shared" si="7"/>
        <v>2063.7599999999998</v>
      </c>
      <c r="R124">
        <f t="shared" si="8"/>
        <v>1816.1087999999997</v>
      </c>
      <c r="U124">
        <f t="shared" si="9"/>
        <v>7560.0974409448818</v>
      </c>
    </row>
    <row r="125" spans="1:21" ht="15.75" customHeight="1" x14ac:dyDescent="0.3">
      <c r="A125" s="2" t="s">
        <v>296</v>
      </c>
      <c r="B125" s="4" t="s">
        <v>297</v>
      </c>
      <c r="C125" s="4" t="str">
        <f t="shared" si="5"/>
        <v>Thursday</v>
      </c>
      <c r="D125" s="4" t="str">
        <f t="shared" si="6"/>
        <v>Mar-2025</v>
      </c>
      <c r="E125" s="2" t="s">
        <v>68</v>
      </c>
      <c r="F125" s="2" t="s">
        <v>54</v>
      </c>
      <c r="G125" s="2" t="s">
        <v>57</v>
      </c>
      <c r="H125" s="2" t="s">
        <v>110</v>
      </c>
      <c r="I125" s="2">
        <v>3</v>
      </c>
      <c r="J125" s="2">
        <v>453.17</v>
      </c>
      <c r="K125" s="6">
        <v>0.22</v>
      </c>
      <c r="L125" s="2">
        <v>1060.42</v>
      </c>
      <c r="M125" s="2" t="s">
        <v>64</v>
      </c>
      <c r="N125" s="2" t="s">
        <v>59</v>
      </c>
      <c r="O125" s="2" t="s">
        <v>90</v>
      </c>
      <c r="P125" s="2" t="s">
        <v>50</v>
      </c>
      <c r="Q125">
        <f t="shared" si="7"/>
        <v>1359.51</v>
      </c>
      <c r="R125">
        <f t="shared" si="8"/>
        <v>1060.4177999999999</v>
      </c>
      <c r="U125">
        <f t="shared" si="9"/>
        <v>7935.7313319672139</v>
      </c>
    </row>
    <row r="126" spans="1:21" ht="15.75" customHeight="1" x14ac:dyDescent="0.3">
      <c r="A126" s="2" t="s">
        <v>298</v>
      </c>
      <c r="B126" s="4" t="s">
        <v>299</v>
      </c>
      <c r="C126" s="4" t="str">
        <f t="shared" si="5"/>
        <v>Sunday</v>
      </c>
      <c r="D126" s="4" t="str">
        <f t="shared" si="6"/>
        <v>Jun-2025</v>
      </c>
      <c r="E126" s="2" t="s">
        <v>68</v>
      </c>
      <c r="F126" s="2" t="s">
        <v>54</v>
      </c>
      <c r="G126" s="2" t="s">
        <v>45</v>
      </c>
      <c r="H126" s="2" t="s">
        <v>63</v>
      </c>
      <c r="I126" s="2">
        <v>4</v>
      </c>
      <c r="J126" s="2">
        <v>3576.54</v>
      </c>
      <c r="K126" s="6">
        <v>0.1</v>
      </c>
      <c r="L126" s="2">
        <v>12875.54</v>
      </c>
      <c r="M126" s="2" t="s">
        <v>74</v>
      </c>
      <c r="N126" s="2" t="s">
        <v>59</v>
      </c>
      <c r="O126" s="2" t="s">
        <v>90</v>
      </c>
      <c r="P126" s="2" t="s">
        <v>50</v>
      </c>
      <c r="Q126">
        <f t="shared" si="7"/>
        <v>14306.16</v>
      </c>
      <c r="R126">
        <f t="shared" si="8"/>
        <v>12875.544</v>
      </c>
      <c r="U126">
        <f t="shared" si="9"/>
        <v>7935.7313319672139</v>
      </c>
    </row>
    <row r="127" spans="1:21" ht="15.75" customHeight="1" x14ac:dyDescent="0.3">
      <c r="A127" s="2" t="s">
        <v>300</v>
      </c>
      <c r="B127" s="4" t="s">
        <v>301</v>
      </c>
      <c r="C127" s="4" t="str">
        <f t="shared" si="5"/>
        <v>Sunday</v>
      </c>
      <c r="D127" s="4" t="str">
        <f t="shared" si="6"/>
        <v>Jun-2025</v>
      </c>
      <c r="E127" s="2" t="s">
        <v>68</v>
      </c>
      <c r="F127" s="2" t="s">
        <v>54</v>
      </c>
      <c r="G127" s="2" t="s">
        <v>160</v>
      </c>
      <c r="H127" s="2" t="s">
        <v>161</v>
      </c>
      <c r="I127" s="2">
        <v>3</v>
      </c>
      <c r="J127" s="2">
        <v>531.84</v>
      </c>
      <c r="K127" s="6">
        <v>0.21</v>
      </c>
      <c r="L127" s="2">
        <v>1260.46</v>
      </c>
      <c r="M127" s="2" t="s">
        <v>74</v>
      </c>
      <c r="N127" s="2" t="s">
        <v>59</v>
      </c>
      <c r="O127" s="2" t="s">
        <v>90</v>
      </c>
      <c r="P127" s="2" t="s">
        <v>50</v>
      </c>
      <c r="Q127">
        <f t="shared" si="7"/>
        <v>1595.52</v>
      </c>
      <c r="R127">
        <f t="shared" si="8"/>
        <v>1260.4608000000001</v>
      </c>
      <c r="U127">
        <f t="shared" si="9"/>
        <v>7935.7313319672139</v>
      </c>
    </row>
    <row r="128" spans="1:21" ht="15.75" customHeight="1" x14ac:dyDescent="0.3">
      <c r="A128" s="2" t="s">
        <v>302</v>
      </c>
      <c r="B128" s="4" t="s">
        <v>241</v>
      </c>
      <c r="C128" s="4" t="str">
        <f t="shared" si="5"/>
        <v>Monday</v>
      </c>
      <c r="D128" s="4" t="str">
        <f t="shared" si="6"/>
        <v>Jun-2025</v>
      </c>
      <c r="E128" s="2" t="s">
        <v>83</v>
      </c>
      <c r="F128" s="2" t="s">
        <v>44</v>
      </c>
      <c r="G128" s="2" t="s">
        <v>57</v>
      </c>
      <c r="H128" s="2" t="s">
        <v>128</v>
      </c>
      <c r="I128" s="2">
        <v>3</v>
      </c>
      <c r="J128" s="2">
        <v>1185.7</v>
      </c>
      <c r="K128" s="6">
        <v>0.19</v>
      </c>
      <c r="L128" s="2">
        <v>2881.25</v>
      </c>
      <c r="M128" s="2" t="s">
        <v>81</v>
      </c>
      <c r="N128" s="2" t="s">
        <v>59</v>
      </c>
      <c r="O128" s="2" t="s">
        <v>90</v>
      </c>
      <c r="P128" s="2" t="s">
        <v>50</v>
      </c>
      <c r="Q128">
        <f t="shared" si="7"/>
        <v>3557.1000000000004</v>
      </c>
      <c r="R128">
        <f t="shared" si="8"/>
        <v>2881.2510000000007</v>
      </c>
      <c r="U128">
        <f t="shared" si="9"/>
        <v>7935.7313319672139</v>
      </c>
    </row>
    <row r="129" spans="1:21" ht="15.75" customHeight="1" x14ac:dyDescent="0.3">
      <c r="A129" s="2" t="s">
        <v>303</v>
      </c>
      <c r="B129" s="4" t="s">
        <v>304</v>
      </c>
      <c r="C129" s="4" t="str">
        <f t="shared" si="5"/>
        <v>Monday</v>
      </c>
      <c r="D129" s="4" t="str">
        <f t="shared" si="6"/>
        <v>Jan-2025</v>
      </c>
      <c r="E129" s="2" t="s">
        <v>43</v>
      </c>
      <c r="F129" s="2" t="s">
        <v>77</v>
      </c>
      <c r="G129" s="2" t="s">
        <v>99</v>
      </c>
      <c r="H129" s="2" t="s">
        <v>107</v>
      </c>
      <c r="I129" s="2">
        <v>1</v>
      </c>
      <c r="J129" s="2">
        <v>817.58</v>
      </c>
      <c r="K129" s="6">
        <v>0.05</v>
      </c>
      <c r="L129" s="2">
        <v>776.7</v>
      </c>
      <c r="M129" s="2" t="s">
        <v>47</v>
      </c>
      <c r="N129" s="2" t="s">
        <v>48</v>
      </c>
      <c r="O129" s="2" t="s">
        <v>49</v>
      </c>
      <c r="P129" s="2" t="s">
        <v>142</v>
      </c>
      <c r="Q129">
        <f t="shared" si="7"/>
        <v>817.58</v>
      </c>
      <c r="R129">
        <f t="shared" si="8"/>
        <v>776.70100000000002</v>
      </c>
      <c r="U129">
        <f t="shared" si="9"/>
        <v>7295.6662896825355</v>
      </c>
    </row>
    <row r="130" spans="1:21" ht="15.75" customHeight="1" x14ac:dyDescent="0.3">
      <c r="A130" s="2" t="s">
        <v>305</v>
      </c>
      <c r="B130" s="4" t="s">
        <v>239</v>
      </c>
      <c r="C130" s="4" t="str">
        <f t="shared" si="5"/>
        <v>Sunday</v>
      </c>
      <c r="D130" s="4" t="str">
        <f t="shared" si="6"/>
        <v>Feb-2025</v>
      </c>
      <c r="E130" s="2" t="s">
        <v>83</v>
      </c>
      <c r="F130" s="2" t="s">
        <v>72</v>
      </c>
      <c r="G130" s="2" t="s">
        <v>45</v>
      </c>
      <c r="H130" s="2" t="s">
        <v>78</v>
      </c>
      <c r="I130" s="2">
        <v>5</v>
      </c>
      <c r="J130" s="2">
        <v>2299.64</v>
      </c>
      <c r="K130" s="6">
        <v>0.23</v>
      </c>
      <c r="L130" s="2">
        <v>8853.61</v>
      </c>
      <c r="M130" s="2" t="s">
        <v>74</v>
      </c>
      <c r="N130" s="2" t="s">
        <v>59</v>
      </c>
      <c r="O130" s="2" t="s">
        <v>49</v>
      </c>
      <c r="P130" s="2" t="s">
        <v>69</v>
      </c>
      <c r="Q130">
        <f t="shared" si="7"/>
        <v>11498.199999999999</v>
      </c>
      <c r="R130">
        <f t="shared" si="8"/>
        <v>8853.6139999999996</v>
      </c>
      <c r="U130">
        <f t="shared" si="9"/>
        <v>7935.7313319672139</v>
      </c>
    </row>
    <row r="131" spans="1:21" ht="15.75" customHeight="1" x14ac:dyDescent="0.3">
      <c r="A131" s="2" t="s">
        <v>306</v>
      </c>
      <c r="B131" s="4" t="s">
        <v>307</v>
      </c>
      <c r="C131" s="4" t="str">
        <f t="shared" ref="C131:C194" si="10">TEXT(B131,"dddd")</f>
        <v>Wednesday</v>
      </c>
      <c r="D131" s="4" t="str">
        <f t="shared" ref="D131:D194" si="11">TEXT(B131,"MMM-YYYY")</f>
        <v>Jun-2025</v>
      </c>
      <c r="E131" s="2" t="s">
        <v>83</v>
      </c>
      <c r="F131" s="2" t="s">
        <v>44</v>
      </c>
      <c r="G131" s="2" t="s">
        <v>160</v>
      </c>
      <c r="H131" s="2" t="s">
        <v>161</v>
      </c>
      <c r="I131" s="2">
        <v>4</v>
      </c>
      <c r="J131" s="2">
        <v>3193.79</v>
      </c>
      <c r="K131" s="6">
        <v>0.2</v>
      </c>
      <c r="L131" s="2">
        <v>10220.129999999999</v>
      </c>
      <c r="M131" s="2" t="s">
        <v>95</v>
      </c>
      <c r="N131" s="2" t="s">
        <v>65</v>
      </c>
      <c r="O131" s="2" t="s">
        <v>49</v>
      </c>
      <c r="P131" s="2" t="s">
        <v>50</v>
      </c>
      <c r="Q131">
        <f t="shared" ref="Q131:Q194" si="12">J131*I131</f>
        <v>12775.16</v>
      </c>
      <c r="R131">
        <f t="shared" ref="R131:R194" si="13">Q131*(1-K131)</f>
        <v>10220.128000000001</v>
      </c>
      <c r="U131">
        <f t="shared" ref="U131:U194" si="14">AVERAGEIFS($Q$2:$Q$1501,$N$2:$N$1501,N131)</f>
        <v>7560.0974409448818</v>
      </c>
    </row>
    <row r="132" spans="1:21" ht="15.75" customHeight="1" x14ac:dyDescent="0.3">
      <c r="A132" s="2" t="s">
        <v>308</v>
      </c>
      <c r="B132" s="4" t="s">
        <v>112</v>
      </c>
      <c r="C132" s="4" t="str">
        <f t="shared" si="10"/>
        <v>Thursday</v>
      </c>
      <c r="D132" s="4" t="str">
        <f t="shared" si="11"/>
        <v>Jan-2025</v>
      </c>
      <c r="E132" s="2" t="s">
        <v>83</v>
      </c>
      <c r="F132" s="2" t="s">
        <v>44</v>
      </c>
      <c r="G132" s="2" t="s">
        <v>45</v>
      </c>
      <c r="H132" s="2" t="s">
        <v>63</v>
      </c>
      <c r="I132" s="2">
        <v>1</v>
      </c>
      <c r="J132" s="2">
        <v>1906.81</v>
      </c>
      <c r="K132" s="6">
        <v>7.0000000000000007E-2</v>
      </c>
      <c r="L132" s="2">
        <v>1773.33</v>
      </c>
      <c r="M132" s="2" t="s">
        <v>74</v>
      </c>
      <c r="N132" s="2" t="s">
        <v>48</v>
      </c>
      <c r="O132" s="2" t="s">
        <v>49</v>
      </c>
      <c r="P132" s="2" t="s">
        <v>50</v>
      </c>
      <c r="Q132">
        <f t="shared" si="12"/>
        <v>1906.81</v>
      </c>
      <c r="R132">
        <f t="shared" si="13"/>
        <v>1773.3332999999998</v>
      </c>
      <c r="U132">
        <f t="shared" si="14"/>
        <v>7295.6662896825355</v>
      </c>
    </row>
    <row r="133" spans="1:21" ht="15.75" customHeight="1" x14ac:dyDescent="0.3">
      <c r="A133" s="2" t="s">
        <v>309</v>
      </c>
      <c r="B133" s="4" t="s">
        <v>159</v>
      </c>
      <c r="C133" s="4" t="str">
        <f t="shared" si="10"/>
        <v>Sunday</v>
      </c>
      <c r="D133" s="4" t="str">
        <f t="shared" si="11"/>
        <v>Jun-2025</v>
      </c>
      <c r="E133" s="2" t="s">
        <v>83</v>
      </c>
      <c r="F133" s="2" t="s">
        <v>77</v>
      </c>
      <c r="G133" s="2" t="s">
        <v>57</v>
      </c>
      <c r="H133" s="2" t="s">
        <v>141</v>
      </c>
      <c r="I133" s="2">
        <v>1</v>
      </c>
      <c r="J133" s="2">
        <v>2303.6999999999998</v>
      </c>
      <c r="K133" s="6">
        <v>0.2</v>
      </c>
      <c r="L133" s="2">
        <v>1842.96</v>
      </c>
      <c r="M133" s="2" t="s">
        <v>64</v>
      </c>
      <c r="N133" s="2" t="s">
        <v>59</v>
      </c>
      <c r="O133" s="2" t="s">
        <v>49</v>
      </c>
      <c r="P133" s="2" t="s">
        <v>50</v>
      </c>
      <c r="Q133">
        <f t="shared" si="12"/>
        <v>2303.6999999999998</v>
      </c>
      <c r="R133">
        <f t="shared" si="13"/>
        <v>1842.96</v>
      </c>
      <c r="U133">
        <f t="shared" si="14"/>
        <v>7935.7313319672139</v>
      </c>
    </row>
    <row r="134" spans="1:21" ht="15.75" customHeight="1" x14ac:dyDescent="0.3">
      <c r="A134" s="2" t="s">
        <v>310</v>
      </c>
      <c r="B134" s="4" t="s">
        <v>311</v>
      </c>
      <c r="C134" s="4" t="str">
        <f t="shared" si="10"/>
        <v>Wednesday</v>
      </c>
      <c r="D134" s="4" t="str">
        <f t="shared" si="11"/>
        <v>Mar-2025</v>
      </c>
      <c r="E134" s="2" t="s">
        <v>53</v>
      </c>
      <c r="F134" s="2" t="s">
        <v>77</v>
      </c>
      <c r="G134" s="2" t="s">
        <v>84</v>
      </c>
      <c r="H134" s="2" t="s">
        <v>119</v>
      </c>
      <c r="I134" s="2">
        <v>3</v>
      </c>
      <c r="J134" s="2">
        <v>4913.6899999999996</v>
      </c>
      <c r="K134" s="6">
        <v>0.02</v>
      </c>
      <c r="L134" s="2">
        <v>14446.25</v>
      </c>
      <c r="M134" s="2" t="s">
        <v>74</v>
      </c>
      <c r="N134" s="2" t="s">
        <v>48</v>
      </c>
      <c r="O134" s="2" t="s">
        <v>49</v>
      </c>
      <c r="P134" s="2" t="s">
        <v>50</v>
      </c>
      <c r="Q134">
        <f t="shared" si="12"/>
        <v>14741.07</v>
      </c>
      <c r="R134">
        <f t="shared" si="13"/>
        <v>14446.248599999999</v>
      </c>
      <c r="U134">
        <f t="shared" si="14"/>
        <v>7295.6662896825355</v>
      </c>
    </row>
    <row r="135" spans="1:21" ht="15.75" customHeight="1" x14ac:dyDescent="0.3">
      <c r="A135" s="2" t="s">
        <v>312</v>
      </c>
      <c r="B135" s="4" t="s">
        <v>313</v>
      </c>
      <c r="C135" s="4" t="str">
        <f t="shared" si="10"/>
        <v>Friday</v>
      </c>
      <c r="D135" s="4" t="str">
        <f t="shared" si="11"/>
        <v>Mar-2025</v>
      </c>
      <c r="E135" s="2" t="s">
        <v>68</v>
      </c>
      <c r="F135" s="2" t="s">
        <v>54</v>
      </c>
      <c r="G135" s="2" t="s">
        <v>84</v>
      </c>
      <c r="H135" s="2" t="s">
        <v>85</v>
      </c>
      <c r="I135" s="2">
        <v>2</v>
      </c>
      <c r="J135" s="2">
        <v>1883.1</v>
      </c>
      <c r="K135" s="6">
        <v>0.23</v>
      </c>
      <c r="L135" s="2">
        <v>2899.97</v>
      </c>
      <c r="M135" s="2" t="s">
        <v>64</v>
      </c>
      <c r="N135" s="2" t="s">
        <v>59</v>
      </c>
      <c r="O135" s="2" t="s">
        <v>60</v>
      </c>
      <c r="P135" s="2" t="s">
        <v>142</v>
      </c>
      <c r="Q135">
        <f t="shared" si="12"/>
        <v>3766.2</v>
      </c>
      <c r="R135">
        <f t="shared" si="13"/>
        <v>2899.9739999999997</v>
      </c>
      <c r="U135">
        <f t="shared" si="14"/>
        <v>7935.7313319672139</v>
      </c>
    </row>
    <row r="136" spans="1:21" ht="15.75" customHeight="1" x14ac:dyDescent="0.3">
      <c r="A136" s="2" t="s">
        <v>314</v>
      </c>
      <c r="B136" s="4" t="s">
        <v>195</v>
      </c>
      <c r="C136" s="4" t="str">
        <f t="shared" si="10"/>
        <v>Sunday</v>
      </c>
      <c r="D136" s="4" t="str">
        <f t="shared" si="11"/>
        <v>Feb-2025</v>
      </c>
      <c r="E136" s="2" t="s">
        <v>43</v>
      </c>
      <c r="F136" s="2" t="s">
        <v>77</v>
      </c>
      <c r="G136" s="2" t="s">
        <v>57</v>
      </c>
      <c r="H136" s="2" t="s">
        <v>128</v>
      </c>
      <c r="I136" s="2">
        <v>1</v>
      </c>
      <c r="J136" s="2">
        <v>2834.02</v>
      </c>
      <c r="K136" s="6">
        <v>0.1</v>
      </c>
      <c r="L136" s="2">
        <v>2550.62</v>
      </c>
      <c r="M136" s="2" t="s">
        <v>95</v>
      </c>
      <c r="N136" s="2" t="s">
        <v>65</v>
      </c>
      <c r="O136" s="2" t="s">
        <v>60</v>
      </c>
      <c r="P136" s="2" t="s">
        <v>50</v>
      </c>
      <c r="Q136">
        <f t="shared" si="12"/>
        <v>2834.02</v>
      </c>
      <c r="R136">
        <f t="shared" si="13"/>
        <v>2550.6179999999999</v>
      </c>
      <c r="U136">
        <f t="shared" si="14"/>
        <v>7560.0974409448818</v>
      </c>
    </row>
    <row r="137" spans="1:21" ht="15.75" customHeight="1" x14ac:dyDescent="0.3">
      <c r="A137" s="2" t="s">
        <v>315</v>
      </c>
      <c r="B137" s="4" t="s">
        <v>316</v>
      </c>
      <c r="C137" s="4" t="str">
        <f t="shared" si="10"/>
        <v>Wednesday</v>
      </c>
      <c r="D137" s="4" t="str">
        <f t="shared" si="11"/>
        <v>Jan-2025</v>
      </c>
      <c r="E137" s="2" t="s">
        <v>43</v>
      </c>
      <c r="F137" s="2" t="s">
        <v>72</v>
      </c>
      <c r="G137" s="2" t="s">
        <v>57</v>
      </c>
      <c r="H137" s="2" t="s">
        <v>110</v>
      </c>
      <c r="I137" s="2">
        <v>4</v>
      </c>
      <c r="J137" s="2">
        <v>731.86</v>
      </c>
      <c r="K137" s="6">
        <v>0.18</v>
      </c>
      <c r="L137" s="2">
        <v>2400.5</v>
      </c>
      <c r="M137" s="2" t="s">
        <v>81</v>
      </c>
      <c r="N137" s="2" t="s">
        <v>59</v>
      </c>
      <c r="O137" s="2" t="s">
        <v>90</v>
      </c>
      <c r="P137" s="2" t="s">
        <v>50</v>
      </c>
      <c r="Q137">
        <f t="shared" si="12"/>
        <v>2927.44</v>
      </c>
      <c r="R137">
        <f t="shared" si="13"/>
        <v>2400.5008000000003</v>
      </c>
      <c r="U137">
        <f t="shared" si="14"/>
        <v>7935.7313319672139</v>
      </c>
    </row>
    <row r="138" spans="1:21" ht="15.75" customHeight="1" x14ac:dyDescent="0.3">
      <c r="A138" s="2" t="s">
        <v>317</v>
      </c>
      <c r="B138" s="4" t="s">
        <v>263</v>
      </c>
      <c r="C138" s="4" t="str">
        <f t="shared" si="10"/>
        <v>Wednesday</v>
      </c>
      <c r="D138" s="4" t="str">
        <f t="shared" si="11"/>
        <v>Feb-2025</v>
      </c>
      <c r="E138" s="2" t="s">
        <v>68</v>
      </c>
      <c r="F138" s="2" t="s">
        <v>77</v>
      </c>
      <c r="G138" s="2" t="s">
        <v>160</v>
      </c>
      <c r="H138" s="2" t="s">
        <v>161</v>
      </c>
      <c r="I138" s="2">
        <v>4</v>
      </c>
      <c r="J138" s="2">
        <v>2591.59</v>
      </c>
      <c r="K138" s="6">
        <v>0</v>
      </c>
      <c r="L138" s="2">
        <v>10366.36</v>
      </c>
      <c r="M138" s="2" t="s">
        <v>95</v>
      </c>
      <c r="N138" s="2" t="s">
        <v>59</v>
      </c>
      <c r="O138" s="2" t="s">
        <v>60</v>
      </c>
      <c r="P138" s="2" t="s">
        <v>96</v>
      </c>
      <c r="Q138">
        <f t="shared" si="12"/>
        <v>10366.36</v>
      </c>
      <c r="R138">
        <f t="shared" si="13"/>
        <v>10366.36</v>
      </c>
      <c r="U138">
        <f t="shared" si="14"/>
        <v>7935.7313319672139</v>
      </c>
    </row>
    <row r="139" spans="1:21" ht="15.75" customHeight="1" x14ac:dyDescent="0.3">
      <c r="A139" s="2" t="s">
        <v>318</v>
      </c>
      <c r="B139" s="4" t="s">
        <v>319</v>
      </c>
      <c r="C139" s="4" t="str">
        <f t="shared" si="10"/>
        <v>Sunday</v>
      </c>
      <c r="D139" s="4" t="str">
        <f t="shared" si="11"/>
        <v>Jun-2025</v>
      </c>
      <c r="E139" s="2" t="s">
        <v>88</v>
      </c>
      <c r="F139" s="2" t="s">
        <v>44</v>
      </c>
      <c r="G139" s="2" t="s">
        <v>160</v>
      </c>
      <c r="H139" s="2" t="s">
        <v>185</v>
      </c>
      <c r="I139" s="2">
        <v>2</v>
      </c>
      <c r="J139" s="2">
        <v>478.11</v>
      </c>
      <c r="K139" s="6">
        <v>0.21</v>
      </c>
      <c r="L139" s="2">
        <v>755.41</v>
      </c>
      <c r="M139" s="2" t="s">
        <v>47</v>
      </c>
      <c r="N139" s="2" t="s">
        <v>48</v>
      </c>
      <c r="O139" s="2" t="s">
        <v>90</v>
      </c>
      <c r="P139" s="2" t="s">
        <v>50</v>
      </c>
      <c r="Q139">
        <f t="shared" si="12"/>
        <v>956.22</v>
      </c>
      <c r="R139">
        <f t="shared" si="13"/>
        <v>755.41380000000004</v>
      </c>
      <c r="U139">
        <f t="shared" si="14"/>
        <v>7295.6662896825355</v>
      </c>
    </row>
    <row r="140" spans="1:21" ht="15.75" customHeight="1" x14ac:dyDescent="0.3">
      <c r="A140" s="2" t="s">
        <v>320</v>
      </c>
      <c r="B140" s="4" t="s">
        <v>321</v>
      </c>
      <c r="C140" s="4" t="str">
        <f t="shared" si="10"/>
        <v>Wednesday</v>
      </c>
      <c r="D140" s="4" t="str">
        <f t="shared" si="11"/>
        <v>Apr-2025</v>
      </c>
      <c r="E140" s="2" t="s">
        <v>68</v>
      </c>
      <c r="F140" s="2" t="s">
        <v>77</v>
      </c>
      <c r="G140" s="2" t="s">
        <v>57</v>
      </c>
      <c r="H140" s="2" t="s">
        <v>110</v>
      </c>
      <c r="I140" s="2">
        <v>2</v>
      </c>
      <c r="J140" s="2">
        <v>986.15</v>
      </c>
      <c r="K140" s="6">
        <v>0.17</v>
      </c>
      <c r="L140" s="2">
        <v>1637.01</v>
      </c>
      <c r="M140" s="2" t="s">
        <v>74</v>
      </c>
      <c r="N140" s="2" t="s">
        <v>48</v>
      </c>
      <c r="O140" s="2" t="s">
        <v>49</v>
      </c>
      <c r="P140" s="2" t="s">
        <v>50</v>
      </c>
      <c r="Q140">
        <f t="shared" si="12"/>
        <v>1972.3</v>
      </c>
      <c r="R140">
        <f t="shared" si="13"/>
        <v>1637.0089999999998</v>
      </c>
      <c r="U140">
        <f t="shared" si="14"/>
        <v>7295.6662896825355</v>
      </c>
    </row>
    <row r="141" spans="1:21" ht="15.75" customHeight="1" x14ac:dyDescent="0.3">
      <c r="A141" s="2" t="s">
        <v>322</v>
      </c>
      <c r="B141" s="4" t="s">
        <v>323</v>
      </c>
      <c r="C141" s="4" t="str">
        <f t="shared" si="10"/>
        <v>Sunday</v>
      </c>
      <c r="D141" s="4" t="str">
        <f t="shared" si="11"/>
        <v>Jun-2025</v>
      </c>
      <c r="E141" s="2" t="s">
        <v>43</v>
      </c>
      <c r="F141" s="2" t="s">
        <v>77</v>
      </c>
      <c r="G141" s="2" t="s">
        <v>45</v>
      </c>
      <c r="H141" s="2" t="s">
        <v>73</v>
      </c>
      <c r="I141" s="2">
        <v>5</v>
      </c>
      <c r="J141" s="2">
        <v>1496.15</v>
      </c>
      <c r="K141" s="6">
        <v>0.19</v>
      </c>
      <c r="L141" s="2">
        <v>6059.41</v>
      </c>
      <c r="M141" s="2" t="s">
        <v>47</v>
      </c>
      <c r="N141" s="2" t="s">
        <v>65</v>
      </c>
      <c r="O141" s="2" t="s">
        <v>60</v>
      </c>
      <c r="P141" s="2" t="s">
        <v>50</v>
      </c>
      <c r="Q141">
        <f t="shared" si="12"/>
        <v>7480.75</v>
      </c>
      <c r="R141">
        <f t="shared" si="13"/>
        <v>6059.4075000000003</v>
      </c>
      <c r="U141">
        <f t="shared" si="14"/>
        <v>7560.0974409448818</v>
      </c>
    </row>
    <row r="142" spans="1:21" ht="15.75" customHeight="1" x14ac:dyDescent="0.3">
      <c r="A142" s="2" t="s">
        <v>324</v>
      </c>
      <c r="B142" s="4" t="s">
        <v>134</v>
      </c>
      <c r="C142" s="4" t="str">
        <f t="shared" si="10"/>
        <v>Thursday</v>
      </c>
      <c r="D142" s="4" t="str">
        <f t="shared" si="11"/>
        <v>May-2025</v>
      </c>
      <c r="E142" s="2" t="s">
        <v>88</v>
      </c>
      <c r="F142" s="2" t="s">
        <v>54</v>
      </c>
      <c r="G142" s="2" t="s">
        <v>160</v>
      </c>
      <c r="H142" s="2" t="s">
        <v>185</v>
      </c>
      <c r="I142" s="2">
        <v>5</v>
      </c>
      <c r="J142" s="2">
        <v>4923.75</v>
      </c>
      <c r="K142" s="6">
        <v>0.12</v>
      </c>
      <c r="L142" s="2">
        <v>21664.5</v>
      </c>
      <c r="M142" s="2" t="s">
        <v>81</v>
      </c>
      <c r="N142" s="2" t="s">
        <v>59</v>
      </c>
      <c r="O142" s="2" t="s">
        <v>60</v>
      </c>
      <c r="P142" s="2" t="s">
        <v>50</v>
      </c>
      <c r="Q142">
        <f t="shared" si="12"/>
        <v>24618.75</v>
      </c>
      <c r="R142">
        <f t="shared" si="13"/>
        <v>21664.5</v>
      </c>
      <c r="U142">
        <f t="shared" si="14"/>
        <v>7935.7313319672139</v>
      </c>
    </row>
    <row r="143" spans="1:21" ht="15.75" customHeight="1" x14ac:dyDescent="0.3">
      <c r="A143" s="2" t="s">
        <v>325</v>
      </c>
      <c r="B143" s="4" t="s">
        <v>311</v>
      </c>
      <c r="C143" s="4" t="str">
        <f t="shared" si="10"/>
        <v>Wednesday</v>
      </c>
      <c r="D143" s="4" t="str">
        <f t="shared" si="11"/>
        <v>Mar-2025</v>
      </c>
      <c r="E143" s="2" t="s">
        <v>88</v>
      </c>
      <c r="F143" s="2" t="s">
        <v>44</v>
      </c>
      <c r="G143" s="2" t="s">
        <v>84</v>
      </c>
      <c r="H143" s="2" t="s">
        <v>119</v>
      </c>
      <c r="I143" s="2">
        <v>3</v>
      </c>
      <c r="J143" s="2">
        <v>355.68</v>
      </c>
      <c r="K143" s="6">
        <v>0.12</v>
      </c>
      <c r="L143" s="2">
        <v>939</v>
      </c>
      <c r="M143" s="2" t="s">
        <v>64</v>
      </c>
      <c r="N143" s="2" t="s">
        <v>48</v>
      </c>
      <c r="O143" s="2" t="s">
        <v>60</v>
      </c>
      <c r="P143" s="2" t="s">
        <v>50</v>
      </c>
      <c r="Q143">
        <f t="shared" si="12"/>
        <v>1067.04</v>
      </c>
      <c r="R143">
        <f t="shared" si="13"/>
        <v>938.99519999999995</v>
      </c>
      <c r="U143">
        <f t="shared" si="14"/>
        <v>7295.6662896825355</v>
      </c>
    </row>
    <row r="144" spans="1:21" ht="15.75" customHeight="1" x14ac:dyDescent="0.3">
      <c r="A144" s="2" t="s">
        <v>326</v>
      </c>
      <c r="B144" s="4" t="s">
        <v>174</v>
      </c>
      <c r="C144" s="4" t="str">
        <f t="shared" si="10"/>
        <v>Thursday</v>
      </c>
      <c r="D144" s="4" t="str">
        <f t="shared" si="11"/>
        <v>Feb-2025</v>
      </c>
      <c r="E144" s="2" t="s">
        <v>43</v>
      </c>
      <c r="F144" s="2" t="s">
        <v>44</v>
      </c>
      <c r="G144" s="2" t="s">
        <v>57</v>
      </c>
      <c r="H144" s="2" t="s">
        <v>128</v>
      </c>
      <c r="I144" s="2">
        <v>3</v>
      </c>
      <c r="J144" s="2">
        <v>2301.66</v>
      </c>
      <c r="K144" s="6">
        <v>0.13</v>
      </c>
      <c r="L144" s="2">
        <v>6007.33</v>
      </c>
      <c r="M144" s="2" t="s">
        <v>95</v>
      </c>
      <c r="N144" s="2" t="s">
        <v>48</v>
      </c>
      <c r="O144" s="2" t="s">
        <v>60</v>
      </c>
      <c r="P144" s="2" t="s">
        <v>69</v>
      </c>
      <c r="Q144">
        <f t="shared" si="12"/>
        <v>6904.98</v>
      </c>
      <c r="R144">
        <f t="shared" si="13"/>
        <v>6007.3325999999997</v>
      </c>
      <c r="U144">
        <f t="shared" si="14"/>
        <v>7295.6662896825355</v>
      </c>
    </row>
    <row r="145" spans="1:21" ht="15.75" customHeight="1" x14ac:dyDescent="0.3">
      <c r="A145" s="2" t="s">
        <v>327</v>
      </c>
      <c r="B145" s="4" t="s">
        <v>328</v>
      </c>
      <c r="C145" s="4" t="str">
        <f t="shared" si="10"/>
        <v>Saturday</v>
      </c>
      <c r="D145" s="4" t="str">
        <f t="shared" si="11"/>
        <v>May-2025</v>
      </c>
      <c r="E145" s="2" t="s">
        <v>43</v>
      </c>
      <c r="F145" s="2" t="s">
        <v>44</v>
      </c>
      <c r="G145" s="2" t="s">
        <v>99</v>
      </c>
      <c r="H145" s="2" t="s">
        <v>147</v>
      </c>
      <c r="I145" s="2">
        <v>1</v>
      </c>
      <c r="J145" s="2">
        <v>2042.62</v>
      </c>
      <c r="K145" s="6">
        <v>0.09</v>
      </c>
      <c r="L145" s="2">
        <v>1858.78</v>
      </c>
      <c r="M145" s="2" t="s">
        <v>95</v>
      </c>
      <c r="N145" s="2" t="s">
        <v>65</v>
      </c>
      <c r="O145" s="2" t="s">
        <v>60</v>
      </c>
      <c r="P145" s="2" t="s">
        <v>50</v>
      </c>
      <c r="Q145">
        <f t="shared" si="12"/>
        <v>2042.62</v>
      </c>
      <c r="R145">
        <f t="shared" si="13"/>
        <v>1858.7842000000001</v>
      </c>
      <c r="U145">
        <f t="shared" si="14"/>
        <v>7560.0974409448818</v>
      </c>
    </row>
    <row r="146" spans="1:21" ht="15.75" customHeight="1" x14ac:dyDescent="0.3">
      <c r="A146" s="2" t="s">
        <v>329</v>
      </c>
      <c r="B146" s="4" t="s">
        <v>330</v>
      </c>
      <c r="C146" s="4" t="str">
        <f t="shared" si="10"/>
        <v>Wednesday</v>
      </c>
      <c r="D146" s="4" t="str">
        <f t="shared" si="11"/>
        <v>Apr-2025</v>
      </c>
      <c r="E146" s="2" t="s">
        <v>53</v>
      </c>
      <c r="F146" s="2" t="s">
        <v>77</v>
      </c>
      <c r="G146" s="2" t="s">
        <v>45</v>
      </c>
      <c r="H146" s="2" t="s">
        <v>63</v>
      </c>
      <c r="I146" s="2">
        <v>2</v>
      </c>
      <c r="J146" s="2">
        <v>287.69</v>
      </c>
      <c r="K146" s="6">
        <v>0.23</v>
      </c>
      <c r="L146" s="2">
        <v>443.04</v>
      </c>
      <c r="M146" s="2" t="s">
        <v>81</v>
      </c>
      <c r="N146" s="2" t="s">
        <v>48</v>
      </c>
      <c r="O146" s="2" t="s">
        <v>60</v>
      </c>
      <c r="P146" s="2" t="s">
        <v>142</v>
      </c>
      <c r="Q146">
        <f t="shared" si="12"/>
        <v>575.38</v>
      </c>
      <c r="R146">
        <f t="shared" si="13"/>
        <v>443.04259999999999</v>
      </c>
      <c r="U146">
        <f t="shared" si="14"/>
        <v>7295.6662896825355</v>
      </c>
    </row>
    <row r="147" spans="1:21" ht="15.75" customHeight="1" x14ac:dyDescent="0.3">
      <c r="A147" s="2" t="s">
        <v>331</v>
      </c>
      <c r="B147" s="4" t="s">
        <v>332</v>
      </c>
      <c r="C147" s="4" t="str">
        <f t="shared" si="10"/>
        <v>Thursday</v>
      </c>
      <c r="D147" s="4" t="str">
        <f t="shared" si="11"/>
        <v>Mar-2025</v>
      </c>
      <c r="E147" s="2" t="s">
        <v>68</v>
      </c>
      <c r="F147" s="2" t="s">
        <v>54</v>
      </c>
      <c r="G147" s="2" t="s">
        <v>84</v>
      </c>
      <c r="H147" s="2" t="s">
        <v>85</v>
      </c>
      <c r="I147" s="2">
        <v>1</v>
      </c>
      <c r="J147" s="2">
        <v>1354.03</v>
      </c>
      <c r="K147" s="6">
        <v>0.21</v>
      </c>
      <c r="L147" s="2">
        <v>1069.68</v>
      </c>
      <c r="M147" s="2" t="s">
        <v>95</v>
      </c>
      <c r="N147" s="2" t="s">
        <v>48</v>
      </c>
      <c r="O147" s="2" t="s">
        <v>49</v>
      </c>
      <c r="P147" s="2" t="s">
        <v>50</v>
      </c>
      <c r="Q147">
        <f t="shared" si="12"/>
        <v>1354.03</v>
      </c>
      <c r="R147">
        <f t="shared" si="13"/>
        <v>1069.6837</v>
      </c>
      <c r="U147">
        <f t="shared" si="14"/>
        <v>7295.6662896825355</v>
      </c>
    </row>
    <row r="148" spans="1:21" ht="15.75" customHeight="1" x14ac:dyDescent="0.3">
      <c r="A148" s="2" t="s">
        <v>333</v>
      </c>
      <c r="B148" s="4" t="s">
        <v>223</v>
      </c>
      <c r="C148" s="4" t="str">
        <f t="shared" si="10"/>
        <v>Monday</v>
      </c>
      <c r="D148" s="4" t="str">
        <f t="shared" si="11"/>
        <v>Jun-2025</v>
      </c>
      <c r="E148" s="2" t="s">
        <v>43</v>
      </c>
      <c r="F148" s="2" t="s">
        <v>44</v>
      </c>
      <c r="G148" s="2" t="s">
        <v>160</v>
      </c>
      <c r="H148" s="2" t="s">
        <v>161</v>
      </c>
      <c r="I148" s="2">
        <v>2</v>
      </c>
      <c r="J148" s="2">
        <v>2157.15</v>
      </c>
      <c r="K148" s="6">
        <v>0.2</v>
      </c>
      <c r="L148" s="2">
        <v>3451.44</v>
      </c>
      <c r="M148" s="2" t="s">
        <v>95</v>
      </c>
      <c r="N148" s="2" t="s">
        <v>48</v>
      </c>
      <c r="O148" s="2" t="s">
        <v>60</v>
      </c>
      <c r="P148" s="2" t="s">
        <v>50</v>
      </c>
      <c r="Q148">
        <f t="shared" si="12"/>
        <v>4314.3</v>
      </c>
      <c r="R148">
        <f t="shared" si="13"/>
        <v>3451.4400000000005</v>
      </c>
      <c r="U148">
        <f t="shared" si="14"/>
        <v>7295.6662896825355</v>
      </c>
    </row>
    <row r="149" spans="1:21" ht="15.75" customHeight="1" x14ac:dyDescent="0.3">
      <c r="A149" s="2" t="s">
        <v>334</v>
      </c>
      <c r="B149" s="4" t="s">
        <v>319</v>
      </c>
      <c r="C149" s="4" t="str">
        <f t="shared" si="10"/>
        <v>Sunday</v>
      </c>
      <c r="D149" s="4" t="str">
        <f t="shared" si="11"/>
        <v>Jun-2025</v>
      </c>
      <c r="E149" s="2" t="s">
        <v>68</v>
      </c>
      <c r="F149" s="2" t="s">
        <v>77</v>
      </c>
      <c r="G149" s="2" t="s">
        <v>84</v>
      </c>
      <c r="H149" s="2" t="s">
        <v>93</v>
      </c>
      <c r="I149" s="2">
        <v>2</v>
      </c>
      <c r="J149" s="2">
        <v>1527.23</v>
      </c>
      <c r="K149" s="6">
        <v>0</v>
      </c>
      <c r="L149" s="2">
        <v>3054.46</v>
      </c>
      <c r="M149" s="2" t="s">
        <v>64</v>
      </c>
      <c r="N149" s="2" t="s">
        <v>48</v>
      </c>
      <c r="O149" s="2" t="s">
        <v>60</v>
      </c>
      <c r="P149" s="2" t="s">
        <v>50</v>
      </c>
      <c r="Q149">
        <f t="shared" si="12"/>
        <v>3054.46</v>
      </c>
      <c r="R149">
        <f t="shared" si="13"/>
        <v>3054.46</v>
      </c>
      <c r="U149">
        <f t="shared" si="14"/>
        <v>7295.6662896825355</v>
      </c>
    </row>
    <row r="150" spans="1:21" ht="15.75" customHeight="1" x14ac:dyDescent="0.3">
      <c r="A150" s="2" t="s">
        <v>335</v>
      </c>
      <c r="B150" s="4" t="s">
        <v>42</v>
      </c>
      <c r="C150" s="4" t="str">
        <f t="shared" si="10"/>
        <v>Wednesday</v>
      </c>
      <c r="D150" s="4" t="str">
        <f t="shared" si="11"/>
        <v>May-2025</v>
      </c>
      <c r="E150" s="2" t="s">
        <v>68</v>
      </c>
      <c r="F150" s="2" t="s">
        <v>44</v>
      </c>
      <c r="G150" s="2" t="s">
        <v>99</v>
      </c>
      <c r="H150" s="2" t="s">
        <v>100</v>
      </c>
      <c r="I150" s="2">
        <v>5</v>
      </c>
      <c r="J150" s="2">
        <v>2766</v>
      </c>
      <c r="K150" s="6">
        <v>0.2</v>
      </c>
      <c r="L150" s="2">
        <v>11064</v>
      </c>
      <c r="M150" s="2" t="s">
        <v>81</v>
      </c>
      <c r="N150" s="2" t="s">
        <v>48</v>
      </c>
      <c r="O150" s="2" t="s">
        <v>49</v>
      </c>
      <c r="P150" s="2" t="s">
        <v>50</v>
      </c>
      <c r="Q150">
        <f t="shared" si="12"/>
        <v>13830</v>
      </c>
      <c r="R150">
        <f t="shared" si="13"/>
        <v>11064</v>
      </c>
      <c r="U150">
        <f t="shared" si="14"/>
        <v>7295.6662896825355</v>
      </c>
    </row>
    <row r="151" spans="1:21" ht="15.75" customHeight="1" x14ac:dyDescent="0.3">
      <c r="A151" s="2" t="s">
        <v>336</v>
      </c>
      <c r="B151" s="4" t="s">
        <v>202</v>
      </c>
      <c r="C151" s="4" t="str">
        <f t="shared" si="10"/>
        <v>Wednesday</v>
      </c>
      <c r="D151" s="4" t="str">
        <f t="shared" si="11"/>
        <v>Apr-2025</v>
      </c>
      <c r="E151" s="2" t="s">
        <v>83</v>
      </c>
      <c r="F151" s="2" t="s">
        <v>44</v>
      </c>
      <c r="G151" s="2" t="s">
        <v>84</v>
      </c>
      <c r="H151" s="2" t="s">
        <v>93</v>
      </c>
      <c r="I151" s="2">
        <v>1</v>
      </c>
      <c r="J151" s="2">
        <v>1849.76</v>
      </c>
      <c r="K151" s="6">
        <v>0.02</v>
      </c>
      <c r="L151" s="2">
        <v>1812.76</v>
      </c>
      <c r="M151" s="2" t="s">
        <v>81</v>
      </c>
      <c r="N151" s="2" t="s">
        <v>65</v>
      </c>
      <c r="O151" s="2" t="s">
        <v>90</v>
      </c>
      <c r="P151" s="2" t="s">
        <v>142</v>
      </c>
      <c r="Q151">
        <f t="shared" si="12"/>
        <v>1849.76</v>
      </c>
      <c r="R151">
        <f t="shared" si="13"/>
        <v>1812.7647999999999</v>
      </c>
      <c r="U151">
        <f t="shared" si="14"/>
        <v>7560.0974409448818</v>
      </c>
    </row>
    <row r="152" spans="1:21" ht="15.75" customHeight="1" x14ac:dyDescent="0.3">
      <c r="A152" s="2" t="s">
        <v>337</v>
      </c>
      <c r="B152" s="4" t="s">
        <v>80</v>
      </c>
      <c r="C152" s="4" t="str">
        <f t="shared" si="10"/>
        <v>Thursday</v>
      </c>
      <c r="D152" s="4" t="str">
        <f t="shared" si="11"/>
        <v>Jan-2025</v>
      </c>
      <c r="E152" s="2" t="s">
        <v>53</v>
      </c>
      <c r="F152" s="2" t="s">
        <v>54</v>
      </c>
      <c r="G152" s="2" t="s">
        <v>160</v>
      </c>
      <c r="H152" s="2" t="s">
        <v>161</v>
      </c>
      <c r="I152" s="2">
        <v>3</v>
      </c>
      <c r="J152" s="2">
        <v>4086.19</v>
      </c>
      <c r="K152" s="6">
        <v>0.04</v>
      </c>
      <c r="L152" s="2">
        <v>11768.23</v>
      </c>
      <c r="M152" s="2" t="s">
        <v>81</v>
      </c>
      <c r="N152" s="2" t="s">
        <v>59</v>
      </c>
      <c r="O152" s="2" t="s">
        <v>49</v>
      </c>
      <c r="P152" s="2" t="s">
        <v>96</v>
      </c>
      <c r="Q152">
        <f t="shared" si="12"/>
        <v>12258.57</v>
      </c>
      <c r="R152">
        <f t="shared" si="13"/>
        <v>11768.227199999999</v>
      </c>
      <c r="U152">
        <f t="shared" si="14"/>
        <v>7935.7313319672139</v>
      </c>
    </row>
    <row r="153" spans="1:21" ht="15.75" customHeight="1" x14ac:dyDescent="0.3">
      <c r="A153" s="2" t="s">
        <v>338</v>
      </c>
      <c r="B153" s="4" t="s">
        <v>195</v>
      </c>
      <c r="C153" s="4" t="str">
        <f t="shared" si="10"/>
        <v>Sunday</v>
      </c>
      <c r="D153" s="4" t="str">
        <f t="shared" si="11"/>
        <v>Feb-2025</v>
      </c>
      <c r="E153" s="2" t="s">
        <v>88</v>
      </c>
      <c r="F153" s="2" t="s">
        <v>44</v>
      </c>
      <c r="G153" s="2" t="s">
        <v>84</v>
      </c>
      <c r="H153" s="2" t="s">
        <v>119</v>
      </c>
      <c r="I153" s="2">
        <v>4</v>
      </c>
      <c r="J153" s="2">
        <v>281.22000000000003</v>
      </c>
      <c r="K153" s="6">
        <v>0.05</v>
      </c>
      <c r="L153" s="2">
        <v>1068.6400000000001</v>
      </c>
      <c r="M153" s="2" t="s">
        <v>95</v>
      </c>
      <c r="N153" s="2" t="s">
        <v>59</v>
      </c>
      <c r="O153" s="2" t="s">
        <v>90</v>
      </c>
      <c r="P153" s="2" t="s">
        <v>50</v>
      </c>
      <c r="Q153">
        <f t="shared" si="12"/>
        <v>1124.8800000000001</v>
      </c>
      <c r="R153">
        <f t="shared" si="13"/>
        <v>1068.636</v>
      </c>
      <c r="U153">
        <f t="shared" si="14"/>
        <v>7935.7313319672139</v>
      </c>
    </row>
    <row r="154" spans="1:21" ht="15.75" customHeight="1" x14ac:dyDescent="0.3">
      <c r="A154" s="2" t="s">
        <v>339</v>
      </c>
      <c r="B154" s="4" t="s">
        <v>80</v>
      </c>
      <c r="C154" s="4" t="str">
        <f t="shared" si="10"/>
        <v>Thursday</v>
      </c>
      <c r="D154" s="4" t="str">
        <f t="shared" si="11"/>
        <v>Jan-2025</v>
      </c>
      <c r="E154" s="2" t="s">
        <v>68</v>
      </c>
      <c r="F154" s="2" t="s">
        <v>44</v>
      </c>
      <c r="G154" s="2" t="s">
        <v>160</v>
      </c>
      <c r="H154" s="2" t="s">
        <v>185</v>
      </c>
      <c r="I154" s="2">
        <v>1</v>
      </c>
      <c r="J154" s="2">
        <v>3791.13</v>
      </c>
      <c r="K154" s="6">
        <v>0.05</v>
      </c>
      <c r="L154" s="2">
        <v>3601.57</v>
      </c>
      <c r="M154" s="2" t="s">
        <v>74</v>
      </c>
      <c r="N154" s="2" t="s">
        <v>65</v>
      </c>
      <c r="O154" s="2" t="s">
        <v>60</v>
      </c>
      <c r="P154" s="2" t="s">
        <v>69</v>
      </c>
      <c r="Q154">
        <f t="shared" si="12"/>
        <v>3791.13</v>
      </c>
      <c r="R154">
        <f t="shared" si="13"/>
        <v>3601.5735</v>
      </c>
      <c r="U154">
        <f t="shared" si="14"/>
        <v>7560.0974409448818</v>
      </c>
    </row>
    <row r="155" spans="1:21" ht="15.75" customHeight="1" x14ac:dyDescent="0.3">
      <c r="A155" s="2" t="s">
        <v>340</v>
      </c>
      <c r="B155" s="4" t="s">
        <v>71</v>
      </c>
      <c r="C155" s="4" t="str">
        <f t="shared" si="10"/>
        <v>Wednesday</v>
      </c>
      <c r="D155" s="4" t="str">
        <f t="shared" si="11"/>
        <v>Feb-2025</v>
      </c>
      <c r="E155" s="2" t="s">
        <v>53</v>
      </c>
      <c r="F155" s="2" t="s">
        <v>72</v>
      </c>
      <c r="G155" s="2" t="s">
        <v>160</v>
      </c>
      <c r="H155" s="2" t="s">
        <v>180</v>
      </c>
      <c r="I155" s="2">
        <v>4</v>
      </c>
      <c r="J155" s="2">
        <v>3742.21</v>
      </c>
      <c r="K155" s="6">
        <v>0.22</v>
      </c>
      <c r="L155" s="2">
        <v>11675.7</v>
      </c>
      <c r="M155" s="2" t="s">
        <v>81</v>
      </c>
      <c r="N155" s="2" t="s">
        <v>65</v>
      </c>
      <c r="O155" s="2" t="s">
        <v>60</v>
      </c>
      <c r="P155" s="2" t="s">
        <v>96</v>
      </c>
      <c r="Q155">
        <f t="shared" si="12"/>
        <v>14968.84</v>
      </c>
      <c r="R155">
        <f t="shared" si="13"/>
        <v>11675.6952</v>
      </c>
      <c r="U155">
        <f t="shared" si="14"/>
        <v>7560.0974409448818</v>
      </c>
    </row>
    <row r="156" spans="1:21" ht="15.75" customHeight="1" x14ac:dyDescent="0.3">
      <c r="A156" s="2" t="s">
        <v>341</v>
      </c>
      <c r="B156" s="4" t="s">
        <v>342</v>
      </c>
      <c r="C156" s="4" t="str">
        <f t="shared" si="10"/>
        <v>Tuesday</v>
      </c>
      <c r="D156" s="4" t="str">
        <f t="shared" si="11"/>
        <v>May-2025</v>
      </c>
      <c r="E156" s="2" t="s">
        <v>43</v>
      </c>
      <c r="F156" s="2" t="s">
        <v>77</v>
      </c>
      <c r="G156" s="2" t="s">
        <v>84</v>
      </c>
      <c r="H156" s="2" t="s">
        <v>85</v>
      </c>
      <c r="I156" s="2">
        <v>1</v>
      </c>
      <c r="J156" s="2">
        <v>3662.7</v>
      </c>
      <c r="K156" s="6">
        <v>0.02</v>
      </c>
      <c r="L156" s="2">
        <v>3589.45</v>
      </c>
      <c r="M156" s="2" t="s">
        <v>64</v>
      </c>
      <c r="N156" s="2" t="s">
        <v>65</v>
      </c>
      <c r="O156" s="2" t="s">
        <v>49</v>
      </c>
      <c r="P156" s="2" t="s">
        <v>50</v>
      </c>
      <c r="Q156">
        <f t="shared" si="12"/>
        <v>3662.7</v>
      </c>
      <c r="R156">
        <f t="shared" si="13"/>
        <v>3589.4459999999999</v>
      </c>
      <c r="U156">
        <f t="shared" si="14"/>
        <v>7560.0974409448818</v>
      </c>
    </row>
    <row r="157" spans="1:21" ht="15.75" customHeight="1" x14ac:dyDescent="0.3">
      <c r="A157" s="2" t="s">
        <v>343</v>
      </c>
      <c r="B157" s="4" t="s">
        <v>344</v>
      </c>
      <c r="C157" s="4" t="str">
        <f t="shared" si="10"/>
        <v>Tuesday</v>
      </c>
      <c r="D157" s="4" t="str">
        <f t="shared" si="11"/>
        <v>Apr-2025</v>
      </c>
      <c r="E157" s="2" t="s">
        <v>53</v>
      </c>
      <c r="F157" s="2" t="s">
        <v>77</v>
      </c>
      <c r="G157" s="2" t="s">
        <v>160</v>
      </c>
      <c r="H157" s="2" t="s">
        <v>193</v>
      </c>
      <c r="I157" s="2">
        <v>3</v>
      </c>
      <c r="J157" s="2">
        <v>1601.83</v>
      </c>
      <c r="K157" s="6">
        <v>0.15</v>
      </c>
      <c r="L157" s="2">
        <v>4084.67</v>
      </c>
      <c r="M157" s="2" t="s">
        <v>81</v>
      </c>
      <c r="N157" s="2" t="s">
        <v>59</v>
      </c>
      <c r="O157" s="2" t="s">
        <v>60</v>
      </c>
      <c r="P157" s="2" t="s">
        <v>50</v>
      </c>
      <c r="Q157">
        <f t="shared" si="12"/>
        <v>4805.49</v>
      </c>
      <c r="R157">
        <f t="shared" si="13"/>
        <v>4084.6664999999998</v>
      </c>
      <c r="U157">
        <f t="shared" si="14"/>
        <v>7935.7313319672139</v>
      </c>
    </row>
    <row r="158" spans="1:21" ht="15.75" customHeight="1" x14ac:dyDescent="0.3">
      <c r="A158" s="2" t="s">
        <v>345</v>
      </c>
      <c r="B158" s="4" t="s">
        <v>204</v>
      </c>
      <c r="C158" s="4" t="str">
        <f t="shared" si="10"/>
        <v>Thursday</v>
      </c>
      <c r="D158" s="4" t="str">
        <f t="shared" si="11"/>
        <v>Apr-2025</v>
      </c>
      <c r="E158" s="2" t="s">
        <v>53</v>
      </c>
      <c r="F158" s="2" t="s">
        <v>44</v>
      </c>
      <c r="G158" s="2" t="s">
        <v>160</v>
      </c>
      <c r="H158" s="2" t="s">
        <v>185</v>
      </c>
      <c r="I158" s="2">
        <v>4</v>
      </c>
      <c r="J158" s="2">
        <v>1445.32</v>
      </c>
      <c r="K158" s="6">
        <v>0.25</v>
      </c>
      <c r="L158" s="2">
        <v>4335.96</v>
      </c>
      <c r="M158" s="2" t="s">
        <v>81</v>
      </c>
      <c r="N158" s="2" t="s">
        <v>59</v>
      </c>
      <c r="O158" s="2" t="s">
        <v>90</v>
      </c>
      <c r="P158" s="2" t="s">
        <v>50</v>
      </c>
      <c r="Q158">
        <f t="shared" si="12"/>
        <v>5781.28</v>
      </c>
      <c r="R158">
        <f t="shared" si="13"/>
        <v>4335.96</v>
      </c>
      <c r="U158">
        <f t="shared" si="14"/>
        <v>7935.7313319672139</v>
      </c>
    </row>
    <row r="159" spans="1:21" ht="15.75" customHeight="1" x14ac:dyDescent="0.3">
      <c r="A159" s="2" t="s">
        <v>346</v>
      </c>
      <c r="B159" s="4" t="s">
        <v>195</v>
      </c>
      <c r="C159" s="4" t="str">
        <f t="shared" si="10"/>
        <v>Sunday</v>
      </c>
      <c r="D159" s="4" t="str">
        <f t="shared" si="11"/>
        <v>Feb-2025</v>
      </c>
      <c r="E159" s="2" t="s">
        <v>68</v>
      </c>
      <c r="F159" s="2" t="s">
        <v>44</v>
      </c>
      <c r="G159" s="2" t="s">
        <v>84</v>
      </c>
      <c r="H159" s="2" t="s">
        <v>89</v>
      </c>
      <c r="I159" s="2">
        <v>2</v>
      </c>
      <c r="J159" s="2">
        <v>4258.4799999999996</v>
      </c>
      <c r="K159" s="6">
        <v>0.17</v>
      </c>
      <c r="L159" s="2">
        <v>7069.08</v>
      </c>
      <c r="M159" s="2" t="s">
        <v>47</v>
      </c>
      <c r="N159" s="2" t="s">
        <v>48</v>
      </c>
      <c r="O159" s="2" t="s">
        <v>60</v>
      </c>
      <c r="P159" s="2" t="s">
        <v>50</v>
      </c>
      <c r="Q159">
        <f t="shared" si="12"/>
        <v>8516.9599999999991</v>
      </c>
      <c r="R159">
        <f t="shared" si="13"/>
        <v>7069.0767999999989</v>
      </c>
      <c r="U159">
        <f t="shared" si="14"/>
        <v>7295.6662896825355</v>
      </c>
    </row>
    <row r="160" spans="1:21" ht="15.75" customHeight="1" x14ac:dyDescent="0.3">
      <c r="A160" s="2" t="s">
        <v>347</v>
      </c>
      <c r="B160" s="4" t="s">
        <v>348</v>
      </c>
      <c r="C160" s="4" t="str">
        <f t="shared" si="10"/>
        <v>Wednesday</v>
      </c>
      <c r="D160" s="4" t="str">
        <f t="shared" si="11"/>
        <v>May-2025</v>
      </c>
      <c r="E160" s="2" t="s">
        <v>43</v>
      </c>
      <c r="F160" s="2" t="s">
        <v>72</v>
      </c>
      <c r="G160" s="2" t="s">
        <v>99</v>
      </c>
      <c r="H160" s="2" t="s">
        <v>107</v>
      </c>
      <c r="I160" s="2">
        <v>1</v>
      </c>
      <c r="J160" s="2">
        <v>3064.96</v>
      </c>
      <c r="K160" s="6">
        <v>0.17</v>
      </c>
      <c r="L160" s="2">
        <v>2543.92</v>
      </c>
      <c r="M160" s="2" t="s">
        <v>74</v>
      </c>
      <c r="N160" s="2" t="s">
        <v>59</v>
      </c>
      <c r="O160" s="2" t="s">
        <v>60</v>
      </c>
      <c r="P160" s="2" t="s">
        <v>50</v>
      </c>
      <c r="Q160">
        <f t="shared" si="12"/>
        <v>3064.96</v>
      </c>
      <c r="R160">
        <f t="shared" si="13"/>
        <v>2543.9168</v>
      </c>
      <c r="U160">
        <f t="shared" si="14"/>
        <v>7935.7313319672139</v>
      </c>
    </row>
    <row r="161" spans="1:21" ht="15.75" customHeight="1" x14ac:dyDescent="0.3">
      <c r="A161" s="2" t="s">
        <v>349</v>
      </c>
      <c r="B161" s="4" t="s">
        <v>350</v>
      </c>
      <c r="C161" s="4" t="str">
        <f t="shared" si="10"/>
        <v>Saturday</v>
      </c>
      <c r="D161" s="4" t="str">
        <f t="shared" si="11"/>
        <v>Apr-2025</v>
      </c>
      <c r="E161" s="2" t="s">
        <v>68</v>
      </c>
      <c r="F161" s="2" t="s">
        <v>44</v>
      </c>
      <c r="G161" s="2" t="s">
        <v>45</v>
      </c>
      <c r="H161" s="2" t="s">
        <v>78</v>
      </c>
      <c r="I161" s="2">
        <v>3</v>
      </c>
      <c r="J161" s="2">
        <v>3282.85</v>
      </c>
      <c r="K161" s="6">
        <v>0.06</v>
      </c>
      <c r="L161" s="2">
        <v>9257.64</v>
      </c>
      <c r="M161" s="2" t="s">
        <v>81</v>
      </c>
      <c r="N161" s="2" t="s">
        <v>65</v>
      </c>
      <c r="O161" s="2" t="s">
        <v>90</v>
      </c>
      <c r="P161" s="2" t="s">
        <v>50</v>
      </c>
      <c r="Q161">
        <f t="shared" si="12"/>
        <v>9848.5499999999993</v>
      </c>
      <c r="R161">
        <f t="shared" si="13"/>
        <v>9257.6369999999988</v>
      </c>
      <c r="U161">
        <f t="shared" si="14"/>
        <v>7560.0974409448818</v>
      </c>
    </row>
    <row r="162" spans="1:21" ht="15.75" customHeight="1" x14ac:dyDescent="0.3">
      <c r="A162" s="2" t="s">
        <v>351</v>
      </c>
      <c r="B162" s="4" t="s">
        <v>352</v>
      </c>
      <c r="C162" s="4" t="str">
        <f t="shared" si="10"/>
        <v>Thursday</v>
      </c>
      <c r="D162" s="4" t="str">
        <f t="shared" si="11"/>
        <v>Mar-2025</v>
      </c>
      <c r="E162" s="2" t="s">
        <v>68</v>
      </c>
      <c r="F162" s="2" t="s">
        <v>72</v>
      </c>
      <c r="G162" s="2" t="s">
        <v>84</v>
      </c>
      <c r="H162" s="2" t="s">
        <v>85</v>
      </c>
      <c r="I162" s="2">
        <v>3</v>
      </c>
      <c r="J162" s="2">
        <v>3549.79</v>
      </c>
      <c r="K162" s="6">
        <v>0.05</v>
      </c>
      <c r="L162" s="2">
        <v>10116.9</v>
      </c>
      <c r="M162" s="2" t="s">
        <v>95</v>
      </c>
      <c r="N162" s="2" t="s">
        <v>65</v>
      </c>
      <c r="O162" s="2" t="s">
        <v>49</v>
      </c>
      <c r="P162" s="2" t="s">
        <v>50</v>
      </c>
      <c r="Q162">
        <f t="shared" si="12"/>
        <v>10649.369999999999</v>
      </c>
      <c r="R162">
        <f t="shared" si="13"/>
        <v>10116.901499999998</v>
      </c>
      <c r="U162">
        <f t="shared" si="14"/>
        <v>7560.0974409448818</v>
      </c>
    </row>
    <row r="163" spans="1:21" ht="15.75" customHeight="1" x14ac:dyDescent="0.3">
      <c r="A163" s="2" t="s">
        <v>353</v>
      </c>
      <c r="B163" s="4" t="s">
        <v>354</v>
      </c>
      <c r="C163" s="4" t="str">
        <f t="shared" si="10"/>
        <v>Thursday</v>
      </c>
      <c r="D163" s="4" t="str">
        <f t="shared" si="11"/>
        <v>Jun-2025</v>
      </c>
      <c r="E163" s="2" t="s">
        <v>53</v>
      </c>
      <c r="F163" s="2" t="s">
        <v>72</v>
      </c>
      <c r="G163" s="2" t="s">
        <v>84</v>
      </c>
      <c r="H163" s="2" t="s">
        <v>119</v>
      </c>
      <c r="I163" s="2">
        <v>4</v>
      </c>
      <c r="J163" s="2">
        <v>946.02</v>
      </c>
      <c r="K163" s="6">
        <v>0.18</v>
      </c>
      <c r="L163" s="2">
        <v>3102.95</v>
      </c>
      <c r="M163" s="2" t="s">
        <v>47</v>
      </c>
      <c r="N163" s="2" t="s">
        <v>48</v>
      </c>
      <c r="O163" s="2" t="s">
        <v>90</v>
      </c>
      <c r="P163" s="2" t="s">
        <v>50</v>
      </c>
      <c r="Q163">
        <f t="shared" si="12"/>
        <v>3784.08</v>
      </c>
      <c r="R163">
        <f t="shared" si="13"/>
        <v>3102.9456</v>
      </c>
      <c r="U163">
        <f t="shared" si="14"/>
        <v>7295.6662896825355</v>
      </c>
    </row>
    <row r="164" spans="1:21" ht="15.75" customHeight="1" x14ac:dyDescent="0.3">
      <c r="A164" s="2" t="s">
        <v>355</v>
      </c>
      <c r="B164" s="4" t="s">
        <v>350</v>
      </c>
      <c r="C164" s="4" t="str">
        <f t="shared" si="10"/>
        <v>Saturday</v>
      </c>
      <c r="D164" s="4" t="str">
        <f t="shared" si="11"/>
        <v>Apr-2025</v>
      </c>
      <c r="E164" s="2" t="s">
        <v>43</v>
      </c>
      <c r="F164" s="2" t="s">
        <v>77</v>
      </c>
      <c r="G164" s="2" t="s">
        <v>45</v>
      </c>
      <c r="H164" s="2" t="s">
        <v>63</v>
      </c>
      <c r="I164" s="2">
        <v>2</v>
      </c>
      <c r="J164" s="2">
        <v>3989.11</v>
      </c>
      <c r="K164" s="6">
        <v>0.13</v>
      </c>
      <c r="L164" s="2">
        <v>6941.05</v>
      </c>
      <c r="M164" s="2" t="s">
        <v>47</v>
      </c>
      <c r="N164" s="2" t="s">
        <v>59</v>
      </c>
      <c r="O164" s="2" t="s">
        <v>90</v>
      </c>
      <c r="P164" s="2" t="s">
        <v>142</v>
      </c>
      <c r="Q164">
        <f t="shared" si="12"/>
        <v>7978.22</v>
      </c>
      <c r="R164">
        <f t="shared" si="13"/>
        <v>6941.0514000000003</v>
      </c>
      <c r="U164">
        <f t="shared" si="14"/>
        <v>7935.7313319672139</v>
      </c>
    </row>
    <row r="165" spans="1:21" ht="15.75" customHeight="1" x14ac:dyDescent="0.3">
      <c r="A165" s="2" t="s">
        <v>356</v>
      </c>
      <c r="B165" s="4" t="s">
        <v>313</v>
      </c>
      <c r="C165" s="4" t="str">
        <f t="shared" si="10"/>
        <v>Friday</v>
      </c>
      <c r="D165" s="4" t="str">
        <f t="shared" si="11"/>
        <v>Mar-2025</v>
      </c>
      <c r="E165" s="2" t="s">
        <v>53</v>
      </c>
      <c r="F165" s="2" t="s">
        <v>77</v>
      </c>
      <c r="G165" s="2" t="s">
        <v>99</v>
      </c>
      <c r="H165" s="2" t="s">
        <v>147</v>
      </c>
      <c r="I165" s="2">
        <v>5</v>
      </c>
      <c r="J165" s="2">
        <v>1907.66</v>
      </c>
      <c r="K165" s="6">
        <v>0.2</v>
      </c>
      <c r="L165" s="2">
        <v>7630.64</v>
      </c>
      <c r="M165" s="2" t="s">
        <v>81</v>
      </c>
      <c r="N165" s="2" t="s">
        <v>59</v>
      </c>
      <c r="O165" s="2" t="s">
        <v>49</v>
      </c>
      <c r="P165" s="2" t="s">
        <v>50</v>
      </c>
      <c r="Q165">
        <f t="shared" si="12"/>
        <v>9538.3000000000011</v>
      </c>
      <c r="R165">
        <f t="shared" si="13"/>
        <v>7630.6400000000012</v>
      </c>
      <c r="U165">
        <f t="shared" si="14"/>
        <v>7935.7313319672139</v>
      </c>
    </row>
    <row r="166" spans="1:21" ht="15.75" customHeight="1" x14ac:dyDescent="0.3">
      <c r="A166" s="2" t="s">
        <v>357</v>
      </c>
      <c r="B166" s="4" t="s">
        <v>227</v>
      </c>
      <c r="C166" s="4" t="str">
        <f t="shared" si="10"/>
        <v>Friday</v>
      </c>
      <c r="D166" s="4" t="str">
        <f t="shared" si="11"/>
        <v>Mar-2025</v>
      </c>
      <c r="E166" s="2" t="s">
        <v>43</v>
      </c>
      <c r="F166" s="2" t="s">
        <v>44</v>
      </c>
      <c r="G166" s="2" t="s">
        <v>45</v>
      </c>
      <c r="H166" s="2" t="s">
        <v>46</v>
      </c>
      <c r="I166" s="2">
        <v>4</v>
      </c>
      <c r="J166" s="2">
        <v>2675.91</v>
      </c>
      <c r="K166" s="6">
        <v>0.19</v>
      </c>
      <c r="L166" s="2">
        <v>8669.9500000000007</v>
      </c>
      <c r="M166" s="2" t="s">
        <v>74</v>
      </c>
      <c r="N166" s="2" t="s">
        <v>59</v>
      </c>
      <c r="O166" s="2" t="s">
        <v>49</v>
      </c>
      <c r="P166" s="2" t="s">
        <v>50</v>
      </c>
      <c r="Q166">
        <f t="shared" si="12"/>
        <v>10703.64</v>
      </c>
      <c r="R166">
        <f t="shared" si="13"/>
        <v>8669.9483999999993</v>
      </c>
      <c r="U166">
        <f t="shared" si="14"/>
        <v>7935.7313319672139</v>
      </c>
    </row>
    <row r="167" spans="1:21" ht="15.75" customHeight="1" x14ac:dyDescent="0.3">
      <c r="A167" s="2" t="s">
        <v>358</v>
      </c>
      <c r="B167" s="4" t="s">
        <v>118</v>
      </c>
      <c r="C167" s="4" t="str">
        <f t="shared" si="10"/>
        <v>Friday</v>
      </c>
      <c r="D167" s="4" t="str">
        <f t="shared" si="11"/>
        <v>Feb-2025</v>
      </c>
      <c r="E167" s="2" t="s">
        <v>83</v>
      </c>
      <c r="F167" s="2" t="s">
        <v>77</v>
      </c>
      <c r="G167" s="2" t="s">
        <v>160</v>
      </c>
      <c r="H167" s="2" t="s">
        <v>193</v>
      </c>
      <c r="I167" s="2">
        <v>5</v>
      </c>
      <c r="J167" s="2">
        <v>1788.12</v>
      </c>
      <c r="K167" s="6">
        <v>0.22</v>
      </c>
      <c r="L167" s="2">
        <v>6973.67</v>
      </c>
      <c r="M167" s="2" t="s">
        <v>74</v>
      </c>
      <c r="N167" s="2" t="s">
        <v>59</v>
      </c>
      <c r="O167" s="2" t="s">
        <v>49</v>
      </c>
      <c r="P167" s="2" t="s">
        <v>142</v>
      </c>
      <c r="Q167">
        <f t="shared" si="12"/>
        <v>8940.5999999999985</v>
      </c>
      <c r="R167">
        <f t="shared" si="13"/>
        <v>6973.6679999999988</v>
      </c>
      <c r="U167">
        <f t="shared" si="14"/>
        <v>7935.7313319672139</v>
      </c>
    </row>
    <row r="168" spans="1:21" ht="15.75" customHeight="1" x14ac:dyDescent="0.3">
      <c r="A168" s="2" t="s">
        <v>359</v>
      </c>
      <c r="B168" s="4" t="s">
        <v>360</v>
      </c>
      <c r="C168" s="4" t="str">
        <f t="shared" si="10"/>
        <v>Wednesday</v>
      </c>
      <c r="D168" s="4" t="str">
        <f t="shared" si="11"/>
        <v>Jan-2025</v>
      </c>
      <c r="E168" s="2" t="s">
        <v>68</v>
      </c>
      <c r="F168" s="2" t="s">
        <v>77</v>
      </c>
      <c r="G168" s="2" t="s">
        <v>99</v>
      </c>
      <c r="H168" s="2" t="s">
        <v>147</v>
      </c>
      <c r="I168" s="2">
        <v>5</v>
      </c>
      <c r="J168" s="2">
        <v>849.78</v>
      </c>
      <c r="K168" s="6">
        <v>0.04</v>
      </c>
      <c r="L168" s="2">
        <v>4078.94</v>
      </c>
      <c r="M168" s="2" t="s">
        <v>95</v>
      </c>
      <c r="N168" s="2" t="s">
        <v>48</v>
      </c>
      <c r="O168" s="2" t="s">
        <v>60</v>
      </c>
      <c r="P168" s="2" t="s">
        <v>50</v>
      </c>
      <c r="Q168">
        <f t="shared" si="12"/>
        <v>4248.8999999999996</v>
      </c>
      <c r="R168">
        <f t="shared" si="13"/>
        <v>4078.9439999999995</v>
      </c>
      <c r="U168">
        <f t="shared" si="14"/>
        <v>7295.6662896825355</v>
      </c>
    </row>
    <row r="169" spans="1:21" ht="15.75" customHeight="1" x14ac:dyDescent="0.3">
      <c r="A169" s="2" t="s">
        <v>361</v>
      </c>
      <c r="B169" s="4" t="s">
        <v>124</v>
      </c>
      <c r="C169" s="4" t="str">
        <f t="shared" si="10"/>
        <v>Friday</v>
      </c>
      <c r="D169" s="4" t="str">
        <f t="shared" si="11"/>
        <v>Apr-2025</v>
      </c>
      <c r="E169" s="2" t="s">
        <v>53</v>
      </c>
      <c r="F169" s="2" t="s">
        <v>44</v>
      </c>
      <c r="G169" s="2" t="s">
        <v>57</v>
      </c>
      <c r="H169" s="2" t="s">
        <v>58</v>
      </c>
      <c r="I169" s="2">
        <v>5</v>
      </c>
      <c r="J169" s="2">
        <v>1444.81</v>
      </c>
      <c r="K169" s="6">
        <v>0.16</v>
      </c>
      <c r="L169" s="2">
        <v>6068.2</v>
      </c>
      <c r="M169" s="2" t="s">
        <v>81</v>
      </c>
      <c r="N169" s="2" t="s">
        <v>48</v>
      </c>
      <c r="O169" s="2" t="s">
        <v>49</v>
      </c>
      <c r="P169" s="2" t="s">
        <v>50</v>
      </c>
      <c r="Q169">
        <f t="shared" si="12"/>
        <v>7224.0499999999993</v>
      </c>
      <c r="R169">
        <f t="shared" si="13"/>
        <v>6068.2019999999993</v>
      </c>
      <c r="U169">
        <f t="shared" si="14"/>
        <v>7295.6662896825355</v>
      </c>
    </row>
    <row r="170" spans="1:21" ht="15.75" customHeight="1" x14ac:dyDescent="0.3">
      <c r="A170" s="2" t="s">
        <v>362</v>
      </c>
      <c r="B170" s="4" t="s">
        <v>363</v>
      </c>
      <c r="C170" s="4" t="str">
        <f t="shared" si="10"/>
        <v>Tuesday</v>
      </c>
      <c r="D170" s="4" t="str">
        <f t="shared" si="11"/>
        <v>Apr-2025</v>
      </c>
      <c r="E170" s="2" t="s">
        <v>88</v>
      </c>
      <c r="F170" s="2" t="s">
        <v>44</v>
      </c>
      <c r="G170" s="2" t="s">
        <v>99</v>
      </c>
      <c r="H170" s="2" t="s">
        <v>122</v>
      </c>
      <c r="I170" s="2">
        <v>5</v>
      </c>
      <c r="J170" s="2">
        <v>1754.34</v>
      </c>
      <c r="K170" s="6">
        <v>0.23</v>
      </c>
      <c r="L170" s="2">
        <v>6754.21</v>
      </c>
      <c r="M170" s="2" t="s">
        <v>64</v>
      </c>
      <c r="N170" s="2" t="s">
        <v>59</v>
      </c>
      <c r="O170" s="2" t="s">
        <v>90</v>
      </c>
      <c r="P170" s="2" t="s">
        <v>50</v>
      </c>
      <c r="Q170">
        <f t="shared" si="12"/>
        <v>8771.6999999999989</v>
      </c>
      <c r="R170">
        <f t="shared" si="13"/>
        <v>6754.2089999999989</v>
      </c>
      <c r="U170">
        <f t="shared" si="14"/>
        <v>7935.7313319672139</v>
      </c>
    </row>
    <row r="171" spans="1:21" ht="15.75" customHeight="1" x14ac:dyDescent="0.3">
      <c r="A171" s="2" t="s">
        <v>364</v>
      </c>
      <c r="B171" s="4" t="s">
        <v>365</v>
      </c>
      <c r="C171" s="4" t="str">
        <f t="shared" si="10"/>
        <v>Monday</v>
      </c>
      <c r="D171" s="4" t="str">
        <f t="shared" si="11"/>
        <v>Jan-2025</v>
      </c>
      <c r="E171" s="2" t="s">
        <v>88</v>
      </c>
      <c r="F171" s="2" t="s">
        <v>72</v>
      </c>
      <c r="G171" s="2" t="s">
        <v>57</v>
      </c>
      <c r="H171" s="2" t="s">
        <v>58</v>
      </c>
      <c r="I171" s="2">
        <v>5</v>
      </c>
      <c r="J171" s="2">
        <v>3231.06</v>
      </c>
      <c r="K171" s="6">
        <v>0.12</v>
      </c>
      <c r="L171" s="2">
        <v>14216.66</v>
      </c>
      <c r="M171" s="2" t="s">
        <v>64</v>
      </c>
      <c r="N171" s="2" t="s">
        <v>65</v>
      </c>
      <c r="O171" s="2" t="s">
        <v>49</v>
      </c>
      <c r="P171" s="2" t="s">
        <v>50</v>
      </c>
      <c r="Q171">
        <f t="shared" si="12"/>
        <v>16155.3</v>
      </c>
      <c r="R171">
        <f t="shared" si="13"/>
        <v>14216.663999999999</v>
      </c>
      <c r="U171">
        <f t="shared" si="14"/>
        <v>7560.0974409448818</v>
      </c>
    </row>
    <row r="172" spans="1:21" ht="15.75" customHeight="1" x14ac:dyDescent="0.3">
      <c r="A172" s="2" t="s">
        <v>366</v>
      </c>
      <c r="B172" s="4" t="s">
        <v>367</v>
      </c>
      <c r="C172" s="4" t="str">
        <f t="shared" si="10"/>
        <v>Thursday</v>
      </c>
      <c r="D172" s="4" t="str">
        <f t="shared" si="11"/>
        <v>May-2025</v>
      </c>
      <c r="E172" s="2" t="s">
        <v>88</v>
      </c>
      <c r="F172" s="2" t="s">
        <v>54</v>
      </c>
      <c r="G172" s="2" t="s">
        <v>160</v>
      </c>
      <c r="H172" s="2" t="s">
        <v>185</v>
      </c>
      <c r="I172" s="2">
        <v>4</v>
      </c>
      <c r="J172" s="2">
        <v>457.57</v>
      </c>
      <c r="K172" s="6">
        <v>0.01</v>
      </c>
      <c r="L172" s="2">
        <v>1811.98</v>
      </c>
      <c r="M172" s="2" t="s">
        <v>74</v>
      </c>
      <c r="N172" s="2" t="s">
        <v>65</v>
      </c>
      <c r="O172" s="2" t="s">
        <v>60</v>
      </c>
      <c r="P172" s="2" t="s">
        <v>50</v>
      </c>
      <c r="Q172">
        <f t="shared" si="12"/>
        <v>1830.28</v>
      </c>
      <c r="R172">
        <f t="shared" si="13"/>
        <v>1811.9772</v>
      </c>
      <c r="U172">
        <f t="shared" si="14"/>
        <v>7560.0974409448818</v>
      </c>
    </row>
    <row r="173" spans="1:21" ht="15.75" customHeight="1" x14ac:dyDescent="0.3">
      <c r="A173" s="2" t="s">
        <v>368</v>
      </c>
      <c r="B173" s="4" t="s">
        <v>369</v>
      </c>
      <c r="C173" s="4" t="str">
        <f t="shared" si="10"/>
        <v>Sunday</v>
      </c>
      <c r="D173" s="4" t="str">
        <f t="shared" si="11"/>
        <v>Jan-2025</v>
      </c>
      <c r="E173" s="2" t="s">
        <v>68</v>
      </c>
      <c r="F173" s="2" t="s">
        <v>77</v>
      </c>
      <c r="G173" s="2" t="s">
        <v>99</v>
      </c>
      <c r="H173" s="2" t="s">
        <v>107</v>
      </c>
      <c r="I173" s="2">
        <v>3</v>
      </c>
      <c r="J173" s="2">
        <v>3697.58</v>
      </c>
      <c r="K173" s="6">
        <v>0.22</v>
      </c>
      <c r="L173" s="2">
        <v>8652.34</v>
      </c>
      <c r="M173" s="2" t="s">
        <v>47</v>
      </c>
      <c r="N173" s="2" t="s">
        <v>65</v>
      </c>
      <c r="O173" s="2" t="s">
        <v>60</v>
      </c>
      <c r="P173" s="2" t="s">
        <v>142</v>
      </c>
      <c r="Q173">
        <f t="shared" si="12"/>
        <v>11092.74</v>
      </c>
      <c r="R173">
        <f t="shared" si="13"/>
        <v>8652.3371999999999</v>
      </c>
      <c r="U173">
        <f t="shared" si="14"/>
        <v>7560.0974409448818</v>
      </c>
    </row>
    <row r="174" spans="1:21" ht="15.75" customHeight="1" x14ac:dyDescent="0.3">
      <c r="A174" s="2" t="s">
        <v>370</v>
      </c>
      <c r="B174" s="4" t="s">
        <v>225</v>
      </c>
      <c r="C174" s="4" t="str">
        <f t="shared" si="10"/>
        <v>Thursday</v>
      </c>
      <c r="D174" s="4" t="str">
        <f t="shared" si="11"/>
        <v>Jun-2025</v>
      </c>
      <c r="E174" s="2" t="s">
        <v>43</v>
      </c>
      <c r="F174" s="2" t="s">
        <v>44</v>
      </c>
      <c r="G174" s="2" t="s">
        <v>57</v>
      </c>
      <c r="H174" s="2" t="s">
        <v>128</v>
      </c>
      <c r="I174" s="2">
        <v>1</v>
      </c>
      <c r="J174" s="2">
        <v>1410.61</v>
      </c>
      <c r="K174" s="6">
        <v>0.06</v>
      </c>
      <c r="L174" s="2">
        <v>1325.97</v>
      </c>
      <c r="M174" s="2" t="s">
        <v>47</v>
      </c>
      <c r="N174" s="2" t="s">
        <v>65</v>
      </c>
      <c r="O174" s="2" t="s">
        <v>90</v>
      </c>
      <c r="P174" s="2" t="s">
        <v>50</v>
      </c>
      <c r="Q174">
        <f t="shared" si="12"/>
        <v>1410.61</v>
      </c>
      <c r="R174">
        <f t="shared" si="13"/>
        <v>1325.9733999999999</v>
      </c>
      <c r="U174">
        <f t="shared" si="14"/>
        <v>7560.0974409448818</v>
      </c>
    </row>
    <row r="175" spans="1:21" ht="15.75" customHeight="1" x14ac:dyDescent="0.3">
      <c r="A175" s="2" t="s">
        <v>371</v>
      </c>
      <c r="B175" s="4" t="s">
        <v>52</v>
      </c>
      <c r="C175" s="4" t="str">
        <f t="shared" si="10"/>
        <v>Friday</v>
      </c>
      <c r="D175" s="4" t="str">
        <f t="shared" si="11"/>
        <v>Jan-2025</v>
      </c>
      <c r="E175" s="2" t="s">
        <v>88</v>
      </c>
      <c r="F175" s="2" t="s">
        <v>54</v>
      </c>
      <c r="G175" s="2" t="s">
        <v>84</v>
      </c>
      <c r="H175" s="2" t="s">
        <v>85</v>
      </c>
      <c r="I175" s="2">
        <v>5</v>
      </c>
      <c r="J175" s="2">
        <v>3633.53</v>
      </c>
      <c r="K175" s="6">
        <v>0.05</v>
      </c>
      <c r="L175" s="2">
        <v>17259.27</v>
      </c>
      <c r="M175" s="2" t="s">
        <v>47</v>
      </c>
      <c r="N175" s="2" t="s">
        <v>65</v>
      </c>
      <c r="O175" s="2" t="s">
        <v>90</v>
      </c>
      <c r="P175" s="2" t="s">
        <v>96</v>
      </c>
      <c r="Q175">
        <f t="shared" si="12"/>
        <v>18167.650000000001</v>
      </c>
      <c r="R175">
        <f t="shared" si="13"/>
        <v>17259.267500000002</v>
      </c>
      <c r="U175">
        <f t="shared" si="14"/>
        <v>7560.0974409448818</v>
      </c>
    </row>
    <row r="176" spans="1:21" ht="15.75" customHeight="1" x14ac:dyDescent="0.3">
      <c r="A176" s="2" t="s">
        <v>372</v>
      </c>
      <c r="B176" s="4" t="s">
        <v>373</v>
      </c>
      <c r="C176" s="4" t="str">
        <f t="shared" si="10"/>
        <v>Saturday</v>
      </c>
      <c r="D176" s="4" t="str">
        <f t="shared" si="11"/>
        <v>Feb-2025</v>
      </c>
      <c r="E176" s="2" t="s">
        <v>43</v>
      </c>
      <c r="F176" s="2" t="s">
        <v>77</v>
      </c>
      <c r="G176" s="2" t="s">
        <v>84</v>
      </c>
      <c r="H176" s="2" t="s">
        <v>85</v>
      </c>
      <c r="I176" s="2">
        <v>1</v>
      </c>
      <c r="J176" s="2">
        <v>4731.6400000000003</v>
      </c>
      <c r="K176" s="6">
        <v>0.13</v>
      </c>
      <c r="L176" s="2">
        <v>4116.53</v>
      </c>
      <c r="M176" s="2" t="s">
        <v>74</v>
      </c>
      <c r="N176" s="2" t="s">
        <v>48</v>
      </c>
      <c r="O176" s="2" t="s">
        <v>90</v>
      </c>
      <c r="P176" s="2" t="s">
        <v>50</v>
      </c>
      <c r="Q176">
        <f t="shared" si="12"/>
        <v>4731.6400000000003</v>
      </c>
      <c r="R176">
        <f t="shared" si="13"/>
        <v>4116.5268000000005</v>
      </c>
      <c r="U176">
        <f t="shared" si="14"/>
        <v>7295.6662896825355</v>
      </c>
    </row>
    <row r="177" spans="1:21" ht="15.75" customHeight="1" x14ac:dyDescent="0.3">
      <c r="A177" s="2" t="s">
        <v>374</v>
      </c>
      <c r="B177" s="4" t="s">
        <v>375</v>
      </c>
      <c r="C177" s="4" t="str">
        <f t="shared" si="10"/>
        <v>Sunday</v>
      </c>
      <c r="D177" s="4" t="str">
        <f t="shared" si="11"/>
        <v>May-2025</v>
      </c>
      <c r="E177" s="2" t="s">
        <v>43</v>
      </c>
      <c r="F177" s="2" t="s">
        <v>54</v>
      </c>
      <c r="G177" s="2" t="s">
        <v>45</v>
      </c>
      <c r="H177" s="2" t="s">
        <v>46</v>
      </c>
      <c r="I177" s="2">
        <v>4</v>
      </c>
      <c r="J177" s="2">
        <v>1500.17</v>
      </c>
      <c r="K177" s="6">
        <v>0</v>
      </c>
      <c r="L177" s="2">
        <v>6000.68</v>
      </c>
      <c r="M177" s="2" t="s">
        <v>74</v>
      </c>
      <c r="N177" s="2" t="s">
        <v>59</v>
      </c>
      <c r="O177" s="2" t="s">
        <v>90</v>
      </c>
      <c r="P177" s="2" t="s">
        <v>50</v>
      </c>
      <c r="Q177">
        <f t="shared" si="12"/>
        <v>6000.68</v>
      </c>
      <c r="R177">
        <f t="shared" si="13"/>
        <v>6000.68</v>
      </c>
      <c r="U177">
        <f t="shared" si="14"/>
        <v>7935.7313319672139</v>
      </c>
    </row>
    <row r="178" spans="1:21" ht="15.75" customHeight="1" x14ac:dyDescent="0.3">
      <c r="A178" s="2" t="s">
        <v>376</v>
      </c>
      <c r="B178" s="4" t="s">
        <v>163</v>
      </c>
      <c r="C178" s="4" t="str">
        <f t="shared" si="10"/>
        <v>Monday</v>
      </c>
      <c r="D178" s="4" t="str">
        <f t="shared" si="11"/>
        <v>Feb-2025</v>
      </c>
      <c r="E178" s="2" t="s">
        <v>83</v>
      </c>
      <c r="F178" s="2" t="s">
        <v>72</v>
      </c>
      <c r="G178" s="2" t="s">
        <v>160</v>
      </c>
      <c r="H178" s="2" t="s">
        <v>180</v>
      </c>
      <c r="I178" s="2">
        <v>4</v>
      </c>
      <c r="J178" s="2">
        <v>350.67</v>
      </c>
      <c r="K178" s="6">
        <v>0.14000000000000001</v>
      </c>
      <c r="L178" s="2">
        <v>1206.3</v>
      </c>
      <c r="M178" s="2" t="s">
        <v>81</v>
      </c>
      <c r="N178" s="2" t="s">
        <v>48</v>
      </c>
      <c r="O178" s="2" t="s">
        <v>60</v>
      </c>
      <c r="P178" s="2" t="s">
        <v>50</v>
      </c>
      <c r="Q178">
        <f t="shared" si="12"/>
        <v>1402.68</v>
      </c>
      <c r="R178">
        <f t="shared" si="13"/>
        <v>1206.3048000000001</v>
      </c>
      <c r="U178">
        <f t="shared" si="14"/>
        <v>7295.6662896825355</v>
      </c>
    </row>
    <row r="179" spans="1:21" ht="15.75" customHeight="1" x14ac:dyDescent="0.3">
      <c r="A179" s="2" t="s">
        <v>377</v>
      </c>
      <c r="B179" s="4" t="s">
        <v>378</v>
      </c>
      <c r="C179" s="4" t="str">
        <f t="shared" si="10"/>
        <v>Thursday</v>
      </c>
      <c r="D179" s="4" t="str">
        <f t="shared" si="11"/>
        <v>Jun-2025</v>
      </c>
      <c r="E179" s="2" t="s">
        <v>68</v>
      </c>
      <c r="F179" s="2" t="s">
        <v>72</v>
      </c>
      <c r="G179" s="2" t="s">
        <v>57</v>
      </c>
      <c r="H179" s="2" t="s">
        <v>141</v>
      </c>
      <c r="I179" s="2">
        <v>5</v>
      </c>
      <c r="J179" s="2">
        <v>682.17</v>
      </c>
      <c r="K179" s="6">
        <v>0.24</v>
      </c>
      <c r="L179" s="2">
        <v>2592.25</v>
      </c>
      <c r="M179" s="2" t="s">
        <v>81</v>
      </c>
      <c r="N179" s="2" t="s">
        <v>59</v>
      </c>
      <c r="O179" s="2" t="s">
        <v>60</v>
      </c>
      <c r="P179" s="2" t="s">
        <v>142</v>
      </c>
      <c r="Q179">
        <f t="shared" si="12"/>
        <v>3410.85</v>
      </c>
      <c r="R179">
        <f t="shared" si="13"/>
        <v>2592.2460000000001</v>
      </c>
      <c r="U179">
        <f t="shared" si="14"/>
        <v>7935.7313319672139</v>
      </c>
    </row>
    <row r="180" spans="1:21" ht="15.75" customHeight="1" x14ac:dyDescent="0.3">
      <c r="A180" s="2" t="s">
        <v>379</v>
      </c>
      <c r="B180" s="4" t="s">
        <v>271</v>
      </c>
      <c r="C180" s="4" t="str">
        <f t="shared" si="10"/>
        <v>Thursday</v>
      </c>
      <c r="D180" s="4" t="str">
        <f t="shared" si="11"/>
        <v>May-2025</v>
      </c>
      <c r="E180" s="2" t="s">
        <v>88</v>
      </c>
      <c r="F180" s="2" t="s">
        <v>77</v>
      </c>
      <c r="G180" s="2" t="s">
        <v>160</v>
      </c>
      <c r="H180" s="2" t="s">
        <v>180</v>
      </c>
      <c r="I180" s="2">
        <v>5</v>
      </c>
      <c r="J180" s="2">
        <v>2066.8000000000002</v>
      </c>
      <c r="K180" s="6">
        <v>0.01</v>
      </c>
      <c r="L180" s="2">
        <v>10230.66</v>
      </c>
      <c r="M180" s="2" t="s">
        <v>47</v>
      </c>
      <c r="N180" s="2" t="s">
        <v>59</v>
      </c>
      <c r="O180" s="2" t="s">
        <v>90</v>
      </c>
      <c r="P180" s="2" t="s">
        <v>50</v>
      </c>
      <c r="Q180">
        <f t="shared" si="12"/>
        <v>10334</v>
      </c>
      <c r="R180">
        <f t="shared" si="13"/>
        <v>10230.66</v>
      </c>
      <c r="U180">
        <f t="shared" si="14"/>
        <v>7935.7313319672139</v>
      </c>
    </row>
    <row r="181" spans="1:21" ht="15.75" customHeight="1" x14ac:dyDescent="0.3">
      <c r="A181" s="2" t="s">
        <v>380</v>
      </c>
      <c r="B181" s="4" t="s">
        <v>109</v>
      </c>
      <c r="C181" s="4" t="str">
        <f t="shared" si="10"/>
        <v>Tuesday</v>
      </c>
      <c r="D181" s="4" t="str">
        <f t="shared" si="11"/>
        <v>Mar-2025</v>
      </c>
      <c r="E181" s="2" t="s">
        <v>88</v>
      </c>
      <c r="F181" s="2" t="s">
        <v>54</v>
      </c>
      <c r="G181" s="2" t="s">
        <v>84</v>
      </c>
      <c r="H181" s="2" t="s">
        <v>85</v>
      </c>
      <c r="I181" s="2">
        <v>2</v>
      </c>
      <c r="J181" s="2">
        <v>1707.03</v>
      </c>
      <c r="K181" s="6">
        <v>0.15</v>
      </c>
      <c r="L181" s="2">
        <v>2901.95</v>
      </c>
      <c r="M181" s="2" t="s">
        <v>64</v>
      </c>
      <c r="N181" s="2" t="s">
        <v>59</v>
      </c>
      <c r="O181" s="2" t="s">
        <v>90</v>
      </c>
      <c r="P181" s="2" t="s">
        <v>96</v>
      </c>
      <c r="Q181">
        <f t="shared" si="12"/>
        <v>3414.06</v>
      </c>
      <c r="R181">
        <f t="shared" si="13"/>
        <v>2901.951</v>
      </c>
      <c r="U181">
        <f t="shared" si="14"/>
        <v>7935.7313319672139</v>
      </c>
    </row>
    <row r="182" spans="1:21" ht="15.75" customHeight="1" x14ac:dyDescent="0.3">
      <c r="A182" s="2" t="s">
        <v>381</v>
      </c>
      <c r="B182" s="4" t="s">
        <v>382</v>
      </c>
      <c r="C182" s="4" t="str">
        <f t="shared" si="10"/>
        <v>Monday</v>
      </c>
      <c r="D182" s="4" t="str">
        <f t="shared" si="11"/>
        <v>Apr-2025</v>
      </c>
      <c r="E182" s="2" t="s">
        <v>68</v>
      </c>
      <c r="F182" s="2" t="s">
        <v>72</v>
      </c>
      <c r="G182" s="2" t="s">
        <v>160</v>
      </c>
      <c r="H182" s="2" t="s">
        <v>180</v>
      </c>
      <c r="I182" s="2">
        <v>4</v>
      </c>
      <c r="J182" s="2">
        <v>3572.83</v>
      </c>
      <c r="K182" s="6">
        <v>7.0000000000000007E-2</v>
      </c>
      <c r="L182" s="2">
        <v>13290.93</v>
      </c>
      <c r="M182" s="2" t="s">
        <v>64</v>
      </c>
      <c r="N182" s="2" t="s">
        <v>59</v>
      </c>
      <c r="O182" s="2" t="s">
        <v>90</v>
      </c>
      <c r="P182" s="2" t="s">
        <v>50</v>
      </c>
      <c r="Q182">
        <f t="shared" si="12"/>
        <v>14291.32</v>
      </c>
      <c r="R182">
        <f t="shared" si="13"/>
        <v>13290.927599999999</v>
      </c>
      <c r="U182">
        <f t="shared" si="14"/>
        <v>7935.7313319672139</v>
      </c>
    </row>
    <row r="183" spans="1:21" ht="15.75" customHeight="1" x14ac:dyDescent="0.3">
      <c r="A183" s="2" t="s">
        <v>383</v>
      </c>
      <c r="B183" s="4" t="s">
        <v>316</v>
      </c>
      <c r="C183" s="4" t="str">
        <f t="shared" si="10"/>
        <v>Wednesday</v>
      </c>
      <c r="D183" s="4" t="str">
        <f t="shared" si="11"/>
        <v>Jan-2025</v>
      </c>
      <c r="E183" s="2" t="s">
        <v>68</v>
      </c>
      <c r="F183" s="2" t="s">
        <v>77</v>
      </c>
      <c r="G183" s="2" t="s">
        <v>45</v>
      </c>
      <c r="H183" s="2" t="s">
        <v>73</v>
      </c>
      <c r="I183" s="2">
        <v>1</v>
      </c>
      <c r="J183" s="2">
        <v>3024.86</v>
      </c>
      <c r="K183" s="6">
        <v>7.0000000000000007E-2</v>
      </c>
      <c r="L183" s="2">
        <v>2813.12</v>
      </c>
      <c r="M183" s="2" t="s">
        <v>81</v>
      </c>
      <c r="N183" s="2" t="s">
        <v>59</v>
      </c>
      <c r="O183" s="2" t="s">
        <v>49</v>
      </c>
      <c r="P183" s="2" t="s">
        <v>50</v>
      </c>
      <c r="Q183">
        <f t="shared" si="12"/>
        <v>3024.86</v>
      </c>
      <c r="R183">
        <f t="shared" si="13"/>
        <v>2813.1197999999999</v>
      </c>
      <c r="U183">
        <f t="shared" si="14"/>
        <v>7935.7313319672139</v>
      </c>
    </row>
    <row r="184" spans="1:21" ht="15.75" customHeight="1" x14ac:dyDescent="0.3">
      <c r="A184" s="2" t="s">
        <v>384</v>
      </c>
      <c r="B184" s="4" t="s">
        <v>385</v>
      </c>
      <c r="C184" s="4" t="str">
        <f t="shared" si="10"/>
        <v>Tuesday</v>
      </c>
      <c r="D184" s="4" t="str">
        <f t="shared" si="11"/>
        <v>Mar-2025</v>
      </c>
      <c r="E184" s="2" t="s">
        <v>88</v>
      </c>
      <c r="F184" s="2" t="s">
        <v>77</v>
      </c>
      <c r="G184" s="2" t="s">
        <v>57</v>
      </c>
      <c r="H184" s="2" t="s">
        <v>141</v>
      </c>
      <c r="I184" s="2">
        <v>5</v>
      </c>
      <c r="J184" s="2">
        <v>3895.57</v>
      </c>
      <c r="K184" s="6">
        <v>0.1</v>
      </c>
      <c r="L184" s="2">
        <v>17530.07</v>
      </c>
      <c r="M184" s="2" t="s">
        <v>64</v>
      </c>
      <c r="N184" s="2" t="s">
        <v>59</v>
      </c>
      <c r="O184" s="2" t="s">
        <v>49</v>
      </c>
      <c r="P184" s="2" t="s">
        <v>50</v>
      </c>
      <c r="Q184">
        <f t="shared" si="12"/>
        <v>19477.850000000002</v>
      </c>
      <c r="R184">
        <f t="shared" si="13"/>
        <v>17530.065000000002</v>
      </c>
      <c r="U184">
        <f t="shared" si="14"/>
        <v>7935.7313319672139</v>
      </c>
    </row>
    <row r="185" spans="1:21" ht="15.75" customHeight="1" x14ac:dyDescent="0.3">
      <c r="A185" s="2" t="s">
        <v>386</v>
      </c>
      <c r="B185" s="4" t="s">
        <v>385</v>
      </c>
      <c r="C185" s="4" t="str">
        <f t="shared" si="10"/>
        <v>Tuesday</v>
      </c>
      <c r="D185" s="4" t="str">
        <f t="shared" si="11"/>
        <v>Mar-2025</v>
      </c>
      <c r="E185" s="2" t="s">
        <v>53</v>
      </c>
      <c r="F185" s="2" t="s">
        <v>54</v>
      </c>
      <c r="G185" s="2" t="s">
        <v>45</v>
      </c>
      <c r="H185" s="2" t="s">
        <v>78</v>
      </c>
      <c r="I185" s="2">
        <v>4</v>
      </c>
      <c r="J185" s="2">
        <v>842.01</v>
      </c>
      <c r="K185" s="6">
        <v>0.17</v>
      </c>
      <c r="L185" s="2">
        <v>2795.47</v>
      </c>
      <c r="M185" s="2" t="s">
        <v>74</v>
      </c>
      <c r="N185" s="2" t="s">
        <v>65</v>
      </c>
      <c r="O185" s="2" t="s">
        <v>60</v>
      </c>
      <c r="P185" s="2" t="s">
        <v>69</v>
      </c>
      <c r="Q185">
        <f t="shared" si="12"/>
        <v>3368.04</v>
      </c>
      <c r="R185">
        <f t="shared" si="13"/>
        <v>2795.4731999999999</v>
      </c>
      <c r="U185">
        <f t="shared" si="14"/>
        <v>7560.0974409448818</v>
      </c>
    </row>
    <row r="186" spans="1:21" ht="15.75" customHeight="1" x14ac:dyDescent="0.3">
      <c r="A186" s="2" t="s">
        <v>387</v>
      </c>
      <c r="B186" s="4" t="s">
        <v>382</v>
      </c>
      <c r="C186" s="4" t="str">
        <f t="shared" si="10"/>
        <v>Monday</v>
      </c>
      <c r="D186" s="4" t="str">
        <f t="shared" si="11"/>
        <v>Apr-2025</v>
      </c>
      <c r="E186" s="2" t="s">
        <v>68</v>
      </c>
      <c r="F186" s="2" t="s">
        <v>72</v>
      </c>
      <c r="G186" s="2" t="s">
        <v>45</v>
      </c>
      <c r="H186" s="2" t="s">
        <v>78</v>
      </c>
      <c r="I186" s="2">
        <v>3</v>
      </c>
      <c r="J186" s="2">
        <v>4990.8</v>
      </c>
      <c r="K186" s="6">
        <v>0.12</v>
      </c>
      <c r="L186" s="2">
        <v>13175.71</v>
      </c>
      <c r="M186" s="2" t="s">
        <v>47</v>
      </c>
      <c r="N186" s="2" t="s">
        <v>59</v>
      </c>
      <c r="O186" s="2" t="s">
        <v>60</v>
      </c>
      <c r="P186" s="2" t="s">
        <v>96</v>
      </c>
      <c r="Q186">
        <f t="shared" si="12"/>
        <v>14972.400000000001</v>
      </c>
      <c r="R186">
        <f t="shared" si="13"/>
        <v>13175.712000000001</v>
      </c>
      <c r="U186">
        <f t="shared" si="14"/>
        <v>7935.7313319672139</v>
      </c>
    </row>
    <row r="187" spans="1:21" ht="15.75" customHeight="1" x14ac:dyDescent="0.3">
      <c r="A187" s="2" t="s">
        <v>388</v>
      </c>
      <c r="B187" s="4" t="s">
        <v>389</v>
      </c>
      <c r="C187" s="4" t="str">
        <f t="shared" si="10"/>
        <v>Thursday</v>
      </c>
      <c r="D187" s="4" t="str">
        <f t="shared" si="11"/>
        <v>Apr-2025</v>
      </c>
      <c r="E187" s="2" t="s">
        <v>68</v>
      </c>
      <c r="F187" s="2" t="s">
        <v>72</v>
      </c>
      <c r="G187" s="2" t="s">
        <v>84</v>
      </c>
      <c r="H187" s="2" t="s">
        <v>89</v>
      </c>
      <c r="I187" s="2">
        <v>3</v>
      </c>
      <c r="J187" s="2">
        <v>3089.38</v>
      </c>
      <c r="K187" s="6">
        <v>0.05</v>
      </c>
      <c r="L187" s="2">
        <v>8804.73</v>
      </c>
      <c r="M187" s="2" t="s">
        <v>81</v>
      </c>
      <c r="N187" s="2" t="s">
        <v>59</v>
      </c>
      <c r="O187" s="2" t="s">
        <v>90</v>
      </c>
      <c r="P187" s="2" t="s">
        <v>50</v>
      </c>
      <c r="Q187">
        <f t="shared" si="12"/>
        <v>9268.14</v>
      </c>
      <c r="R187">
        <f t="shared" si="13"/>
        <v>8804.7329999999984</v>
      </c>
      <c r="U187">
        <f t="shared" si="14"/>
        <v>7935.7313319672139</v>
      </c>
    </row>
    <row r="188" spans="1:21" ht="15.75" customHeight="1" x14ac:dyDescent="0.3">
      <c r="A188" s="2" t="s">
        <v>390</v>
      </c>
      <c r="B188" s="4" t="s">
        <v>391</v>
      </c>
      <c r="C188" s="4" t="str">
        <f t="shared" si="10"/>
        <v>Tuesday</v>
      </c>
      <c r="D188" s="4" t="str">
        <f t="shared" si="11"/>
        <v>Apr-2025</v>
      </c>
      <c r="E188" s="2" t="s">
        <v>43</v>
      </c>
      <c r="F188" s="2" t="s">
        <v>72</v>
      </c>
      <c r="G188" s="2" t="s">
        <v>99</v>
      </c>
      <c r="H188" s="2" t="s">
        <v>107</v>
      </c>
      <c r="I188" s="2">
        <v>4</v>
      </c>
      <c r="J188" s="2">
        <v>1653.5</v>
      </c>
      <c r="K188" s="6">
        <v>0.09</v>
      </c>
      <c r="L188" s="2">
        <v>6018.74</v>
      </c>
      <c r="M188" s="2" t="s">
        <v>47</v>
      </c>
      <c r="N188" s="2" t="s">
        <v>59</v>
      </c>
      <c r="O188" s="2" t="s">
        <v>49</v>
      </c>
      <c r="P188" s="2" t="s">
        <v>50</v>
      </c>
      <c r="Q188">
        <f t="shared" si="12"/>
        <v>6614</v>
      </c>
      <c r="R188">
        <f t="shared" si="13"/>
        <v>6018.74</v>
      </c>
      <c r="U188">
        <f t="shared" si="14"/>
        <v>7935.7313319672139</v>
      </c>
    </row>
    <row r="189" spans="1:21" ht="15.75" customHeight="1" x14ac:dyDescent="0.3">
      <c r="A189" s="2" t="s">
        <v>392</v>
      </c>
      <c r="B189" s="4" t="s">
        <v>393</v>
      </c>
      <c r="C189" s="4" t="str">
        <f t="shared" si="10"/>
        <v>Thursday</v>
      </c>
      <c r="D189" s="4" t="str">
        <f t="shared" si="11"/>
        <v>Feb-2025</v>
      </c>
      <c r="E189" s="2" t="s">
        <v>83</v>
      </c>
      <c r="F189" s="2" t="s">
        <v>72</v>
      </c>
      <c r="G189" s="2" t="s">
        <v>57</v>
      </c>
      <c r="H189" s="2" t="s">
        <v>141</v>
      </c>
      <c r="I189" s="2">
        <v>3</v>
      </c>
      <c r="J189" s="2">
        <v>306.13</v>
      </c>
      <c r="K189" s="6">
        <v>0.24</v>
      </c>
      <c r="L189" s="2">
        <v>697.98</v>
      </c>
      <c r="M189" s="2" t="s">
        <v>81</v>
      </c>
      <c r="N189" s="2" t="s">
        <v>48</v>
      </c>
      <c r="O189" s="2" t="s">
        <v>90</v>
      </c>
      <c r="P189" s="2" t="s">
        <v>69</v>
      </c>
      <c r="Q189">
        <f t="shared" si="12"/>
        <v>918.39</v>
      </c>
      <c r="R189">
        <f t="shared" si="13"/>
        <v>697.97640000000001</v>
      </c>
      <c r="U189">
        <f t="shared" si="14"/>
        <v>7295.6662896825355</v>
      </c>
    </row>
    <row r="190" spans="1:21" ht="15.75" customHeight="1" x14ac:dyDescent="0.3">
      <c r="A190" s="2" t="s">
        <v>394</v>
      </c>
      <c r="B190" s="4" t="s">
        <v>213</v>
      </c>
      <c r="C190" s="4" t="str">
        <f t="shared" si="10"/>
        <v>Sunday</v>
      </c>
      <c r="D190" s="4" t="str">
        <f t="shared" si="11"/>
        <v>Apr-2025</v>
      </c>
      <c r="E190" s="2" t="s">
        <v>88</v>
      </c>
      <c r="F190" s="2" t="s">
        <v>44</v>
      </c>
      <c r="G190" s="2" t="s">
        <v>160</v>
      </c>
      <c r="H190" s="2" t="s">
        <v>185</v>
      </c>
      <c r="I190" s="2">
        <v>3</v>
      </c>
      <c r="J190" s="2">
        <v>4671.82</v>
      </c>
      <c r="K190" s="6">
        <v>0.17</v>
      </c>
      <c r="L190" s="2">
        <v>11632.83</v>
      </c>
      <c r="M190" s="2" t="s">
        <v>47</v>
      </c>
      <c r="N190" s="2" t="s">
        <v>59</v>
      </c>
      <c r="O190" s="2" t="s">
        <v>90</v>
      </c>
      <c r="P190" s="2" t="s">
        <v>50</v>
      </c>
      <c r="Q190">
        <f t="shared" si="12"/>
        <v>14015.46</v>
      </c>
      <c r="R190">
        <f t="shared" si="13"/>
        <v>11632.831799999998</v>
      </c>
      <c r="U190">
        <f t="shared" si="14"/>
        <v>7935.7313319672139</v>
      </c>
    </row>
    <row r="191" spans="1:21" ht="15.75" customHeight="1" x14ac:dyDescent="0.3">
      <c r="A191" s="2" t="s">
        <v>395</v>
      </c>
      <c r="B191" s="4" t="s">
        <v>225</v>
      </c>
      <c r="C191" s="4" t="str">
        <f t="shared" si="10"/>
        <v>Thursday</v>
      </c>
      <c r="D191" s="4" t="str">
        <f t="shared" si="11"/>
        <v>Jun-2025</v>
      </c>
      <c r="E191" s="2" t="s">
        <v>88</v>
      </c>
      <c r="F191" s="2" t="s">
        <v>54</v>
      </c>
      <c r="G191" s="2" t="s">
        <v>57</v>
      </c>
      <c r="H191" s="2" t="s">
        <v>110</v>
      </c>
      <c r="I191" s="2">
        <v>5</v>
      </c>
      <c r="J191" s="2">
        <v>1205.79</v>
      </c>
      <c r="K191" s="6">
        <v>0.06</v>
      </c>
      <c r="L191" s="2">
        <v>5667.21</v>
      </c>
      <c r="M191" s="2" t="s">
        <v>95</v>
      </c>
      <c r="N191" s="2" t="s">
        <v>59</v>
      </c>
      <c r="O191" s="2" t="s">
        <v>90</v>
      </c>
      <c r="P191" s="2" t="s">
        <v>50</v>
      </c>
      <c r="Q191">
        <f t="shared" si="12"/>
        <v>6028.95</v>
      </c>
      <c r="R191">
        <f t="shared" si="13"/>
        <v>5667.2129999999997</v>
      </c>
      <c r="U191">
        <f t="shared" si="14"/>
        <v>7935.7313319672139</v>
      </c>
    </row>
    <row r="192" spans="1:21" ht="15.75" customHeight="1" x14ac:dyDescent="0.3">
      <c r="A192" s="2" t="s">
        <v>396</v>
      </c>
      <c r="B192" s="4" t="s">
        <v>397</v>
      </c>
      <c r="C192" s="4" t="str">
        <f t="shared" si="10"/>
        <v>Sunday</v>
      </c>
      <c r="D192" s="4" t="str">
        <f t="shared" si="11"/>
        <v>Jan-2025</v>
      </c>
      <c r="E192" s="2" t="s">
        <v>88</v>
      </c>
      <c r="F192" s="2" t="s">
        <v>54</v>
      </c>
      <c r="G192" s="2" t="s">
        <v>84</v>
      </c>
      <c r="H192" s="2" t="s">
        <v>93</v>
      </c>
      <c r="I192" s="2">
        <v>2</v>
      </c>
      <c r="J192" s="2">
        <v>2093.85</v>
      </c>
      <c r="K192" s="6">
        <v>0.23</v>
      </c>
      <c r="L192" s="2">
        <v>3224.53</v>
      </c>
      <c r="M192" s="2" t="s">
        <v>95</v>
      </c>
      <c r="N192" s="2" t="s">
        <v>59</v>
      </c>
      <c r="O192" s="2" t="s">
        <v>60</v>
      </c>
      <c r="P192" s="2" t="s">
        <v>50</v>
      </c>
      <c r="Q192">
        <f t="shared" si="12"/>
        <v>4187.7</v>
      </c>
      <c r="R192">
        <f t="shared" si="13"/>
        <v>3224.529</v>
      </c>
      <c r="U192">
        <f t="shared" si="14"/>
        <v>7935.7313319672139</v>
      </c>
    </row>
    <row r="193" spans="1:21" ht="15.75" customHeight="1" x14ac:dyDescent="0.3">
      <c r="A193" s="2" t="s">
        <v>398</v>
      </c>
      <c r="B193" s="4" t="s">
        <v>271</v>
      </c>
      <c r="C193" s="4" t="str">
        <f t="shared" si="10"/>
        <v>Thursday</v>
      </c>
      <c r="D193" s="4" t="str">
        <f t="shared" si="11"/>
        <v>May-2025</v>
      </c>
      <c r="E193" s="2" t="s">
        <v>43</v>
      </c>
      <c r="F193" s="2" t="s">
        <v>77</v>
      </c>
      <c r="G193" s="2" t="s">
        <v>160</v>
      </c>
      <c r="H193" s="2" t="s">
        <v>180</v>
      </c>
      <c r="I193" s="2">
        <v>5</v>
      </c>
      <c r="J193" s="2">
        <v>1237.8800000000001</v>
      </c>
      <c r="K193" s="6">
        <v>0.18</v>
      </c>
      <c r="L193" s="2">
        <v>5075.3100000000004</v>
      </c>
      <c r="M193" s="2" t="s">
        <v>95</v>
      </c>
      <c r="N193" s="2" t="s">
        <v>48</v>
      </c>
      <c r="O193" s="2" t="s">
        <v>90</v>
      </c>
      <c r="P193" s="2" t="s">
        <v>50</v>
      </c>
      <c r="Q193">
        <f t="shared" si="12"/>
        <v>6189.4000000000005</v>
      </c>
      <c r="R193">
        <f t="shared" si="13"/>
        <v>5075.3080000000009</v>
      </c>
      <c r="U193">
        <f t="shared" si="14"/>
        <v>7295.6662896825355</v>
      </c>
    </row>
    <row r="194" spans="1:21" ht="15.75" customHeight="1" x14ac:dyDescent="0.3">
      <c r="A194" s="2" t="s">
        <v>399</v>
      </c>
      <c r="B194" s="4" t="s">
        <v>134</v>
      </c>
      <c r="C194" s="4" t="str">
        <f t="shared" si="10"/>
        <v>Thursday</v>
      </c>
      <c r="D194" s="4" t="str">
        <f t="shared" si="11"/>
        <v>May-2025</v>
      </c>
      <c r="E194" s="2" t="s">
        <v>83</v>
      </c>
      <c r="F194" s="2" t="s">
        <v>44</v>
      </c>
      <c r="G194" s="2" t="s">
        <v>99</v>
      </c>
      <c r="H194" s="2" t="s">
        <v>100</v>
      </c>
      <c r="I194" s="2">
        <v>3</v>
      </c>
      <c r="J194" s="2">
        <v>4396.04</v>
      </c>
      <c r="K194" s="6">
        <v>0</v>
      </c>
      <c r="L194" s="2">
        <v>13188.12</v>
      </c>
      <c r="M194" s="2" t="s">
        <v>74</v>
      </c>
      <c r="N194" s="2" t="s">
        <v>48</v>
      </c>
      <c r="O194" s="2" t="s">
        <v>49</v>
      </c>
      <c r="P194" s="2" t="s">
        <v>69</v>
      </c>
      <c r="Q194">
        <f t="shared" si="12"/>
        <v>13188.119999999999</v>
      </c>
      <c r="R194">
        <f t="shared" si="13"/>
        <v>13188.119999999999</v>
      </c>
      <c r="U194">
        <f t="shared" si="14"/>
        <v>7295.6662896825355</v>
      </c>
    </row>
    <row r="195" spans="1:21" ht="15.75" customHeight="1" x14ac:dyDescent="0.3">
      <c r="A195" s="2" t="s">
        <v>400</v>
      </c>
      <c r="B195" s="4" t="s">
        <v>401</v>
      </c>
      <c r="C195" s="4" t="str">
        <f t="shared" ref="C195:C258" si="15">TEXT(B195,"dddd")</f>
        <v>Saturday</v>
      </c>
      <c r="D195" s="4" t="str">
        <f t="shared" ref="D195:D258" si="16">TEXT(B195,"MMM-YYYY")</f>
        <v>Jan-2025</v>
      </c>
      <c r="E195" s="2" t="s">
        <v>83</v>
      </c>
      <c r="F195" s="2" t="s">
        <v>54</v>
      </c>
      <c r="G195" s="2" t="s">
        <v>160</v>
      </c>
      <c r="H195" s="2" t="s">
        <v>180</v>
      </c>
      <c r="I195" s="2">
        <v>4</v>
      </c>
      <c r="J195" s="2">
        <v>4457.37</v>
      </c>
      <c r="K195" s="6">
        <v>0.03</v>
      </c>
      <c r="L195" s="2">
        <v>17294.599999999999</v>
      </c>
      <c r="M195" s="2" t="s">
        <v>64</v>
      </c>
      <c r="N195" s="2" t="s">
        <v>59</v>
      </c>
      <c r="O195" s="2" t="s">
        <v>49</v>
      </c>
      <c r="P195" s="2" t="s">
        <v>50</v>
      </c>
      <c r="Q195">
        <f t="shared" ref="Q195:Q258" si="17">J195*I195</f>
        <v>17829.48</v>
      </c>
      <c r="R195">
        <f t="shared" ref="R195:R258" si="18">Q195*(1-K195)</f>
        <v>17294.595600000001</v>
      </c>
      <c r="U195">
        <f t="shared" ref="U195:U258" si="19">AVERAGEIFS($Q$2:$Q$1501,$N$2:$N$1501,N195)</f>
        <v>7935.7313319672139</v>
      </c>
    </row>
    <row r="196" spans="1:21" ht="15.75" customHeight="1" x14ac:dyDescent="0.3">
      <c r="A196" s="2" t="s">
        <v>402</v>
      </c>
      <c r="B196" s="4" t="s">
        <v>271</v>
      </c>
      <c r="C196" s="4" t="str">
        <f t="shared" si="15"/>
        <v>Thursday</v>
      </c>
      <c r="D196" s="4" t="str">
        <f t="shared" si="16"/>
        <v>May-2025</v>
      </c>
      <c r="E196" s="2" t="s">
        <v>88</v>
      </c>
      <c r="F196" s="2" t="s">
        <v>72</v>
      </c>
      <c r="G196" s="2" t="s">
        <v>45</v>
      </c>
      <c r="H196" s="2" t="s">
        <v>63</v>
      </c>
      <c r="I196" s="2">
        <v>3</v>
      </c>
      <c r="J196" s="2">
        <v>3621.13</v>
      </c>
      <c r="K196" s="6">
        <v>0</v>
      </c>
      <c r="L196" s="2">
        <v>10863.39</v>
      </c>
      <c r="M196" s="2" t="s">
        <v>74</v>
      </c>
      <c r="N196" s="2" t="s">
        <v>59</v>
      </c>
      <c r="O196" s="2" t="s">
        <v>60</v>
      </c>
      <c r="P196" s="2" t="s">
        <v>50</v>
      </c>
      <c r="Q196">
        <f t="shared" si="17"/>
        <v>10863.39</v>
      </c>
      <c r="R196">
        <f t="shared" si="18"/>
        <v>10863.39</v>
      </c>
      <c r="U196">
        <f t="shared" si="19"/>
        <v>7935.7313319672139</v>
      </c>
    </row>
    <row r="197" spans="1:21" ht="15.75" customHeight="1" x14ac:dyDescent="0.3">
      <c r="A197" s="2" t="s">
        <v>403</v>
      </c>
      <c r="B197" s="4" t="s">
        <v>223</v>
      </c>
      <c r="C197" s="4" t="str">
        <f t="shared" si="15"/>
        <v>Monday</v>
      </c>
      <c r="D197" s="4" t="str">
        <f t="shared" si="16"/>
        <v>Jun-2025</v>
      </c>
      <c r="E197" s="2" t="s">
        <v>68</v>
      </c>
      <c r="F197" s="2" t="s">
        <v>77</v>
      </c>
      <c r="G197" s="2" t="s">
        <v>99</v>
      </c>
      <c r="H197" s="2" t="s">
        <v>122</v>
      </c>
      <c r="I197" s="2">
        <v>5</v>
      </c>
      <c r="J197" s="2">
        <v>1706.84</v>
      </c>
      <c r="K197" s="6">
        <v>0.1</v>
      </c>
      <c r="L197" s="2">
        <v>7680.78</v>
      </c>
      <c r="M197" s="2" t="s">
        <v>74</v>
      </c>
      <c r="N197" s="2" t="s">
        <v>65</v>
      </c>
      <c r="O197" s="2" t="s">
        <v>90</v>
      </c>
      <c r="P197" s="2" t="s">
        <v>96</v>
      </c>
      <c r="Q197">
        <f t="shared" si="17"/>
        <v>8534.1999999999989</v>
      </c>
      <c r="R197">
        <f t="shared" si="18"/>
        <v>7680.7799999999988</v>
      </c>
      <c r="U197">
        <f t="shared" si="19"/>
        <v>7560.0974409448818</v>
      </c>
    </row>
    <row r="198" spans="1:21" ht="15.75" customHeight="1" x14ac:dyDescent="0.3">
      <c r="A198" s="2" t="s">
        <v>404</v>
      </c>
      <c r="B198" s="4" t="s">
        <v>204</v>
      </c>
      <c r="C198" s="4" t="str">
        <f t="shared" si="15"/>
        <v>Thursday</v>
      </c>
      <c r="D198" s="4" t="str">
        <f t="shared" si="16"/>
        <v>Apr-2025</v>
      </c>
      <c r="E198" s="2" t="s">
        <v>88</v>
      </c>
      <c r="F198" s="2" t="s">
        <v>72</v>
      </c>
      <c r="G198" s="2" t="s">
        <v>84</v>
      </c>
      <c r="H198" s="2" t="s">
        <v>89</v>
      </c>
      <c r="I198" s="2">
        <v>4</v>
      </c>
      <c r="J198" s="2">
        <v>1254.05</v>
      </c>
      <c r="K198" s="6">
        <v>0.19</v>
      </c>
      <c r="L198" s="2">
        <v>4063.12</v>
      </c>
      <c r="M198" s="2" t="s">
        <v>95</v>
      </c>
      <c r="N198" s="2" t="s">
        <v>65</v>
      </c>
      <c r="O198" s="2" t="s">
        <v>60</v>
      </c>
      <c r="P198" s="2" t="s">
        <v>50</v>
      </c>
      <c r="Q198">
        <f t="shared" si="17"/>
        <v>5016.2</v>
      </c>
      <c r="R198">
        <f t="shared" si="18"/>
        <v>4063.1220000000003</v>
      </c>
      <c r="U198">
        <f t="shared" si="19"/>
        <v>7560.0974409448818</v>
      </c>
    </row>
    <row r="199" spans="1:21" ht="15.75" customHeight="1" x14ac:dyDescent="0.3">
      <c r="A199" s="2" t="s">
        <v>405</v>
      </c>
      <c r="B199" s="4" t="s">
        <v>348</v>
      </c>
      <c r="C199" s="4" t="str">
        <f t="shared" si="15"/>
        <v>Wednesday</v>
      </c>
      <c r="D199" s="4" t="str">
        <f t="shared" si="16"/>
        <v>May-2025</v>
      </c>
      <c r="E199" s="2" t="s">
        <v>43</v>
      </c>
      <c r="F199" s="2" t="s">
        <v>77</v>
      </c>
      <c r="G199" s="2" t="s">
        <v>57</v>
      </c>
      <c r="H199" s="2" t="s">
        <v>128</v>
      </c>
      <c r="I199" s="2">
        <v>2</v>
      </c>
      <c r="J199" s="2">
        <v>404.41</v>
      </c>
      <c r="K199" s="6">
        <v>0.03</v>
      </c>
      <c r="L199" s="2">
        <v>784.56</v>
      </c>
      <c r="M199" s="2" t="s">
        <v>81</v>
      </c>
      <c r="N199" s="2" t="s">
        <v>59</v>
      </c>
      <c r="O199" s="2" t="s">
        <v>60</v>
      </c>
      <c r="P199" s="2" t="s">
        <v>50</v>
      </c>
      <c r="Q199">
        <f t="shared" si="17"/>
        <v>808.82</v>
      </c>
      <c r="R199">
        <f t="shared" si="18"/>
        <v>784.55540000000008</v>
      </c>
      <c r="U199">
        <f t="shared" si="19"/>
        <v>7935.7313319672139</v>
      </c>
    </row>
    <row r="200" spans="1:21" ht="15.75" customHeight="1" x14ac:dyDescent="0.3">
      <c r="A200" s="2" t="s">
        <v>406</v>
      </c>
      <c r="B200" s="4" t="s">
        <v>195</v>
      </c>
      <c r="C200" s="4" t="str">
        <f t="shared" si="15"/>
        <v>Sunday</v>
      </c>
      <c r="D200" s="4" t="str">
        <f t="shared" si="16"/>
        <v>Feb-2025</v>
      </c>
      <c r="E200" s="2" t="s">
        <v>53</v>
      </c>
      <c r="F200" s="2" t="s">
        <v>77</v>
      </c>
      <c r="G200" s="2" t="s">
        <v>57</v>
      </c>
      <c r="H200" s="2" t="s">
        <v>58</v>
      </c>
      <c r="I200" s="2">
        <v>5</v>
      </c>
      <c r="J200" s="2">
        <v>1182.1600000000001</v>
      </c>
      <c r="K200" s="6">
        <v>0.24</v>
      </c>
      <c r="L200" s="2">
        <v>4492.21</v>
      </c>
      <c r="M200" s="2" t="s">
        <v>81</v>
      </c>
      <c r="N200" s="2" t="s">
        <v>65</v>
      </c>
      <c r="O200" s="2" t="s">
        <v>60</v>
      </c>
      <c r="P200" s="2" t="s">
        <v>50</v>
      </c>
      <c r="Q200">
        <f t="shared" si="17"/>
        <v>5910.8</v>
      </c>
      <c r="R200">
        <f t="shared" si="18"/>
        <v>4492.2080000000005</v>
      </c>
      <c r="U200">
        <f t="shared" si="19"/>
        <v>7560.0974409448818</v>
      </c>
    </row>
    <row r="201" spans="1:21" ht="15.75" customHeight="1" x14ac:dyDescent="0.3">
      <c r="A201" s="2" t="s">
        <v>407</v>
      </c>
      <c r="B201" s="4" t="s">
        <v>301</v>
      </c>
      <c r="C201" s="4" t="str">
        <f t="shared" si="15"/>
        <v>Sunday</v>
      </c>
      <c r="D201" s="4" t="str">
        <f t="shared" si="16"/>
        <v>Jun-2025</v>
      </c>
      <c r="E201" s="2" t="s">
        <v>83</v>
      </c>
      <c r="F201" s="2" t="s">
        <v>44</v>
      </c>
      <c r="G201" s="2" t="s">
        <v>57</v>
      </c>
      <c r="H201" s="2" t="s">
        <v>58</v>
      </c>
      <c r="I201" s="2">
        <v>5</v>
      </c>
      <c r="J201" s="2">
        <v>4029.78</v>
      </c>
      <c r="K201" s="6">
        <v>0.21</v>
      </c>
      <c r="L201" s="2">
        <v>15917.63</v>
      </c>
      <c r="M201" s="2" t="s">
        <v>64</v>
      </c>
      <c r="N201" s="2" t="s">
        <v>65</v>
      </c>
      <c r="O201" s="2" t="s">
        <v>90</v>
      </c>
      <c r="P201" s="2" t="s">
        <v>50</v>
      </c>
      <c r="Q201">
        <f t="shared" si="17"/>
        <v>20148.900000000001</v>
      </c>
      <c r="R201">
        <f t="shared" si="18"/>
        <v>15917.631000000001</v>
      </c>
      <c r="U201">
        <f t="shared" si="19"/>
        <v>7560.0974409448818</v>
      </c>
    </row>
    <row r="202" spans="1:21" ht="15.75" customHeight="1" x14ac:dyDescent="0.3">
      <c r="A202" s="2" t="s">
        <v>408</v>
      </c>
      <c r="B202" s="4" t="s">
        <v>42</v>
      </c>
      <c r="C202" s="4" t="str">
        <f t="shared" si="15"/>
        <v>Wednesday</v>
      </c>
      <c r="D202" s="4" t="str">
        <f t="shared" si="16"/>
        <v>May-2025</v>
      </c>
      <c r="E202" s="2" t="s">
        <v>53</v>
      </c>
      <c r="F202" s="2" t="s">
        <v>77</v>
      </c>
      <c r="G202" s="2" t="s">
        <v>57</v>
      </c>
      <c r="H202" s="2" t="s">
        <v>58</v>
      </c>
      <c r="I202" s="2">
        <v>1</v>
      </c>
      <c r="J202" s="2">
        <v>4160.99</v>
      </c>
      <c r="K202" s="6">
        <v>0.23</v>
      </c>
      <c r="L202" s="2">
        <v>3203.96</v>
      </c>
      <c r="M202" s="2" t="s">
        <v>64</v>
      </c>
      <c r="N202" s="2" t="s">
        <v>48</v>
      </c>
      <c r="O202" s="2" t="s">
        <v>90</v>
      </c>
      <c r="P202" s="2" t="s">
        <v>50</v>
      </c>
      <c r="Q202">
        <f t="shared" si="17"/>
        <v>4160.99</v>
      </c>
      <c r="R202">
        <f t="shared" si="18"/>
        <v>3203.9622999999997</v>
      </c>
      <c r="U202">
        <f t="shared" si="19"/>
        <v>7295.6662896825355</v>
      </c>
    </row>
    <row r="203" spans="1:21" ht="15.75" customHeight="1" x14ac:dyDescent="0.3">
      <c r="A203" s="2" t="s">
        <v>409</v>
      </c>
      <c r="B203" s="4" t="s">
        <v>169</v>
      </c>
      <c r="C203" s="4" t="str">
        <f t="shared" si="15"/>
        <v>Monday</v>
      </c>
      <c r="D203" s="4" t="str">
        <f t="shared" si="16"/>
        <v>Mar-2025</v>
      </c>
      <c r="E203" s="2" t="s">
        <v>53</v>
      </c>
      <c r="F203" s="2" t="s">
        <v>44</v>
      </c>
      <c r="G203" s="2" t="s">
        <v>57</v>
      </c>
      <c r="H203" s="2" t="s">
        <v>141</v>
      </c>
      <c r="I203" s="2">
        <v>5</v>
      </c>
      <c r="J203" s="2">
        <v>2495.2600000000002</v>
      </c>
      <c r="K203" s="6">
        <v>0.22</v>
      </c>
      <c r="L203" s="2">
        <v>9731.51</v>
      </c>
      <c r="M203" s="2" t="s">
        <v>47</v>
      </c>
      <c r="N203" s="2" t="s">
        <v>59</v>
      </c>
      <c r="O203" s="2" t="s">
        <v>60</v>
      </c>
      <c r="P203" s="2" t="s">
        <v>50</v>
      </c>
      <c r="Q203">
        <f t="shared" si="17"/>
        <v>12476.300000000001</v>
      </c>
      <c r="R203">
        <f t="shared" si="18"/>
        <v>9731.514000000001</v>
      </c>
      <c r="U203">
        <f t="shared" si="19"/>
        <v>7935.7313319672139</v>
      </c>
    </row>
    <row r="204" spans="1:21" ht="15.75" customHeight="1" x14ac:dyDescent="0.3">
      <c r="A204" s="2" t="s">
        <v>410</v>
      </c>
      <c r="B204" s="4" t="s">
        <v>52</v>
      </c>
      <c r="C204" s="4" t="str">
        <f t="shared" si="15"/>
        <v>Friday</v>
      </c>
      <c r="D204" s="4" t="str">
        <f t="shared" si="16"/>
        <v>Jan-2025</v>
      </c>
      <c r="E204" s="2" t="s">
        <v>83</v>
      </c>
      <c r="F204" s="2" t="s">
        <v>44</v>
      </c>
      <c r="G204" s="2" t="s">
        <v>57</v>
      </c>
      <c r="H204" s="2" t="s">
        <v>141</v>
      </c>
      <c r="I204" s="2">
        <v>5</v>
      </c>
      <c r="J204" s="2">
        <v>2365.65</v>
      </c>
      <c r="K204" s="6">
        <v>0.2</v>
      </c>
      <c r="L204" s="2">
        <v>9462.6</v>
      </c>
      <c r="M204" s="2" t="s">
        <v>64</v>
      </c>
      <c r="N204" s="2" t="s">
        <v>48</v>
      </c>
      <c r="O204" s="2" t="s">
        <v>49</v>
      </c>
      <c r="P204" s="2" t="s">
        <v>50</v>
      </c>
      <c r="Q204">
        <f t="shared" si="17"/>
        <v>11828.25</v>
      </c>
      <c r="R204">
        <f t="shared" si="18"/>
        <v>9462.6</v>
      </c>
      <c r="U204">
        <f t="shared" si="19"/>
        <v>7295.6662896825355</v>
      </c>
    </row>
    <row r="205" spans="1:21" ht="15.75" customHeight="1" x14ac:dyDescent="0.3">
      <c r="A205" s="2" t="s">
        <v>411</v>
      </c>
      <c r="B205" s="4" t="s">
        <v>215</v>
      </c>
      <c r="C205" s="4" t="str">
        <f t="shared" si="15"/>
        <v>Friday</v>
      </c>
      <c r="D205" s="4" t="str">
        <f t="shared" si="16"/>
        <v>Feb-2025</v>
      </c>
      <c r="E205" s="2" t="s">
        <v>68</v>
      </c>
      <c r="F205" s="2" t="s">
        <v>44</v>
      </c>
      <c r="G205" s="2" t="s">
        <v>45</v>
      </c>
      <c r="H205" s="2" t="s">
        <v>78</v>
      </c>
      <c r="I205" s="2">
        <v>4</v>
      </c>
      <c r="J205" s="2">
        <v>1788.19</v>
      </c>
      <c r="K205" s="6">
        <v>0.02</v>
      </c>
      <c r="L205" s="2">
        <v>7009.7</v>
      </c>
      <c r="M205" s="2" t="s">
        <v>95</v>
      </c>
      <c r="N205" s="2" t="s">
        <v>48</v>
      </c>
      <c r="O205" s="2" t="s">
        <v>90</v>
      </c>
      <c r="P205" s="2" t="s">
        <v>96</v>
      </c>
      <c r="Q205">
        <f t="shared" si="17"/>
        <v>7152.76</v>
      </c>
      <c r="R205">
        <f t="shared" si="18"/>
        <v>7009.7048000000004</v>
      </c>
      <c r="U205">
        <f t="shared" si="19"/>
        <v>7295.6662896825355</v>
      </c>
    </row>
    <row r="206" spans="1:21" ht="15.75" customHeight="1" x14ac:dyDescent="0.3">
      <c r="A206" s="2" t="s">
        <v>412</v>
      </c>
      <c r="B206" s="4" t="s">
        <v>413</v>
      </c>
      <c r="C206" s="4" t="str">
        <f t="shared" si="15"/>
        <v>Friday</v>
      </c>
      <c r="D206" s="4" t="str">
        <f t="shared" si="16"/>
        <v>Mar-2025</v>
      </c>
      <c r="E206" s="2" t="s">
        <v>43</v>
      </c>
      <c r="F206" s="2" t="s">
        <v>54</v>
      </c>
      <c r="G206" s="2" t="s">
        <v>84</v>
      </c>
      <c r="H206" s="2" t="s">
        <v>93</v>
      </c>
      <c r="I206" s="2">
        <v>2</v>
      </c>
      <c r="J206" s="2">
        <v>3852.56</v>
      </c>
      <c r="K206" s="6">
        <v>0.24</v>
      </c>
      <c r="L206" s="2">
        <v>5855.89</v>
      </c>
      <c r="M206" s="2" t="s">
        <v>74</v>
      </c>
      <c r="N206" s="2" t="s">
        <v>48</v>
      </c>
      <c r="O206" s="2" t="s">
        <v>49</v>
      </c>
      <c r="P206" s="2" t="s">
        <v>50</v>
      </c>
      <c r="Q206">
        <f t="shared" si="17"/>
        <v>7705.12</v>
      </c>
      <c r="R206">
        <f t="shared" si="18"/>
        <v>5855.8912</v>
      </c>
      <c r="U206">
        <f t="shared" si="19"/>
        <v>7295.6662896825355</v>
      </c>
    </row>
    <row r="207" spans="1:21" ht="15.75" customHeight="1" x14ac:dyDescent="0.3">
      <c r="A207" s="2" t="s">
        <v>414</v>
      </c>
      <c r="B207" s="4" t="s">
        <v>172</v>
      </c>
      <c r="C207" s="4" t="str">
        <f t="shared" si="15"/>
        <v>Sunday</v>
      </c>
      <c r="D207" s="4" t="str">
        <f t="shared" si="16"/>
        <v>Feb-2025</v>
      </c>
      <c r="E207" s="2" t="s">
        <v>83</v>
      </c>
      <c r="F207" s="2" t="s">
        <v>77</v>
      </c>
      <c r="G207" s="2" t="s">
        <v>84</v>
      </c>
      <c r="H207" s="2" t="s">
        <v>85</v>
      </c>
      <c r="I207" s="2">
        <v>5</v>
      </c>
      <c r="J207" s="2">
        <v>751.65</v>
      </c>
      <c r="K207" s="6">
        <v>0.22</v>
      </c>
      <c r="L207" s="2">
        <v>2931.43</v>
      </c>
      <c r="M207" s="2" t="s">
        <v>74</v>
      </c>
      <c r="N207" s="2" t="s">
        <v>48</v>
      </c>
      <c r="O207" s="2" t="s">
        <v>90</v>
      </c>
      <c r="P207" s="2" t="s">
        <v>96</v>
      </c>
      <c r="Q207">
        <f t="shared" si="17"/>
        <v>3758.25</v>
      </c>
      <c r="R207">
        <f t="shared" si="18"/>
        <v>2931.4349999999999</v>
      </c>
      <c r="U207">
        <f t="shared" si="19"/>
        <v>7295.6662896825355</v>
      </c>
    </row>
    <row r="208" spans="1:21" ht="15.75" customHeight="1" x14ac:dyDescent="0.3">
      <c r="A208" s="2" t="s">
        <v>415</v>
      </c>
      <c r="B208" s="4" t="s">
        <v>252</v>
      </c>
      <c r="C208" s="4" t="str">
        <f t="shared" si="15"/>
        <v>Tuesday</v>
      </c>
      <c r="D208" s="4" t="str">
        <f t="shared" si="16"/>
        <v>Apr-2025</v>
      </c>
      <c r="E208" s="2" t="s">
        <v>88</v>
      </c>
      <c r="F208" s="2" t="s">
        <v>54</v>
      </c>
      <c r="G208" s="2" t="s">
        <v>84</v>
      </c>
      <c r="H208" s="2" t="s">
        <v>119</v>
      </c>
      <c r="I208" s="2">
        <v>3</v>
      </c>
      <c r="J208" s="2">
        <v>2368.7199999999998</v>
      </c>
      <c r="K208" s="6">
        <v>0.18</v>
      </c>
      <c r="L208" s="2">
        <v>5827.05</v>
      </c>
      <c r="M208" s="2" t="s">
        <v>95</v>
      </c>
      <c r="N208" s="2" t="s">
        <v>48</v>
      </c>
      <c r="O208" s="2" t="s">
        <v>60</v>
      </c>
      <c r="P208" s="2" t="s">
        <v>142</v>
      </c>
      <c r="Q208">
        <f t="shared" si="17"/>
        <v>7106.16</v>
      </c>
      <c r="R208">
        <f t="shared" si="18"/>
        <v>5827.0511999999999</v>
      </c>
      <c r="U208">
        <f t="shared" si="19"/>
        <v>7295.6662896825355</v>
      </c>
    </row>
    <row r="209" spans="1:21" ht="15.75" customHeight="1" x14ac:dyDescent="0.3">
      <c r="A209" s="2" t="s">
        <v>416</v>
      </c>
      <c r="B209" s="4" t="s">
        <v>417</v>
      </c>
      <c r="C209" s="4" t="str">
        <f t="shared" si="15"/>
        <v>Friday</v>
      </c>
      <c r="D209" s="4" t="str">
        <f t="shared" si="16"/>
        <v>Jan-2025</v>
      </c>
      <c r="E209" s="2" t="s">
        <v>43</v>
      </c>
      <c r="F209" s="2" t="s">
        <v>44</v>
      </c>
      <c r="G209" s="2" t="s">
        <v>99</v>
      </c>
      <c r="H209" s="2" t="s">
        <v>147</v>
      </c>
      <c r="I209" s="2">
        <v>2</v>
      </c>
      <c r="J209" s="2">
        <v>4693.3100000000004</v>
      </c>
      <c r="K209" s="6">
        <v>0.18</v>
      </c>
      <c r="L209" s="2">
        <v>7697.03</v>
      </c>
      <c r="M209" s="2" t="s">
        <v>47</v>
      </c>
      <c r="N209" s="2" t="s">
        <v>65</v>
      </c>
      <c r="O209" s="2" t="s">
        <v>90</v>
      </c>
      <c r="P209" s="2" t="s">
        <v>142</v>
      </c>
      <c r="Q209">
        <f t="shared" si="17"/>
        <v>9386.6200000000008</v>
      </c>
      <c r="R209">
        <f t="shared" si="18"/>
        <v>7697.0284000000011</v>
      </c>
      <c r="U209">
        <f t="shared" si="19"/>
        <v>7560.0974409448818</v>
      </c>
    </row>
    <row r="210" spans="1:21" ht="15.75" customHeight="1" x14ac:dyDescent="0.3">
      <c r="A210" s="2" t="s">
        <v>418</v>
      </c>
      <c r="B210" s="4" t="s">
        <v>419</v>
      </c>
      <c r="C210" s="4" t="str">
        <f t="shared" si="15"/>
        <v>Friday</v>
      </c>
      <c r="D210" s="4" t="str">
        <f t="shared" si="16"/>
        <v>May-2025</v>
      </c>
      <c r="E210" s="2" t="s">
        <v>88</v>
      </c>
      <c r="F210" s="2" t="s">
        <v>44</v>
      </c>
      <c r="G210" s="2" t="s">
        <v>84</v>
      </c>
      <c r="H210" s="2" t="s">
        <v>93</v>
      </c>
      <c r="I210" s="2">
        <v>1</v>
      </c>
      <c r="J210" s="2">
        <v>3010.33</v>
      </c>
      <c r="K210" s="6">
        <v>0.11</v>
      </c>
      <c r="L210" s="2">
        <v>2679.19</v>
      </c>
      <c r="M210" s="2" t="s">
        <v>47</v>
      </c>
      <c r="N210" s="2" t="s">
        <v>48</v>
      </c>
      <c r="O210" s="2" t="s">
        <v>49</v>
      </c>
      <c r="P210" s="2" t="s">
        <v>50</v>
      </c>
      <c r="Q210">
        <f t="shared" si="17"/>
        <v>3010.33</v>
      </c>
      <c r="R210">
        <f t="shared" si="18"/>
        <v>2679.1936999999998</v>
      </c>
      <c r="U210">
        <f t="shared" si="19"/>
        <v>7295.6662896825355</v>
      </c>
    </row>
    <row r="211" spans="1:21" ht="15.75" customHeight="1" x14ac:dyDescent="0.3">
      <c r="A211" s="2" t="s">
        <v>420</v>
      </c>
      <c r="B211" s="4" t="s">
        <v>323</v>
      </c>
      <c r="C211" s="4" t="str">
        <f t="shared" si="15"/>
        <v>Sunday</v>
      </c>
      <c r="D211" s="4" t="str">
        <f t="shared" si="16"/>
        <v>Jun-2025</v>
      </c>
      <c r="E211" s="2" t="s">
        <v>83</v>
      </c>
      <c r="F211" s="2" t="s">
        <v>72</v>
      </c>
      <c r="G211" s="2" t="s">
        <v>45</v>
      </c>
      <c r="H211" s="2" t="s">
        <v>73</v>
      </c>
      <c r="I211" s="2">
        <v>2</v>
      </c>
      <c r="J211" s="2">
        <v>3796.49</v>
      </c>
      <c r="K211" s="6">
        <v>0.19</v>
      </c>
      <c r="L211" s="2">
        <v>6150.31</v>
      </c>
      <c r="M211" s="2" t="s">
        <v>47</v>
      </c>
      <c r="N211" s="2" t="s">
        <v>59</v>
      </c>
      <c r="O211" s="2" t="s">
        <v>90</v>
      </c>
      <c r="P211" s="2" t="s">
        <v>50</v>
      </c>
      <c r="Q211">
        <f t="shared" si="17"/>
        <v>7592.98</v>
      </c>
      <c r="R211">
        <f t="shared" si="18"/>
        <v>6150.3137999999999</v>
      </c>
      <c r="U211">
        <f t="shared" si="19"/>
        <v>7935.7313319672139</v>
      </c>
    </row>
    <row r="212" spans="1:21" ht="15.75" customHeight="1" x14ac:dyDescent="0.3">
      <c r="A212" s="2" t="s">
        <v>421</v>
      </c>
      <c r="B212" s="4" t="s">
        <v>134</v>
      </c>
      <c r="C212" s="4" t="str">
        <f t="shared" si="15"/>
        <v>Thursday</v>
      </c>
      <c r="D212" s="4" t="str">
        <f t="shared" si="16"/>
        <v>May-2025</v>
      </c>
      <c r="E212" s="2" t="s">
        <v>68</v>
      </c>
      <c r="F212" s="2" t="s">
        <v>77</v>
      </c>
      <c r="G212" s="2" t="s">
        <v>57</v>
      </c>
      <c r="H212" s="2" t="s">
        <v>58</v>
      </c>
      <c r="I212" s="2">
        <v>3</v>
      </c>
      <c r="J212" s="2">
        <v>1260.83</v>
      </c>
      <c r="K212" s="6">
        <v>0.22</v>
      </c>
      <c r="L212" s="2">
        <v>2950.34</v>
      </c>
      <c r="M212" s="2" t="s">
        <v>64</v>
      </c>
      <c r="N212" s="2" t="s">
        <v>59</v>
      </c>
      <c r="O212" s="2" t="s">
        <v>49</v>
      </c>
      <c r="P212" s="2" t="s">
        <v>50</v>
      </c>
      <c r="Q212">
        <f t="shared" si="17"/>
        <v>3782.49</v>
      </c>
      <c r="R212">
        <f t="shared" si="18"/>
        <v>2950.3422</v>
      </c>
      <c r="U212">
        <f t="shared" si="19"/>
        <v>7935.7313319672139</v>
      </c>
    </row>
    <row r="213" spans="1:21" ht="15.75" customHeight="1" x14ac:dyDescent="0.3">
      <c r="A213" s="2" t="s">
        <v>422</v>
      </c>
      <c r="B213" s="4" t="s">
        <v>195</v>
      </c>
      <c r="C213" s="4" t="str">
        <f t="shared" si="15"/>
        <v>Sunday</v>
      </c>
      <c r="D213" s="4" t="str">
        <f t="shared" si="16"/>
        <v>Feb-2025</v>
      </c>
      <c r="E213" s="2" t="s">
        <v>68</v>
      </c>
      <c r="F213" s="2" t="s">
        <v>44</v>
      </c>
      <c r="G213" s="2" t="s">
        <v>160</v>
      </c>
      <c r="H213" s="2" t="s">
        <v>193</v>
      </c>
      <c r="I213" s="2">
        <v>2</v>
      </c>
      <c r="J213" s="2">
        <v>3167.37</v>
      </c>
      <c r="K213" s="6">
        <v>0.11</v>
      </c>
      <c r="L213" s="2">
        <v>5637.92</v>
      </c>
      <c r="M213" s="2" t="s">
        <v>64</v>
      </c>
      <c r="N213" s="2" t="s">
        <v>59</v>
      </c>
      <c r="O213" s="2" t="s">
        <v>60</v>
      </c>
      <c r="P213" s="2" t="s">
        <v>96</v>
      </c>
      <c r="Q213">
        <f t="shared" si="17"/>
        <v>6334.74</v>
      </c>
      <c r="R213">
        <f t="shared" si="18"/>
        <v>5637.9186</v>
      </c>
      <c r="U213">
        <f t="shared" si="19"/>
        <v>7935.7313319672139</v>
      </c>
    </row>
    <row r="214" spans="1:21" ht="15.75" customHeight="1" x14ac:dyDescent="0.3">
      <c r="A214" s="2" t="s">
        <v>423</v>
      </c>
      <c r="B214" s="4" t="s">
        <v>424</v>
      </c>
      <c r="C214" s="4" t="str">
        <f t="shared" si="15"/>
        <v>Thursday</v>
      </c>
      <c r="D214" s="4" t="str">
        <f t="shared" si="16"/>
        <v>Apr-2025</v>
      </c>
      <c r="E214" s="2" t="s">
        <v>83</v>
      </c>
      <c r="F214" s="2" t="s">
        <v>77</v>
      </c>
      <c r="G214" s="2" t="s">
        <v>84</v>
      </c>
      <c r="H214" s="2" t="s">
        <v>89</v>
      </c>
      <c r="I214" s="2">
        <v>3</v>
      </c>
      <c r="J214" s="2">
        <v>1944.65</v>
      </c>
      <c r="K214" s="6">
        <v>0.19</v>
      </c>
      <c r="L214" s="2">
        <v>4725.5</v>
      </c>
      <c r="M214" s="2" t="s">
        <v>74</v>
      </c>
      <c r="N214" s="2" t="s">
        <v>48</v>
      </c>
      <c r="O214" s="2" t="s">
        <v>60</v>
      </c>
      <c r="P214" s="2" t="s">
        <v>142</v>
      </c>
      <c r="Q214">
        <f t="shared" si="17"/>
        <v>5833.9500000000007</v>
      </c>
      <c r="R214">
        <f t="shared" si="18"/>
        <v>4725.4995000000008</v>
      </c>
      <c r="U214">
        <f t="shared" si="19"/>
        <v>7295.6662896825355</v>
      </c>
    </row>
    <row r="215" spans="1:21" ht="15.75" customHeight="1" x14ac:dyDescent="0.3">
      <c r="A215" s="2" t="s">
        <v>425</v>
      </c>
      <c r="B215" s="4" t="s">
        <v>157</v>
      </c>
      <c r="C215" s="4" t="str">
        <f t="shared" si="15"/>
        <v>Friday</v>
      </c>
      <c r="D215" s="4" t="str">
        <f t="shared" si="16"/>
        <v>May-2025</v>
      </c>
      <c r="E215" s="2" t="s">
        <v>83</v>
      </c>
      <c r="F215" s="2" t="s">
        <v>54</v>
      </c>
      <c r="G215" s="2" t="s">
        <v>160</v>
      </c>
      <c r="H215" s="2" t="s">
        <v>161</v>
      </c>
      <c r="I215" s="2">
        <v>4</v>
      </c>
      <c r="J215" s="2">
        <v>4842.1499999999996</v>
      </c>
      <c r="K215" s="6">
        <v>0.14000000000000001</v>
      </c>
      <c r="L215" s="2">
        <v>16657</v>
      </c>
      <c r="M215" s="2" t="s">
        <v>95</v>
      </c>
      <c r="N215" s="2" t="s">
        <v>59</v>
      </c>
      <c r="O215" s="2" t="s">
        <v>90</v>
      </c>
      <c r="P215" s="2" t="s">
        <v>50</v>
      </c>
      <c r="Q215">
        <f t="shared" si="17"/>
        <v>19368.599999999999</v>
      </c>
      <c r="R215">
        <f t="shared" si="18"/>
        <v>16656.995999999999</v>
      </c>
      <c r="U215">
        <f t="shared" si="19"/>
        <v>7935.7313319672139</v>
      </c>
    </row>
    <row r="216" spans="1:21" ht="15.75" customHeight="1" x14ac:dyDescent="0.3">
      <c r="A216" s="2" t="s">
        <v>426</v>
      </c>
      <c r="B216" s="4" t="s">
        <v>427</v>
      </c>
      <c r="C216" s="4" t="str">
        <f t="shared" si="15"/>
        <v>Thursday</v>
      </c>
      <c r="D216" s="4" t="str">
        <f t="shared" si="16"/>
        <v>Feb-2025</v>
      </c>
      <c r="E216" s="2" t="s">
        <v>53</v>
      </c>
      <c r="F216" s="2" t="s">
        <v>72</v>
      </c>
      <c r="G216" s="2" t="s">
        <v>99</v>
      </c>
      <c r="H216" s="2" t="s">
        <v>107</v>
      </c>
      <c r="I216" s="2">
        <v>1</v>
      </c>
      <c r="J216" s="2">
        <v>2724.61</v>
      </c>
      <c r="K216" s="6">
        <v>0.21</v>
      </c>
      <c r="L216" s="2">
        <v>2152.44</v>
      </c>
      <c r="M216" s="2" t="s">
        <v>74</v>
      </c>
      <c r="N216" s="2" t="s">
        <v>65</v>
      </c>
      <c r="O216" s="2" t="s">
        <v>90</v>
      </c>
      <c r="P216" s="2" t="s">
        <v>50</v>
      </c>
      <c r="Q216">
        <f t="shared" si="17"/>
        <v>2724.61</v>
      </c>
      <c r="R216">
        <f t="shared" si="18"/>
        <v>2152.4419000000003</v>
      </c>
      <c r="U216">
        <f t="shared" si="19"/>
        <v>7560.0974409448818</v>
      </c>
    </row>
    <row r="217" spans="1:21" ht="15.75" customHeight="1" x14ac:dyDescent="0.3">
      <c r="A217" s="2" t="s">
        <v>428</v>
      </c>
      <c r="B217" s="4" t="s">
        <v>124</v>
      </c>
      <c r="C217" s="4" t="str">
        <f t="shared" si="15"/>
        <v>Friday</v>
      </c>
      <c r="D217" s="4" t="str">
        <f t="shared" si="16"/>
        <v>Apr-2025</v>
      </c>
      <c r="E217" s="2" t="s">
        <v>53</v>
      </c>
      <c r="F217" s="2" t="s">
        <v>72</v>
      </c>
      <c r="G217" s="2" t="s">
        <v>57</v>
      </c>
      <c r="H217" s="2" t="s">
        <v>128</v>
      </c>
      <c r="I217" s="2">
        <v>5</v>
      </c>
      <c r="J217" s="2">
        <v>1163.3800000000001</v>
      </c>
      <c r="K217" s="6">
        <v>0.05</v>
      </c>
      <c r="L217" s="2">
        <v>5526.06</v>
      </c>
      <c r="M217" s="2" t="s">
        <v>47</v>
      </c>
      <c r="N217" s="2" t="s">
        <v>59</v>
      </c>
      <c r="O217" s="2" t="s">
        <v>60</v>
      </c>
      <c r="P217" s="2" t="s">
        <v>96</v>
      </c>
      <c r="Q217">
        <f t="shared" si="17"/>
        <v>5816.9000000000005</v>
      </c>
      <c r="R217">
        <f t="shared" si="18"/>
        <v>5526.0550000000003</v>
      </c>
      <c r="U217">
        <f t="shared" si="19"/>
        <v>7935.7313319672139</v>
      </c>
    </row>
    <row r="218" spans="1:21" ht="15.75" customHeight="1" x14ac:dyDescent="0.3">
      <c r="A218" s="2" t="s">
        <v>429</v>
      </c>
      <c r="B218" s="4" t="s">
        <v>319</v>
      </c>
      <c r="C218" s="4" t="str">
        <f t="shared" si="15"/>
        <v>Sunday</v>
      </c>
      <c r="D218" s="4" t="str">
        <f t="shared" si="16"/>
        <v>Jun-2025</v>
      </c>
      <c r="E218" s="2" t="s">
        <v>88</v>
      </c>
      <c r="F218" s="2" t="s">
        <v>77</v>
      </c>
      <c r="G218" s="2" t="s">
        <v>45</v>
      </c>
      <c r="H218" s="2" t="s">
        <v>78</v>
      </c>
      <c r="I218" s="2">
        <v>4</v>
      </c>
      <c r="J218" s="2">
        <v>4580.76</v>
      </c>
      <c r="K218" s="6">
        <v>0.17</v>
      </c>
      <c r="L218" s="2">
        <v>15208.12</v>
      </c>
      <c r="M218" s="2" t="s">
        <v>95</v>
      </c>
      <c r="N218" s="2" t="s">
        <v>59</v>
      </c>
      <c r="O218" s="2" t="s">
        <v>49</v>
      </c>
      <c r="P218" s="2" t="s">
        <v>50</v>
      </c>
      <c r="Q218">
        <f t="shared" si="17"/>
        <v>18323.04</v>
      </c>
      <c r="R218">
        <f t="shared" si="18"/>
        <v>15208.1232</v>
      </c>
      <c r="U218">
        <f t="shared" si="19"/>
        <v>7935.7313319672139</v>
      </c>
    </row>
    <row r="219" spans="1:21" ht="15.75" customHeight="1" x14ac:dyDescent="0.3">
      <c r="A219" s="2" t="s">
        <v>430</v>
      </c>
      <c r="B219" s="4" t="s">
        <v>431</v>
      </c>
      <c r="C219" s="4" t="str">
        <f t="shared" si="15"/>
        <v>Thursday</v>
      </c>
      <c r="D219" s="4" t="str">
        <f t="shared" si="16"/>
        <v>Jan-2025</v>
      </c>
      <c r="E219" s="2" t="s">
        <v>43</v>
      </c>
      <c r="F219" s="2" t="s">
        <v>54</v>
      </c>
      <c r="G219" s="2" t="s">
        <v>99</v>
      </c>
      <c r="H219" s="2" t="s">
        <v>107</v>
      </c>
      <c r="I219" s="2">
        <v>5</v>
      </c>
      <c r="J219" s="2">
        <v>3278.73</v>
      </c>
      <c r="K219" s="6">
        <v>0.08</v>
      </c>
      <c r="L219" s="2">
        <v>15082.16</v>
      </c>
      <c r="M219" s="2" t="s">
        <v>74</v>
      </c>
      <c r="N219" s="2" t="s">
        <v>65</v>
      </c>
      <c r="O219" s="2" t="s">
        <v>60</v>
      </c>
      <c r="P219" s="2" t="s">
        <v>50</v>
      </c>
      <c r="Q219">
        <f t="shared" si="17"/>
        <v>16393.650000000001</v>
      </c>
      <c r="R219">
        <f t="shared" si="18"/>
        <v>15082.158000000001</v>
      </c>
      <c r="U219">
        <f t="shared" si="19"/>
        <v>7560.0974409448818</v>
      </c>
    </row>
    <row r="220" spans="1:21" ht="15.75" customHeight="1" x14ac:dyDescent="0.3">
      <c r="A220" s="2" t="s">
        <v>432</v>
      </c>
      <c r="B220" s="4" t="s">
        <v>433</v>
      </c>
      <c r="C220" s="4" t="str">
        <f t="shared" si="15"/>
        <v>Saturday</v>
      </c>
      <c r="D220" s="4" t="str">
        <f t="shared" si="16"/>
        <v>Jun-2025</v>
      </c>
      <c r="E220" s="2" t="s">
        <v>88</v>
      </c>
      <c r="F220" s="2" t="s">
        <v>77</v>
      </c>
      <c r="G220" s="2" t="s">
        <v>84</v>
      </c>
      <c r="H220" s="2" t="s">
        <v>89</v>
      </c>
      <c r="I220" s="2">
        <v>4</v>
      </c>
      <c r="J220" s="2">
        <v>324.01</v>
      </c>
      <c r="K220" s="6">
        <v>0.22</v>
      </c>
      <c r="L220" s="2">
        <v>1010.91</v>
      </c>
      <c r="M220" s="2" t="s">
        <v>81</v>
      </c>
      <c r="N220" s="2" t="s">
        <v>65</v>
      </c>
      <c r="O220" s="2" t="s">
        <v>49</v>
      </c>
      <c r="P220" s="2" t="s">
        <v>50</v>
      </c>
      <c r="Q220">
        <f t="shared" si="17"/>
        <v>1296.04</v>
      </c>
      <c r="R220">
        <f t="shared" si="18"/>
        <v>1010.9112</v>
      </c>
      <c r="U220">
        <f t="shared" si="19"/>
        <v>7560.0974409448818</v>
      </c>
    </row>
    <row r="221" spans="1:21" ht="15.75" customHeight="1" x14ac:dyDescent="0.3">
      <c r="A221" s="2" t="s">
        <v>434</v>
      </c>
      <c r="B221" s="4" t="s">
        <v>375</v>
      </c>
      <c r="C221" s="4" t="str">
        <f t="shared" si="15"/>
        <v>Sunday</v>
      </c>
      <c r="D221" s="4" t="str">
        <f t="shared" si="16"/>
        <v>May-2025</v>
      </c>
      <c r="E221" s="2" t="s">
        <v>43</v>
      </c>
      <c r="F221" s="2" t="s">
        <v>54</v>
      </c>
      <c r="G221" s="2" t="s">
        <v>57</v>
      </c>
      <c r="H221" s="2" t="s">
        <v>141</v>
      </c>
      <c r="I221" s="2">
        <v>3</v>
      </c>
      <c r="J221" s="2">
        <v>1227.0899999999999</v>
      </c>
      <c r="K221" s="6">
        <v>0.14000000000000001</v>
      </c>
      <c r="L221" s="2">
        <v>3165.89</v>
      </c>
      <c r="M221" s="2" t="s">
        <v>47</v>
      </c>
      <c r="N221" s="2" t="s">
        <v>48</v>
      </c>
      <c r="O221" s="2" t="s">
        <v>90</v>
      </c>
      <c r="P221" s="2" t="s">
        <v>50</v>
      </c>
      <c r="Q221">
        <f t="shared" si="17"/>
        <v>3681.2699999999995</v>
      </c>
      <c r="R221">
        <f t="shared" si="18"/>
        <v>3165.8921999999993</v>
      </c>
      <c r="U221">
        <f t="shared" si="19"/>
        <v>7295.6662896825355</v>
      </c>
    </row>
    <row r="222" spans="1:21" ht="15.75" customHeight="1" x14ac:dyDescent="0.3">
      <c r="A222" s="2" t="s">
        <v>435</v>
      </c>
      <c r="B222" s="4" t="s">
        <v>436</v>
      </c>
      <c r="C222" s="4" t="str">
        <f t="shared" si="15"/>
        <v>Saturday</v>
      </c>
      <c r="D222" s="4" t="str">
        <f t="shared" si="16"/>
        <v>Mar-2025</v>
      </c>
      <c r="E222" s="2" t="s">
        <v>83</v>
      </c>
      <c r="F222" s="2" t="s">
        <v>54</v>
      </c>
      <c r="G222" s="2" t="s">
        <v>160</v>
      </c>
      <c r="H222" s="2" t="s">
        <v>180</v>
      </c>
      <c r="I222" s="2">
        <v>2</v>
      </c>
      <c r="J222" s="2">
        <v>3690.58</v>
      </c>
      <c r="K222" s="6">
        <v>0.09</v>
      </c>
      <c r="L222" s="2">
        <v>6716.86</v>
      </c>
      <c r="M222" s="2" t="s">
        <v>74</v>
      </c>
      <c r="N222" s="2" t="s">
        <v>65</v>
      </c>
      <c r="O222" s="2" t="s">
        <v>90</v>
      </c>
      <c r="P222" s="2" t="s">
        <v>50</v>
      </c>
      <c r="Q222">
        <f t="shared" si="17"/>
        <v>7381.16</v>
      </c>
      <c r="R222">
        <f t="shared" si="18"/>
        <v>6716.8555999999999</v>
      </c>
      <c r="U222">
        <f t="shared" si="19"/>
        <v>7560.0974409448818</v>
      </c>
    </row>
    <row r="223" spans="1:21" ht="15.75" customHeight="1" x14ac:dyDescent="0.3">
      <c r="A223" s="2" t="s">
        <v>437</v>
      </c>
      <c r="B223" s="4" t="s">
        <v>299</v>
      </c>
      <c r="C223" s="4" t="str">
        <f t="shared" si="15"/>
        <v>Sunday</v>
      </c>
      <c r="D223" s="4" t="str">
        <f t="shared" si="16"/>
        <v>Jun-2025</v>
      </c>
      <c r="E223" s="2" t="s">
        <v>68</v>
      </c>
      <c r="F223" s="2" t="s">
        <v>77</v>
      </c>
      <c r="G223" s="2" t="s">
        <v>57</v>
      </c>
      <c r="H223" s="2" t="s">
        <v>128</v>
      </c>
      <c r="I223" s="2">
        <v>1</v>
      </c>
      <c r="J223" s="2">
        <v>3845.26</v>
      </c>
      <c r="K223" s="6">
        <v>0.1</v>
      </c>
      <c r="L223" s="2">
        <v>3460.73</v>
      </c>
      <c r="M223" s="2" t="s">
        <v>95</v>
      </c>
      <c r="N223" s="2" t="s">
        <v>48</v>
      </c>
      <c r="O223" s="2" t="s">
        <v>49</v>
      </c>
      <c r="P223" s="2" t="s">
        <v>50</v>
      </c>
      <c r="Q223">
        <f t="shared" si="17"/>
        <v>3845.26</v>
      </c>
      <c r="R223">
        <f t="shared" si="18"/>
        <v>3460.7340000000004</v>
      </c>
      <c r="U223">
        <f t="shared" si="19"/>
        <v>7295.6662896825355</v>
      </c>
    </row>
    <row r="224" spans="1:21" ht="15.75" customHeight="1" x14ac:dyDescent="0.3">
      <c r="A224" s="2" t="s">
        <v>438</v>
      </c>
      <c r="B224" s="4" t="s">
        <v>42</v>
      </c>
      <c r="C224" s="4" t="str">
        <f t="shared" si="15"/>
        <v>Wednesday</v>
      </c>
      <c r="D224" s="4" t="str">
        <f t="shared" si="16"/>
        <v>May-2025</v>
      </c>
      <c r="E224" s="2" t="s">
        <v>88</v>
      </c>
      <c r="F224" s="2" t="s">
        <v>54</v>
      </c>
      <c r="G224" s="2" t="s">
        <v>99</v>
      </c>
      <c r="H224" s="2" t="s">
        <v>100</v>
      </c>
      <c r="I224" s="2">
        <v>3</v>
      </c>
      <c r="J224" s="2">
        <v>396.21</v>
      </c>
      <c r="K224" s="6">
        <v>0.16</v>
      </c>
      <c r="L224" s="2">
        <v>998.45</v>
      </c>
      <c r="M224" s="2" t="s">
        <v>64</v>
      </c>
      <c r="N224" s="2" t="s">
        <v>65</v>
      </c>
      <c r="O224" s="2" t="s">
        <v>49</v>
      </c>
      <c r="P224" s="2" t="s">
        <v>50</v>
      </c>
      <c r="Q224">
        <f t="shared" si="17"/>
        <v>1188.6299999999999</v>
      </c>
      <c r="R224">
        <f t="shared" si="18"/>
        <v>998.44919999999991</v>
      </c>
      <c r="U224">
        <f t="shared" si="19"/>
        <v>7560.0974409448818</v>
      </c>
    </row>
    <row r="225" spans="1:21" ht="15.75" customHeight="1" x14ac:dyDescent="0.3">
      <c r="A225" s="2" t="s">
        <v>439</v>
      </c>
      <c r="B225" s="4" t="s">
        <v>124</v>
      </c>
      <c r="C225" s="4" t="str">
        <f t="shared" si="15"/>
        <v>Friday</v>
      </c>
      <c r="D225" s="4" t="str">
        <f t="shared" si="16"/>
        <v>Apr-2025</v>
      </c>
      <c r="E225" s="2" t="s">
        <v>68</v>
      </c>
      <c r="F225" s="2" t="s">
        <v>72</v>
      </c>
      <c r="G225" s="2" t="s">
        <v>45</v>
      </c>
      <c r="H225" s="2" t="s">
        <v>46</v>
      </c>
      <c r="I225" s="2">
        <v>1</v>
      </c>
      <c r="J225" s="2">
        <v>181.96</v>
      </c>
      <c r="K225" s="6">
        <v>0.18</v>
      </c>
      <c r="L225" s="2">
        <v>149.21</v>
      </c>
      <c r="M225" s="2" t="s">
        <v>64</v>
      </c>
      <c r="N225" s="2" t="s">
        <v>65</v>
      </c>
      <c r="O225" s="2" t="s">
        <v>49</v>
      </c>
      <c r="P225" s="2" t="s">
        <v>50</v>
      </c>
      <c r="Q225">
        <f t="shared" si="17"/>
        <v>181.96</v>
      </c>
      <c r="R225">
        <f t="shared" si="18"/>
        <v>149.20720000000003</v>
      </c>
      <c r="U225">
        <f t="shared" si="19"/>
        <v>7560.0974409448818</v>
      </c>
    </row>
    <row r="226" spans="1:21" ht="15.75" customHeight="1" x14ac:dyDescent="0.3">
      <c r="A226" s="2" t="s">
        <v>440</v>
      </c>
      <c r="B226" s="4" t="s">
        <v>276</v>
      </c>
      <c r="C226" s="4" t="str">
        <f t="shared" si="15"/>
        <v>Thursday</v>
      </c>
      <c r="D226" s="4" t="str">
        <f t="shared" si="16"/>
        <v>May-2025</v>
      </c>
      <c r="E226" s="2" t="s">
        <v>53</v>
      </c>
      <c r="F226" s="2" t="s">
        <v>72</v>
      </c>
      <c r="G226" s="2" t="s">
        <v>84</v>
      </c>
      <c r="H226" s="2" t="s">
        <v>119</v>
      </c>
      <c r="I226" s="2">
        <v>2</v>
      </c>
      <c r="J226" s="2">
        <v>1280.75</v>
      </c>
      <c r="K226" s="6">
        <v>0.15</v>
      </c>
      <c r="L226" s="2">
        <v>2177.2800000000002</v>
      </c>
      <c r="M226" s="2" t="s">
        <v>95</v>
      </c>
      <c r="N226" s="2" t="s">
        <v>59</v>
      </c>
      <c r="O226" s="2" t="s">
        <v>60</v>
      </c>
      <c r="P226" s="2" t="s">
        <v>50</v>
      </c>
      <c r="Q226">
        <f t="shared" si="17"/>
        <v>2561.5</v>
      </c>
      <c r="R226">
        <f t="shared" si="18"/>
        <v>2177.2750000000001</v>
      </c>
      <c r="U226">
        <f t="shared" si="19"/>
        <v>7935.7313319672139</v>
      </c>
    </row>
    <row r="227" spans="1:21" ht="15.75" customHeight="1" x14ac:dyDescent="0.3">
      <c r="A227" s="2" t="s">
        <v>441</v>
      </c>
      <c r="B227" s="4" t="s">
        <v>132</v>
      </c>
      <c r="C227" s="4" t="str">
        <f t="shared" si="15"/>
        <v>Monday</v>
      </c>
      <c r="D227" s="4" t="str">
        <f t="shared" si="16"/>
        <v>Feb-2025</v>
      </c>
      <c r="E227" s="2" t="s">
        <v>43</v>
      </c>
      <c r="F227" s="2" t="s">
        <v>44</v>
      </c>
      <c r="G227" s="2" t="s">
        <v>84</v>
      </c>
      <c r="H227" s="2" t="s">
        <v>93</v>
      </c>
      <c r="I227" s="2">
        <v>5</v>
      </c>
      <c r="J227" s="2">
        <v>1291.72</v>
      </c>
      <c r="K227" s="6">
        <v>0.17</v>
      </c>
      <c r="L227" s="2">
        <v>5360.64</v>
      </c>
      <c r="M227" s="2" t="s">
        <v>74</v>
      </c>
      <c r="N227" s="2" t="s">
        <v>65</v>
      </c>
      <c r="O227" s="2" t="s">
        <v>60</v>
      </c>
      <c r="P227" s="2" t="s">
        <v>50</v>
      </c>
      <c r="Q227">
        <f t="shared" si="17"/>
        <v>6458.6</v>
      </c>
      <c r="R227">
        <f t="shared" si="18"/>
        <v>5360.6379999999999</v>
      </c>
      <c r="U227">
        <f t="shared" si="19"/>
        <v>7560.0974409448818</v>
      </c>
    </row>
    <row r="228" spans="1:21" ht="15.75" customHeight="1" x14ac:dyDescent="0.3">
      <c r="A228" s="2" t="s">
        <v>442</v>
      </c>
      <c r="B228" s="4" t="s">
        <v>373</v>
      </c>
      <c r="C228" s="4" t="str">
        <f t="shared" si="15"/>
        <v>Saturday</v>
      </c>
      <c r="D228" s="4" t="str">
        <f t="shared" si="16"/>
        <v>Feb-2025</v>
      </c>
      <c r="E228" s="2" t="s">
        <v>83</v>
      </c>
      <c r="F228" s="2" t="s">
        <v>77</v>
      </c>
      <c r="G228" s="2" t="s">
        <v>45</v>
      </c>
      <c r="H228" s="2" t="s">
        <v>46</v>
      </c>
      <c r="I228" s="2">
        <v>5</v>
      </c>
      <c r="J228" s="2">
        <v>2432.42</v>
      </c>
      <c r="K228" s="6">
        <v>0.16</v>
      </c>
      <c r="L228" s="2">
        <v>10216.16</v>
      </c>
      <c r="M228" s="2" t="s">
        <v>74</v>
      </c>
      <c r="N228" s="2" t="s">
        <v>65</v>
      </c>
      <c r="O228" s="2" t="s">
        <v>49</v>
      </c>
      <c r="P228" s="2" t="s">
        <v>50</v>
      </c>
      <c r="Q228">
        <f t="shared" si="17"/>
        <v>12162.1</v>
      </c>
      <c r="R228">
        <f t="shared" si="18"/>
        <v>10216.164000000001</v>
      </c>
      <c r="U228">
        <f t="shared" si="19"/>
        <v>7560.0974409448818</v>
      </c>
    </row>
    <row r="229" spans="1:21" ht="15.75" customHeight="1" x14ac:dyDescent="0.3">
      <c r="A229" s="2" t="s">
        <v>443</v>
      </c>
      <c r="B229" s="4" t="s">
        <v>444</v>
      </c>
      <c r="C229" s="4" t="str">
        <f t="shared" si="15"/>
        <v>Sunday</v>
      </c>
      <c r="D229" s="4" t="str">
        <f t="shared" si="16"/>
        <v>Mar-2025</v>
      </c>
      <c r="E229" s="2" t="s">
        <v>68</v>
      </c>
      <c r="F229" s="2" t="s">
        <v>54</v>
      </c>
      <c r="G229" s="2" t="s">
        <v>84</v>
      </c>
      <c r="H229" s="2" t="s">
        <v>89</v>
      </c>
      <c r="I229" s="2">
        <v>1</v>
      </c>
      <c r="J229" s="2">
        <v>1225.8599999999999</v>
      </c>
      <c r="K229" s="6">
        <v>0.23</v>
      </c>
      <c r="L229" s="2">
        <v>943.91</v>
      </c>
      <c r="M229" s="2" t="s">
        <v>95</v>
      </c>
      <c r="N229" s="2" t="s">
        <v>59</v>
      </c>
      <c r="O229" s="2" t="s">
        <v>49</v>
      </c>
      <c r="P229" s="2" t="s">
        <v>50</v>
      </c>
      <c r="Q229">
        <f t="shared" si="17"/>
        <v>1225.8599999999999</v>
      </c>
      <c r="R229">
        <f t="shared" si="18"/>
        <v>943.91219999999998</v>
      </c>
      <c r="U229">
        <f t="shared" si="19"/>
        <v>7935.7313319672139</v>
      </c>
    </row>
    <row r="230" spans="1:21" ht="15.75" customHeight="1" x14ac:dyDescent="0.3">
      <c r="A230" s="2" t="s">
        <v>445</v>
      </c>
      <c r="B230" s="4" t="s">
        <v>176</v>
      </c>
      <c r="C230" s="4" t="str">
        <f t="shared" si="15"/>
        <v>Saturday</v>
      </c>
      <c r="D230" s="4" t="str">
        <f t="shared" si="16"/>
        <v>May-2025</v>
      </c>
      <c r="E230" s="2" t="s">
        <v>68</v>
      </c>
      <c r="F230" s="2" t="s">
        <v>77</v>
      </c>
      <c r="G230" s="2" t="s">
        <v>45</v>
      </c>
      <c r="H230" s="2" t="s">
        <v>63</v>
      </c>
      <c r="I230" s="2">
        <v>1</v>
      </c>
      <c r="J230" s="2">
        <v>978.84</v>
      </c>
      <c r="K230" s="6">
        <v>0.21</v>
      </c>
      <c r="L230" s="2">
        <v>773.28</v>
      </c>
      <c r="M230" s="2" t="s">
        <v>64</v>
      </c>
      <c r="N230" s="2" t="s">
        <v>59</v>
      </c>
      <c r="O230" s="2" t="s">
        <v>90</v>
      </c>
      <c r="P230" s="2" t="s">
        <v>50</v>
      </c>
      <c r="Q230">
        <f t="shared" si="17"/>
        <v>978.84</v>
      </c>
      <c r="R230">
        <f t="shared" si="18"/>
        <v>773.28360000000009</v>
      </c>
      <c r="U230">
        <f t="shared" si="19"/>
        <v>7935.7313319672139</v>
      </c>
    </row>
    <row r="231" spans="1:21" ht="15.75" customHeight="1" x14ac:dyDescent="0.3">
      <c r="A231" s="2" t="s">
        <v>446</v>
      </c>
      <c r="B231" s="4" t="s">
        <v>163</v>
      </c>
      <c r="C231" s="4" t="str">
        <f t="shared" si="15"/>
        <v>Monday</v>
      </c>
      <c r="D231" s="4" t="str">
        <f t="shared" si="16"/>
        <v>Feb-2025</v>
      </c>
      <c r="E231" s="2" t="s">
        <v>43</v>
      </c>
      <c r="F231" s="2" t="s">
        <v>72</v>
      </c>
      <c r="G231" s="2" t="s">
        <v>84</v>
      </c>
      <c r="H231" s="2" t="s">
        <v>93</v>
      </c>
      <c r="I231" s="2">
        <v>2</v>
      </c>
      <c r="J231" s="2">
        <v>2876.81</v>
      </c>
      <c r="K231" s="6">
        <v>0.21</v>
      </c>
      <c r="L231" s="2">
        <v>4545.3599999999997</v>
      </c>
      <c r="M231" s="2" t="s">
        <v>47</v>
      </c>
      <c r="N231" s="2" t="s">
        <v>59</v>
      </c>
      <c r="O231" s="2" t="s">
        <v>49</v>
      </c>
      <c r="P231" s="2" t="s">
        <v>50</v>
      </c>
      <c r="Q231">
        <f t="shared" si="17"/>
        <v>5753.62</v>
      </c>
      <c r="R231">
        <f t="shared" si="18"/>
        <v>4545.3598000000002</v>
      </c>
      <c r="U231">
        <f t="shared" si="19"/>
        <v>7935.7313319672139</v>
      </c>
    </row>
    <row r="232" spans="1:21" ht="15.75" customHeight="1" x14ac:dyDescent="0.3">
      <c r="A232" s="2" t="s">
        <v>447</v>
      </c>
      <c r="B232" s="4" t="s">
        <v>204</v>
      </c>
      <c r="C232" s="4" t="str">
        <f t="shared" si="15"/>
        <v>Thursday</v>
      </c>
      <c r="D232" s="4" t="str">
        <f t="shared" si="16"/>
        <v>Apr-2025</v>
      </c>
      <c r="E232" s="2" t="s">
        <v>68</v>
      </c>
      <c r="F232" s="2" t="s">
        <v>54</v>
      </c>
      <c r="G232" s="2" t="s">
        <v>99</v>
      </c>
      <c r="H232" s="2" t="s">
        <v>100</v>
      </c>
      <c r="I232" s="2">
        <v>1</v>
      </c>
      <c r="J232" s="2">
        <v>2241.73</v>
      </c>
      <c r="K232" s="6">
        <v>0.21</v>
      </c>
      <c r="L232" s="2">
        <v>1770.97</v>
      </c>
      <c r="M232" s="2" t="s">
        <v>81</v>
      </c>
      <c r="N232" s="2" t="s">
        <v>48</v>
      </c>
      <c r="O232" s="2" t="s">
        <v>60</v>
      </c>
      <c r="P232" s="2" t="s">
        <v>96</v>
      </c>
      <c r="Q232">
        <f t="shared" si="17"/>
        <v>2241.73</v>
      </c>
      <c r="R232">
        <f t="shared" si="18"/>
        <v>1770.9667000000002</v>
      </c>
      <c r="U232">
        <f t="shared" si="19"/>
        <v>7295.6662896825355</v>
      </c>
    </row>
    <row r="233" spans="1:21" ht="15.75" customHeight="1" x14ac:dyDescent="0.3">
      <c r="A233" s="2" t="s">
        <v>448</v>
      </c>
      <c r="B233" s="4" t="s">
        <v>449</v>
      </c>
      <c r="C233" s="4" t="str">
        <f t="shared" si="15"/>
        <v>Tuesday</v>
      </c>
      <c r="D233" s="4" t="str">
        <f t="shared" si="16"/>
        <v>Jun-2025</v>
      </c>
      <c r="E233" s="2" t="s">
        <v>43</v>
      </c>
      <c r="F233" s="2" t="s">
        <v>77</v>
      </c>
      <c r="G233" s="2" t="s">
        <v>160</v>
      </c>
      <c r="H233" s="2" t="s">
        <v>193</v>
      </c>
      <c r="I233" s="2">
        <v>2</v>
      </c>
      <c r="J233" s="2">
        <v>1843.47</v>
      </c>
      <c r="K233" s="6">
        <v>0.24</v>
      </c>
      <c r="L233" s="2">
        <v>2802.07</v>
      </c>
      <c r="M233" s="2" t="s">
        <v>74</v>
      </c>
      <c r="N233" s="2" t="s">
        <v>65</v>
      </c>
      <c r="O233" s="2" t="s">
        <v>60</v>
      </c>
      <c r="P233" s="2" t="s">
        <v>50</v>
      </c>
      <c r="Q233">
        <f t="shared" si="17"/>
        <v>3686.94</v>
      </c>
      <c r="R233">
        <f t="shared" si="18"/>
        <v>2802.0744</v>
      </c>
      <c r="U233">
        <f t="shared" si="19"/>
        <v>7560.0974409448818</v>
      </c>
    </row>
    <row r="234" spans="1:21" ht="15.75" customHeight="1" x14ac:dyDescent="0.3">
      <c r="A234" s="2" t="s">
        <v>450</v>
      </c>
      <c r="B234" s="4" t="s">
        <v>208</v>
      </c>
      <c r="C234" s="4" t="str">
        <f t="shared" si="15"/>
        <v>Tuesday</v>
      </c>
      <c r="D234" s="4" t="str">
        <f t="shared" si="16"/>
        <v>Jul-2025</v>
      </c>
      <c r="E234" s="2" t="s">
        <v>68</v>
      </c>
      <c r="F234" s="2" t="s">
        <v>77</v>
      </c>
      <c r="G234" s="2" t="s">
        <v>84</v>
      </c>
      <c r="H234" s="2" t="s">
        <v>93</v>
      </c>
      <c r="I234" s="2">
        <v>1</v>
      </c>
      <c r="J234" s="2">
        <v>501.99</v>
      </c>
      <c r="K234" s="6">
        <v>0.04</v>
      </c>
      <c r="L234" s="2">
        <v>481.91</v>
      </c>
      <c r="M234" s="2" t="s">
        <v>81</v>
      </c>
      <c r="N234" s="2" t="s">
        <v>48</v>
      </c>
      <c r="O234" s="2" t="s">
        <v>49</v>
      </c>
      <c r="P234" s="2" t="s">
        <v>50</v>
      </c>
      <c r="Q234">
        <f t="shared" si="17"/>
        <v>501.99</v>
      </c>
      <c r="R234">
        <f t="shared" si="18"/>
        <v>481.91039999999998</v>
      </c>
      <c r="U234">
        <f t="shared" si="19"/>
        <v>7295.6662896825355</v>
      </c>
    </row>
    <row r="235" spans="1:21" ht="15.75" customHeight="1" x14ac:dyDescent="0.3">
      <c r="A235" s="2" t="s">
        <v>451</v>
      </c>
      <c r="B235" s="4" t="s">
        <v>391</v>
      </c>
      <c r="C235" s="4" t="str">
        <f t="shared" si="15"/>
        <v>Tuesday</v>
      </c>
      <c r="D235" s="4" t="str">
        <f t="shared" si="16"/>
        <v>Apr-2025</v>
      </c>
      <c r="E235" s="2" t="s">
        <v>53</v>
      </c>
      <c r="F235" s="2" t="s">
        <v>77</v>
      </c>
      <c r="G235" s="2" t="s">
        <v>160</v>
      </c>
      <c r="H235" s="2" t="s">
        <v>180</v>
      </c>
      <c r="I235" s="2">
        <v>3</v>
      </c>
      <c r="J235" s="2">
        <v>2279.21</v>
      </c>
      <c r="K235" s="6">
        <v>0.19</v>
      </c>
      <c r="L235" s="2">
        <v>5538.48</v>
      </c>
      <c r="M235" s="2" t="s">
        <v>95</v>
      </c>
      <c r="N235" s="2" t="s">
        <v>48</v>
      </c>
      <c r="O235" s="2" t="s">
        <v>90</v>
      </c>
      <c r="P235" s="2" t="s">
        <v>50</v>
      </c>
      <c r="Q235">
        <f t="shared" si="17"/>
        <v>6837.63</v>
      </c>
      <c r="R235">
        <f t="shared" si="18"/>
        <v>5538.4803000000002</v>
      </c>
      <c r="U235">
        <f t="shared" si="19"/>
        <v>7295.6662896825355</v>
      </c>
    </row>
    <row r="236" spans="1:21" ht="15.75" customHeight="1" x14ac:dyDescent="0.3">
      <c r="A236" s="2" t="s">
        <v>452</v>
      </c>
      <c r="B236" s="4" t="s">
        <v>453</v>
      </c>
      <c r="C236" s="4" t="str">
        <f t="shared" si="15"/>
        <v>Monday</v>
      </c>
      <c r="D236" s="4" t="str">
        <f t="shared" si="16"/>
        <v>Jun-2025</v>
      </c>
      <c r="E236" s="2" t="s">
        <v>68</v>
      </c>
      <c r="F236" s="2" t="s">
        <v>44</v>
      </c>
      <c r="G236" s="2" t="s">
        <v>84</v>
      </c>
      <c r="H236" s="2" t="s">
        <v>85</v>
      </c>
      <c r="I236" s="2">
        <v>4</v>
      </c>
      <c r="J236" s="2">
        <v>606.14</v>
      </c>
      <c r="K236" s="6">
        <v>0.02</v>
      </c>
      <c r="L236" s="2">
        <v>2376.0700000000002</v>
      </c>
      <c r="M236" s="2" t="s">
        <v>64</v>
      </c>
      <c r="N236" s="2" t="s">
        <v>59</v>
      </c>
      <c r="O236" s="2" t="s">
        <v>49</v>
      </c>
      <c r="P236" s="2" t="s">
        <v>50</v>
      </c>
      <c r="Q236">
        <f t="shared" si="17"/>
        <v>2424.56</v>
      </c>
      <c r="R236">
        <f t="shared" si="18"/>
        <v>2376.0688</v>
      </c>
      <c r="U236">
        <f t="shared" si="19"/>
        <v>7935.7313319672139</v>
      </c>
    </row>
    <row r="237" spans="1:21" ht="15.75" customHeight="1" x14ac:dyDescent="0.3">
      <c r="A237" s="2" t="s">
        <v>454</v>
      </c>
      <c r="B237" s="4" t="s">
        <v>417</v>
      </c>
      <c r="C237" s="4" t="str">
        <f t="shared" si="15"/>
        <v>Friday</v>
      </c>
      <c r="D237" s="4" t="str">
        <f t="shared" si="16"/>
        <v>Jan-2025</v>
      </c>
      <c r="E237" s="2" t="s">
        <v>53</v>
      </c>
      <c r="F237" s="2" t="s">
        <v>77</v>
      </c>
      <c r="G237" s="2" t="s">
        <v>160</v>
      </c>
      <c r="H237" s="2" t="s">
        <v>185</v>
      </c>
      <c r="I237" s="2">
        <v>4</v>
      </c>
      <c r="J237" s="2">
        <v>3917.93</v>
      </c>
      <c r="K237" s="6">
        <v>0.18</v>
      </c>
      <c r="L237" s="2">
        <v>12850.81</v>
      </c>
      <c r="M237" s="2" t="s">
        <v>81</v>
      </c>
      <c r="N237" s="2" t="s">
        <v>65</v>
      </c>
      <c r="O237" s="2" t="s">
        <v>49</v>
      </c>
      <c r="P237" s="2" t="s">
        <v>50</v>
      </c>
      <c r="Q237">
        <f t="shared" si="17"/>
        <v>15671.72</v>
      </c>
      <c r="R237">
        <f t="shared" si="18"/>
        <v>12850.8104</v>
      </c>
      <c r="U237">
        <f t="shared" si="19"/>
        <v>7560.0974409448818</v>
      </c>
    </row>
    <row r="238" spans="1:21" ht="15.75" customHeight="1" x14ac:dyDescent="0.3">
      <c r="A238" s="2" t="s">
        <v>455</v>
      </c>
      <c r="B238" s="4" t="s">
        <v>126</v>
      </c>
      <c r="C238" s="4" t="str">
        <f t="shared" si="15"/>
        <v>Tuesday</v>
      </c>
      <c r="D238" s="4" t="str">
        <f t="shared" si="16"/>
        <v>Apr-2025</v>
      </c>
      <c r="E238" s="2" t="s">
        <v>88</v>
      </c>
      <c r="F238" s="2" t="s">
        <v>54</v>
      </c>
      <c r="G238" s="2" t="s">
        <v>99</v>
      </c>
      <c r="H238" s="2" t="s">
        <v>147</v>
      </c>
      <c r="I238" s="2">
        <v>3</v>
      </c>
      <c r="J238" s="2">
        <v>1415.19</v>
      </c>
      <c r="K238" s="6">
        <v>0.04</v>
      </c>
      <c r="L238" s="2">
        <v>4075.75</v>
      </c>
      <c r="M238" s="2" t="s">
        <v>47</v>
      </c>
      <c r="N238" s="2" t="s">
        <v>65</v>
      </c>
      <c r="O238" s="2" t="s">
        <v>90</v>
      </c>
      <c r="P238" s="2" t="s">
        <v>50</v>
      </c>
      <c r="Q238">
        <f t="shared" si="17"/>
        <v>4245.57</v>
      </c>
      <c r="R238">
        <f t="shared" si="18"/>
        <v>4075.7471999999998</v>
      </c>
      <c r="U238">
        <f t="shared" si="19"/>
        <v>7560.0974409448818</v>
      </c>
    </row>
    <row r="239" spans="1:21" ht="15.75" customHeight="1" x14ac:dyDescent="0.3">
      <c r="A239" s="2" t="s">
        <v>456</v>
      </c>
      <c r="B239" s="4" t="s">
        <v>297</v>
      </c>
      <c r="C239" s="4" t="str">
        <f t="shared" si="15"/>
        <v>Thursday</v>
      </c>
      <c r="D239" s="4" t="str">
        <f t="shared" si="16"/>
        <v>Mar-2025</v>
      </c>
      <c r="E239" s="2" t="s">
        <v>53</v>
      </c>
      <c r="F239" s="2" t="s">
        <v>77</v>
      </c>
      <c r="G239" s="2" t="s">
        <v>160</v>
      </c>
      <c r="H239" s="2" t="s">
        <v>185</v>
      </c>
      <c r="I239" s="2">
        <v>2</v>
      </c>
      <c r="J239" s="2">
        <v>3632.41</v>
      </c>
      <c r="K239" s="6">
        <v>0.12</v>
      </c>
      <c r="L239" s="2">
        <v>6393.04</v>
      </c>
      <c r="M239" s="2" t="s">
        <v>81</v>
      </c>
      <c r="N239" s="2" t="s">
        <v>65</v>
      </c>
      <c r="O239" s="2" t="s">
        <v>49</v>
      </c>
      <c r="P239" s="2" t="s">
        <v>50</v>
      </c>
      <c r="Q239">
        <f t="shared" si="17"/>
        <v>7264.82</v>
      </c>
      <c r="R239">
        <f t="shared" si="18"/>
        <v>6393.0415999999996</v>
      </c>
      <c r="U239">
        <f t="shared" si="19"/>
        <v>7560.0974409448818</v>
      </c>
    </row>
    <row r="240" spans="1:21" ht="15.75" customHeight="1" x14ac:dyDescent="0.3">
      <c r="A240" s="2" t="s">
        <v>457</v>
      </c>
      <c r="B240" s="4" t="s">
        <v>458</v>
      </c>
      <c r="C240" s="4" t="str">
        <f t="shared" si="15"/>
        <v>Monday</v>
      </c>
      <c r="D240" s="4" t="str">
        <f t="shared" si="16"/>
        <v>Apr-2025</v>
      </c>
      <c r="E240" s="2" t="s">
        <v>53</v>
      </c>
      <c r="F240" s="2" t="s">
        <v>72</v>
      </c>
      <c r="G240" s="2" t="s">
        <v>99</v>
      </c>
      <c r="H240" s="2" t="s">
        <v>107</v>
      </c>
      <c r="I240" s="2">
        <v>5</v>
      </c>
      <c r="J240" s="2">
        <v>1961.46</v>
      </c>
      <c r="K240" s="6">
        <v>0.22</v>
      </c>
      <c r="L240" s="2">
        <v>7649.69</v>
      </c>
      <c r="M240" s="2" t="s">
        <v>74</v>
      </c>
      <c r="N240" s="2" t="s">
        <v>65</v>
      </c>
      <c r="O240" s="2" t="s">
        <v>60</v>
      </c>
      <c r="P240" s="2" t="s">
        <v>50</v>
      </c>
      <c r="Q240">
        <f t="shared" si="17"/>
        <v>9807.2999999999993</v>
      </c>
      <c r="R240">
        <f t="shared" si="18"/>
        <v>7649.6939999999995</v>
      </c>
      <c r="U240">
        <f t="shared" si="19"/>
        <v>7560.0974409448818</v>
      </c>
    </row>
    <row r="241" spans="1:21" ht="15.75" customHeight="1" x14ac:dyDescent="0.3">
      <c r="A241" s="2" t="s">
        <v>459</v>
      </c>
      <c r="B241" s="4" t="s">
        <v>460</v>
      </c>
      <c r="C241" s="4" t="str">
        <f t="shared" si="15"/>
        <v>Monday</v>
      </c>
      <c r="D241" s="4" t="str">
        <f t="shared" si="16"/>
        <v>Jan-2025</v>
      </c>
      <c r="E241" s="2" t="s">
        <v>43</v>
      </c>
      <c r="F241" s="2" t="s">
        <v>72</v>
      </c>
      <c r="G241" s="2" t="s">
        <v>57</v>
      </c>
      <c r="H241" s="2" t="s">
        <v>110</v>
      </c>
      <c r="I241" s="2">
        <v>2</v>
      </c>
      <c r="J241" s="2">
        <v>2447.15</v>
      </c>
      <c r="K241" s="6">
        <v>0.04</v>
      </c>
      <c r="L241" s="2">
        <v>4698.53</v>
      </c>
      <c r="M241" s="2" t="s">
        <v>81</v>
      </c>
      <c r="N241" s="2" t="s">
        <v>59</v>
      </c>
      <c r="O241" s="2" t="s">
        <v>60</v>
      </c>
      <c r="P241" s="2" t="s">
        <v>50</v>
      </c>
      <c r="Q241">
        <f t="shared" si="17"/>
        <v>4894.3</v>
      </c>
      <c r="R241">
        <f t="shared" si="18"/>
        <v>4698.5280000000002</v>
      </c>
      <c r="U241">
        <f t="shared" si="19"/>
        <v>7935.7313319672139</v>
      </c>
    </row>
    <row r="242" spans="1:21" ht="15.75" customHeight="1" x14ac:dyDescent="0.3">
      <c r="A242" s="2" t="s">
        <v>461</v>
      </c>
      <c r="B242" s="4" t="s">
        <v>52</v>
      </c>
      <c r="C242" s="4" t="str">
        <f t="shared" si="15"/>
        <v>Friday</v>
      </c>
      <c r="D242" s="4" t="str">
        <f t="shared" si="16"/>
        <v>Jan-2025</v>
      </c>
      <c r="E242" s="2" t="s">
        <v>43</v>
      </c>
      <c r="F242" s="2" t="s">
        <v>77</v>
      </c>
      <c r="G242" s="2" t="s">
        <v>84</v>
      </c>
      <c r="H242" s="2" t="s">
        <v>119</v>
      </c>
      <c r="I242" s="2">
        <v>4</v>
      </c>
      <c r="J242" s="2">
        <v>1888.58</v>
      </c>
      <c r="K242" s="6">
        <v>0.23</v>
      </c>
      <c r="L242" s="2">
        <v>5816.83</v>
      </c>
      <c r="M242" s="2" t="s">
        <v>74</v>
      </c>
      <c r="N242" s="2" t="s">
        <v>65</v>
      </c>
      <c r="O242" s="2" t="s">
        <v>90</v>
      </c>
      <c r="P242" s="2" t="s">
        <v>50</v>
      </c>
      <c r="Q242">
        <f t="shared" si="17"/>
        <v>7554.32</v>
      </c>
      <c r="R242">
        <f t="shared" si="18"/>
        <v>5816.8263999999999</v>
      </c>
      <c r="U242">
        <f t="shared" si="19"/>
        <v>7560.0974409448818</v>
      </c>
    </row>
    <row r="243" spans="1:21" ht="15.75" customHeight="1" x14ac:dyDescent="0.3">
      <c r="A243" s="2" t="s">
        <v>462</v>
      </c>
      <c r="B243" s="4" t="s">
        <v>463</v>
      </c>
      <c r="C243" s="4" t="str">
        <f t="shared" si="15"/>
        <v>Wednesday</v>
      </c>
      <c r="D243" s="4" t="str">
        <f t="shared" si="16"/>
        <v>Jul-2025</v>
      </c>
      <c r="E243" s="2" t="s">
        <v>83</v>
      </c>
      <c r="F243" s="2" t="s">
        <v>54</v>
      </c>
      <c r="G243" s="2" t="s">
        <v>57</v>
      </c>
      <c r="H243" s="2" t="s">
        <v>128</v>
      </c>
      <c r="I243" s="2">
        <v>3</v>
      </c>
      <c r="J243" s="2">
        <v>4173.28</v>
      </c>
      <c r="K243" s="6">
        <v>0.02</v>
      </c>
      <c r="L243" s="2">
        <v>12269.44</v>
      </c>
      <c r="M243" s="2" t="s">
        <v>47</v>
      </c>
      <c r="N243" s="2" t="s">
        <v>65</v>
      </c>
      <c r="O243" s="2" t="s">
        <v>60</v>
      </c>
      <c r="P243" s="2" t="s">
        <v>50</v>
      </c>
      <c r="Q243">
        <f t="shared" si="17"/>
        <v>12519.84</v>
      </c>
      <c r="R243">
        <f t="shared" si="18"/>
        <v>12269.4432</v>
      </c>
      <c r="U243">
        <f t="shared" si="19"/>
        <v>7560.0974409448818</v>
      </c>
    </row>
    <row r="244" spans="1:21" ht="15.75" customHeight="1" x14ac:dyDescent="0.3">
      <c r="A244" s="2" t="s">
        <v>464</v>
      </c>
      <c r="B244" s="4" t="s">
        <v>227</v>
      </c>
      <c r="C244" s="4" t="str">
        <f t="shared" si="15"/>
        <v>Friday</v>
      </c>
      <c r="D244" s="4" t="str">
        <f t="shared" si="16"/>
        <v>Mar-2025</v>
      </c>
      <c r="E244" s="2" t="s">
        <v>43</v>
      </c>
      <c r="F244" s="2" t="s">
        <v>54</v>
      </c>
      <c r="G244" s="2" t="s">
        <v>160</v>
      </c>
      <c r="H244" s="2" t="s">
        <v>161</v>
      </c>
      <c r="I244" s="2">
        <v>4</v>
      </c>
      <c r="J244" s="2">
        <v>3966.48</v>
      </c>
      <c r="K244" s="6">
        <v>0.02</v>
      </c>
      <c r="L244" s="2">
        <v>15548.6</v>
      </c>
      <c r="M244" s="2" t="s">
        <v>47</v>
      </c>
      <c r="N244" s="2" t="s">
        <v>59</v>
      </c>
      <c r="O244" s="2" t="s">
        <v>49</v>
      </c>
      <c r="P244" s="2" t="s">
        <v>50</v>
      </c>
      <c r="Q244">
        <f t="shared" si="17"/>
        <v>15865.92</v>
      </c>
      <c r="R244">
        <f t="shared" si="18"/>
        <v>15548.6016</v>
      </c>
      <c r="U244">
        <f t="shared" si="19"/>
        <v>7935.7313319672139</v>
      </c>
    </row>
    <row r="245" spans="1:21" ht="15.75" customHeight="1" x14ac:dyDescent="0.3">
      <c r="A245" s="2" t="s">
        <v>465</v>
      </c>
      <c r="B245" s="4" t="s">
        <v>323</v>
      </c>
      <c r="C245" s="4" t="str">
        <f t="shared" si="15"/>
        <v>Sunday</v>
      </c>
      <c r="D245" s="4" t="str">
        <f t="shared" si="16"/>
        <v>Jun-2025</v>
      </c>
      <c r="E245" s="2" t="s">
        <v>68</v>
      </c>
      <c r="F245" s="2" t="s">
        <v>77</v>
      </c>
      <c r="G245" s="2" t="s">
        <v>57</v>
      </c>
      <c r="H245" s="2" t="s">
        <v>141</v>
      </c>
      <c r="I245" s="2">
        <v>5</v>
      </c>
      <c r="J245" s="2">
        <v>3009.72</v>
      </c>
      <c r="K245" s="6">
        <v>0.23</v>
      </c>
      <c r="L245" s="2">
        <v>11587.42</v>
      </c>
      <c r="M245" s="2" t="s">
        <v>95</v>
      </c>
      <c r="N245" s="2" t="s">
        <v>65</v>
      </c>
      <c r="O245" s="2" t="s">
        <v>90</v>
      </c>
      <c r="P245" s="2" t="s">
        <v>50</v>
      </c>
      <c r="Q245">
        <f t="shared" si="17"/>
        <v>15048.599999999999</v>
      </c>
      <c r="R245">
        <f t="shared" si="18"/>
        <v>11587.421999999999</v>
      </c>
      <c r="U245">
        <f t="shared" si="19"/>
        <v>7560.0974409448818</v>
      </c>
    </row>
    <row r="246" spans="1:21" ht="15.75" customHeight="1" x14ac:dyDescent="0.3">
      <c r="A246" s="2" t="s">
        <v>466</v>
      </c>
      <c r="B246" s="4" t="s">
        <v>217</v>
      </c>
      <c r="C246" s="4" t="str">
        <f t="shared" si="15"/>
        <v>Friday</v>
      </c>
      <c r="D246" s="4" t="str">
        <f t="shared" si="16"/>
        <v>Jun-2025</v>
      </c>
      <c r="E246" s="2" t="s">
        <v>68</v>
      </c>
      <c r="F246" s="2" t="s">
        <v>44</v>
      </c>
      <c r="G246" s="2" t="s">
        <v>160</v>
      </c>
      <c r="H246" s="2" t="s">
        <v>161</v>
      </c>
      <c r="I246" s="2">
        <v>4</v>
      </c>
      <c r="J246" s="2">
        <v>4837.37</v>
      </c>
      <c r="K246" s="6">
        <v>0.08</v>
      </c>
      <c r="L246" s="2">
        <v>17801.52</v>
      </c>
      <c r="M246" s="2" t="s">
        <v>95</v>
      </c>
      <c r="N246" s="2" t="s">
        <v>59</v>
      </c>
      <c r="O246" s="2" t="s">
        <v>60</v>
      </c>
      <c r="P246" s="2" t="s">
        <v>50</v>
      </c>
      <c r="Q246">
        <f t="shared" si="17"/>
        <v>19349.48</v>
      </c>
      <c r="R246">
        <f t="shared" si="18"/>
        <v>17801.5216</v>
      </c>
      <c r="U246">
        <f t="shared" si="19"/>
        <v>7935.7313319672139</v>
      </c>
    </row>
    <row r="247" spans="1:21" ht="15.75" customHeight="1" x14ac:dyDescent="0.3">
      <c r="A247" s="2" t="s">
        <v>467</v>
      </c>
      <c r="B247" s="4" t="s">
        <v>159</v>
      </c>
      <c r="C247" s="4" t="str">
        <f t="shared" si="15"/>
        <v>Sunday</v>
      </c>
      <c r="D247" s="4" t="str">
        <f t="shared" si="16"/>
        <v>Jun-2025</v>
      </c>
      <c r="E247" s="2" t="s">
        <v>68</v>
      </c>
      <c r="F247" s="2" t="s">
        <v>54</v>
      </c>
      <c r="G247" s="2" t="s">
        <v>160</v>
      </c>
      <c r="H247" s="2" t="s">
        <v>161</v>
      </c>
      <c r="I247" s="2">
        <v>5</v>
      </c>
      <c r="J247" s="2">
        <v>3469.56</v>
      </c>
      <c r="K247" s="6">
        <v>0.06</v>
      </c>
      <c r="L247" s="2">
        <v>16306.93</v>
      </c>
      <c r="M247" s="2" t="s">
        <v>64</v>
      </c>
      <c r="N247" s="2" t="s">
        <v>59</v>
      </c>
      <c r="O247" s="2" t="s">
        <v>60</v>
      </c>
      <c r="P247" s="2" t="s">
        <v>50</v>
      </c>
      <c r="Q247">
        <f t="shared" si="17"/>
        <v>17347.8</v>
      </c>
      <c r="R247">
        <f t="shared" si="18"/>
        <v>16306.931999999999</v>
      </c>
      <c r="U247">
        <f t="shared" si="19"/>
        <v>7935.7313319672139</v>
      </c>
    </row>
    <row r="248" spans="1:21" ht="15.75" customHeight="1" x14ac:dyDescent="0.3">
      <c r="A248" s="2" t="s">
        <v>468</v>
      </c>
      <c r="B248" s="4" t="s">
        <v>469</v>
      </c>
      <c r="C248" s="4" t="str">
        <f t="shared" si="15"/>
        <v>Monday</v>
      </c>
      <c r="D248" s="4" t="str">
        <f t="shared" si="16"/>
        <v>Mar-2025</v>
      </c>
      <c r="E248" s="2" t="s">
        <v>43</v>
      </c>
      <c r="F248" s="2" t="s">
        <v>44</v>
      </c>
      <c r="G248" s="2" t="s">
        <v>57</v>
      </c>
      <c r="H248" s="2" t="s">
        <v>110</v>
      </c>
      <c r="I248" s="2">
        <v>1</v>
      </c>
      <c r="J248" s="2">
        <v>1547.62</v>
      </c>
      <c r="K248" s="6">
        <v>0.23</v>
      </c>
      <c r="L248" s="2">
        <v>1191.67</v>
      </c>
      <c r="M248" s="2" t="s">
        <v>95</v>
      </c>
      <c r="N248" s="2" t="s">
        <v>65</v>
      </c>
      <c r="O248" s="2" t="s">
        <v>90</v>
      </c>
      <c r="P248" s="2" t="s">
        <v>142</v>
      </c>
      <c r="Q248">
        <f t="shared" si="17"/>
        <v>1547.62</v>
      </c>
      <c r="R248">
        <f t="shared" si="18"/>
        <v>1191.6674</v>
      </c>
      <c r="U248">
        <f t="shared" si="19"/>
        <v>7560.0974409448818</v>
      </c>
    </row>
    <row r="249" spans="1:21" ht="15.75" customHeight="1" x14ac:dyDescent="0.3">
      <c r="A249" s="2" t="s">
        <v>470</v>
      </c>
      <c r="B249" s="4" t="s">
        <v>471</v>
      </c>
      <c r="C249" s="4" t="str">
        <f t="shared" si="15"/>
        <v>Tuesday</v>
      </c>
      <c r="D249" s="4" t="str">
        <f t="shared" si="16"/>
        <v>Feb-2025</v>
      </c>
      <c r="E249" s="2" t="s">
        <v>43</v>
      </c>
      <c r="F249" s="2" t="s">
        <v>54</v>
      </c>
      <c r="G249" s="2" t="s">
        <v>99</v>
      </c>
      <c r="H249" s="2" t="s">
        <v>107</v>
      </c>
      <c r="I249" s="2">
        <v>2</v>
      </c>
      <c r="J249" s="2">
        <v>2653.46</v>
      </c>
      <c r="K249" s="6">
        <v>0.09</v>
      </c>
      <c r="L249" s="2">
        <v>4829.3</v>
      </c>
      <c r="M249" s="2" t="s">
        <v>81</v>
      </c>
      <c r="N249" s="2" t="s">
        <v>65</v>
      </c>
      <c r="O249" s="2" t="s">
        <v>90</v>
      </c>
      <c r="P249" s="2" t="s">
        <v>50</v>
      </c>
      <c r="Q249">
        <f t="shared" si="17"/>
        <v>5306.92</v>
      </c>
      <c r="R249">
        <f t="shared" si="18"/>
        <v>4829.2972</v>
      </c>
      <c r="U249">
        <f t="shared" si="19"/>
        <v>7560.0974409448818</v>
      </c>
    </row>
    <row r="250" spans="1:21" ht="15.75" customHeight="1" x14ac:dyDescent="0.3">
      <c r="A250" s="2" t="s">
        <v>472</v>
      </c>
      <c r="B250" s="4" t="s">
        <v>473</v>
      </c>
      <c r="C250" s="4" t="str">
        <f t="shared" si="15"/>
        <v>Tuesday</v>
      </c>
      <c r="D250" s="4" t="str">
        <f t="shared" si="16"/>
        <v>Jan-2025</v>
      </c>
      <c r="E250" s="2" t="s">
        <v>53</v>
      </c>
      <c r="F250" s="2" t="s">
        <v>77</v>
      </c>
      <c r="G250" s="2" t="s">
        <v>84</v>
      </c>
      <c r="H250" s="2" t="s">
        <v>89</v>
      </c>
      <c r="I250" s="2">
        <v>1</v>
      </c>
      <c r="J250" s="2">
        <v>210.67</v>
      </c>
      <c r="K250" s="6">
        <v>0.09</v>
      </c>
      <c r="L250" s="2">
        <v>191.71</v>
      </c>
      <c r="M250" s="2" t="s">
        <v>81</v>
      </c>
      <c r="N250" s="2" t="s">
        <v>48</v>
      </c>
      <c r="O250" s="2" t="s">
        <v>90</v>
      </c>
      <c r="P250" s="2" t="s">
        <v>69</v>
      </c>
      <c r="Q250">
        <f t="shared" si="17"/>
        <v>210.67</v>
      </c>
      <c r="R250">
        <f t="shared" si="18"/>
        <v>191.7097</v>
      </c>
      <c r="U250">
        <f t="shared" si="19"/>
        <v>7295.6662896825355</v>
      </c>
    </row>
    <row r="251" spans="1:21" ht="15.75" customHeight="1" x14ac:dyDescent="0.3">
      <c r="A251" s="2" t="s">
        <v>474</v>
      </c>
      <c r="B251" s="4" t="s">
        <v>471</v>
      </c>
      <c r="C251" s="4" t="str">
        <f t="shared" si="15"/>
        <v>Tuesday</v>
      </c>
      <c r="D251" s="4" t="str">
        <f t="shared" si="16"/>
        <v>Feb-2025</v>
      </c>
      <c r="E251" s="2" t="s">
        <v>68</v>
      </c>
      <c r="F251" s="2" t="s">
        <v>77</v>
      </c>
      <c r="G251" s="2" t="s">
        <v>99</v>
      </c>
      <c r="H251" s="2" t="s">
        <v>122</v>
      </c>
      <c r="I251" s="2">
        <v>5</v>
      </c>
      <c r="J251" s="2">
        <v>2189.21</v>
      </c>
      <c r="K251" s="6">
        <v>0.12</v>
      </c>
      <c r="L251" s="2">
        <v>9632.52</v>
      </c>
      <c r="M251" s="2" t="s">
        <v>47</v>
      </c>
      <c r="N251" s="2" t="s">
        <v>65</v>
      </c>
      <c r="O251" s="2" t="s">
        <v>60</v>
      </c>
      <c r="P251" s="2" t="s">
        <v>50</v>
      </c>
      <c r="Q251">
        <f t="shared" si="17"/>
        <v>10946.05</v>
      </c>
      <c r="R251">
        <f t="shared" si="18"/>
        <v>9632.5239999999994</v>
      </c>
      <c r="U251">
        <f t="shared" si="19"/>
        <v>7560.0974409448818</v>
      </c>
    </row>
    <row r="252" spans="1:21" ht="15.75" customHeight="1" x14ac:dyDescent="0.3">
      <c r="A252" s="2" t="s">
        <v>475</v>
      </c>
      <c r="B252" s="4" t="s">
        <v>323</v>
      </c>
      <c r="C252" s="4" t="str">
        <f t="shared" si="15"/>
        <v>Sunday</v>
      </c>
      <c r="D252" s="4" t="str">
        <f t="shared" si="16"/>
        <v>Jun-2025</v>
      </c>
      <c r="E252" s="2" t="s">
        <v>53</v>
      </c>
      <c r="F252" s="2" t="s">
        <v>77</v>
      </c>
      <c r="G252" s="2" t="s">
        <v>84</v>
      </c>
      <c r="H252" s="2" t="s">
        <v>85</v>
      </c>
      <c r="I252" s="2">
        <v>4</v>
      </c>
      <c r="J252" s="2">
        <v>3001.8</v>
      </c>
      <c r="K252" s="6">
        <v>0.1</v>
      </c>
      <c r="L252" s="2">
        <v>10806.48</v>
      </c>
      <c r="M252" s="2" t="s">
        <v>64</v>
      </c>
      <c r="N252" s="2" t="s">
        <v>48</v>
      </c>
      <c r="O252" s="2" t="s">
        <v>49</v>
      </c>
      <c r="P252" s="2" t="s">
        <v>50</v>
      </c>
      <c r="Q252">
        <f t="shared" si="17"/>
        <v>12007.2</v>
      </c>
      <c r="R252">
        <f t="shared" si="18"/>
        <v>10806.480000000001</v>
      </c>
      <c r="U252">
        <f t="shared" si="19"/>
        <v>7295.6662896825355</v>
      </c>
    </row>
    <row r="253" spans="1:21" ht="15.75" customHeight="1" x14ac:dyDescent="0.3">
      <c r="A253" s="2" t="s">
        <v>476</v>
      </c>
      <c r="B253" s="4" t="s">
        <v>321</v>
      </c>
      <c r="C253" s="4" t="str">
        <f t="shared" si="15"/>
        <v>Wednesday</v>
      </c>
      <c r="D253" s="4" t="str">
        <f t="shared" si="16"/>
        <v>Apr-2025</v>
      </c>
      <c r="E253" s="2" t="s">
        <v>68</v>
      </c>
      <c r="F253" s="2" t="s">
        <v>54</v>
      </c>
      <c r="G253" s="2" t="s">
        <v>45</v>
      </c>
      <c r="H253" s="2" t="s">
        <v>46</v>
      </c>
      <c r="I253" s="2">
        <v>3</v>
      </c>
      <c r="J253" s="2">
        <v>1065.6600000000001</v>
      </c>
      <c r="K253" s="6">
        <v>0.03</v>
      </c>
      <c r="L253" s="2">
        <v>3101.07</v>
      </c>
      <c r="M253" s="2" t="s">
        <v>47</v>
      </c>
      <c r="N253" s="2" t="s">
        <v>65</v>
      </c>
      <c r="O253" s="2" t="s">
        <v>49</v>
      </c>
      <c r="P253" s="2" t="s">
        <v>50</v>
      </c>
      <c r="Q253">
        <f t="shared" si="17"/>
        <v>3196.9800000000005</v>
      </c>
      <c r="R253">
        <f t="shared" si="18"/>
        <v>3101.0706000000005</v>
      </c>
      <c r="U253">
        <f t="shared" si="19"/>
        <v>7560.0974409448818</v>
      </c>
    </row>
    <row r="254" spans="1:21" ht="15.75" customHeight="1" x14ac:dyDescent="0.3">
      <c r="A254" s="2" t="s">
        <v>477</v>
      </c>
      <c r="B254" s="4" t="s">
        <v>211</v>
      </c>
      <c r="C254" s="4" t="str">
        <f t="shared" si="15"/>
        <v>Saturday</v>
      </c>
      <c r="D254" s="4" t="str">
        <f t="shared" si="16"/>
        <v>Jan-2025</v>
      </c>
      <c r="E254" s="2" t="s">
        <v>68</v>
      </c>
      <c r="F254" s="2" t="s">
        <v>77</v>
      </c>
      <c r="G254" s="2" t="s">
        <v>160</v>
      </c>
      <c r="H254" s="2" t="s">
        <v>185</v>
      </c>
      <c r="I254" s="2">
        <v>1</v>
      </c>
      <c r="J254" s="2">
        <v>1804.83</v>
      </c>
      <c r="K254" s="6">
        <v>0.21</v>
      </c>
      <c r="L254" s="2">
        <v>1425.82</v>
      </c>
      <c r="M254" s="2" t="s">
        <v>74</v>
      </c>
      <c r="N254" s="2" t="s">
        <v>59</v>
      </c>
      <c r="O254" s="2" t="s">
        <v>49</v>
      </c>
      <c r="P254" s="2" t="s">
        <v>142</v>
      </c>
      <c r="Q254">
        <f t="shared" si="17"/>
        <v>1804.83</v>
      </c>
      <c r="R254">
        <f t="shared" si="18"/>
        <v>1425.8157000000001</v>
      </c>
      <c r="U254">
        <f t="shared" si="19"/>
        <v>7935.7313319672139</v>
      </c>
    </row>
    <row r="255" spans="1:21" ht="15.75" customHeight="1" x14ac:dyDescent="0.3">
      <c r="A255" s="2" t="s">
        <v>478</v>
      </c>
      <c r="B255" s="4" t="s">
        <v>104</v>
      </c>
      <c r="C255" s="4" t="str">
        <f t="shared" si="15"/>
        <v>Sunday</v>
      </c>
      <c r="D255" s="4" t="str">
        <f t="shared" si="16"/>
        <v>Jan-2025</v>
      </c>
      <c r="E255" s="2" t="s">
        <v>88</v>
      </c>
      <c r="F255" s="2" t="s">
        <v>77</v>
      </c>
      <c r="G255" s="2" t="s">
        <v>160</v>
      </c>
      <c r="H255" s="2" t="s">
        <v>193</v>
      </c>
      <c r="I255" s="2">
        <v>2</v>
      </c>
      <c r="J255" s="2">
        <v>1596.36</v>
      </c>
      <c r="K255" s="6">
        <v>0.05</v>
      </c>
      <c r="L255" s="2">
        <v>3033.08</v>
      </c>
      <c r="M255" s="2" t="s">
        <v>81</v>
      </c>
      <c r="N255" s="2" t="s">
        <v>48</v>
      </c>
      <c r="O255" s="2" t="s">
        <v>49</v>
      </c>
      <c r="P255" s="2" t="s">
        <v>50</v>
      </c>
      <c r="Q255">
        <f t="shared" si="17"/>
        <v>3192.72</v>
      </c>
      <c r="R255">
        <f t="shared" si="18"/>
        <v>3033.0839999999998</v>
      </c>
      <c r="U255">
        <f t="shared" si="19"/>
        <v>7295.6662896825355</v>
      </c>
    </row>
    <row r="256" spans="1:21" ht="15.75" customHeight="1" x14ac:dyDescent="0.3">
      <c r="A256" s="2" t="s">
        <v>479</v>
      </c>
      <c r="B256" s="4" t="s">
        <v>480</v>
      </c>
      <c r="C256" s="4" t="str">
        <f t="shared" si="15"/>
        <v>Sunday</v>
      </c>
      <c r="D256" s="4" t="str">
        <f t="shared" si="16"/>
        <v>May-2025</v>
      </c>
      <c r="E256" s="2" t="s">
        <v>68</v>
      </c>
      <c r="F256" s="2" t="s">
        <v>77</v>
      </c>
      <c r="G256" s="2" t="s">
        <v>84</v>
      </c>
      <c r="H256" s="2" t="s">
        <v>119</v>
      </c>
      <c r="I256" s="2">
        <v>2</v>
      </c>
      <c r="J256" s="2">
        <v>2484.6799999999998</v>
      </c>
      <c r="K256" s="6">
        <v>0.13</v>
      </c>
      <c r="L256" s="2">
        <v>4323.34</v>
      </c>
      <c r="M256" s="2" t="s">
        <v>74</v>
      </c>
      <c r="N256" s="2" t="s">
        <v>65</v>
      </c>
      <c r="O256" s="2" t="s">
        <v>49</v>
      </c>
      <c r="P256" s="2" t="s">
        <v>50</v>
      </c>
      <c r="Q256">
        <f t="shared" si="17"/>
        <v>4969.3599999999997</v>
      </c>
      <c r="R256">
        <f t="shared" si="18"/>
        <v>4323.3431999999993</v>
      </c>
      <c r="U256">
        <f t="shared" si="19"/>
        <v>7560.0974409448818</v>
      </c>
    </row>
    <row r="257" spans="1:21" ht="15.75" customHeight="1" x14ac:dyDescent="0.3">
      <c r="A257" s="2" t="s">
        <v>481</v>
      </c>
      <c r="B257" s="4" t="s">
        <v>458</v>
      </c>
      <c r="C257" s="4" t="str">
        <f t="shared" si="15"/>
        <v>Monday</v>
      </c>
      <c r="D257" s="4" t="str">
        <f t="shared" si="16"/>
        <v>Apr-2025</v>
      </c>
      <c r="E257" s="2" t="s">
        <v>88</v>
      </c>
      <c r="F257" s="2" t="s">
        <v>54</v>
      </c>
      <c r="G257" s="2" t="s">
        <v>84</v>
      </c>
      <c r="H257" s="2" t="s">
        <v>89</v>
      </c>
      <c r="I257" s="2">
        <v>4</v>
      </c>
      <c r="J257" s="2">
        <v>3135.11</v>
      </c>
      <c r="K257" s="6">
        <v>0.22</v>
      </c>
      <c r="L257" s="2">
        <v>9781.5400000000009</v>
      </c>
      <c r="M257" s="2" t="s">
        <v>47</v>
      </c>
      <c r="N257" s="2" t="s">
        <v>65</v>
      </c>
      <c r="O257" s="2" t="s">
        <v>90</v>
      </c>
      <c r="P257" s="2" t="s">
        <v>50</v>
      </c>
      <c r="Q257">
        <f t="shared" si="17"/>
        <v>12540.44</v>
      </c>
      <c r="R257">
        <f t="shared" si="18"/>
        <v>9781.5432000000001</v>
      </c>
      <c r="U257">
        <f t="shared" si="19"/>
        <v>7560.0974409448818</v>
      </c>
    </row>
    <row r="258" spans="1:21" ht="15.75" customHeight="1" x14ac:dyDescent="0.3">
      <c r="A258" s="2" t="s">
        <v>482</v>
      </c>
      <c r="B258" s="4" t="s">
        <v>483</v>
      </c>
      <c r="C258" s="4" t="str">
        <f t="shared" si="15"/>
        <v>Tuesday</v>
      </c>
      <c r="D258" s="4" t="str">
        <f t="shared" si="16"/>
        <v>Jun-2025</v>
      </c>
      <c r="E258" s="2" t="s">
        <v>83</v>
      </c>
      <c r="F258" s="2" t="s">
        <v>77</v>
      </c>
      <c r="G258" s="2" t="s">
        <v>84</v>
      </c>
      <c r="H258" s="2" t="s">
        <v>85</v>
      </c>
      <c r="I258" s="2">
        <v>4</v>
      </c>
      <c r="J258" s="2">
        <v>2494.63</v>
      </c>
      <c r="K258" s="6">
        <v>0.02</v>
      </c>
      <c r="L258" s="2">
        <v>9778.9500000000007</v>
      </c>
      <c r="M258" s="2" t="s">
        <v>74</v>
      </c>
      <c r="N258" s="2" t="s">
        <v>65</v>
      </c>
      <c r="O258" s="2" t="s">
        <v>90</v>
      </c>
      <c r="P258" s="2" t="s">
        <v>50</v>
      </c>
      <c r="Q258">
        <f t="shared" si="17"/>
        <v>9978.52</v>
      </c>
      <c r="R258">
        <f t="shared" si="18"/>
        <v>9778.9495999999999</v>
      </c>
      <c r="U258">
        <f t="shared" si="19"/>
        <v>7560.0974409448818</v>
      </c>
    </row>
    <row r="259" spans="1:21" ht="15.75" customHeight="1" x14ac:dyDescent="0.3">
      <c r="A259" s="2" t="s">
        <v>484</v>
      </c>
      <c r="B259" s="4" t="s">
        <v>234</v>
      </c>
      <c r="C259" s="4" t="str">
        <f t="shared" ref="C259:C322" si="20">TEXT(B259,"dddd")</f>
        <v>Thursday</v>
      </c>
      <c r="D259" s="4" t="str">
        <f t="shared" ref="D259:D322" si="21">TEXT(B259,"MMM-YYYY")</f>
        <v>Jan-2025</v>
      </c>
      <c r="E259" s="2" t="s">
        <v>68</v>
      </c>
      <c r="F259" s="2" t="s">
        <v>44</v>
      </c>
      <c r="G259" s="2" t="s">
        <v>160</v>
      </c>
      <c r="H259" s="2" t="s">
        <v>161</v>
      </c>
      <c r="I259" s="2">
        <v>4</v>
      </c>
      <c r="J259" s="2">
        <v>2871.69</v>
      </c>
      <c r="K259" s="6">
        <v>0.19</v>
      </c>
      <c r="L259" s="2">
        <v>9304.2800000000007</v>
      </c>
      <c r="M259" s="2" t="s">
        <v>81</v>
      </c>
      <c r="N259" s="2" t="s">
        <v>48</v>
      </c>
      <c r="O259" s="2" t="s">
        <v>60</v>
      </c>
      <c r="P259" s="2" t="s">
        <v>50</v>
      </c>
      <c r="Q259">
        <f t="shared" ref="Q259:Q322" si="22">J259*I259</f>
        <v>11486.76</v>
      </c>
      <c r="R259">
        <f t="shared" ref="R259:R322" si="23">Q259*(1-K259)</f>
        <v>9304.2756000000008</v>
      </c>
      <c r="U259">
        <f t="shared" ref="U259:U322" si="24">AVERAGEIFS($Q$2:$Q$1501,$N$2:$N$1501,N259)</f>
        <v>7295.6662896825355</v>
      </c>
    </row>
    <row r="260" spans="1:21" ht="15.75" customHeight="1" x14ac:dyDescent="0.3">
      <c r="A260" s="2" t="s">
        <v>485</v>
      </c>
      <c r="B260" s="4" t="s">
        <v>157</v>
      </c>
      <c r="C260" s="4" t="str">
        <f t="shared" si="20"/>
        <v>Friday</v>
      </c>
      <c r="D260" s="4" t="str">
        <f t="shared" si="21"/>
        <v>May-2025</v>
      </c>
      <c r="E260" s="2" t="s">
        <v>68</v>
      </c>
      <c r="F260" s="2" t="s">
        <v>77</v>
      </c>
      <c r="G260" s="2" t="s">
        <v>160</v>
      </c>
      <c r="H260" s="2" t="s">
        <v>180</v>
      </c>
      <c r="I260" s="2">
        <v>4</v>
      </c>
      <c r="J260" s="2">
        <v>2777.13</v>
      </c>
      <c r="K260" s="6">
        <v>0.25</v>
      </c>
      <c r="L260" s="2">
        <v>8331.39</v>
      </c>
      <c r="M260" s="2" t="s">
        <v>95</v>
      </c>
      <c r="N260" s="2" t="s">
        <v>59</v>
      </c>
      <c r="O260" s="2" t="s">
        <v>90</v>
      </c>
      <c r="P260" s="2" t="s">
        <v>50</v>
      </c>
      <c r="Q260">
        <f t="shared" si="22"/>
        <v>11108.52</v>
      </c>
      <c r="R260">
        <f t="shared" si="23"/>
        <v>8331.39</v>
      </c>
      <c r="U260">
        <f t="shared" si="24"/>
        <v>7935.7313319672139</v>
      </c>
    </row>
    <row r="261" spans="1:21" ht="15.75" customHeight="1" x14ac:dyDescent="0.3">
      <c r="A261" s="2" t="s">
        <v>486</v>
      </c>
      <c r="B261" s="4" t="s">
        <v>281</v>
      </c>
      <c r="C261" s="4" t="str">
        <f t="shared" si="20"/>
        <v>Wednesday</v>
      </c>
      <c r="D261" s="4" t="str">
        <f t="shared" si="21"/>
        <v>Apr-2025</v>
      </c>
      <c r="E261" s="2" t="s">
        <v>43</v>
      </c>
      <c r="F261" s="2" t="s">
        <v>77</v>
      </c>
      <c r="G261" s="2" t="s">
        <v>45</v>
      </c>
      <c r="H261" s="2" t="s">
        <v>73</v>
      </c>
      <c r="I261" s="2">
        <v>4</v>
      </c>
      <c r="J261" s="2">
        <v>4339.92</v>
      </c>
      <c r="K261" s="6">
        <v>0.03</v>
      </c>
      <c r="L261" s="2">
        <v>16838.89</v>
      </c>
      <c r="M261" s="2" t="s">
        <v>81</v>
      </c>
      <c r="N261" s="2" t="s">
        <v>48</v>
      </c>
      <c r="O261" s="2" t="s">
        <v>90</v>
      </c>
      <c r="P261" s="2" t="s">
        <v>142</v>
      </c>
      <c r="Q261">
        <f t="shared" si="22"/>
        <v>17359.68</v>
      </c>
      <c r="R261">
        <f t="shared" si="23"/>
        <v>16838.889599999999</v>
      </c>
      <c r="U261">
        <f t="shared" si="24"/>
        <v>7295.6662896825355</v>
      </c>
    </row>
    <row r="262" spans="1:21" ht="15.75" customHeight="1" x14ac:dyDescent="0.3">
      <c r="A262" s="2" t="s">
        <v>487</v>
      </c>
      <c r="B262" s="4" t="s">
        <v>176</v>
      </c>
      <c r="C262" s="4" t="str">
        <f t="shared" si="20"/>
        <v>Saturday</v>
      </c>
      <c r="D262" s="4" t="str">
        <f t="shared" si="21"/>
        <v>May-2025</v>
      </c>
      <c r="E262" s="2" t="s">
        <v>68</v>
      </c>
      <c r="F262" s="2" t="s">
        <v>44</v>
      </c>
      <c r="G262" s="2" t="s">
        <v>57</v>
      </c>
      <c r="H262" s="2" t="s">
        <v>58</v>
      </c>
      <c r="I262" s="2">
        <v>5</v>
      </c>
      <c r="J262" s="2">
        <v>782.25</v>
      </c>
      <c r="K262" s="6">
        <v>0.05</v>
      </c>
      <c r="L262" s="2">
        <v>3715.69</v>
      </c>
      <c r="M262" s="2" t="s">
        <v>74</v>
      </c>
      <c r="N262" s="2" t="s">
        <v>48</v>
      </c>
      <c r="O262" s="2" t="s">
        <v>90</v>
      </c>
      <c r="P262" s="2" t="s">
        <v>50</v>
      </c>
      <c r="Q262">
        <f t="shared" si="22"/>
        <v>3911.25</v>
      </c>
      <c r="R262">
        <f t="shared" si="23"/>
        <v>3715.6875</v>
      </c>
      <c r="U262">
        <f t="shared" si="24"/>
        <v>7295.6662896825355</v>
      </c>
    </row>
    <row r="263" spans="1:21" ht="15.75" customHeight="1" x14ac:dyDescent="0.3">
      <c r="A263" s="2" t="s">
        <v>488</v>
      </c>
      <c r="B263" s="4" t="s">
        <v>206</v>
      </c>
      <c r="C263" s="4" t="str">
        <f t="shared" si="20"/>
        <v>Monday</v>
      </c>
      <c r="D263" s="4" t="str">
        <f t="shared" si="21"/>
        <v>Jan-2025</v>
      </c>
      <c r="E263" s="2" t="s">
        <v>68</v>
      </c>
      <c r="F263" s="2" t="s">
        <v>72</v>
      </c>
      <c r="G263" s="2" t="s">
        <v>57</v>
      </c>
      <c r="H263" s="2" t="s">
        <v>58</v>
      </c>
      <c r="I263" s="2">
        <v>3</v>
      </c>
      <c r="J263" s="2">
        <v>4897.1000000000004</v>
      </c>
      <c r="K263" s="6">
        <v>7.0000000000000007E-2</v>
      </c>
      <c r="L263" s="2">
        <v>13662.91</v>
      </c>
      <c r="M263" s="2" t="s">
        <v>64</v>
      </c>
      <c r="N263" s="2" t="s">
        <v>48</v>
      </c>
      <c r="O263" s="2" t="s">
        <v>49</v>
      </c>
      <c r="P263" s="2" t="s">
        <v>96</v>
      </c>
      <c r="Q263">
        <f t="shared" si="22"/>
        <v>14691.300000000001</v>
      </c>
      <c r="R263">
        <f t="shared" si="23"/>
        <v>13662.909</v>
      </c>
      <c r="U263">
        <f t="shared" si="24"/>
        <v>7295.6662896825355</v>
      </c>
    </row>
    <row r="264" spans="1:21" ht="15.75" customHeight="1" x14ac:dyDescent="0.3">
      <c r="A264" s="2" t="s">
        <v>489</v>
      </c>
      <c r="B264" s="4" t="s">
        <v>206</v>
      </c>
      <c r="C264" s="4" t="str">
        <f t="shared" si="20"/>
        <v>Monday</v>
      </c>
      <c r="D264" s="4" t="str">
        <f t="shared" si="21"/>
        <v>Jan-2025</v>
      </c>
      <c r="E264" s="2" t="s">
        <v>88</v>
      </c>
      <c r="F264" s="2" t="s">
        <v>77</v>
      </c>
      <c r="G264" s="2" t="s">
        <v>57</v>
      </c>
      <c r="H264" s="2" t="s">
        <v>128</v>
      </c>
      <c r="I264" s="2">
        <v>3</v>
      </c>
      <c r="J264" s="2">
        <v>4348.53</v>
      </c>
      <c r="K264" s="6">
        <v>0.03</v>
      </c>
      <c r="L264" s="2">
        <v>12654.22</v>
      </c>
      <c r="M264" s="2" t="s">
        <v>74</v>
      </c>
      <c r="N264" s="2" t="s">
        <v>48</v>
      </c>
      <c r="O264" s="2" t="s">
        <v>90</v>
      </c>
      <c r="P264" s="2" t="s">
        <v>50</v>
      </c>
      <c r="Q264">
        <f t="shared" si="22"/>
        <v>13045.59</v>
      </c>
      <c r="R264">
        <f t="shared" si="23"/>
        <v>12654.222299999999</v>
      </c>
      <c r="U264">
        <f t="shared" si="24"/>
        <v>7295.6662896825355</v>
      </c>
    </row>
    <row r="265" spans="1:21" ht="15.75" customHeight="1" x14ac:dyDescent="0.3">
      <c r="A265" s="2" t="s">
        <v>490</v>
      </c>
      <c r="B265" s="4" t="s">
        <v>237</v>
      </c>
      <c r="C265" s="4" t="str">
        <f t="shared" si="20"/>
        <v>Sunday</v>
      </c>
      <c r="D265" s="4" t="str">
        <f t="shared" si="21"/>
        <v>May-2025</v>
      </c>
      <c r="E265" s="2" t="s">
        <v>83</v>
      </c>
      <c r="F265" s="2" t="s">
        <v>54</v>
      </c>
      <c r="G265" s="2" t="s">
        <v>160</v>
      </c>
      <c r="H265" s="2" t="s">
        <v>161</v>
      </c>
      <c r="I265" s="2">
        <v>5</v>
      </c>
      <c r="J265" s="2">
        <v>3198.77</v>
      </c>
      <c r="K265" s="6">
        <v>0.16</v>
      </c>
      <c r="L265" s="2">
        <v>13434.83</v>
      </c>
      <c r="M265" s="2" t="s">
        <v>74</v>
      </c>
      <c r="N265" s="2" t="s">
        <v>48</v>
      </c>
      <c r="O265" s="2" t="s">
        <v>60</v>
      </c>
      <c r="P265" s="2" t="s">
        <v>50</v>
      </c>
      <c r="Q265">
        <f t="shared" si="22"/>
        <v>15993.85</v>
      </c>
      <c r="R265">
        <f t="shared" si="23"/>
        <v>13434.833999999999</v>
      </c>
      <c r="U265">
        <f t="shared" si="24"/>
        <v>7295.6662896825355</v>
      </c>
    </row>
    <row r="266" spans="1:21" ht="15.75" customHeight="1" x14ac:dyDescent="0.3">
      <c r="A266" s="2" t="s">
        <v>491</v>
      </c>
      <c r="B266" s="4" t="s">
        <v>492</v>
      </c>
      <c r="C266" s="4" t="str">
        <f t="shared" si="20"/>
        <v>Saturday</v>
      </c>
      <c r="D266" s="4" t="str">
        <f t="shared" si="21"/>
        <v>Apr-2025</v>
      </c>
      <c r="E266" s="2" t="s">
        <v>68</v>
      </c>
      <c r="F266" s="2" t="s">
        <v>44</v>
      </c>
      <c r="G266" s="2" t="s">
        <v>45</v>
      </c>
      <c r="H266" s="2" t="s">
        <v>73</v>
      </c>
      <c r="I266" s="2">
        <v>3</v>
      </c>
      <c r="J266" s="2">
        <v>2328.0100000000002</v>
      </c>
      <c r="K266" s="6">
        <v>0.12</v>
      </c>
      <c r="L266" s="2">
        <v>6145.95</v>
      </c>
      <c r="M266" s="2" t="s">
        <v>81</v>
      </c>
      <c r="N266" s="2" t="s">
        <v>59</v>
      </c>
      <c r="O266" s="2" t="s">
        <v>49</v>
      </c>
      <c r="P266" s="2" t="s">
        <v>69</v>
      </c>
      <c r="Q266">
        <f t="shared" si="22"/>
        <v>6984.0300000000007</v>
      </c>
      <c r="R266">
        <f t="shared" si="23"/>
        <v>6145.9464000000007</v>
      </c>
      <c r="U266">
        <f t="shared" si="24"/>
        <v>7935.7313319672139</v>
      </c>
    </row>
    <row r="267" spans="1:21" ht="15.75" customHeight="1" x14ac:dyDescent="0.3">
      <c r="A267" s="2" t="s">
        <v>493</v>
      </c>
      <c r="B267" s="4" t="s">
        <v>494</v>
      </c>
      <c r="C267" s="4" t="str">
        <f t="shared" si="20"/>
        <v>Saturday</v>
      </c>
      <c r="D267" s="4" t="str">
        <f t="shared" si="21"/>
        <v>Apr-2025</v>
      </c>
      <c r="E267" s="2" t="s">
        <v>43</v>
      </c>
      <c r="F267" s="2" t="s">
        <v>54</v>
      </c>
      <c r="G267" s="2" t="s">
        <v>45</v>
      </c>
      <c r="H267" s="2" t="s">
        <v>73</v>
      </c>
      <c r="I267" s="2">
        <v>4</v>
      </c>
      <c r="J267" s="2">
        <v>1167.3699999999999</v>
      </c>
      <c r="K267" s="6">
        <v>0.11</v>
      </c>
      <c r="L267" s="2">
        <v>4155.84</v>
      </c>
      <c r="M267" s="2" t="s">
        <v>95</v>
      </c>
      <c r="N267" s="2" t="s">
        <v>59</v>
      </c>
      <c r="O267" s="2" t="s">
        <v>90</v>
      </c>
      <c r="P267" s="2" t="s">
        <v>50</v>
      </c>
      <c r="Q267">
        <f t="shared" si="22"/>
        <v>4669.4799999999996</v>
      </c>
      <c r="R267">
        <f t="shared" si="23"/>
        <v>4155.8371999999999</v>
      </c>
      <c r="U267">
        <f t="shared" si="24"/>
        <v>7935.7313319672139</v>
      </c>
    </row>
    <row r="268" spans="1:21" ht="15.75" customHeight="1" x14ac:dyDescent="0.3">
      <c r="A268" s="2" t="s">
        <v>495</v>
      </c>
      <c r="B268" s="4" t="s">
        <v>496</v>
      </c>
      <c r="C268" s="4" t="str">
        <f t="shared" si="20"/>
        <v>Tuesday</v>
      </c>
      <c r="D268" s="4" t="str">
        <f t="shared" si="21"/>
        <v>Feb-2025</v>
      </c>
      <c r="E268" s="2" t="s">
        <v>68</v>
      </c>
      <c r="F268" s="2" t="s">
        <v>44</v>
      </c>
      <c r="G268" s="2" t="s">
        <v>160</v>
      </c>
      <c r="H268" s="2" t="s">
        <v>180</v>
      </c>
      <c r="I268" s="2">
        <v>5</v>
      </c>
      <c r="J268" s="2">
        <v>4276.87</v>
      </c>
      <c r="K268" s="6">
        <v>0.2</v>
      </c>
      <c r="L268" s="2">
        <v>17107.48</v>
      </c>
      <c r="M268" s="2" t="s">
        <v>64</v>
      </c>
      <c r="N268" s="2" t="s">
        <v>48</v>
      </c>
      <c r="O268" s="2" t="s">
        <v>49</v>
      </c>
      <c r="P268" s="2" t="s">
        <v>50</v>
      </c>
      <c r="Q268">
        <f t="shared" si="22"/>
        <v>21384.35</v>
      </c>
      <c r="R268">
        <f t="shared" si="23"/>
        <v>17107.48</v>
      </c>
      <c r="U268">
        <f t="shared" si="24"/>
        <v>7295.6662896825355</v>
      </c>
    </row>
    <row r="269" spans="1:21" ht="15.75" customHeight="1" x14ac:dyDescent="0.3">
      <c r="A269" s="2" t="s">
        <v>497</v>
      </c>
      <c r="B269" s="4" t="s">
        <v>195</v>
      </c>
      <c r="C269" s="4" t="str">
        <f t="shared" si="20"/>
        <v>Sunday</v>
      </c>
      <c r="D269" s="4" t="str">
        <f t="shared" si="21"/>
        <v>Feb-2025</v>
      </c>
      <c r="E269" s="2" t="s">
        <v>53</v>
      </c>
      <c r="F269" s="2" t="s">
        <v>77</v>
      </c>
      <c r="G269" s="2" t="s">
        <v>84</v>
      </c>
      <c r="H269" s="2" t="s">
        <v>93</v>
      </c>
      <c r="I269" s="2">
        <v>4</v>
      </c>
      <c r="J269" s="2">
        <v>103.31</v>
      </c>
      <c r="K269" s="6">
        <v>0.24</v>
      </c>
      <c r="L269" s="2">
        <v>314.06</v>
      </c>
      <c r="M269" s="2" t="s">
        <v>47</v>
      </c>
      <c r="N269" s="2" t="s">
        <v>65</v>
      </c>
      <c r="O269" s="2" t="s">
        <v>90</v>
      </c>
      <c r="P269" s="2" t="s">
        <v>69</v>
      </c>
      <c r="Q269">
        <f t="shared" si="22"/>
        <v>413.24</v>
      </c>
      <c r="R269">
        <f t="shared" si="23"/>
        <v>314.06240000000003</v>
      </c>
      <c r="U269">
        <f t="shared" si="24"/>
        <v>7560.0974409448818</v>
      </c>
    </row>
    <row r="270" spans="1:21" ht="15.75" customHeight="1" x14ac:dyDescent="0.3">
      <c r="A270" s="2" t="s">
        <v>498</v>
      </c>
      <c r="B270" s="4" t="s">
        <v>391</v>
      </c>
      <c r="C270" s="4" t="str">
        <f t="shared" si="20"/>
        <v>Tuesday</v>
      </c>
      <c r="D270" s="4" t="str">
        <f t="shared" si="21"/>
        <v>Apr-2025</v>
      </c>
      <c r="E270" s="2" t="s">
        <v>43</v>
      </c>
      <c r="F270" s="2" t="s">
        <v>77</v>
      </c>
      <c r="G270" s="2" t="s">
        <v>160</v>
      </c>
      <c r="H270" s="2" t="s">
        <v>161</v>
      </c>
      <c r="I270" s="2">
        <v>3</v>
      </c>
      <c r="J270" s="2">
        <v>1326.91</v>
      </c>
      <c r="K270" s="6">
        <v>0.09</v>
      </c>
      <c r="L270" s="2">
        <v>3622.46</v>
      </c>
      <c r="M270" s="2" t="s">
        <v>95</v>
      </c>
      <c r="N270" s="2" t="s">
        <v>59</v>
      </c>
      <c r="O270" s="2" t="s">
        <v>49</v>
      </c>
      <c r="P270" s="2" t="s">
        <v>50</v>
      </c>
      <c r="Q270">
        <f t="shared" si="22"/>
        <v>3980.7300000000005</v>
      </c>
      <c r="R270">
        <f t="shared" si="23"/>
        <v>3622.4643000000005</v>
      </c>
      <c r="U270">
        <f t="shared" si="24"/>
        <v>7935.7313319672139</v>
      </c>
    </row>
    <row r="271" spans="1:21" ht="15.75" customHeight="1" x14ac:dyDescent="0.3">
      <c r="A271" s="2" t="s">
        <v>499</v>
      </c>
      <c r="B271" s="4" t="s">
        <v>433</v>
      </c>
      <c r="C271" s="4" t="str">
        <f t="shared" si="20"/>
        <v>Saturday</v>
      </c>
      <c r="D271" s="4" t="str">
        <f t="shared" si="21"/>
        <v>Jun-2025</v>
      </c>
      <c r="E271" s="2" t="s">
        <v>83</v>
      </c>
      <c r="F271" s="2" t="s">
        <v>77</v>
      </c>
      <c r="G271" s="2" t="s">
        <v>160</v>
      </c>
      <c r="H271" s="2" t="s">
        <v>161</v>
      </c>
      <c r="I271" s="2">
        <v>1</v>
      </c>
      <c r="J271" s="2">
        <v>105.32</v>
      </c>
      <c r="K271" s="6">
        <v>0.12</v>
      </c>
      <c r="L271" s="2">
        <v>92.68</v>
      </c>
      <c r="M271" s="2" t="s">
        <v>95</v>
      </c>
      <c r="N271" s="2" t="s">
        <v>59</v>
      </c>
      <c r="O271" s="2" t="s">
        <v>90</v>
      </c>
      <c r="P271" s="2" t="s">
        <v>50</v>
      </c>
      <c r="Q271">
        <f t="shared" si="22"/>
        <v>105.32</v>
      </c>
      <c r="R271">
        <f t="shared" si="23"/>
        <v>92.681599999999989</v>
      </c>
      <c r="U271">
        <f t="shared" si="24"/>
        <v>7935.7313319672139</v>
      </c>
    </row>
    <row r="272" spans="1:21" ht="15.75" customHeight="1" x14ac:dyDescent="0.3">
      <c r="A272" s="2" t="s">
        <v>500</v>
      </c>
      <c r="B272" s="4" t="s">
        <v>192</v>
      </c>
      <c r="C272" s="4" t="str">
        <f t="shared" si="20"/>
        <v>Wednesday</v>
      </c>
      <c r="D272" s="4" t="str">
        <f t="shared" si="21"/>
        <v>Apr-2025</v>
      </c>
      <c r="E272" s="2" t="s">
        <v>53</v>
      </c>
      <c r="F272" s="2" t="s">
        <v>54</v>
      </c>
      <c r="G272" s="2" t="s">
        <v>84</v>
      </c>
      <c r="H272" s="2" t="s">
        <v>93</v>
      </c>
      <c r="I272" s="2">
        <v>4</v>
      </c>
      <c r="J272" s="2">
        <v>3500.75</v>
      </c>
      <c r="K272" s="6">
        <v>0.12</v>
      </c>
      <c r="L272" s="2">
        <v>12322.64</v>
      </c>
      <c r="M272" s="2" t="s">
        <v>81</v>
      </c>
      <c r="N272" s="2" t="s">
        <v>48</v>
      </c>
      <c r="O272" s="2" t="s">
        <v>90</v>
      </c>
      <c r="P272" s="2" t="s">
        <v>50</v>
      </c>
      <c r="Q272">
        <f t="shared" si="22"/>
        <v>14003</v>
      </c>
      <c r="R272">
        <f t="shared" si="23"/>
        <v>12322.64</v>
      </c>
      <c r="U272">
        <f t="shared" si="24"/>
        <v>7295.6662896825355</v>
      </c>
    </row>
    <row r="273" spans="1:21" ht="15.75" customHeight="1" x14ac:dyDescent="0.3">
      <c r="A273" s="2" t="s">
        <v>501</v>
      </c>
      <c r="B273" s="4" t="s">
        <v>167</v>
      </c>
      <c r="C273" s="4" t="str">
        <f t="shared" si="20"/>
        <v>Wednesday</v>
      </c>
      <c r="D273" s="4" t="str">
        <f t="shared" si="21"/>
        <v>Mar-2025</v>
      </c>
      <c r="E273" s="2" t="s">
        <v>43</v>
      </c>
      <c r="F273" s="2" t="s">
        <v>77</v>
      </c>
      <c r="G273" s="2" t="s">
        <v>45</v>
      </c>
      <c r="H273" s="2" t="s">
        <v>46</v>
      </c>
      <c r="I273" s="2">
        <v>2</v>
      </c>
      <c r="J273" s="2">
        <v>1975.33</v>
      </c>
      <c r="K273" s="6">
        <v>0.2</v>
      </c>
      <c r="L273" s="2">
        <v>3160.53</v>
      </c>
      <c r="M273" s="2" t="s">
        <v>81</v>
      </c>
      <c r="N273" s="2" t="s">
        <v>65</v>
      </c>
      <c r="O273" s="2" t="s">
        <v>90</v>
      </c>
      <c r="P273" s="2" t="s">
        <v>50</v>
      </c>
      <c r="Q273">
        <f t="shared" si="22"/>
        <v>3950.66</v>
      </c>
      <c r="R273">
        <f t="shared" si="23"/>
        <v>3160.5280000000002</v>
      </c>
      <c r="U273">
        <f t="shared" si="24"/>
        <v>7560.0974409448818</v>
      </c>
    </row>
    <row r="274" spans="1:21" ht="15.75" customHeight="1" x14ac:dyDescent="0.3">
      <c r="A274" s="2" t="s">
        <v>502</v>
      </c>
      <c r="B274" s="4" t="s">
        <v>174</v>
      </c>
      <c r="C274" s="4" t="str">
        <f t="shared" si="20"/>
        <v>Thursday</v>
      </c>
      <c r="D274" s="4" t="str">
        <f t="shared" si="21"/>
        <v>Feb-2025</v>
      </c>
      <c r="E274" s="2" t="s">
        <v>68</v>
      </c>
      <c r="F274" s="2" t="s">
        <v>54</v>
      </c>
      <c r="G274" s="2" t="s">
        <v>57</v>
      </c>
      <c r="H274" s="2" t="s">
        <v>128</v>
      </c>
      <c r="I274" s="2">
        <v>3</v>
      </c>
      <c r="J274" s="2">
        <v>3639.92</v>
      </c>
      <c r="K274" s="6">
        <v>0.16</v>
      </c>
      <c r="L274" s="2">
        <v>9172.6</v>
      </c>
      <c r="M274" s="2" t="s">
        <v>47</v>
      </c>
      <c r="N274" s="2" t="s">
        <v>65</v>
      </c>
      <c r="O274" s="2" t="s">
        <v>90</v>
      </c>
      <c r="P274" s="2" t="s">
        <v>50</v>
      </c>
      <c r="Q274">
        <f t="shared" si="22"/>
        <v>10919.76</v>
      </c>
      <c r="R274">
        <f t="shared" si="23"/>
        <v>9172.5983999999989</v>
      </c>
      <c r="U274">
        <f t="shared" si="24"/>
        <v>7560.0974409448818</v>
      </c>
    </row>
    <row r="275" spans="1:21" ht="15.75" customHeight="1" x14ac:dyDescent="0.3">
      <c r="A275" s="2" t="s">
        <v>503</v>
      </c>
      <c r="B275" s="4" t="s">
        <v>463</v>
      </c>
      <c r="C275" s="4" t="str">
        <f t="shared" si="20"/>
        <v>Wednesday</v>
      </c>
      <c r="D275" s="4" t="str">
        <f t="shared" si="21"/>
        <v>Jul-2025</v>
      </c>
      <c r="E275" s="2" t="s">
        <v>53</v>
      </c>
      <c r="F275" s="2" t="s">
        <v>72</v>
      </c>
      <c r="G275" s="2" t="s">
        <v>84</v>
      </c>
      <c r="H275" s="2" t="s">
        <v>119</v>
      </c>
      <c r="I275" s="2">
        <v>1</v>
      </c>
      <c r="J275" s="2">
        <v>2988.91</v>
      </c>
      <c r="K275" s="6">
        <v>0.1</v>
      </c>
      <c r="L275" s="2">
        <v>2690.02</v>
      </c>
      <c r="M275" s="2" t="s">
        <v>95</v>
      </c>
      <c r="N275" s="2" t="s">
        <v>48</v>
      </c>
      <c r="O275" s="2" t="s">
        <v>60</v>
      </c>
      <c r="P275" s="2" t="s">
        <v>142</v>
      </c>
      <c r="Q275">
        <f t="shared" si="22"/>
        <v>2988.91</v>
      </c>
      <c r="R275">
        <f t="shared" si="23"/>
        <v>2690.0189999999998</v>
      </c>
      <c r="U275">
        <f t="shared" si="24"/>
        <v>7295.6662896825355</v>
      </c>
    </row>
    <row r="276" spans="1:21" ht="15.75" customHeight="1" x14ac:dyDescent="0.3">
      <c r="A276" s="2" t="s">
        <v>504</v>
      </c>
      <c r="B276" s="4" t="s">
        <v>204</v>
      </c>
      <c r="C276" s="4" t="str">
        <f t="shared" si="20"/>
        <v>Thursday</v>
      </c>
      <c r="D276" s="4" t="str">
        <f t="shared" si="21"/>
        <v>Apr-2025</v>
      </c>
      <c r="E276" s="2" t="s">
        <v>53</v>
      </c>
      <c r="F276" s="2" t="s">
        <v>44</v>
      </c>
      <c r="G276" s="2" t="s">
        <v>99</v>
      </c>
      <c r="H276" s="2" t="s">
        <v>107</v>
      </c>
      <c r="I276" s="2">
        <v>5</v>
      </c>
      <c r="J276" s="2">
        <v>3040.04</v>
      </c>
      <c r="K276" s="6">
        <v>0.15</v>
      </c>
      <c r="L276" s="2">
        <v>12920.17</v>
      </c>
      <c r="M276" s="2" t="s">
        <v>47</v>
      </c>
      <c r="N276" s="2" t="s">
        <v>59</v>
      </c>
      <c r="O276" s="2" t="s">
        <v>49</v>
      </c>
      <c r="P276" s="2" t="s">
        <v>142</v>
      </c>
      <c r="Q276">
        <f t="shared" si="22"/>
        <v>15200.2</v>
      </c>
      <c r="R276">
        <f t="shared" si="23"/>
        <v>12920.17</v>
      </c>
      <c r="U276">
        <f t="shared" si="24"/>
        <v>7935.7313319672139</v>
      </c>
    </row>
    <row r="277" spans="1:21" ht="15.75" customHeight="1" x14ac:dyDescent="0.3">
      <c r="A277" s="2" t="s">
        <v>505</v>
      </c>
      <c r="B277" s="4" t="s">
        <v>367</v>
      </c>
      <c r="C277" s="4" t="str">
        <f t="shared" si="20"/>
        <v>Thursday</v>
      </c>
      <c r="D277" s="4" t="str">
        <f t="shared" si="21"/>
        <v>May-2025</v>
      </c>
      <c r="E277" s="2" t="s">
        <v>68</v>
      </c>
      <c r="F277" s="2" t="s">
        <v>77</v>
      </c>
      <c r="G277" s="2" t="s">
        <v>160</v>
      </c>
      <c r="H277" s="2" t="s">
        <v>161</v>
      </c>
      <c r="I277" s="2">
        <v>2</v>
      </c>
      <c r="J277" s="2">
        <v>3764.43</v>
      </c>
      <c r="K277" s="6">
        <v>7.0000000000000007E-2</v>
      </c>
      <c r="L277" s="2">
        <v>7001.84</v>
      </c>
      <c r="M277" s="2" t="s">
        <v>64</v>
      </c>
      <c r="N277" s="2" t="s">
        <v>59</v>
      </c>
      <c r="O277" s="2" t="s">
        <v>90</v>
      </c>
      <c r="P277" s="2" t="s">
        <v>50</v>
      </c>
      <c r="Q277">
        <f t="shared" si="22"/>
        <v>7528.86</v>
      </c>
      <c r="R277">
        <f t="shared" si="23"/>
        <v>7001.8397999999988</v>
      </c>
      <c r="U277">
        <f t="shared" si="24"/>
        <v>7935.7313319672139</v>
      </c>
    </row>
    <row r="278" spans="1:21" ht="15.75" customHeight="1" x14ac:dyDescent="0.3">
      <c r="A278" s="2" t="s">
        <v>506</v>
      </c>
      <c r="B278" s="4" t="s">
        <v>200</v>
      </c>
      <c r="C278" s="4" t="str">
        <f t="shared" si="20"/>
        <v>Saturday</v>
      </c>
      <c r="D278" s="4" t="str">
        <f t="shared" si="21"/>
        <v>May-2025</v>
      </c>
      <c r="E278" s="2" t="s">
        <v>83</v>
      </c>
      <c r="F278" s="2" t="s">
        <v>72</v>
      </c>
      <c r="G278" s="2" t="s">
        <v>45</v>
      </c>
      <c r="H278" s="2" t="s">
        <v>78</v>
      </c>
      <c r="I278" s="2">
        <v>5</v>
      </c>
      <c r="J278" s="2">
        <v>4454.75</v>
      </c>
      <c r="K278" s="6">
        <v>0</v>
      </c>
      <c r="L278" s="2">
        <v>22273.75</v>
      </c>
      <c r="M278" s="2" t="s">
        <v>64</v>
      </c>
      <c r="N278" s="2" t="s">
        <v>48</v>
      </c>
      <c r="O278" s="2" t="s">
        <v>60</v>
      </c>
      <c r="P278" s="2" t="s">
        <v>50</v>
      </c>
      <c r="Q278">
        <f t="shared" si="22"/>
        <v>22273.75</v>
      </c>
      <c r="R278">
        <f t="shared" si="23"/>
        <v>22273.75</v>
      </c>
      <c r="U278">
        <f t="shared" si="24"/>
        <v>7295.6662896825355</v>
      </c>
    </row>
    <row r="279" spans="1:21" ht="15.75" customHeight="1" x14ac:dyDescent="0.3">
      <c r="A279" s="2" t="s">
        <v>507</v>
      </c>
      <c r="B279" s="4" t="s">
        <v>292</v>
      </c>
      <c r="C279" s="4" t="str">
        <f t="shared" si="20"/>
        <v>Friday</v>
      </c>
      <c r="D279" s="4" t="str">
        <f t="shared" si="21"/>
        <v>May-2025</v>
      </c>
      <c r="E279" s="2" t="s">
        <v>43</v>
      </c>
      <c r="F279" s="2" t="s">
        <v>44</v>
      </c>
      <c r="G279" s="2" t="s">
        <v>57</v>
      </c>
      <c r="H279" s="2" t="s">
        <v>141</v>
      </c>
      <c r="I279" s="2">
        <v>2</v>
      </c>
      <c r="J279" s="2">
        <v>3837.36</v>
      </c>
      <c r="K279" s="6">
        <v>0.24</v>
      </c>
      <c r="L279" s="2">
        <v>5832.79</v>
      </c>
      <c r="M279" s="2" t="s">
        <v>64</v>
      </c>
      <c r="N279" s="2" t="s">
        <v>59</v>
      </c>
      <c r="O279" s="2" t="s">
        <v>90</v>
      </c>
      <c r="P279" s="2" t="s">
        <v>50</v>
      </c>
      <c r="Q279">
        <f t="shared" si="22"/>
        <v>7674.72</v>
      </c>
      <c r="R279">
        <f t="shared" si="23"/>
        <v>5832.7872000000007</v>
      </c>
      <c r="U279">
        <f t="shared" si="24"/>
        <v>7935.7313319672139</v>
      </c>
    </row>
    <row r="280" spans="1:21" ht="15.75" customHeight="1" x14ac:dyDescent="0.3">
      <c r="A280" s="2" t="s">
        <v>508</v>
      </c>
      <c r="B280" s="4" t="s">
        <v>509</v>
      </c>
      <c r="C280" s="4" t="str">
        <f t="shared" si="20"/>
        <v>Tuesday</v>
      </c>
      <c r="D280" s="4" t="str">
        <f t="shared" si="21"/>
        <v>Feb-2025</v>
      </c>
      <c r="E280" s="2" t="s">
        <v>88</v>
      </c>
      <c r="F280" s="2" t="s">
        <v>54</v>
      </c>
      <c r="G280" s="2" t="s">
        <v>45</v>
      </c>
      <c r="H280" s="2" t="s">
        <v>63</v>
      </c>
      <c r="I280" s="2">
        <v>4</v>
      </c>
      <c r="J280" s="2">
        <v>2582.39</v>
      </c>
      <c r="K280" s="6">
        <v>0.16</v>
      </c>
      <c r="L280" s="2">
        <v>8676.83</v>
      </c>
      <c r="M280" s="2" t="s">
        <v>95</v>
      </c>
      <c r="N280" s="2" t="s">
        <v>48</v>
      </c>
      <c r="O280" s="2" t="s">
        <v>49</v>
      </c>
      <c r="P280" s="2" t="s">
        <v>50</v>
      </c>
      <c r="Q280">
        <f t="shared" si="22"/>
        <v>10329.56</v>
      </c>
      <c r="R280">
        <f t="shared" si="23"/>
        <v>8676.8303999999989</v>
      </c>
      <c r="U280">
        <f t="shared" si="24"/>
        <v>7295.6662896825355</v>
      </c>
    </row>
    <row r="281" spans="1:21" ht="15.75" customHeight="1" x14ac:dyDescent="0.3">
      <c r="A281" s="2" t="s">
        <v>510</v>
      </c>
      <c r="B281" s="4" t="s">
        <v>511</v>
      </c>
      <c r="C281" s="4" t="str">
        <f t="shared" si="20"/>
        <v>Wednesday</v>
      </c>
      <c r="D281" s="4" t="str">
        <f t="shared" si="21"/>
        <v>May-2025</v>
      </c>
      <c r="E281" s="2" t="s">
        <v>68</v>
      </c>
      <c r="F281" s="2" t="s">
        <v>77</v>
      </c>
      <c r="G281" s="2" t="s">
        <v>84</v>
      </c>
      <c r="H281" s="2" t="s">
        <v>93</v>
      </c>
      <c r="I281" s="2">
        <v>2</v>
      </c>
      <c r="J281" s="2">
        <v>1459.59</v>
      </c>
      <c r="K281" s="6">
        <v>0.08</v>
      </c>
      <c r="L281" s="2">
        <v>2685.65</v>
      </c>
      <c r="M281" s="2" t="s">
        <v>64</v>
      </c>
      <c r="N281" s="2" t="s">
        <v>59</v>
      </c>
      <c r="O281" s="2" t="s">
        <v>49</v>
      </c>
      <c r="P281" s="2" t="s">
        <v>96</v>
      </c>
      <c r="Q281">
        <f t="shared" si="22"/>
        <v>2919.18</v>
      </c>
      <c r="R281">
        <f t="shared" si="23"/>
        <v>2685.6455999999998</v>
      </c>
      <c r="U281">
        <f t="shared" si="24"/>
        <v>7935.7313319672139</v>
      </c>
    </row>
    <row r="282" spans="1:21" ht="15.75" customHeight="1" x14ac:dyDescent="0.3">
      <c r="A282" s="2" t="s">
        <v>512</v>
      </c>
      <c r="B282" s="4" t="s">
        <v>513</v>
      </c>
      <c r="C282" s="4" t="str">
        <f t="shared" si="20"/>
        <v>Tuesday</v>
      </c>
      <c r="D282" s="4" t="str">
        <f t="shared" si="21"/>
        <v>Mar-2025</v>
      </c>
      <c r="E282" s="2" t="s">
        <v>83</v>
      </c>
      <c r="F282" s="2" t="s">
        <v>44</v>
      </c>
      <c r="G282" s="2" t="s">
        <v>99</v>
      </c>
      <c r="H282" s="2" t="s">
        <v>107</v>
      </c>
      <c r="I282" s="2">
        <v>1</v>
      </c>
      <c r="J282" s="2">
        <v>1619.83</v>
      </c>
      <c r="K282" s="6">
        <v>0.11</v>
      </c>
      <c r="L282" s="2">
        <v>1441.65</v>
      </c>
      <c r="M282" s="2" t="s">
        <v>64</v>
      </c>
      <c r="N282" s="2" t="s">
        <v>59</v>
      </c>
      <c r="O282" s="2" t="s">
        <v>90</v>
      </c>
      <c r="P282" s="2" t="s">
        <v>50</v>
      </c>
      <c r="Q282">
        <f t="shared" si="22"/>
        <v>1619.83</v>
      </c>
      <c r="R282">
        <f t="shared" si="23"/>
        <v>1441.6487</v>
      </c>
      <c r="U282">
        <f t="shared" si="24"/>
        <v>7935.7313319672139</v>
      </c>
    </row>
    <row r="283" spans="1:21" ht="15.75" customHeight="1" x14ac:dyDescent="0.3">
      <c r="A283" s="2" t="s">
        <v>514</v>
      </c>
      <c r="B283" s="4" t="s">
        <v>313</v>
      </c>
      <c r="C283" s="4" t="str">
        <f t="shared" si="20"/>
        <v>Friday</v>
      </c>
      <c r="D283" s="4" t="str">
        <f t="shared" si="21"/>
        <v>Mar-2025</v>
      </c>
      <c r="E283" s="2" t="s">
        <v>83</v>
      </c>
      <c r="F283" s="2" t="s">
        <v>77</v>
      </c>
      <c r="G283" s="2" t="s">
        <v>84</v>
      </c>
      <c r="H283" s="2" t="s">
        <v>93</v>
      </c>
      <c r="I283" s="2">
        <v>1</v>
      </c>
      <c r="J283" s="2">
        <v>1615.52</v>
      </c>
      <c r="K283" s="6">
        <v>0.19</v>
      </c>
      <c r="L283" s="2">
        <v>1308.57</v>
      </c>
      <c r="M283" s="2" t="s">
        <v>64</v>
      </c>
      <c r="N283" s="2" t="s">
        <v>59</v>
      </c>
      <c r="O283" s="2" t="s">
        <v>49</v>
      </c>
      <c r="P283" s="2" t="s">
        <v>50</v>
      </c>
      <c r="Q283">
        <f t="shared" si="22"/>
        <v>1615.52</v>
      </c>
      <c r="R283">
        <f t="shared" si="23"/>
        <v>1308.5712000000001</v>
      </c>
      <c r="U283">
        <f t="shared" si="24"/>
        <v>7935.7313319672139</v>
      </c>
    </row>
    <row r="284" spans="1:21" ht="15.75" customHeight="1" x14ac:dyDescent="0.3">
      <c r="A284" s="2" t="s">
        <v>515</v>
      </c>
      <c r="B284" s="4" t="s">
        <v>265</v>
      </c>
      <c r="C284" s="4" t="str">
        <f t="shared" si="20"/>
        <v>Tuesday</v>
      </c>
      <c r="D284" s="4" t="str">
        <f t="shared" si="21"/>
        <v>May-2025</v>
      </c>
      <c r="E284" s="2" t="s">
        <v>88</v>
      </c>
      <c r="F284" s="2" t="s">
        <v>77</v>
      </c>
      <c r="G284" s="2" t="s">
        <v>99</v>
      </c>
      <c r="H284" s="2" t="s">
        <v>100</v>
      </c>
      <c r="I284" s="2">
        <v>5</v>
      </c>
      <c r="J284" s="2">
        <v>2634.39</v>
      </c>
      <c r="K284" s="6">
        <v>0.21</v>
      </c>
      <c r="L284" s="2">
        <v>10405.84</v>
      </c>
      <c r="M284" s="2" t="s">
        <v>74</v>
      </c>
      <c r="N284" s="2" t="s">
        <v>65</v>
      </c>
      <c r="O284" s="2" t="s">
        <v>60</v>
      </c>
      <c r="P284" s="2" t="s">
        <v>50</v>
      </c>
      <c r="Q284">
        <f t="shared" si="22"/>
        <v>13171.949999999999</v>
      </c>
      <c r="R284">
        <f t="shared" si="23"/>
        <v>10405.8405</v>
      </c>
      <c r="U284">
        <f t="shared" si="24"/>
        <v>7560.0974409448818</v>
      </c>
    </row>
    <row r="285" spans="1:21" ht="15.75" customHeight="1" x14ac:dyDescent="0.3">
      <c r="A285" s="2" t="s">
        <v>516</v>
      </c>
      <c r="B285" s="4" t="s">
        <v>136</v>
      </c>
      <c r="C285" s="4" t="str">
        <f t="shared" si="20"/>
        <v>Friday</v>
      </c>
      <c r="D285" s="4" t="str">
        <f t="shared" si="21"/>
        <v>May-2025</v>
      </c>
      <c r="E285" s="2" t="s">
        <v>53</v>
      </c>
      <c r="F285" s="2" t="s">
        <v>44</v>
      </c>
      <c r="G285" s="2" t="s">
        <v>160</v>
      </c>
      <c r="H285" s="2" t="s">
        <v>193</v>
      </c>
      <c r="I285" s="2">
        <v>3</v>
      </c>
      <c r="J285" s="2">
        <v>2666.89</v>
      </c>
      <c r="K285" s="6">
        <v>7.0000000000000007E-2</v>
      </c>
      <c r="L285" s="2">
        <v>7440.62</v>
      </c>
      <c r="M285" s="2" t="s">
        <v>81</v>
      </c>
      <c r="N285" s="2" t="s">
        <v>65</v>
      </c>
      <c r="O285" s="2" t="s">
        <v>49</v>
      </c>
      <c r="P285" s="2" t="s">
        <v>50</v>
      </c>
      <c r="Q285">
        <f t="shared" si="22"/>
        <v>8000.67</v>
      </c>
      <c r="R285">
        <f t="shared" si="23"/>
        <v>7440.6230999999998</v>
      </c>
      <c r="U285">
        <f t="shared" si="24"/>
        <v>7560.0974409448818</v>
      </c>
    </row>
    <row r="286" spans="1:21" ht="15.75" customHeight="1" x14ac:dyDescent="0.3">
      <c r="A286" s="2" t="s">
        <v>517</v>
      </c>
      <c r="B286" s="4" t="s">
        <v>444</v>
      </c>
      <c r="C286" s="4" t="str">
        <f t="shared" si="20"/>
        <v>Sunday</v>
      </c>
      <c r="D286" s="4" t="str">
        <f t="shared" si="21"/>
        <v>Mar-2025</v>
      </c>
      <c r="E286" s="2" t="s">
        <v>53</v>
      </c>
      <c r="F286" s="2" t="s">
        <v>44</v>
      </c>
      <c r="G286" s="2" t="s">
        <v>57</v>
      </c>
      <c r="H286" s="2" t="s">
        <v>58</v>
      </c>
      <c r="I286" s="2">
        <v>2</v>
      </c>
      <c r="J286" s="2">
        <v>1901.67</v>
      </c>
      <c r="K286" s="6">
        <v>0.06</v>
      </c>
      <c r="L286" s="2">
        <v>3575.14</v>
      </c>
      <c r="M286" s="2" t="s">
        <v>74</v>
      </c>
      <c r="N286" s="2" t="s">
        <v>59</v>
      </c>
      <c r="O286" s="2" t="s">
        <v>90</v>
      </c>
      <c r="P286" s="2" t="s">
        <v>50</v>
      </c>
      <c r="Q286">
        <f t="shared" si="22"/>
        <v>3803.34</v>
      </c>
      <c r="R286">
        <f t="shared" si="23"/>
        <v>3575.1396</v>
      </c>
      <c r="U286">
        <f t="shared" si="24"/>
        <v>7935.7313319672139</v>
      </c>
    </row>
    <row r="287" spans="1:21" ht="15.75" customHeight="1" x14ac:dyDescent="0.3">
      <c r="A287" s="2" t="s">
        <v>518</v>
      </c>
      <c r="B287" s="4" t="s">
        <v>519</v>
      </c>
      <c r="C287" s="4" t="str">
        <f t="shared" si="20"/>
        <v>Saturday</v>
      </c>
      <c r="D287" s="4" t="str">
        <f t="shared" si="21"/>
        <v>Mar-2025</v>
      </c>
      <c r="E287" s="2" t="s">
        <v>53</v>
      </c>
      <c r="F287" s="2" t="s">
        <v>77</v>
      </c>
      <c r="G287" s="2" t="s">
        <v>57</v>
      </c>
      <c r="H287" s="2" t="s">
        <v>128</v>
      </c>
      <c r="I287" s="2">
        <v>1</v>
      </c>
      <c r="J287" s="2">
        <v>2411.65</v>
      </c>
      <c r="K287" s="6">
        <v>0.1</v>
      </c>
      <c r="L287" s="2">
        <v>2170.4899999999998</v>
      </c>
      <c r="M287" s="2" t="s">
        <v>95</v>
      </c>
      <c r="N287" s="2" t="s">
        <v>48</v>
      </c>
      <c r="O287" s="2" t="s">
        <v>90</v>
      </c>
      <c r="P287" s="2" t="s">
        <v>69</v>
      </c>
      <c r="Q287">
        <f t="shared" si="22"/>
        <v>2411.65</v>
      </c>
      <c r="R287">
        <f t="shared" si="23"/>
        <v>2170.4850000000001</v>
      </c>
      <c r="U287">
        <f t="shared" si="24"/>
        <v>7295.6662896825355</v>
      </c>
    </row>
    <row r="288" spans="1:21" ht="15.75" customHeight="1" x14ac:dyDescent="0.3">
      <c r="A288" s="2" t="s">
        <v>520</v>
      </c>
      <c r="B288" s="4" t="s">
        <v>354</v>
      </c>
      <c r="C288" s="4" t="str">
        <f t="shared" si="20"/>
        <v>Thursday</v>
      </c>
      <c r="D288" s="4" t="str">
        <f t="shared" si="21"/>
        <v>Jun-2025</v>
      </c>
      <c r="E288" s="2" t="s">
        <v>88</v>
      </c>
      <c r="F288" s="2" t="s">
        <v>72</v>
      </c>
      <c r="G288" s="2" t="s">
        <v>45</v>
      </c>
      <c r="H288" s="2" t="s">
        <v>73</v>
      </c>
      <c r="I288" s="2">
        <v>4</v>
      </c>
      <c r="J288" s="2">
        <v>4587.6899999999996</v>
      </c>
      <c r="K288" s="6">
        <v>0.08</v>
      </c>
      <c r="L288" s="2">
        <v>16882.7</v>
      </c>
      <c r="M288" s="2" t="s">
        <v>81</v>
      </c>
      <c r="N288" s="2" t="s">
        <v>48</v>
      </c>
      <c r="O288" s="2" t="s">
        <v>90</v>
      </c>
      <c r="P288" s="2" t="s">
        <v>50</v>
      </c>
      <c r="Q288">
        <f t="shared" si="22"/>
        <v>18350.759999999998</v>
      </c>
      <c r="R288">
        <f t="shared" si="23"/>
        <v>16882.699199999999</v>
      </c>
      <c r="U288">
        <f t="shared" si="24"/>
        <v>7295.6662896825355</v>
      </c>
    </row>
    <row r="289" spans="1:21" ht="15.75" customHeight="1" x14ac:dyDescent="0.3">
      <c r="A289" s="2" t="s">
        <v>521</v>
      </c>
      <c r="B289" s="4" t="s">
        <v>522</v>
      </c>
      <c r="C289" s="4" t="str">
        <f t="shared" si="20"/>
        <v>Sunday</v>
      </c>
      <c r="D289" s="4" t="str">
        <f t="shared" si="21"/>
        <v>Apr-2025</v>
      </c>
      <c r="E289" s="2" t="s">
        <v>88</v>
      </c>
      <c r="F289" s="2" t="s">
        <v>72</v>
      </c>
      <c r="G289" s="2" t="s">
        <v>45</v>
      </c>
      <c r="H289" s="2" t="s">
        <v>78</v>
      </c>
      <c r="I289" s="2">
        <v>4</v>
      </c>
      <c r="J289" s="2">
        <v>437.74</v>
      </c>
      <c r="K289" s="6">
        <v>0.12</v>
      </c>
      <c r="L289" s="2">
        <v>1540.84</v>
      </c>
      <c r="M289" s="2" t="s">
        <v>64</v>
      </c>
      <c r="N289" s="2" t="s">
        <v>48</v>
      </c>
      <c r="O289" s="2" t="s">
        <v>60</v>
      </c>
      <c r="P289" s="2" t="s">
        <v>50</v>
      </c>
      <c r="Q289">
        <f t="shared" si="22"/>
        <v>1750.96</v>
      </c>
      <c r="R289">
        <f t="shared" si="23"/>
        <v>1540.8448000000001</v>
      </c>
      <c r="U289">
        <f t="shared" si="24"/>
        <v>7295.6662896825355</v>
      </c>
    </row>
    <row r="290" spans="1:21" ht="15.75" customHeight="1" x14ac:dyDescent="0.3">
      <c r="A290" s="2" t="s">
        <v>523</v>
      </c>
      <c r="B290" s="4" t="s">
        <v>145</v>
      </c>
      <c r="C290" s="4" t="str">
        <f t="shared" si="20"/>
        <v>Monday</v>
      </c>
      <c r="D290" s="4" t="str">
        <f t="shared" si="21"/>
        <v>Mar-2025</v>
      </c>
      <c r="E290" s="2" t="s">
        <v>53</v>
      </c>
      <c r="F290" s="2" t="s">
        <v>77</v>
      </c>
      <c r="G290" s="2" t="s">
        <v>57</v>
      </c>
      <c r="H290" s="2" t="s">
        <v>141</v>
      </c>
      <c r="I290" s="2">
        <v>3</v>
      </c>
      <c r="J290" s="2">
        <v>2862.65</v>
      </c>
      <c r="K290" s="6">
        <v>0.08</v>
      </c>
      <c r="L290" s="2">
        <v>7900.91</v>
      </c>
      <c r="M290" s="2" t="s">
        <v>81</v>
      </c>
      <c r="N290" s="2" t="s">
        <v>48</v>
      </c>
      <c r="O290" s="2" t="s">
        <v>49</v>
      </c>
      <c r="P290" s="2" t="s">
        <v>50</v>
      </c>
      <c r="Q290">
        <f t="shared" si="22"/>
        <v>8587.9500000000007</v>
      </c>
      <c r="R290">
        <f t="shared" si="23"/>
        <v>7900.9140000000007</v>
      </c>
      <c r="U290">
        <f t="shared" si="24"/>
        <v>7295.6662896825355</v>
      </c>
    </row>
    <row r="291" spans="1:21" ht="15.75" customHeight="1" x14ac:dyDescent="0.3">
      <c r="A291" s="2" t="s">
        <v>524</v>
      </c>
      <c r="B291" s="4" t="s">
        <v>525</v>
      </c>
      <c r="C291" s="4" t="str">
        <f t="shared" si="20"/>
        <v>Sunday</v>
      </c>
      <c r="D291" s="4" t="str">
        <f t="shared" si="21"/>
        <v>Jan-2025</v>
      </c>
      <c r="E291" s="2" t="s">
        <v>88</v>
      </c>
      <c r="F291" s="2" t="s">
        <v>72</v>
      </c>
      <c r="G291" s="2" t="s">
        <v>57</v>
      </c>
      <c r="H291" s="2" t="s">
        <v>141</v>
      </c>
      <c r="I291" s="2">
        <v>2</v>
      </c>
      <c r="J291" s="2">
        <v>131.25</v>
      </c>
      <c r="K291" s="6">
        <v>0.1</v>
      </c>
      <c r="L291" s="2">
        <v>236.25</v>
      </c>
      <c r="M291" s="2" t="s">
        <v>64</v>
      </c>
      <c r="N291" s="2" t="s">
        <v>48</v>
      </c>
      <c r="O291" s="2" t="s">
        <v>90</v>
      </c>
      <c r="P291" s="2" t="s">
        <v>50</v>
      </c>
      <c r="Q291">
        <f t="shared" si="22"/>
        <v>262.5</v>
      </c>
      <c r="R291">
        <f t="shared" si="23"/>
        <v>236.25</v>
      </c>
      <c r="U291">
        <f t="shared" si="24"/>
        <v>7295.6662896825355</v>
      </c>
    </row>
    <row r="292" spans="1:21" ht="15.75" customHeight="1" x14ac:dyDescent="0.3">
      <c r="A292" s="2" t="s">
        <v>526</v>
      </c>
      <c r="B292" s="4" t="s">
        <v>393</v>
      </c>
      <c r="C292" s="4" t="str">
        <f t="shared" si="20"/>
        <v>Thursday</v>
      </c>
      <c r="D292" s="4" t="str">
        <f t="shared" si="21"/>
        <v>Feb-2025</v>
      </c>
      <c r="E292" s="2" t="s">
        <v>53</v>
      </c>
      <c r="F292" s="2" t="s">
        <v>54</v>
      </c>
      <c r="G292" s="2" t="s">
        <v>45</v>
      </c>
      <c r="H292" s="2" t="s">
        <v>63</v>
      </c>
      <c r="I292" s="2">
        <v>3</v>
      </c>
      <c r="J292" s="2">
        <v>609.35</v>
      </c>
      <c r="K292" s="6">
        <v>0.13</v>
      </c>
      <c r="L292" s="2">
        <v>1590.4</v>
      </c>
      <c r="M292" s="2" t="s">
        <v>74</v>
      </c>
      <c r="N292" s="2" t="s">
        <v>59</v>
      </c>
      <c r="O292" s="2" t="s">
        <v>90</v>
      </c>
      <c r="P292" s="2" t="s">
        <v>50</v>
      </c>
      <c r="Q292">
        <f t="shared" si="22"/>
        <v>1828.0500000000002</v>
      </c>
      <c r="R292">
        <f t="shared" si="23"/>
        <v>1590.4035000000001</v>
      </c>
      <c r="U292">
        <f t="shared" si="24"/>
        <v>7935.7313319672139</v>
      </c>
    </row>
    <row r="293" spans="1:21" ht="15.75" customHeight="1" x14ac:dyDescent="0.3">
      <c r="A293" s="2" t="s">
        <v>527</v>
      </c>
      <c r="B293" s="4" t="s">
        <v>76</v>
      </c>
      <c r="C293" s="4" t="str">
        <f t="shared" si="20"/>
        <v>Saturday</v>
      </c>
      <c r="D293" s="4" t="str">
        <f t="shared" si="21"/>
        <v>Feb-2025</v>
      </c>
      <c r="E293" s="2" t="s">
        <v>43</v>
      </c>
      <c r="F293" s="2" t="s">
        <v>72</v>
      </c>
      <c r="G293" s="2" t="s">
        <v>45</v>
      </c>
      <c r="H293" s="2" t="s">
        <v>78</v>
      </c>
      <c r="I293" s="2">
        <v>2</v>
      </c>
      <c r="J293" s="2">
        <v>4496.71</v>
      </c>
      <c r="K293" s="6">
        <v>0.13</v>
      </c>
      <c r="L293" s="2">
        <v>7824.28</v>
      </c>
      <c r="M293" s="2" t="s">
        <v>95</v>
      </c>
      <c r="N293" s="2" t="s">
        <v>48</v>
      </c>
      <c r="O293" s="2" t="s">
        <v>49</v>
      </c>
      <c r="P293" s="2" t="s">
        <v>50</v>
      </c>
      <c r="Q293">
        <f t="shared" si="22"/>
        <v>8993.42</v>
      </c>
      <c r="R293">
        <f t="shared" si="23"/>
        <v>7824.2754000000004</v>
      </c>
      <c r="U293">
        <f t="shared" si="24"/>
        <v>7295.6662896825355</v>
      </c>
    </row>
    <row r="294" spans="1:21" ht="15.75" customHeight="1" x14ac:dyDescent="0.3">
      <c r="A294" s="2" t="s">
        <v>528</v>
      </c>
      <c r="B294" s="4" t="s">
        <v>316</v>
      </c>
      <c r="C294" s="4" t="str">
        <f t="shared" si="20"/>
        <v>Wednesday</v>
      </c>
      <c r="D294" s="4" t="str">
        <f t="shared" si="21"/>
        <v>Jan-2025</v>
      </c>
      <c r="E294" s="2" t="s">
        <v>68</v>
      </c>
      <c r="F294" s="2" t="s">
        <v>77</v>
      </c>
      <c r="G294" s="2" t="s">
        <v>45</v>
      </c>
      <c r="H294" s="2" t="s">
        <v>46</v>
      </c>
      <c r="I294" s="2">
        <v>4</v>
      </c>
      <c r="J294" s="2">
        <v>466.67</v>
      </c>
      <c r="K294" s="6">
        <v>0.14000000000000001</v>
      </c>
      <c r="L294" s="2">
        <v>1605.34</v>
      </c>
      <c r="M294" s="2" t="s">
        <v>47</v>
      </c>
      <c r="N294" s="2" t="s">
        <v>59</v>
      </c>
      <c r="O294" s="2" t="s">
        <v>60</v>
      </c>
      <c r="P294" s="2" t="s">
        <v>50</v>
      </c>
      <c r="Q294">
        <f t="shared" si="22"/>
        <v>1866.68</v>
      </c>
      <c r="R294">
        <f t="shared" si="23"/>
        <v>1605.3448000000001</v>
      </c>
      <c r="U294">
        <f t="shared" si="24"/>
        <v>7935.7313319672139</v>
      </c>
    </row>
    <row r="295" spans="1:21" ht="15.75" customHeight="1" x14ac:dyDescent="0.3">
      <c r="A295" s="2" t="s">
        <v>529</v>
      </c>
      <c r="B295" s="4" t="s">
        <v>178</v>
      </c>
      <c r="C295" s="4" t="str">
        <f t="shared" si="20"/>
        <v>Sunday</v>
      </c>
      <c r="D295" s="4" t="str">
        <f t="shared" si="21"/>
        <v>Mar-2025</v>
      </c>
      <c r="E295" s="2" t="s">
        <v>83</v>
      </c>
      <c r="F295" s="2" t="s">
        <v>77</v>
      </c>
      <c r="G295" s="2" t="s">
        <v>160</v>
      </c>
      <c r="H295" s="2" t="s">
        <v>180</v>
      </c>
      <c r="I295" s="2">
        <v>4</v>
      </c>
      <c r="J295" s="2">
        <v>1432.58</v>
      </c>
      <c r="K295" s="6">
        <v>0.02</v>
      </c>
      <c r="L295" s="2">
        <v>5615.71</v>
      </c>
      <c r="M295" s="2" t="s">
        <v>81</v>
      </c>
      <c r="N295" s="2" t="s">
        <v>65</v>
      </c>
      <c r="O295" s="2" t="s">
        <v>90</v>
      </c>
      <c r="P295" s="2" t="s">
        <v>142</v>
      </c>
      <c r="Q295">
        <f t="shared" si="22"/>
        <v>5730.32</v>
      </c>
      <c r="R295">
        <f t="shared" si="23"/>
        <v>5615.7136</v>
      </c>
      <c r="U295">
        <f t="shared" si="24"/>
        <v>7560.0974409448818</v>
      </c>
    </row>
    <row r="296" spans="1:21" ht="15.75" customHeight="1" x14ac:dyDescent="0.3">
      <c r="A296" s="2" t="s">
        <v>530</v>
      </c>
      <c r="B296" s="4" t="s">
        <v>56</v>
      </c>
      <c r="C296" s="4" t="str">
        <f t="shared" si="20"/>
        <v>Tuesday</v>
      </c>
      <c r="D296" s="4" t="str">
        <f t="shared" si="21"/>
        <v>Jan-2025</v>
      </c>
      <c r="E296" s="2" t="s">
        <v>88</v>
      </c>
      <c r="F296" s="2" t="s">
        <v>72</v>
      </c>
      <c r="G296" s="2" t="s">
        <v>57</v>
      </c>
      <c r="H296" s="2" t="s">
        <v>128</v>
      </c>
      <c r="I296" s="2">
        <v>4</v>
      </c>
      <c r="J296" s="2">
        <v>2383.67</v>
      </c>
      <c r="K296" s="6">
        <v>0.1</v>
      </c>
      <c r="L296" s="2">
        <v>8581.2099999999991</v>
      </c>
      <c r="M296" s="2" t="s">
        <v>95</v>
      </c>
      <c r="N296" s="2" t="s">
        <v>48</v>
      </c>
      <c r="O296" s="2" t="s">
        <v>49</v>
      </c>
      <c r="P296" s="2" t="s">
        <v>96</v>
      </c>
      <c r="Q296">
        <f t="shared" si="22"/>
        <v>9534.68</v>
      </c>
      <c r="R296">
        <f t="shared" si="23"/>
        <v>8581.2120000000014</v>
      </c>
      <c r="U296">
        <f t="shared" si="24"/>
        <v>7295.6662896825355</v>
      </c>
    </row>
    <row r="297" spans="1:21" ht="15.75" customHeight="1" x14ac:dyDescent="0.3">
      <c r="A297" s="2" t="s">
        <v>531</v>
      </c>
      <c r="B297" s="4" t="s">
        <v>106</v>
      </c>
      <c r="C297" s="4" t="str">
        <f t="shared" si="20"/>
        <v>Sunday</v>
      </c>
      <c r="D297" s="4" t="str">
        <f t="shared" si="21"/>
        <v>Apr-2025</v>
      </c>
      <c r="E297" s="2" t="s">
        <v>43</v>
      </c>
      <c r="F297" s="2" t="s">
        <v>44</v>
      </c>
      <c r="G297" s="2" t="s">
        <v>99</v>
      </c>
      <c r="H297" s="2" t="s">
        <v>147</v>
      </c>
      <c r="I297" s="2">
        <v>1</v>
      </c>
      <c r="J297" s="2">
        <v>543.05999999999995</v>
      </c>
      <c r="K297" s="6">
        <v>0.2</v>
      </c>
      <c r="L297" s="2">
        <v>434.45</v>
      </c>
      <c r="M297" s="2" t="s">
        <v>74</v>
      </c>
      <c r="N297" s="2" t="s">
        <v>65</v>
      </c>
      <c r="O297" s="2" t="s">
        <v>60</v>
      </c>
      <c r="P297" s="2" t="s">
        <v>50</v>
      </c>
      <c r="Q297">
        <f t="shared" si="22"/>
        <v>543.05999999999995</v>
      </c>
      <c r="R297">
        <f t="shared" si="23"/>
        <v>434.44799999999998</v>
      </c>
      <c r="U297">
        <f t="shared" si="24"/>
        <v>7560.0974409448818</v>
      </c>
    </row>
    <row r="298" spans="1:21" ht="15.75" customHeight="1" x14ac:dyDescent="0.3">
      <c r="A298" s="2" t="s">
        <v>532</v>
      </c>
      <c r="B298" s="4" t="s">
        <v>213</v>
      </c>
      <c r="C298" s="4" t="str">
        <f t="shared" si="20"/>
        <v>Sunday</v>
      </c>
      <c r="D298" s="4" t="str">
        <f t="shared" si="21"/>
        <v>Apr-2025</v>
      </c>
      <c r="E298" s="2" t="s">
        <v>53</v>
      </c>
      <c r="F298" s="2" t="s">
        <v>77</v>
      </c>
      <c r="G298" s="2" t="s">
        <v>160</v>
      </c>
      <c r="H298" s="2" t="s">
        <v>161</v>
      </c>
      <c r="I298" s="2">
        <v>4</v>
      </c>
      <c r="J298" s="2">
        <v>2615.9499999999998</v>
      </c>
      <c r="K298" s="6">
        <v>0.17</v>
      </c>
      <c r="L298" s="2">
        <v>8684.9500000000007</v>
      </c>
      <c r="M298" s="2" t="s">
        <v>47</v>
      </c>
      <c r="N298" s="2" t="s">
        <v>65</v>
      </c>
      <c r="O298" s="2" t="s">
        <v>60</v>
      </c>
      <c r="P298" s="2" t="s">
        <v>50</v>
      </c>
      <c r="Q298">
        <f t="shared" si="22"/>
        <v>10463.799999999999</v>
      </c>
      <c r="R298">
        <f t="shared" si="23"/>
        <v>8684.9539999999997</v>
      </c>
      <c r="U298">
        <f t="shared" si="24"/>
        <v>7560.0974409448818</v>
      </c>
    </row>
    <row r="299" spans="1:21" ht="15.75" customHeight="1" x14ac:dyDescent="0.3">
      <c r="A299" s="2" t="s">
        <v>533</v>
      </c>
      <c r="B299" s="4" t="s">
        <v>239</v>
      </c>
      <c r="C299" s="4" t="str">
        <f t="shared" si="20"/>
        <v>Sunday</v>
      </c>
      <c r="D299" s="4" t="str">
        <f t="shared" si="21"/>
        <v>Feb-2025</v>
      </c>
      <c r="E299" s="2" t="s">
        <v>68</v>
      </c>
      <c r="F299" s="2" t="s">
        <v>44</v>
      </c>
      <c r="G299" s="2" t="s">
        <v>84</v>
      </c>
      <c r="H299" s="2" t="s">
        <v>85</v>
      </c>
      <c r="I299" s="2">
        <v>1</v>
      </c>
      <c r="J299" s="2">
        <v>2364.0100000000002</v>
      </c>
      <c r="K299" s="6">
        <v>0.2</v>
      </c>
      <c r="L299" s="2">
        <v>1891.21</v>
      </c>
      <c r="M299" s="2" t="s">
        <v>64</v>
      </c>
      <c r="N299" s="2" t="s">
        <v>48</v>
      </c>
      <c r="O299" s="2" t="s">
        <v>90</v>
      </c>
      <c r="P299" s="2" t="s">
        <v>50</v>
      </c>
      <c r="Q299">
        <f t="shared" si="22"/>
        <v>2364.0100000000002</v>
      </c>
      <c r="R299">
        <f t="shared" si="23"/>
        <v>1891.2080000000003</v>
      </c>
      <c r="U299">
        <f t="shared" si="24"/>
        <v>7295.6662896825355</v>
      </c>
    </row>
    <row r="300" spans="1:21" ht="15.75" customHeight="1" x14ac:dyDescent="0.3">
      <c r="A300" s="2" t="s">
        <v>534</v>
      </c>
      <c r="B300" s="4" t="s">
        <v>106</v>
      </c>
      <c r="C300" s="4" t="str">
        <f t="shared" si="20"/>
        <v>Sunday</v>
      </c>
      <c r="D300" s="4" t="str">
        <f t="shared" si="21"/>
        <v>Apr-2025</v>
      </c>
      <c r="E300" s="2" t="s">
        <v>88</v>
      </c>
      <c r="F300" s="2" t="s">
        <v>44</v>
      </c>
      <c r="G300" s="2" t="s">
        <v>99</v>
      </c>
      <c r="H300" s="2" t="s">
        <v>122</v>
      </c>
      <c r="I300" s="2">
        <v>1</v>
      </c>
      <c r="J300" s="2">
        <v>2953.39</v>
      </c>
      <c r="K300" s="6">
        <v>0.06</v>
      </c>
      <c r="L300" s="2">
        <v>2776.19</v>
      </c>
      <c r="M300" s="2" t="s">
        <v>74</v>
      </c>
      <c r="N300" s="2" t="s">
        <v>65</v>
      </c>
      <c r="O300" s="2" t="s">
        <v>90</v>
      </c>
      <c r="P300" s="2" t="s">
        <v>96</v>
      </c>
      <c r="Q300">
        <f t="shared" si="22"/>
        <v>2953.39</v>
      </c>
      <c r="R300">
        <f t="shared" si="23"/>
        <v>2776.1865999999995</v>
      </c>
      <c r="U300">
        <f t="shared" si="24"/>
        <v>7560.0974409448818</v>
      </c>
    </row>
    <row r="301" spans="1:21" ht="15.75" customHeight="1" x14ac:dyDescent="0.3">
      <c r="A301" s="2" t="s">
        <v>535</v>
      </c>
      <c r="B301" s="4" t="s">
        <v>118</v>
      </c>
      <c r="C301" s="4" t="str">
        <f t="shared" si="20"/>
        <v>Friday</v>
      </c>
      <c r="D301" s="4" t="str">
        <f t="shared" si="21"/>
        <v>Feb-2025</v>
      </c>
      <c r="E301" s="2" t="s">
        <v>88</v>
      </c>
      <c r="F301" s="2" t="s">
        <v>54</v>
      </c>
      <c r="G301" s="2" t="s">
        <v>99</v>
      </c>
      <c r="H301" s="2" t="s">
        <v>147</v>
      </c>
      <c r="I301" s="2">
        <v>1</v>
      </c>
      <c r="J301" s="2">
        <v>309.20999999999998</v>
      </c>
      <c r="K301" s="6">
        <v>0.12</v>
      </c>
      <c r="L301" s="2">
        <v>272.10000000000002</v>
      </c>
      <c r="M301" s="2" t="s">
        <v>95</v>
      </c>
      <c r="N301" s="2" t="s">
        <v>65</v>
      </c>
      <c r="O301" s="2" t="s">
        <v>90</v>
      </c>
      <c r="P301" s="2" t="s">
        <v>142</v>
      </c>
      <c r="Q301">
        <f t="shared" si="22"/>
        <v>309.20999999999998</v>
      </c>
      <c r="R301">
        <f t="shared" si="23"/>
        <v>272.10480000000001</v>
      </c>
      <c r="U301">
        <f t="shared" si="24"/>
        <v>7560.0974409448818</v>
      </c>
    </row>
    <row r="302" spans="1:21" ht="15.75" customHeight="1" x14ac:dyDescent="0.3">
      <c r="A302" s="2" t="s">
        <v>536</v>
      </c>
      <c r="B302" s="4" t="s">
        <v>155</v>
      </c>
      <c r="C302" s="4" t="str">
        <f t="shared" si="20"/>
        <v>Saturday</v>
      </c>
      <c r="D302" s="4" t="str">
        <f t="shared" si="21"/>
        <v>Jan-2025</v>
      </c>
      <c r="E302" s="2" t="s">
        <v>53</v>
      </c>
      <c r="F302" s="2" t="s">
        <v>72</v>
      </c>
      <c r="G302" s="2" t="s">
        <v>84</v>
      </c>
      <c r="H302" s="2" t="s">
        <v>85</v>
      </c>
      <c r="I302" s="2">
        <v>4</v>
      </c>
      <c r="J302" s="2">
        <v>946.76</v>
      </c>
      <c r="K302" s="6">
        <v>0.05</v>
      </c>
      <c r="L302" s="2">
        <v>3597.69</v>
      </c>
      <c r="M302" s="2" t="s">
        <v>74</v>
      </c>
      <c r="N302" s="2" t="s">
        <v>59</v>
      </c>
      <c r="O302" s="2" t="s">
        <v>90</v>
      </c>
      <c r="P302" s="2" t="s">
        <v>50</v>
      </c>
      <c r="Q302">
        <f t="shared" si="22"/>
        <v>3787.04</v>
      </c>
      <c r="R302">
        <f t="shared" si="23"/>
        <v>3597.6879999999996</v>
      </c>
      <c r="U302">
        <f t="shared" si="24"/>
        <v>7935.7313319672139</v>
      </c>
    </row>
    <row r="303" spans="1:21" ht="15.75" customHeight="1" x14ac:dyDescent="0.3">
      <c r="A303" s="2" t="s">
        <v>537</v>
      </c>
      <c r="B303" s="4" t="s">
        <v>234</v>
      </c>
      <c r="C303" s="4" t="str">
        <f t="shared" si="20"/>
        <v>Thursday</v>
      </c>
      <c r="D303" s="4" t="str">
        <f t="shared" si="21"/>
        <v>Jan-2025</v>
      </c>
      <c r="E303" s="2" t="s">
        <v>68</v>
      </c>
      <c r="F303" s="2" t="s">
        <v>54</v>
      </c>
      <c r="G303" s="2" t="s">
        <v>99</v>
      </c>
      <c r="H303" s="2" t="s">
        <v>100</v>
      </c>
      <c r="I303" s="2">
        <v>2</v>
      </c>
      <c r="J303" s="2">
        <v>3271.66</v>
      </c>
      <c r="K303" s="6">
        <v>0.12</v>
      </c>
      <c r="L303" s="2">
        <v>5758.12</v>
      </c>
      <c r="M303" s="2" t="s">
        <v>64</v>
      </c>
      <c r="N303" s="2" t="s">
        <v>59</v>
      </c>
      <c r="O303" s="2" t="s">
        <v>49</v>
      </c>
      <c r="P303" s="2" t="s">
        <v>50</v>
      </c>
      <c r="Q303">
        <f t="shared" si="22"/>
        <v>6543.32</v>
      </c>
      <c r="R303">
        <f t="shared" si="23"/>
        <v>5758.1215999999995</v>
      </c>
      <c r="U303">
        <f t="shared" si="24"/>
        <v>7935.7313319672139</v>
      </c>
    </row>
    <row r="304" spans="1:21" ht="15.75" customHeight="1" x14ac:dyDescent="0.3">
      <c r="A304" s="2" t="s">
        <v>538</v>
      </c>
      <c r="B304" s="4" t="s">
        <v>539</v>
      </c>
      <c r="C304" s="4" t="str">
        <f t="shared" si="20"/>
        <v>Tuesday</v>
      </c>
      <c r="D304" s="4" t="str">
        <f t="shared" si="21"/>
        <v>May-2025</v>
      </c>
      <c r="E304" s="2" t="s">
        <v>88</v>
      </c>
      <c r="F304" s="2" t="s">
        <v>44</v>
      </c>
      <c r="G304" s="2" t="s">
        <v>160</v>
      </c>
      <c r="H304" s="2" t="s">
        <v>185</v>
      </c>
      <c r="I304" s="2">
        <v>5</v>
      </c>
      <c r="J304" s="2">
        <v>1320.82</v>
      </c>
      <c r="K304" s="6">
        <v>0.25</v>
      </c>
      <c r="L304" s="2">
        <v>4953.07</v>
      </c>
      <c r="M304" s="2" t="s">
        <v>74</v>
      </c>
      <c r="N304" s="2" t="s">
        <v>48</v>
      </c>
      <c r="O304" s="2" t="s">
        <v>49</v>
      </c>
      <c r="P304" s="2" t="s">
        <v>96</v>
      </c>
      <c r="Q304">
        <f t="shared" si="22"/>
        <v>6604.0999999999995</v>
      </c>
      <c r="R304">
        <f t="shared" si="23"/>
        <v>4953.0749999999998</v>
      </c>
      <c r="U304">
        <f t="shared" si="24"/>
        <v>7295.6662896825355</v>
      </c>
    </row>
    <row r="305" spans="1:21" ht="15.75" customHeight="1" x14ac:dyDescent="0.3">
      <c r="A305" s="2" t="s">
        <v>540</v>
      </c>
      <c r="B305" s="4" t="s">
        <v>219</v>
      </c>
      <c r="C305" s="4" t="str">
        <f t="shared" si="20"/>
        <v>Monday</v>
      </c>
      <c r="D305" s="4" t="str">
        <f t="shared" si="21"/>
        <v>May-2025</v>
      </c>
      <c r="E305" s="2" t="s">
        <v>68</v>
      </c>
      <c r="F305" s="2" t="s">
        <v>44</v>
      </c>
      <c r="G305" s="2" t="s">
        <v>160</v>
      </c>
      <c r="H305" s="2" t="s">
        <v>185</v>
      </c>
      <c r="I305" s="2">
        <v>5</v>
      </c>
      <c r="J305" s="2">
        <v>2561.73</v>
      </c>
      <c r="K305" s="6">
        <v>0.1</v>
      </c>
      <c r="L305" s="2">
        <v>11527.78</v>
      </c>
      <c r="M305" s="2" t="s">
        <v>74</v>
      </c>
      <c r="N305" s="2" t="s">
        <v>65</v>
      </c>
      <c r="O305" s="2" t="s">
        <v>90</v>
      </c>
      <c r="P305" s="2" t="s">
        <v>50</v>
      </c>
      <c r="Q305">
        <f t="shared" si="22"/>
        <v>12808.65</v>
      </c>
      <c r="R305">
        <f t="shared" si="23"/>
        <v>11527.785</v>
      </c>
      <c r="U305">
        <f t="shared" si="24"/>
        <v>7560.0974409448818</v>
      </c>
    </row>
    <row r="306" spans="1:21" ht="15.75" customHeight="1" x14ac:dyDescent="0.3">
      <c r="A306" s="2" t="s">
        <v>541</v>
      </c>
      <c r="B306" s="4" t="s">
        <v>473</v>
      </c>
      <c r="C306" s="4" t="str">
        <f t="shared" si="20"/>
        <v>Tuesday</v>
      </c>
      <c r="D306" s="4" t="str">
        <f t="shared" si="21"/>
        <v>Jan-2025</v>
      </c>
      <c r="E306" s="2" t="s">
        <v>43</v>
      </c>
      <c r="F306" s="2" t="s">
        <v>77</v>
      </c>
      <c r="G306" s="2" t="s">
        <v>99</v>
      </c>
      <c r="H306" s="2" t="s">
        <v>100</v>
      </c>
      <c r="I306" s="2">
        <v>5</v>
      </c>
      <c r="J306" s="2">
        <v>1851.42</v>
      </c>
      <c r="K306" s="6">
        <v>0.15</v>
      </c>
      <c r="L306" s="2">
        <v>7868.53</v>
      </c>
      <c r="M306" s="2" t="s">
        <v>95</v>
      </c>
      <c r="N306" s="2" t="s">
        <v>65</v>
      </c>
      <c r="O306" s="2" t="s">
        <v>90</v>
      </c>
      <c r="P306" s="2" t="s">
        <v>50</v>
      </c>
      <c r="Q306">
        <f t="shared" si="22"/>
        <v>9257.1</v>
      </c>
      <c r="R306">
        <f t="shared" si="23"/>
        <v>7868.5349999999999</v>
      </c>
      <c r="U306">
        <f t="shared" si="24"/>
        <v>7560.0974409448818</v>
      </c>
    </row>
    <row r="307" spans="1:21" ht="15.75" customHeight="1" x14ac:dyDescent="0.3">
      <c r="A307" s="2" t="s">
        <v>542</v>
      </c>
      <c r="B307" s="4" t="s">
        <v>239</v>
      </c>
      <c r="C307" s="4" t="str">
        <f t="shared" si="20"/>
        <v>Sunday</v>
      </c>
      <c r="D307" s="4" t="str">
        <f t="shared" si="21"/>
        <v>Feb-2025</v>
      </c>
      <c r="E307" s="2" t="s">
        <v>68</v>
      </c>
      <c r="F307" s="2" t="s">
        <v>77</v>
      </c>
      <c r="G307" s="2" t="s">
        <v>99</v>
      </c>
      <c r="H307" s="2" t="s">
        <v>107</v>
      </c>
      <c r="I307" s="2">
        <v>5</v>
      </c>
      <c r="J307" s="2">
        <v>4247.87</v>
      </c>
      <c r="K307" s="6">
        <v>0.2</v>
      </c>
      <c r="L307" s="2">
        <v>16991.48</v>
      </c>
      <c r="M307" s="2" t="s">
        <v>95</v>
      </c>
      <c r="N307" s="2" t="s">
        <v>48</v>
      </c>
      <c r="O307" s="2" t="s">
        <v>60</v>
      </c>
      <c r="P307" s="2" t="s">
        <v>50</v>
      </c>
      <c r="Q307">
        <f t="shared" si="22"/>
        <v>21239.35</v>
      </c>
      <c r="R307">
        <f t="shared" si="23"/>
        <v>16991.48</v>
      </c>
      <c r="U307">
        <f t="shared" si="24"/>
        <v>7295.6662896825355</v>
      </c>
    </row>
    <row r="308" spans="1:21" ht="15.75" customHeight="1" x14ac:dyDescent="0.3">
      <c r="A308" s="2" t="s">
        <v>543</v>
      </c>
      <c r="B308" s="4" t="s">
        <v>234</v>
      </c>
      <c r="C308" s="4" t="str">
        <f t="shared" si="20"/>
        <v>Thursday</v>
      </c>
      <c r="D308" s="4" t="str">
        <f t="shared" si="21"/>
        <v>Jan-2025</v>
      </c>
      <c r="E308" s="2" t="s">
        <v>43</v>
      </c>
      <c r="F308" s="2" t="s">
        <v>77</v>
      </c>
      <c r="G308" s="2" t="s">
        <v>57</v>
      </c>
      <c r="H308" s="2" t="s">
        <v>58</v>
      </c>
      <c r="I308" s="2">
        <v>3</v>
      </c>
      <c r="J308" s="2">
        <v>4743.04</v>
      </c>
      <c r="K308" s="6">
        <v>0.14000000000000001</v>
      </c>
      <c r="L308" s="2">
        <v>12237.04</v>
      </c>
      <c r="M308" s="2" t="s">
        <v>64</v>
      </c>
      <c r="N308" s="2" t="s">
        <v>48</v>
      </c>
      <c r="O308" s="2" t="s">
        <v>49</v>
      </c>
      <c r="P308" s="2" t="s">
        <v>142</v>
      </c>
      <c r="Q308">
        <f t="shared" si="22"/>
        <v>14229.119999999999</v>
      </c>
      <c r="R308">
        <f t="shared" si="23"/>
        <v>12237.043199999998</v>
      </c>
      <c r="U308">
        <f t="shared" si="24"/>
        <v>7295.6662896825355</v>
      </c>
    </row>
    <row r="309" spans="1:21" ht="15.75" customHeight="1" x14ac:dyDescent="0.3">
      <c r="A309" s="2" t="s">
        <v>544</v>
      </c>
      <c r="B309" s="4" t="s">
        <v>545</v>
      </c>
      <c r="C309" s="4" t="str">
        <f t="shared" si="20"/>
        <v>Friday</v>
      </c>
      <c r="D309" s="4" t="str">
        <f t="shared" si="21"/>
        <v>Jun-2025</v>
      </c>
      <c r="E309" s="2" t="s">
        <v>88</v>
      </c>
      <c r="F309" s="2" t="s">
        <v>54</v>
      </c>
      <c r="G309" s="2" t="s">
        <v>84</v>
      </c>
      <c r="H309" s="2" t="s">
        <v>89</v>
      </c>
      <c r="I309" s="2">
        <v>1</v>
      </c>
      <c r="J309" s="2">
        <v>375.22</v>
      </c>
      <c r="K309" s="6">
        <v>0.15</v>
      </c>
      <c r="L309" s="2">
        <v>318.94</v>
      </c>
      <c r="M309" s="2" t="s">
        <v>74</v>
      </c>
      <c r="N309" s="2" t="s">
        <v>48</v>
      </c>
      <c r="O309" s="2" t="s">
        <v>90</v>
      </c>
      <c r="P309" s="2" t="s">
        <v>50</v>
      </c>
      <c r="Q309">
        <f t="shared" si="22"/>
        <v>375.22</v>
      </c>
      <c r="R309">
        <f t="shared" si="23"/>
        <v>318.93700000000001</v>
      </c>
      <c r="U309">
        <f t="shared" si="24"/>
        <v>7295.6662896825355</v>
      </c>
    </row>
    <row r="310" spans="1:21" ht="15.75" customHeight="1" x14ac:dyDescent="0.3">
      <c r="A310" s="2" t="s">
        <v>546</v>
      </c>
      <c r="B310" s="4" t="s">
        <v>112</v>
      </c>
      <c r="C310" s="4" t="str">
        <f t="shared" si="20"/>
        <v>Thursday</v>
      </c>
      <c r="D310" s="4" t="str">
        <f t="shared" si="21"/>
        <v>Jan-2025</v>
      </c>
      <c r="E310" s="2" t="s">
        <v>88</v>
      </c>
      <c r="F310" s="2" t="s">
        <v>44</v>
      </c>
      <c r="G310" s="2" t="s">
        <v>57</v>
      </c>
      <c r="H310" s="2" t="s">
        <v>110</v>
      </c>
      <c r="I310" s="2">
        <v>2</v>
      </c>
      <c r="J310" s="2">
        <v>4602.03</v>
      </c>
      <c r="K310" s="6">
        <v>0.21</v>
      </c>
      <c r="L310" s="2">
        <v>7271.21</v>
      </c>
      <c r="M310" s="2" t="s">
        <v>81</v>
      </c>
      <c r="N310" s="2" t="s">
        <v>59</v>
      </c>
      <c r="O310" s="2" t="s">
        <v>60</v>
      </c>
      <c r="P310" s="2" t="s">
        <v>50</v>
      </c>
      <c r="Q310">
        <f t="shared" si="22"/>
        <v>9204.06</v>
      </c>
      <c r="R310">
        <f t="shared" si="23"/>
        <v>7271.2074000000002</v>
      </c>
      <c r="U310">
        <f t="shared" si="24"/>
        <v>7935.7313319672139</v>
      </c>
    </row>
    <row r="311" spans="1:21" ht="15.75" customHeight="1" x14ac:dyDescent="0.3">
      <c r="A311" s="2" t="s">
        <v>547</v>
      </c>
      <c r="B311" s="4" t="s">
        <v>245</v>
      </c>
      <c r="C311" s="4" t="str">
        <f t="shared" si="20"/>
        <v>Wednesday</v>
      </c>
      <c r="D311" s="4" t="str">
        <f t="shared" si="21"/>
        <v>Jun-2025</v>
      </c>
      <c r="E311" s="2" t="s">
        <v>53</v>
      </c>
      <c r="F311" s="2" t="s">
        <v>44</v>
      </c>
      <c r="G311" s="2" t="s">
        <v>57</v>
      </c>
      <c r="H311" s="2" t="s">
        <v>110</v>
      </c>
      <c r="I311" s="2">
        <v>1</v>
      </c>
      <c r="J311" s="2">
        <v>1930.59</v>
      </c>
      <c r="K311" s="6">
        <v>0.24</v>
      </c>
      <c r="L311" s="2">
        <v>1467.25</v>
      </c>
      <c r="M311" s="2" t="s">
        <v>64</v>
      </c>
      <c r="N311" s="2" t="s">
        <v>65</v>
      </c>
      <c r="O311" s="2" t="s">
        <v>60</v>
      </c>
      <c r="P311" s="2" t="s">
        <v>50</v>
      </c>
      <c r="Q311">
        <f t="shared" si="22"/>
        <v>1930.59</v>
      </c>
      <c r="R311">
        <f t="shared" si="23"/>
        <v>1467.2483999999999</v>
      </c>
      <c r="U311">
        <f t="shared" si="24"/>
        <v>7560.0974409448818</v>
      </c>
    </row>
    <row r="312" spans="1:21" ht="15.75" customHeight="1" x14ac:dyDescent="0.3">
      <c r="A312" s="2" t="s">
        <v>548</v>
      </c>
      <c r="B312" s="4" t="s">
        <v>549</v>
      </c>
      <c r="C312" s="4" t="str">
        <f t="shared" si="20"/>
        <v>Saturday</v>
      </c>
      <c r="D312" s="4" t="str">
        <f t="shared" si="21"/>
        <v>Mar-2025</v>
      </c>
      <c r="E312" s="2" t="s">
        <v>88</v>
      </c>
      <c r="F312" s="2" t="s">
        <v>72</v>
      </c>
      <c r="G312" s="2" t="s">
        <v>160</v>
      </c>
      <c r="H312" s="2" t="s">
        <v>161</v>
      </c>
      <c r="I312" s="2">
        <v>4</v>
      </c>
      <c r="J312" s="2">
        <v>3280.98</v>
      </c>
      <c r="K312" s="6">
        <v>0.04</v>
      </c>
      <c r="L312" s="2">
        <v>12598.96</v>
      </c>
      <c r="M312" s="2" t="s">
        <v>74</v>
      </c>
      <c r="N312" s="2" t="s">
        <v>59</v>
      </c>
      <c r="O312" s="2" t="s">
        <v>49</v>
      </c>
      <c r="P312" s="2" t="s">
        <v>50</v>
      </c>
      <c r="Q312">
        <f t="shared" si="22"/>
        <v>13123.92</v>
      </c>
      <c r="R312">
        <f t="shared" si="23"/>
        <v>12598.9632</v>
      </c>
      <c r="U312">
        <f t="shared" si="24"/>
        <v>7935.7313319672139</v>
      </c>
    </row>
    <row r="313" spans="1:21" ht="15.75" customHeight="1" x14ac:dyDescent="0.3">
      <c r="A313" s="2" t="s">
        <v>550</v>
      </c>
      <c r="B313" s="4" t="s">
        <v>234</v>
      </c>
      <c r="C313" s="4" t="str">
        <f t="shared" si="20"/>
        <v>Thursday</v>
      </c>
      <c r="D313" s="4" t="str">
        <f t="shared" si="21"/>
        <v>Jan-2025</v>
      </c>
      <c r="E313" s="2" t="s">
        <v>83</v>
      </c>
      <c r="F313" s="2" t="s">
        <v>54</v>
      </c>
      <c r="G313" s="2" t="s">
        <v>57</v>
      </c>
      <c r="H313" s="2" t="s">
        <v>110</v>
      </c>
      <c r="I313" s="2">
        <v>3</v>
      </c>
      <c r="J313" s="2">
        <v>724.01</v>
      </c>
      <c r="K313" s="6">
        <v>0.18</v>
      </c>
      <c r="L313" s="2">
        <v>1781.06</v>
      </c>
      <c r="M313" s="2" t="s">
        <v>81</v>
      </c>
      <c r="N313" s="2" t="s">
        <v>59</v>
      </c>
      <c r="O313" s="2" t="s">
        <v>49</v>
      </c>
      <c r="P313" s="2" t="s">
        <v>69</v>
      </c>
      <c r="Q313">
        <f t="shared" si="22"/>
        <v>2172.0299999999997</v>
      </c>
      <c r="R313">
        <f t="shared" si="23"/>
        <v>1781.0645999999999</v>
      </c>
      <c r="U313">
        <f t="shared" si="24"/>
        <v>7935.7313319672139</v>
      </c>
    </row>
    <row r="314" spans="1:21" ht="15.75" customHeight="1" x14ac:dyDescent="0.3">
      <c r="A314" s="2" t="s">
        <v>551</v>
      </c>
      <c r="B314" s="4" t="s">
        <v>552</v>
      </c>
      <c r="C314" s="4" t="str">
        <f t="shared" si="20"/>
        <v>Saturday</v>
      </c>
      <c r="D314" s="4" t="str">
        <f t="shared" si="21"/>
        <v>Apr-2025</v>
      </c>
      <c r="E314" s="2" t="s">
        <v>88</v>
      </c>
      <c r="F314" s="2" t="s">
        <v>77</v>
      </c>
      <c r="G314" s="2" t="s">
        <v>57</v>
      </c>
      <c r="H314" s="2" t="s">
        <v>128</v>
      </c>
      <c r="I314" s="2">
        <v>5</v>
      </c>
      <c r="J314" s="2">
        <v>1182.3900000000001</v>
      </c>
      <c r="K314" s="6">
        <v>0.14000000000000001</v>
      </c>
      <c r="L314" s="2">
        <v>5084.28</v>
      </c>
      <c r="M314" s="2" t="s">
        <v>64</v>
      </c>
      <c r="N314" s="2" t="s">
        <v>65</v>
      </c>
      <c r="O314" s="2" t="s">
        <v>60</v>
      </c>
      <c r="P314" s="2" t="s">
        <v>50</v>
      </c>
      <c r="Q314">
        <f t="shared" si="22"/>
        <v>5911.9500000000007</v>
      </c>
      <c r="R314">
        <f t="shared" si="23"/>
        <v>5084.277000000001</v>
      </c>
      <c r="U314">
        <f t="shared" si="24"/>
        <v>7560.0974409448818</v>
      </c>
    </row>
    <row r="315" spans="1:21" ht="15.75" customHeight="1" x14ac:dyDescent="0.3">
      <c r="A315" s="2" t="s">
        <v>553</v>
      </c>
      <c r="B315" s="4" t="s">
        <v>471</v>
      </c>
      <c r="C315" s="4" t="str">
        <f t="shared" si="20"/>
        <v>Tuesday</v>
      </c>
      <c r="D315" s="4" t="str">
        <f t="shared" si="21"/>
        <v>Feb-2025</v>
      </c>
      <c r="E315" s="2" t="s">
        <v>43</v>
      </c>
      <c r="F315" s="2" t="s">
        <v>72</v>
      </c>
      <c r="G315" s="2" t="s">
        <v>45</v>
      </c>
      <c r="H315" s="2" t="s">
        <v>78</v>
      </c>
      <c r="I315" s="2">
        <v>1</v>
      </c>
      <c r="J315" s="2">
        <v>4126.1400000000003</v>
      </c>
      <c r="K315" s="6">
        <v>0.17</v>
      </c>
      <c r="L315" s="2">
        <v>3424.7</v>
      </c>
      <c r="M315" s="2" t="s">
        <v>81</v>
      </c>
      <c r="N315" s="2" t="s">
        <v>48</v>
      </c>
      <c r="O315" s="2" t="s">
        <v>49</v>
      </c>
      <c r="P315" s="2" t="s">
        <v>50</v>
      </c>
      <c r="Q315">
        <f t="shared" si="22"/>
        <v>4126.1400000000003</v>
      </c>
      <c r="R315">
        <f t="shared" si="23"/>
        <v>3424.6962000000003</v>
      </c>
      <c r="U315">
        <f t="shared" si="24"/>
        <v>7295.6662896825355</v>
      </c>
    </row>
    <row r="316" spans="1:21" ht="15.75" customHeight="1" x14ac:dyDescent="0.3">
      <c r="A316" s="2" t="s">
        <v>554</v>
      </c>
      <c r="B316" s="4" t="s">
        <v>149</v>
      </c>
      <c r="C316" s="4" t="str">
        <f t="shared" si="20"/>
        <v>Wednesday</v>
      </c>
      <c r="D316" s="4" t="str">
        <f t="shared" si="21"/>
        <v>Feb-2025</v>
      </c>
      <c r="E316" s="2" t="s">
        <v>88</v>
      </c>
      <c r="F316" s="2" t="s">
        <v>54</v>
      </c>
      <c r="G316" s="2" t="s">
        <v>160</v>
      </c>
      <c r="H316" s="2" t="s">
        <v>161</v>
      </c>
      <c r="I316" s="2">
        <v>3</v>
      </c>
      <c r="J316" s="2">
        <v>3956.4</v>
      </c>
      <c r="K316" s="6">
        <v>0.18</v>
      </c>
      <c r="L316" s="2">
        <v>9732.74</v>
      </c>
      <c r="M316" s="2" t="s">
        <v>95</v>
      </c>
      <c r="N316" s="2" t="s">
        <v>65</v>
      </c>
      <c r="O316" s="2" t="s">
        <v>90</v>
      </c>
      <c r="P316" s="2" t="s">
        <v>50</v>
      </c>
      <c r="Q316">
        <f t="shared" si="22"/>
        <v>11869.2</v>
      </c>
      <c r="R316">
        <f t="shared" si="23"/>
        <v>9732.7440000000006</v>
      </c>
      <c r="U316">
        <f t="shared" si="24"/>
        <v>7560.0974409448818</v>
      </c>
    </row>
    <row r="317" spans="1:21" ht="15.75" customHeight="1" x14ac:dyDescent="0.3">
      <c r="A317" s="2" t="s">
        <v>555</v>
      </c>
      <c r="B317" s="4" t="s">
        <v>556</v>
      </c>
      <c r="C317" s="4" t="str">
        <f t="shared" si="20"/>
        <v>Monday</v>
      </c>
      <c r="D317" s="4" t="str">
        <f t="shared" si="21"/>
        <v>May-2025</v>
      </c>
      <c r="E317" s="2" t="s">
        <v>83</v>
      </c>
      <c r="F317" s="2" t="s">
        <v>77</v>
      </c>
      <c r="G317" s="2" t="s">
        <v>84</v>
      </c>
      <c r="H317" s="2" t="s">
        <v>119</v>
      </c>
      <c r="I317" s="2">
        <v>3</v>
      </c>
      <c r="J317" s="2">
        <v>2775.52</v>
      </c>
      <c r="K317" s="6">
        <v>0.03</v>
      </c>
      <c r="L317" s="2">
        <v>8076.76</v>
      </c>
      <c r="M317" s="2" t="s">
        <v>74</v>
      </c>
      <c r="N317" s="2" t="s">
        <v>65</v>
      </c>
      <c r="O317" s="2" t="s">
        <v>60</v>
      </c>
      <c r="P317" s="2" t="s">
        <v>50</v>
      </c>
      <c r="Q317">
        <f t="shared" si="22"/>
        <v>8326.56</v>
      </c>
      <c r="R317">
        <f t="shared" si="23"/>
        <v>8076.7631999999994</v>
      </c>
      <c r="U317">
        <f t="shared" si="24"/>
        <v>7560.0974409448818</v>
      </c>
    </row>
    <row r="318" spans="1:21" ht="15.75" customHeight="1" x14ac:dyDescent="0.3">
      <c r="A318" s="2" t="s">
        <v>557</v>
      </c>
      <c r="B318" s="4" t="s">
        <v>458</v>
      </c>
      <c r="C318" s="4" t="str">
        <f t="shared" si="20"/>
        <v>Monday</v>
      </c>
      <c r="D318" s="4" t="str">
        <f t="shared" si="21"/>
        <v>Apr-2025</v>
      </c>
      <c r="E318" s="2" t="s">
        <v>43</v>
      </c>
      <c r="F318" s="2" t="s">
        <v>54</v>
      </c>
      <c r="G318" s="2" t="s">
        <v>45</v>
      </c>
      <c r="H318" s="2" t="s">
        <v>46</v>
      </c>
      <c r="I318" s="2">
        <v>3</v>
      </c>
      <c r="J318" s="2">
        <v>4763.1400000000003</v>
      </c>
      <c r="K318" s="6">
        <v>0.02</v>
      </c>
      <c r="L318" s="2">
        <v>14003.63</v>
      </c>
      <c r="M318" s="2" t="s">
        <v>95</v>
      </c>
      <c r="N318" s="2" t="s">
        <v>65</v>
      </c>
      <c r="O318" s="2" t="s">
        <v>90</v>
      </c>
      <c r="P318" s="2" t="s">
        <v>50</v>
      </c>
      <c r="Q318">
        <f t="shared" si="22"/>
        <v>14289.420000000002</v>
      </c>
      <c r="R318">
        <f t="shared" si="23"/>
        <v>14003.631600000002</v>
      </c>
      <c r="U318">
        <f t="shared" si="24"/>
        <v>7560.0974409448818</v>
      </c>
    </row>
    <row r="319" spans="1:21" ht="15.75" customHeight="1" x14ac:dyDescent="0.3">
      <c r="A319" s="2" t="s">
        <v>558</v>
      </c>
      <c r="B319" s="4" t="s">
        <v>174</v>
      </c>
      <c r="C319" s="4" t="str">
        <f t="shared" si="20"/>
        <v>Thursday</v>
      </c>
      <c r="D319" s="4" t="str">
        <f t="shared" si="21"/>
        <v>Feb-2025</v>
      </c>
      <c r="E319" s="2" t="s">
        <v>43</v>
      </c>
      <c r="F319" s="2" t="s">
        <v>77</v>
      </c>
      <c r="G319" s="2" t="s">
        <v>45</v>
      </c>
      <c r="H319" s="2" t="s">
        <v>46</v>
      </c>
      <c r="I319" s="2">
        <v>4</v>
      </c>
      <c r="J319" s="2">
        <v>3552.07</v>
      </c>
      <c r="K319" s="6">
        <v>0.11</v>
      </c>
      <c r="L319" s="2">
        <v>12645.37</v>
      </c>
      <c r="M319" s="2" t="s">
        <v>64</v>
      </c>
      <c r="N319" s="2" t="s">
        <v>59</v>
      </c>
      <c r="O319" s="2" t="s">
        <v>49</v>
      </c>
      <c r="P319" s="2" t="s">
        <v>50</v>
      </c>
      <c r="Q319">
        <f t="shared" si="22"/>
        <v>14208.28</v>
      </c>
      <c r="R319">
        <f t="shared" si="23"/>
        <v>12645.369200000001</v>
      </c>
      <c r="U319">
        <f t="shared" si="24"/>
        <v>7935.7313319672139</v>
      </c>
    </row>
    <row r="320" spans="1:21" ht="15.75" customHeight="1" x14ac:dyDescent="0.3">
      <c r="A320" s="2" t="s">
        <v>559</v>
      </c>
      <c r="B320" s="4" t="s">
        <v>204</v>
      </c>
      <c r="C320" s="4" t="str">
        <f t="shared" si="20"/>
        <v>Thursday</v>
      </c>
      <c r="D320" s="4" t="str">
        <f t="shared" si="21"/>
        <v>Apr-2025</v>
      </c>
      <c r="E320" s="2" t="s">
        <v>53</v>
      </c>
      <c r="F320" s="2" t="s">
        <v>72</v>
      </c>
      <c r="G320" s="2" t="s">
        <v>84</v>
      </c>
      <c r="H320" s="2" t="s">
        <v>119</v>
      </c>
      <c r="I320" s="2">
        <v>2</v>
      </c>
      <c r="J320" s="2">
        <v>4874.55</v>
      </c>
      <c r="K320" s="6">
        <v>0.1</v>
      </c>
      <c r="L320" s="2">
        <v>8774.19</v>
      </c>
      <c r="M320" s="2" t="s">
        <v>95</v>
      </c>
      <c r="N320" s="2" t="s">
        <v>65</v>
      </c>
      <c r="O320" s="2" t="s">
        <v>49</v>
      </c>
      <c r="P320" s="2" t="s">
        <v>50</v>
      </c>
      <c r="Q320">
        <f t="shared" si="22"/>
        <v>9749.1</v>
      </c>
      <c r="R320">
        <f t="shared" si="23"/>
        <v>8774.19</v>
      </c>
      <c r="U320">
        <f t="shared" si="24"/>
        <v>7560.0974409448818</v>
      </c>
    </row>
    <row r="321" spans="1:21" ht="15.75" customHeight="1" x14ac:dyDescent="0.3">
      <c r="A321" s="2" t="s">
        <v>560</v>
      </c>
      <c r="B321" s="4" t="s">
        <v>561</v>
      </c>
      <c r="C321" s="4" t="str">
        <f t="shared" si="20"/>
        <v>Tuesday</v>
      </c>
      <c r="D321" s="4" t="str">
        <f t="shared" si="21"/>
        <v>Jan-2025</v>
      </c>
      <c r="E321" s="2" t="s">
        <v>53</v>
      </c>
      <c r="F321" s="2" t="s">
        <v>72</v>
      </c>
      <c r="G321" s="2" t="s">
        <v>160</v>
      </c>
      <c r="H321" s="2" t="s">
        <v>161</v>
      </c>
      <c r="I321" s="2">
        <v>5</v>
      </c>
      <c r="J321" s="2">
        <v>2793.35</v>
      </c>
      <c r="K321" s="6">
        <v>0.12</v>
      </c>
      <c r="L321" s="2">
        <v>12290.74</v>
      </c>
      <c r="M321" s="2" t="s">
        <v>95</v>
      </c>
      <c r="N321" s="2" t="s">
        <v>65</v>
      </c>
      <c r="O321" s="2" t="s">
        <v>90</v>
      </c>
      <c r="P321" s="2" t="s">
        <v>50</v>
      </c>
      <c r="Q321">
        <f t="shared" si="22"/>
        <v>13966.75</v>
      </c>
      <c r="R321">
        <f t="shared" si="23"/>
        <v>12290.74</v>
      </c>
      <c r="U321">
        <f t="shared" si="24"/>
        <v>7560.0974409448818</v>
      </c>
    </row>
    <row r="322" spans="1:21" ht="15.75" customHeight="1" x14ac:dyDescent="0.3">
      <c r="A322" s="2" t="s">
        <v>562</v>
      </c>
      <c r="B322" s="4" t="s">
        <v>419</v>
      </c>
      <c r="C322" s="4" t="str">
        <f t="shared" si="20"/>
        <v>Friday</v>
      </c>
      <c r="D322" s="4" t="str">
        <f t="shared" si="21"/>
        <v>May-2025</v>
      </c>
      <c r="E322" s="2" t="s">
        <v>68</v>
      </c>
      <c r="F322" s="2" t="s">
        <v>44</v>
      </c>
      <c r="G322" s="2" t="s">
        <v>45</v>
      </c>
      <c r="H322" s="2" t="s">
        <v>63</v>
      </c>
      <c r="I322" s="2">
        <v>1</v>
      </c>
      <c r="J322" s="2">
        <v>226.1</v>
      </c>
      <c r="K322" s="6">
        <v>0.04</v>
      </c>
      <c r="L322" s="2">
        <v>217.06</v>
      </c>
      <c r="M322" s="2" t="s">
        <v>74</v>
      </c>
      <c r="N322" s="2" t="s">
        <v>48</v>
      </c>
      <c r="O322" s="2" t="s">
        <v>60</v>
      </c>
      <c r="P322" s="2" t="s">
        <v>50</v>
      </c>
      <c r="Q322">
        <f t="shared" si="22"/>
        <v>226.1</v>
      </c>
      <c r="R322">
        <f t="shared" si="23"/>
        <v>217.05599999999998</v>
      </c>
      <c r="U322">
        <f t="shared" si="24"/>
        <v>7295.6662896825355</v>
      </c>
    </row>
    <row r="323" spans="1:21" ht="15.75" customHeight="1" x14ac:dyDescent="0.3">
      <c r="A323" s="2" t="s">
        <v>563</v>
      </c>
      <c r="B323" s="4" t="s">
        <v>269</v>
      </c>
      <c r="C323" s="4" t="str">
        <f t="shared" ref="C323:C386" si="25">TEXT(B323,"dddd")</f>
        <v>Thursday</v>
      </c>
      <c r="D323" s="4" t="str">
        <f t="shared" ref="D323:D386" si="26">TEXT(B323,"MMM-YYYY")</f>
        <v>Jul-2025</v>
      </c>
      <c r="E323" s="2" t="s">
        <v>83</v>
      </c>
      <c r="F323" s="2" t="s">
        <v>72</v>
      </c>
      <c r="G323" s="2" t="s">
        <v>45</v>
      </c>
      <c r="H323" s="2" t="s">
        <v>63</v>
      </c>
      <c r="I323" s="2">
        <v>3</v>
      </c>
      <c r="J323" s="2">
        <v>546.57000000000005</v>
      </c>
      <c r="K323" s="6">
        <v>0.14000000000000001</v>
      </c>
      <c r="L323" s="2">
        <v>1410.15</v>
      </c>
      <c r="M323" s="2" t="s">
        <v>74</v>
      </c>
      <c r="N323" s="2" t="s">
        <v>65</v>
      </c>
      <c r="O323" s="2" t="s">
        <v>90</v>
      </c>
      <c r="P323" s="2" t="s">
        <v>69</v>
      </c>
      <c r="Q323">
        <f t="shared" ref="Q323:Q386" si="27">J323*I323</f>
        <v>1639.71</v>
      </c>
      <c r="R323">
        <f t="shared" ref="R323:R386" si="28">Q323*(1-K323)</f>
        <v>1410.1505999999999</v>
      </c>
      <c r="U323">
        <f t="shared" ref="U323:U386" si="29">AVERAGEIFS($Q$2:$Q$1501,$N$2:$N$1501,N323)</f>
        <v>7560.0974409448818</v>
      </c>
    </row>
    <row r="324" spans="1:21" ht="15.75" customHeight="1" x14ac:dyDescent="0.3">
      <c r="A324" s="2" t="s">
        <v>564</v>
      </c>
      <c r="B324" s="4" t="s">
        <v>223</v>
      </c>
      <c r="C324" s="4" t="str">
        <f t="shared" si="25"/>
        <v>Monday</v>
      </c>
      <c r="D324" s="4" t="str">
        <f t="shared" si="26"/>
        <v>Jun-2025</v>
      </c>
      <c r="E324" s="2" t="s">
        <v>83</v>
      </c>
      <c r="F324" s="2" t="s">
        <v>44</v>
      </c>
      <c r="G324" s="2" t="s">
        <v>160</v>
      </c>
      <c r="H324" s="2" t="s">
        <v>161</v>
      </c>
      <c r="I324" s="2">
        <v>4</v>
      </c>
      <c r="J324" s="2">
        <v>2378.7800000000002</v>
      </c>
      <c r="K324" s="6">
        <v>0.06</v>
      </c>
      <c r="L324" s="2">
        <v>8944.2099999999991</v>
      </c>
      <c r="M324" s="2" t="s">
        <v>95</v>
      </c>
      <c r="N324" s="2" t="s">
        <v>65</v>
      </c>
      <c r="O324" s="2" t="s">
        <v>60</v>
      </c>
      <c r="P324" s="2" t="s">
        <v>50</v>
      </c>
      <c r="Q324">
        <f t="shared" si="27"/>
        <v>9515.1200000000008</v>
      </c>
      <c r="R324">
        <f t="shared" si="28"/>
        <v>8944.2128000000012</v>
      </c>
      <c r="U324">
        <f t="shared" si="29"/>
        <v>7560.0974409448818</v>
      </c>
    </row>
    <row r="325" spans="1:21" ht="15.75" customHeight="1" x14ac:dyDescent="0.3">
      <c r="A325" s="2" t="s">
        <v>565</v>
      </c>
      <c r="B325" s="4" t="s">
        <v>321</v>
      </c>
      <c r="C325" s="4" t="str">
        <f t="shared" si="25"/>
        <v>Wednesday</v>
      </c>
      <c r="D325" s="4" t="str">
        <f t="shared" si="26"/>
        <v>Apr-2025</v>
      </c>
      <c r="E325" s="2" t="s">
        <v>43</v>
      </c>
      <c r="F325" s="2" t="s">
        <v>54</v>
      </c>
      <c r="G325" s="2" t="s">
        <v>45</v>
      </c>
      <c r="H325" s="2" t="s">
        <v>46</v>
      </c>
      <c r="I325" s="2">
        <v>5</v>
      </c>
      <c r="J325" s="2">
        <v>1214.81</v>
      </c>
      <c r="K325" s="6">
        <v>0.02</v>
      </c>
      <c r="L325" s="2">
        <v>5952.57</v>
      </c>
      <c r="M325" s="2" t="s">
        <v>64</v>
      </c>
      <c r="N325" s="2" t="s">
        <v>65</v>
      </c>
      <c r="O325" s="2" t="s">
        <v>60</v>
      </c>
      <c r="P325" s="2" t="s">
        <v>96</v>
      </c>
      <c r="Q325">
        <f t="shared" si="27"/>
        <v>6074.0499999999993</v>
      </c>
      <c r="R325">
        <f t="shared" si="28"/>
        <v>5952.5689999999995</v>
      </c>
      <c r="U325">
        <f t="shared" si="29"/>
        <v>7560.0974409448818</v>
      </c>
    </row>
    <row r="326" spans="1:21" ht="15.75" customHeight="1" x14ac:dyDescent="0.3">
      <c r="A326" s="2" t="s">
        <v>566</v>
      </c>
      <c r="B326" s="4" t="s">
        <v>567</v>
      </c>
      <c r="C326" s="4" t="str">
        <f t="shared" si="25"/>
        <v>Thursday</v>
      </c>
      <c r="D326" s="4" t="str">
        <f t="shared" si="26"/>
        <v>Apr-2025</v>
      </c>
      <c r="E326" s="2" t="s">
        <v>83</v>
      </c>
      <c r="F326" s="2" t="s">
        <v>77</v>
      </c>
      <c r="G326" s="2" t="s">
        <v>84</v>
      </c>
      <c r="H326" s="2" t="s">
        <v>119</v>
      </c>
      <c r="I326" s="2">
        <v>4</v>
      </c>
      <c r="J326" s="2">
        <v>4523.6099999999997</v>
      </c>
      <c r="K326" s="6">
        <v>0.18</v>
      </c>
      <c r="L326" s="2">
        <v>14837.44</v>
      </c>
      <c r="M326" s="2" t="s">
        <v>81</v>
      </c>
      <c r="N326" s="2" t="s">
        <v>48</v>
      </c>
      <c r="O326" s="2" t="s">
        <v>49</v>
      </c>
      <c r="P326" s="2" t="s">
        <v>50</v>
      </c>
      <c r="Q326">
        <f t="shared" si="27"/>
        <v>18094.439999999999</v>
      </c>
      <c r="R326">
        <f t="shared" si="28"/>
        <v>14837.4408</v>
      </c>
      <c r="U326">
        <f t="shared" si="29"/>
        <v>7295.6662896825355</v>
      </c>
    </row>
    <row r="327" spans="1:21" ht="15.75" customHeight="1" x14ac:dyDescent="0.3">
      <c r="A327" s="2" t="s">
        <v>568</v>
      </c>
      <c r="B327" s="4" t="s">
        <v>569</v>
      </c>
      <c r="C327" s="4" t="str">
        <f t="shared" si="25"/>
        <v>Friday</v>
      </c>
      <c r="D327" s="4" t="str">
        <f t="shared" si="26"/>
        <v>Apr-2025</v>
      </c>
      <c r="E327" s="2" t="s">
        <v>88</v>
      </c>
      <c r="F327" s="2" t="s">
        <v>54</v>
      </c>
      <c r="G327" s="2" t="s">
        <v>84</v>
      </c>
      <c r="H327" s="2" t="s">
        <v>119</v>
      </c>
      <c r="I327" s="2">
        <v>2</v>
      </c>
      <c r="J327" s="2">
        <v>309.11</v>
      </c>
      <c r="K327" s="6">
        <v>0.02</v>
      </c>
      <c r="L327" s="2">
        <v>605.86</v>
      </c>
      <c r="M327" s="2" t="s">
        <v>47</v>
      </c>
      <c r="N327" s="2" t="s">
        <v>48</v>
      </c>
      <c r="O327" s="2" t="s">
        <v>49</v>
      </c>
      <c r="P327" s="2" t="s">
        <v>50</v>
      </c>
      <c r="Q327">
        <f t="shared" si="27"/>
        <v>618.22</v>
      </c>
      <c r="R327">
        <f t="shared" si="28"/>
        <v>605.85559999999998</v>
      </c>
      <c r="U327">
        <f t="shared" si="29"/>
        <v>7295.6662896825355</v>
      </c>
    </row>
    <row r="328" spans="1:21" ht="15.75" customHeight="1" x14ac:dyDescent="0.3">
      <c r="A328" s="2" t="s">
        <v>570</v>
      </c>
      <c r="B328" s="4" t="s">
        <v>71</v>
      </c>
      <c r="C328" s="4" t="str">
        <f t="shared" si="25"/>
        <v>Wednesday</v>
      </c>
      <c r="D328" s="4" t="str">
        <f t="shared" si="26"/>
        <v>Feb-2025</v>
      </c>
      <c r="E328" s="2" t="s">
        <v>43</v>
      </c>
      <c r="F328" s="2" t="s">
        <v>54</v>
      </c>
      <c r="G328" s="2" t="s">
        <v>99</v>
      </c>
      <c r="H328" s="2" t="s">
        <v>107</v>
      </c>
      <c r="I328" s="2">
        <v>4</v>
      </c>
      <c r="J328" s="2">
        <v>2826.18</v>
      </c>
      <c r="K328" s="6">
        <v>0.14000000000000001</v>
      </c>
      <c r="L328" s="2">
        <v>9722.06</v>
      </c>
      <c r="M328" s="2" t="s">
        <v>95</v>
      </c>
      <c r="N328" s="2" t="s">
        <v>48</v>
      </c>
      <c r="O328" s="2" t="s">
        <v>60</v>
      </c>
      <c r="P328" s="2" t="s">
        <v>69</v>
      </c>
      <c r="Q328">
        <f t="shared" si="27"/>
        <v>11304.72</v>
      </c>
      <c r="R328">
        <f t="shared" si="28"/>
        <v>9722.0591999999997</v>
      </c>
      <c r="U328">
        <f t="shared" si="29"/>
        <v>7295.6662896825355</v>
      </c>
    </row>
    <row r="329" spans="1:21" ht="15.75" customHeight="1" x14ac:dyDescent="0.3">
      <c r="A329" s="2" t="s">
        <v>571</v>
      </c>
      <c r="B329" s="4" t="s">
        <v>572</v>
      </c>
      <c r="C329" s="4" t="str">
        <f t="shared" si="25"/>
        <v>Wednesday</v>
      </c>
      <c r="D329" s="4" t="str">
        <f t="shared" si="26"/>
        <v>Jun-2025</v>
      </c>
      <c r="E329" s="2" t="s">
        <v>53</v>
      </c>
      <c r="F329" s="2" t="s">
        <v>44</v>
      </c>
      <c r="G329" s="2" t="s">
        <v>45</v>
      </c>
      <c r="H329" s="2" t="s">
        <v>73</v>
      </c>
      <c r="I329" s="2">
        <v>2</v>
      </c>
      <c r="J329" s="2">
        <v>2876.31</v>
      </c>
      <c r="K329" s="6">
        <v>0.15</v>
      </c>
      <c r="L329" s="2">
        <v>4889.7299999999996</v>
      </c>
      <c r="M329" s="2" t="s">
        <v>74</v>
      </c>
      <c r="N329" s="2" t="s">
        <v>48</v>
      </c>
      <c r="O329" s="2" t="s">
        <v>90</v>
      </c>
      <c r="P329" s="2" t="s">
        <v>50</v>
      </c>
      <c r="Q329">
        <f t="shared" si="27"/>
        <v>5752.62</v>
      </c>
      <c r="R329">
        <f t="shared" si="28"/>
        <v>4889.7269999999999</v>
      </c>
      <c r="U329">
        <f t="shared" si="29"/>
        <v>7295.6662896825355</v>
      </c>
    </row>
    <row r="330" spans="1:21" ht="15.75" customHeight="1" x14ac:dyDescent="0.3">
      <c r="A330" s="2" t="s">
        <v>573</v>
      </c>
      <c r="B330" s="4" t="s">
        <v>569</v>
      </c>
      <c r="C330" s="4" t="str">
        <f t="shared" si="25"/>
        <v>Friday</v>
      </c>
      <c r="D330" s="4" t="str">
        <f t="shared" si="26"/>
        <v>Apr-2025</v>
      </c>
      <c r="E330" s="2" t="s">
        <v>68</v>
      </c>
      <c r="F330" s="2" t="s">
        <v>54</v>
      </c>
      <c r="G330" s="2" t="s">
        <v>45</v>
      </c>
      <c r="H330" s="2" t="s">
        <v>63</v>
      </c>
      <c r="I330" s="2">
        <v>3</v>
      </c>
      <c r="J330" s="2">
        <v>1976.91</v>
      </c>
      <c r="K330" s="6">
        <v>0.12</v>
      </c>
      <c r="L330" s="2">
        <v>5219.04</v>
      </c>
      <c r="M330" s="2" t="s">
        <v>81</v>
      </c>
      <c r="N330" s="2" t="s">
        <v>65</v>
      </c>
      <c r="O330" s="2" t="s">
        <v>49</v>
      </c>
      <c r="P330" s="2" t="s">
        <v>50</v>
      </c>
      <c r="Q330">
        <f t="shared" si="27"/>
        <v>5930.7300000000005</v>
      </c>
      <c r="R330">
        <f t="shared" si="28"/>
        <v>5219.0424000000003</v>
      </c>
      <c r="U330">
        <f t="shared" si="29"/>
        <v>7560.0974409448818</v>
      </c>
    </row>
    <row r="331" spans="1:21" ht="15.75" customHeight="1" x14ac:dyDescent="0.3">
      <c r="A331" s="2" t="s">
        <v>574</v>
      </c>
      <c r="B331" s="4" t="s">
        <v>159</v>
      </c>
      <c r="C331" s="4" t="str">
        <f t="shared" si="25"/>
        <v>Sunday</v>
      </c>
      <c r="D331" s="4" t="str">
        <f t="shared" si="26"/>
        <v>Jun-2025</v>
      </c>
      <c r="E331" s="2" t="s">
        <v>88</v>
      </c>
      <c r="F331" s="2" t="s">
        <v>77</v>
      </c>
      <c r="G331" s="2" t="s">
        <v>160</v>
      </c>
      <c r="H331" s="2" t="s">
        <v>185</v>
      </c>
      <c r="I331" s="2">
        <v>4</v>
      </c>
      <c r="J331" s="2">
        <v>290.02999999999997</v>
      </c>
      <c r="K331" s="6">
        <v>0.22</v>
      </c>
      <c r="L331" s="2">
        <v>904.89</v>
      </c>
      <c r="M331" s="2" t="s">
        <v>64</v>
      </c>
      <c r="N331" s="2" t="s">
        <v>59</v>
      </c>
      <c r="O331" s="2" t="s">
        <v>60</v>
      </c>
      <c r="P331" s="2" t="s">
        <v>50</v>
      </c>
      <c r="Q331">
        <f t="shared" si="27"/>
        <v>1160.1199999999999</v>
      </c>
      <c r="R331">
        <f t="shared" si="28"/>
        <v>904.89359999999999</v>
      </c>
      <c r="U331">
        <f t="shared" si="29"/>
        <v>7935.7313319672139</v>
      </c>
    </row>
    <row r="332" spans="1:21" ht="15.75" customHeight="1" x14ac:dyDescent="0.3">
      <c r="A332" s="2" t="s">
        <v>575</v>
      </c>
      <c r="B332" s="4" t="s">
        <v>576</v>
      </c>
      <c r="C332" s="4" t="str">
        <f t="shared" si="25"/>
        <v>Sunday</v>
      </c>
      <c r="D332" s="4" t="str">
        <f t="shared" si="26"/>
        <v>Mar-2025</v>
      </c>
      <c r="E332" s="2" t="s">
        <v>43</v>
      </c>
      <c r="F332" s="2" t="s">
        <v>44</v>
      </c>
      <c r="G332" s="2" t="s">
        <v>84</v>
      </c>
      <c r="H332" s="2" t="s">
        <v>89</v>
      </c>
      <c r="I332" s="2">
        <v>3</v>
      </c>
      <c r="J332" s="2">
        <v>1623.65</v>
      </c>
      <c r="K332" s="6">
        <v>0.21</v>
      </c>
      <c r="L332" s="2">
        <v>3848.05</v>
      </c>
      <c r="M332" s="2" t="s">
        <v>95</v>
      </c>
      <c r="N332" s="2" t="s">
        <v>65</v>
      </c>
      <c r="O332" s="2" t="s">
        <v>49</v>
      </c>
      <c r="P332" s="2" t="s">
        <v>96</v>
      </c>
      <c r="Q332">
        <f t="shared" si="27"/>
        <v>4870.9500000000007</v>
      </c>
      <c r="R332">
        <f t="shared" si="28"/>
        <v>3848.0505000000007</v>
      </c>
      <c r="U332">
        <f t="shared" si="29"/>
        <v>7560.0974409448818</v>
      </c>
    </row>
    <row r="333" spans="1:21" ht="15.75" customHeight="1" x14ac:dyDescent="0.3">
      <c r="A333" s="2" t="s">
        <v>577</v>
      </c>
      <c r="B333" s="4" t="s">
        <v>578</v>
      </c>
      <c r="C333" s="4" t="str">
        <f t="shared" si="25"/>
        <v>Saturday</v>
      </c>
      <c r="D333" s="4" t="str">
        <f t="shared" si="26"/>
        <v>Feb-2025</v>
      </c>
      <c r="E333" s="2" t="s">
        <v>43</v>
      </c>
      <c r="F333" s="2" t="s">
        <v>77</v>
      </c>
      <c r="G333" s="2" t="s">
        <v>99</v>
      </c>
      <c r="H333" s="2" t="s">
        <v>122</v>
      </c>
      <c r="I333" s="2">
        <v>3</v>
      </c>
      <c r="J333" s="2">
        <v>3671.12</v>
      </c>
      <c r="K333" s="6">
        <v>0.15</v>
      </c>
      <c r="L333" s="2">
        <v>9361.36</v>
      </c>
      <c r="M333" s="2" t="s">
        <v>74</v>
      </c>
      <c r="N333" s="2" t="s">
        <v>65</v>
      </c>
      <c r="O333" s="2" t="s">
        <v>90</v>
      </c>
      <c r="P333" s="2" t="s">
        <v>50</v>
      </c>
      <c r="Q333">
        <f t="shared" si="27"/>
        <v>11013.36</v>
      </c>
      <c r="R333">
        <f t="shared" si="28"/>
        <v>9361.3559999999998</v>
      </c>
      <c r="U333">
        <f t="shared" si="29"/>
        <v>7560.0974409448818</v>
      </c>
    </row>
    <row r="334" spans="1:21" ht="15.75" customHeight="1" x14ac:dyDescent="0.3">
      <c r="A334" s="2" t="s">
        <v>579</v>
      </c>
      <c r="B334" s="4" t="s">
        <v>116</v>
      </c>
      <c r="C334" s="4" t="str">
        <f t="shared" si="25"/>
        <v>Tuesday</v>
      </c>
      <c r="D334" s="4" t="str">
        <f t="shared" si="26"/>
        <v>Jan-2025</v>
      </c>
      <c r="E334" s="2" t="s">
        <v>68</v>
      </c>
      <c r="F334" s="2" t="s">
        <v>54</v>
      </c>
      <c r="G334" s="2" t="s">
        <v>84</v>
      </c>
      <c r="H334" s="2" t="s">
        <v>85</v>
      </c>
      <c r="I334" s="2">
        <v>5</v>
      </c>
      <c r="J334" s="2">
        <v>3978.3</v>
      </c>
      <c r="K334" s="6">
        <v>0.02</v>
      </c>
      <c r="L334" s="2">
        <v>19493.669999999998</v>
      </c>
      <c r="M334" s="2" t="s">
        <v>81</v>
      </c>
      <c r="N334" s="2" t="s">
        <v>48</v>
      </c>
      <c r="O334" s="2" t="s">
        <v>49</v>
      </c>
      <c r="P334" s="2" t="s">
        <v>50</v>
      </c>
      <c r="Q334">
        <f t="shared" si="27"/>
        <v>19891.5</v>
      </c>
      <c r="R334">
        <f t="shared" si="28"/>
        <v>19493.669999999998</v>
      </c>
      <c r="U334">
        <f t="shared" si="29"/>
        <v>7295.6662896825355</v>
      </c>
    </row>
    <row r="335" spans="1:21" ht="15.75" customHeight="1" x14ac:dyDescent="0.3">
      <c r="A335" s="2" t="s">
        <v>580</v>
      </c>
      <c r="B335" s="4" t="s">
        <v>116</v>
      </c>
      <c r="C335" s="4" t="str">
        <f t="shared" si="25"/>
        <v>Tuesday</v>
      </c>
      <c r="D335" s="4" t="str">
        <f t="shared" si="26"/>
        <v>Jan-2025</v>
      </c>
      <c r="E335" s="2" t="s">
        <v>88</v>
      </c>
      <c r="F335" s="2" t="s">
        <v>77</v>
      </c>
      <c r="G335" s="2" t="s">
        <v>57</v>
      </c>
      <c r="H335" s="2" t="s">
        <v>128</v>
      </c>
      <c r="I335" s="2">
        <v>1</v>
      </c>
      <c r="J335" s="2">
        <v>1322.5</v>
      </c>
      <c r="K335" s="6">
        <v>0.11</v>
      </c>
      <c r="L335" s="2">
        <v>1177.03</v>
      </c>
      <c r="M335" s="2" t="s">
        <v>47</v>
      </c>
      <c r="N335" s="2" t="s">
        <v>48</v>
      </c>
      <c r="O335" s="2" t="s">
        <v>60</v>
      </c>
      <c r="P335" s="2" t="s">
        <v>50</v>
      </c>
      <c r="Q335">
        <f t="shared" si="27"/>
        <v>1322.5</v>
      </c>
      <c r="R335">
        <f t="shared" si="28"/>
        <v>1177.0250000000001</v>
      </c>
      <c r="U335">
        <f t="shared" si="29"/>
        <v>7295.6662896825355</v>
      </c>
    </row>
    <row r="336" spans="1:21" ht="15.75" customHeight="1" x14ac:dyDescent="0.3">
      <c r="A336" s="2" t="s">
        <v>581</v>
      </c>
      <c r="B336" s="4" t="s">
        <v>328</v>
      </c>
      <c r="C336" s="4" t="str">
        <f t="shared" si="25"/>
        <v>Saturday</v>
      </c>
      <c r="D336" s="4" t="str">
        <f t="shared" si="26"/>
        <v>May-2025</v>
      </c>
      <c r="E336" s="2" t="s">
        <v>53</v>
      </c>
      <c r="F336" s="2" t="s">
        <v>72</v>
      </c>
      <c r="G336" s="2" t="s">
        <v>84</v>
      </c>
      <c r="H336" s="2" t="s">
        <v>85</v>
      </c>
      <c r="I336" s="2">
        <v>3</v>
      </c>
      <c r="J336" s="2">
        <v>2495.06</v>
      </c>
      <c r="K336" s="6">
        <v>0.11</v>
      </c>
      <c r="L336" s="2">
        <v>6661.81</v>
      </c>
      <c r="M336" s="2" t="s">
        <v>95</v>
      </c>
      <c r="N336" s="2" t="s">
        <v>48</v>
      </c>
      <c r="O336" s="2" t="s">
        <v>60</v>
      </c>
      <c r="P336" s="2" t="s">
        <v>50</v>
      </c>
      <c r="Q336">
        <f t="shared" si="27"/>
        <v>7485.18</v>
      </c>
      <c r="R336">
        <f t="shared" si="28"/>
        <v>6661.8102000000008</v>
      </c>
      <c r="U336">
        <f t="shared" si="29"/>
        <v>7295.6662896825355</v>
      </c>
    </row>
    <row r="337" spans="1:21" ht="15.75" customHeight="1" x14ac:dyDescent="0.3">
      <c r="A337" s="2" t="s">
        <v>582</v>
      </c>
      <c r="B337" s="4" t="s">
        <v>352</v>
      </c>
      <c r="C337" s="4" t="str">
        <f t="shared" si="25"/>
        <v>Thursday</v>
      </c>
      <c r="D337" s="4" t="str">
        <f t="shared" si="26"/>
        <v>Mar-2025</v>
      </c>
      <c r="E337" s="2" t="s">
        <v>43</v>
      </c>
      <c r="F337" s="2" t="s">
        <v>77</v>
      </c>
      <c r="G337" s="2" t="s">
        <v>160</v>
      </c>
      <c r="H337" s="2" t="s">
        <v>193</v>
      </c>
      <c r="I337" s="2">
        <v>1</v>
      </c>
      <c r="J337" s="2">
        <v>898.25</v>
      </c>
      <c r="K337" s="6">
        <v>0.14000000000000001</v>
      </c>
      <c r="L337" s="2">
        <v>772.5</v>
      </c>
      <c r="M337" s="2" t="s">
        <v>95</v>
      </c>
      <c r="N337" s="2" t="s">
        <v>65</v>
      </c>
      <c r="O337" s="2" t="s">
        <v>90</v>
      </c>
      <c r="P337" s="2" t="s">
        <v>50</v>
      </c>
      <c r="Q337">
        <f t="shared" si="27"/>
        <v>898.25</v>
      </c>
      <c r="R337">
        <f t="shared" si="28"/>
        <v>772.495</v>
      </c>
      <c r="U337">
        <f t="shared" si="29"/>
        <v>7560.0974409448818</v>
      </c>
    </row>
    <row r="338" spans="1:21" ht="15.75" customHeight="1" x14ac:dyDescent="0.3">
      <c r="A338" s="2" t="s">
        <v>583</v>
      </c>
      <c r="B338" s="4" t="s">
        <v>261</v>
      </c>
      <c r="C338" s="4" t="str">
        <f t="shared" si="25"/>
        <v>Wednesday</v>
      </c>
      <c r="D338" s="4" t="str">
        <f t="shared" si="26"/>
        <v>Mar-2025</v>
      </c>
      <c r="E338" s="2" t="s">
        <v>83</v>
      </c>
      <c r="F338" s="2" t="s">
        <v>44</v>
      </c>
      <c r="G338" s="2" t="s">
        <v>99</v>
      </c>
      <c r="H338" s="2" t="s">
        <v>107</v>
      </c>
      <c r="I338" s="2">
        <v>1</v>
      </c>
      <c r="J338" s="2">
        <v>2423.08</v>
      </c>
      <c r="K338" s="6">
        <v>0.03</v>
      </c>
      <c r="L338" s="2">
        <v>2350.39</v>
      </c>
      <c r="M338" s="2" t="s">
        <v>64</v>
      </c>
      <c r="N338" s="2" t="s">
        <v>48</v>
      </c>
      <c r="O338" s="2" t="s">
        <v>90</v>
      </c>
      <c r="P338" s="2" t="s">
        <v>50</v>
      </c>
      <c r="Q338">
        <f t="shared" si="27"/>
        <v>2423.08</v>
      </c>
      <c r="R338">
        <f t="shared" si="28"/>
        <v>2350.3876</v>
      </c>
      <c r="U338">
        <f t="shared" si="29"/>
        <v>7295.6662896825355</v>
      </c>
    </row>
    <row r="339" spans="1:21" ht="15.75" customHeight="1" x14ac:dyDescent="0.3">
      <c r="A339" s="2" t="s">
        <v>584</v>
      </c>
      <c r="B339" s="4" t="s">
        <v>167</v>
      </c>
      <c r="C339" s="4" t="str">
        <f t="shared" si="25"/>
        <v>Wednesday</v>
      </c>
      <c r="D339" s="4" t="str">
        <f t="shared" si="26"/>
        <v>Mar-2025</v>
      </c>
      <c r="E339" s="2" t="s">
        <v>43</v>
      </c>
      <c r="F339" s="2" t="s">
        <v>54</v>
      </c>
      <c r="G339" s="2" t="s">
        <v>57</v>
      </c>
      <c r="H339" s="2" t="s">
        <v>58</v>
      </c>
      <c r="I339" s="2">
        <v>3</v>
      </c>
      <c r="J339" s="2">
        <v>2349.09</v>
      </c>
      <c r="K339" s="6">
        <v>0.05</v>
      </c>
      <c r="L339" s="2">
        <v>6694.91</v>
      </c>
      <c r="M339" s="2" t="s">
        <v>74</v>
      </c>
      <c r="N339" s="2" t="s">
        <v>65</v>
      </c>
      <c r="O339" s="2" t="s">
        <v>60</v>
      </c>
      <c r="P339" s="2" t="s">
        <v>50</v>
      </c>
      <c r="Q339">
        <f t="shared" si="27"/>
        <v>7047.27</v>
      </c>
      <c r="R339">
        <f t="shared" si="28"/>
        <v>6694.9065000000001</v>
      </c>
      <c r="U339">
        <f t="shared" si="29"/>
        <v>7560.0974409448818</v>
      </c>
    </row>
    <row r="340" spans="1:21" ht="15.75" customHeight="1" x14ac:dyDescent="0.3">
      <c r="A340" s="2" t="s">
        <v>585</v>
      </c>
      <c r="B340" s="4" t="s">
        <v>576</v>
      </c>
      <c r="C340" s="4" t="str">
        <f t="shared" si="25"/>
        <v>Sunday</v>
      </c>
      <c r="D340" s="4" t="str">
        <f t="shared" si="26"/>
        <v>Mar-2025</v>
      </c>
      <c r="E340" s="2" t="s">
        <v>68</v>
      </c>
      <c r="F340" s="2" t="s">
        <v>72</v>
      </c>
      <c r="G340" s="2" t="s">
        <v>45</v>
      </c>
      <c r="H340" s="2" t="s">
        <v>63</v>
      </c>
      <c r="I340" s="2">
        <v>3</v>
      </c>
      <c r="J340" s="2">
        <v>1562.53</v>
      </c>
      <c r="K340" s="6">
        <v>0.03</v>
      </c>
      <c r="L340" s="2">
        <v>4546.96</v>
      </c>
      <c r="M340" s="2" t="s">
        <v>64</v>
      </c>
      <c r="N340" s="2" t="s">
        <v>59</v>
      </c>
      <c r="O340" s="2" t="s">
        <v>90</v>
      </c>
      <c r="P340" s="2" t="s">
        <v>96</v>
      </c>
      <c r="Q340">
        <f t="shared" si="27"/>
        <v>4687.59</v>
      </c>
      <c r="R340">
        <f t="shared" si="28"/>
        <v>4546.9623000000001</v>
      </c>
      <c r="U340">
        <f t="shared" si="29"/>
        <v>7935.7313319672139</v>
      </c>
    </row>
    <row r="341" spans="1:21" ht="15.75" customHeight="1" x14ac:dyDescent="0.3">
      <c r="A341" s="2" t="s">
        <v>586</v>
      </c>
      <c r="B341" s="4" t="s">
        <v>389</v>
      </c>
      <c r="C341" s="4" t="str">
        <f t="shared" si="25"/>
        <v>Thursday</v>
      </c>
      <c r="D341" s="4" t="str">
        <f t="shared" si="26"/>
        <v>Apr-2025</v>
      </c>
      <c r="E341" s="2" t="s">
        <v>43</v>
      </c>
      <c r="F341" s="2" t="s">
        <v>54</v>
      </c>
      <c r="G341" s="2" t="s">
        <v>160</v>
      </c>
      <c r="H341" s="2" t="s">
        <v>180</v>
      </c>
      <c r="I341" s="2">
        <v>2</v>
      </c>
      <c r="J341" s="2">
        <v>2634.74</v>
      </c>
      <c r="K341" s="6">
        <v>0.06</v>
      </c>
      <c r="L341" s="2">
        <v>4953.3100000000004</v>
      </c>
      <c r="M341" s="2" t="s">
        <v>81</v>
      </c>
      <c r="N341" s="2" t="s">
        <v>48</v>
      </c>
      <c r="O341" s="2" t="s">
        <v>90</v>
      </c>
      <c r="P341" s="2" t="s">
        <v>50</v>
      </c>
      <c r="Q341">
        <f t="shared" si="27"/>
        <v>5269.48</v>
      </c>
      <c r="R341">
        <f t="shared" si="28"/>
        <v>4953.3111999999992</v>
      </c>
      <c r="U341">
        <f t="shared" si="29"/>
        <v>7295.6662896825355</v>
      </c>
    </row>
    <row r="342" spans="1:21" ht="15.75" customHeight="1" x14ac:dyDescent="0.3">
      <c r="A342" s="2" t="s">
        <v>587</v>
      </c>
      <c r="B342" s="4" t="s">
        <v>225</v>
      </c>
      <c r="C342" s="4" t="str">
        <f t="shared" si="25"/>
        <v>Thursday</v>
      </c>
      <c r="D342" s="4" t="str">
        <f t="shared" si="26"/>
        <v>Jun-2025</v>
      </c>
      <c r="E342" s="2" t="s">
        <v>83</v>
      </c>
      <c r="F342" s="2" t="s">
        <v>77</v>
      </c>
      <c r="G342" s="2" t="s">
        <v>99</v>
      </c>
      <c r="H342" s="2" t="s">
        <v>100</v>
      </c>
      <c r="I342" s="2">
        <v>4</v>
      </c>
      <c r="J342" s="2">
        <v>2082.5300000000002</v>
      </c>
      <c r="K342" s="6">
        <v>0.18</v>
      </c>
      <c r="L342" s="2">
        <v>6830.7</v>
      </c>
      <c r="M342" s="2" t="s">
        <v>81</v>
      </c>
      <c r="N342" s="2" t="s">
        <v>65</v>
      </c>
      <c r="O342" s="2" t="s">
        <v>49</v>
      </c>
      <c r="P342" s="2" t="s">
        <v>50</v>
      </c>
      <c r="Q342">
        <f t="shared" si="27"/>
        <v>8330.1200000000008</v>
      </c>
      <c r="R342">
        <f t="shared" si="28"/>
        <v>6830.6984000000011</v>
      </c>
      <c r="U342">
        <f t="shared" si="29"/>
        <v>7560.0974409448818</v>
      </c>
    </row>
    <row r="343" spans="1:21" ht="15.75" customHeight="1" x14ac:dyDescent="0.3">
      <c r="A343" s="2" t="s">
        <v>588</v>
      </c>
      <c r="B343" s="4" t="s">
        <v>200</v>
      </c>
      <c r="C343" s="4" t="str">
        <f t="shared" si="25"/>
        <v>Saturday</v>
      </c>
      <c r="D343" s="4" t="str">
        <f t="shared" si="26"/>
        <v>May-2025</v>
      </c>
      <c r="E343" s="2" t="s">
        <v>43</v>
      </c>
      <c r="F343" s="2" t="s">
        <v>72</v>
      </c>
      <c r="G343" s="2" t="s">
        <v>99</v>
      </c>
      <c r="H343" s="2" t="s">
        <v>147</v>
      </c>
      <c r="I343" s="2">
        <v>2</v>
      </c>
      <c r="J343" s="2">
        <v>4219.13</v>
      </c>
      <c r="K343" s="6">
        <v>0.22</v>
      </c>
      <c r="L343" s="2">
        <v>6581.84</v>
      </c>
      <c r="M343" s="2" t="s">
        <v>64</v>
      </c>
      <c r="N343" s="2" t="s">
        <v>65</v>
      </c>
      <c r="O343" s="2" t="s">
        <v>90</v>
      </c>
      <c r="P343" s="2" t="s">
        <v>50</v>
      </c>
      <c r="Q343">
        <f t="shared" si="27"/>
        <v>8438.26</v>
      </c>
      <c r="R343">
        <f t="shared" si="28"/>
        <v>6581.8428000000004</v>
      </c>
      <c r="U343">
        <f t="shared" si="29"/>
        <v>7560.0974409448818</v>
      </c>
    </row>
    <row r="344" spans="1:21" ht="15.75" customHeight="1" x14ac:dyDescent="0.3">
      <c r="A344" s="2" t="s">
        <v>589</v>
      </c>
      <c r="B344" s="4" t="s">
        <v>304</v>
      </c>
      <c r="C344" s="4" t="str">
        <f t="shared" si="25"/>
        <v>Monday</v>
      </c>
      <c r="D344" s="4" t="str">
        <f t="shared" si="26"/>
        <v>Jan-2025</v>
      </c>
      <c r="E344" s="2" t="s">
        <v>68</v>
      </c>
      <c r="F344" s="2" t="s">
        <v>72</v>
      </c>
      <c r="G344" s="2" t="s">
        <v>99</v>
      </c>
      <c r="H344" s="2" t="s">
        <v>107</v>
      </c>
      <c r="I344" s="2">
        <v>3</v>
      </c>
      <c r="J344" s="2">
        <v>3306.73</v>
      </c>
      <c r="K344" s="6">
        <v>0.06</v>
      </c>
      <c r="L344" s="2">
        <v>9324.98</v>
      </c>
      <c r="M344" s="2" t="s">
        <v>47</v>
      </c>
      <c r="N344" s="2" t="s">
        <v>59</v>
      </c>
      <c r="O344" s="2" t="s">
        <v>90</v>
      </c>
      <c r="P344" s="2" t="s">
        <v>50</v>
      </c>
      <c r="Q344">
        <f t="shared" si="27"/>
        <v>9920.19</v>
      </c>
      <c r="R344">
        <f t="shared" si="28"/>
        <v>9324.9786000000004</v>
      </c>
      <c r="U344">
        <f t="shared" si="29"/>
        <v>7935.7313319672139</v>
      </c>
    </row>
    <row r="345" spans="1:21" ht="15.75" customHeight="1" x14ac:dyDescent="0.3">
      <c r="A345" s="2" t="s">
        <v>590</v>
      </c>
      <c r="B345" s="4" t="s">
        <v>265</v>
      </c>
      <c r="C345" s="4" t="str">
        <f t="shared" si="25"/>
        <v>Tuesday</v>
      </c>
      <c r="D345" s="4" t="str">
        <f t="shared" si="26"/>
        <v>May-2025</v>
      </c>
      <c r="E345" s="2" t="s">
        <v>43</v>
      </c>
      <c r="F345" s="2" t="s">
        <v>44</v>
      </c>
      <c r="G345" s="2" t="s">
        <v>160</v>
      </c>
      <c r="H345" s="2" t="s">
        <v>180</v>
      </c>
      <c r="I345" s="2">
        <v>4</v>
      </c>
      <c r="J345" s="2">
        <v>4270.95</v>
      </c>
      <c r="K345" s="6">
        <v>0.12</v>
      </c>
      <c r="L345" s="2">
        <v>15033.74</v>
      </c>
      <c r="M345" s="2" t="s">
        <v>64</v>
      </c>
      <c r="N345" s="2" t="s">
        <v>65</v>
      </c>
      <c r="O345" s="2" t="s">
        <v>49</v>
      </c>
      <c r="P345" s="2" t="s">
        <v>50</v>
      </c>
      <c r="Q345">
        <f t="shared" si="27"/>
        <v>17083.8</v>
      </c>
      <c r="R345">
        <f t="shared" si="28"/>
        <v>15033.743999999999</v>
      </c>
      <c r="U345">
        <f t="shared" si="29"/>
        <v>7560.0974409448818</v>
      </c>
    </row>
    <row r="346" spans="1:21" ht="15.75" customHeight="1" x14ac:dyDescent="0.3">
      <c r="A346" s="2" t="s">
        <v>591</v>
      </c>
      <c r="B346" s="4" t="s">
        <v>136</v>
      </c>
      <c r="C346" s="4" t="str">
        <f t="shared" si="25"/>
        <v>Friday</v>
      </c>
      <c r="D346" s="4" t="str">
        <f t="shared" si="26"/>
        <v>May-2025</v>
      </c>
      <c r="E346" s="2" t="s">
        <v>83</v>
      </c>
      <c r="F346" s="2" t="s">
        <v>77</v>
      </c>
      <c r="G346" s="2" t="s">
        <v>99</v>
      </c>
      <c r="H346" s="2" t="s">
        <v>100</v>
      </c>
      <c r="I346" s="2">
        <v>4</v>
      </c>
      <c r="J346" s="2">
        <v>364.9</v>
      </c>
      <c r="K346" s="6">
        <v>0.21</v>
      </c>
      <c r="L346" s="2">
        <v>1153.08</v>
      </c>
      <c r="M346" s="2" t="s">
        <v>64</v>
      </c>
      <c r="N346" s="2" t="s">
        <v>65</v>
      </c>
      <c r="O346" s="2" t="s">
        <v>90</v>
      </c>
      <c r="P346" s="2" t="s">
        <v>50</v>
      </c>
      <c r="Q346">
        <f t="shared" si="27"/>
        <v>1459.6</v>
      </c>
      <c r="R346">
        <f t="shared" si="28"/>
        <v>1153.0840000000001</v>
      </c>
      <c r="U346">
        <f t="shared" si="29"/>
        <v>7560.0974409448818</v>
      </c>
    </row>
    <row r="347" spans="1:21" ht="15.75" customHeight="1" x14ac:dyDescent="0.3">
      <c r="A347" s="2" t="s">
        <v>592</v>
      </c>
      <c r="B347" s="4" t="s">
        <v>273</v>
      </c>
      <c r="C347" s="4" t="str">
        <f t="shared" si="25"/>
        <v>Thursday</v>
      </c>
      <c r="D347" s="4" t="str">
        <f t="shared" si="26"/>
        <v>May-2025</v>
      </c>
      <c r="E347" s="2" t="s">
        <v>88</v>
      </c>
      <c r="F347" s="2" t="s">
        <v>77</v>
      </c>
      <c r="G347" s="2" t="s">
        <v>57</v>
      </c>
      <c r="H347" s="2" t="s">
        <v>141</v>
      </c>
      <c r="I347" s="2">
        <v>2</v>
      </c>
      <c r="J347" s="2">
        <v>3916.81</v>
      </c>
      <c r="K347" s="6">
        <v>0.12</v>
      </c>
      <c r="L347" s="2">
        <v>6893.59</v>
      </c>
      <c r="M347" s="2" t="s">
        <v>81</v>
      </c>
      <c r="N347" s="2" t="s">
        <v>59</v>
      </c>
      <c r="O347" s="2" t="s">
        <v>49</v>
      </c>
      <c r="P347" s="2" t="s">
        <v>50</v>
      </c>
      <c r="Q347">
        <f t="shared" si="27"/>
        <v>7833.62</v>
      </c>
      <c r="R347">
        <f t="shared" si="28"/>
        <v>6893.5856000000003</v>
      </c>
      <c r="U347">
        <f t="shared" si="29"/>
        <v>7935.7313319672139</v>
      </c>
    </row>
    <row r="348" spans="1:21" ht="15.75" customHeight="1" x14ac:dyDescent="0.3">
      <c r="A348" s="2" t="s">
        <v>593</v>
      </c>
      <c r="B348" s="4" t="s">
        <v>87</v>
      </c>
      <c r="C348" s="4" t="str">
        <f t="shared" si="25"/>
        <v>Wednesday</v>
      </c>
      <c r="D348" s="4" t="str">
        <f t="shared" si="26"/>
        <v>Jan-2025</v>
      </c>
      <c r="E348" s="2" t="s">
        <v>83</v>
      </c>
      <c r="F348" s="2" t="s">
        <v>77</v>
      </c>
      <c r="G348" s="2" t="s">
        <v>45</v>
      </c>
      <c r="H348" s="2" t="s">
        <v>46</v>
      </c>
      <c r="I348" s="2">
        <v>2</v>
      </c>
      <c r="J348" s="2">
        <v>2923.77</v>
      </c>
      <c r="K348" s="6">
        <v>0.04</v>
      </c>
      <c r="L348" s="2">
        <v>5613.64</v>
      </c>
      <c r="M348" s="2" t="s">
        <v>81</v>
      </c>
      <c r="N348" s="2" t="s">
        <v>48</v>
      </c>
      <c r="O348" s="2" t="s">
        <v>90</v>
      </c>
      <c r="P348" s="2" t="s">
        <v>50</v>
      </c>
      <c r="Q348">
        <f t="shared" si="27"/>
        <v>5847.54</v>
      </c>
      <c r="R348">
        <f t="shared" si="28"/>
        <v>5613.6383999999998</v>
      </c>
      <c r="U348">
        <f t="shared" si="29"/>
        <v>7295.6662896825355</v>
      </c>
    </row>
    <row r="349" spans="1:21" ht="15.75" customHeight="1" x14ac:dyDescent="0.3">
      <c r="A349" s="2" t="s">
        <v>594</v>
      </c>
      <c r="B349" s="4" t="s">
        <v>473</v>
      </c>
      <c r="C349" s="4" t="str">
        <f t="shared" si="25"/>
        <v>Tuesday</v>
      </c>
      <c r="D349" s="4" t="str">
        <f t="shared" si="26"/>
        <v>Jan-2025</v>
      </c>
      <c r="E349" s="2" t="s">
        <v>83</v>
      </c>
      <c r="F349" s="2" t="s">
        <v>44</v>
      </c>
      <c r="G349" s="2" t="s">
        <v>84</v>
      </c>
      <c r="H349" s="2" t="s">
        <v>85</v>
      </c>
      <c r="I349" s="2">
        <v>1</v>
      </c>
      <c r="J349" s="2">
        <v>284.85000000000002</v>
      </c>
      <c r="K349" s="6">
        <v>0.05</v>
      </c>
      <c r="L349" s="2">
        <v>270.61</v>
      </c>
      <c r="M349" s="2" t="s">
        <v>74</v>
      </c>
      <c r="N349" s="2" t="s">
        <v>65</v>
      </c>
      <c r="O349" s="2" t="s">
        <v>60</v>
      </c>
      <c r="P349" s="2" t="s">
        <v>69</v>
      </c>
      <c r="Q349">
        <f t="shared" si="27"/>
        <v>284.85000000000002</v>
      </c>
      <c r="R349">
        <f t="shared" si="28"/>
        <v>270.60750000000002</v>
      </c>
      <c r="U349">
        <f t="shared" si="29"/>
        <v>7560.0974409448818</v>
      </c>
    </row>
    <row r="350" spans="1:21" ht="15.75" customHeight="1" x14ac:dyDescent="0.3">
      <c r="A350" s="2" t="s">
        <v>595</v>
      </c>
      <c r="B350" s="4" t="s">
        <v>596</v>
      </c>
      <c r="C350" s="4" t="str">
        <f t="shared" si="25"/>
        <v>Saturday</v>
      </c>
      <c r="D350" s="4" t="str">
        <f t="shared" si="26"/>
        <v>Mar-2025</v>
      </c>
      <c r="E350" s="2" t="s">
        <v>53</v>
      </c>
      <c r="F350" s="2" t="s">
        <v>77</v>
      </c>
      <c r="G350" s="2" t="s">
        <v>57</v>
      </c>
      <c r="H350" s="2" t="s">
        <v>110</v>
      </c>
      <c r="I350" s="2">
        <v>2</v>
      </c>
      <c r="J350" s="2">
        <v>1208.7</v>
      </c>
      <c r="K350" s="6">
        <v>0.22</v>
      </c>
      <c r="L350" s="2">
        <v>1885.57</v>
      </c>
      <c r="M350" s="2" t="s">
        <v>95</v>
      </c>
      <c r="N350" s="2" t="s">
        <v>59</v>
      </c>
      <c r="O350" s="2" t="s">
        <v>60</v>
      </c>
      <c r="P350" s="2" t="s">
        <v>50</v>
      </c>
      <c r="Q350">
        <f t="shared" si="27"/>
        <v>2417.4</v>
      </c>
      <c r="R350">
        <f t="shared" si="28"/>
        <v>1885.5720000000001</v>
      </c>
      <c r="U350">
        <f t="shared" si="29"/>
        <v>7935.7313319672139</v>
      </c>
    </row>
    <row r="351" spans="1:21" ht="15.75" customHeight="1" x14ac:dyDescent="0.3">
      <c r="A351" s="2" t="s">
        <v>597</v>
      </c>
      <c r="B351" s="4" t="s">
        <v>200</v>
      </c>
      <c r="C351" s="4" t="str">
        <f t="shared" si="25"/>
        <v>Saturday</v>
      </c>
      <c r="D351" s="4" t="str">
        <f t="shared" si="26"/>
        <v>May-2025</v>
      </c>
      <c r="E351" s="2" t="s">
        <v>88</v>
      </c>
      <c r="F351" s="2" t="s">
        <v>72</v>
      </c>
      <c r="G351" s="2" t="s">
        <v>57</v>
      </c>
      <c r="H351" s="2" t="s">
        <v>58</v>
      </c>
      <c r="I351" s="2">
        <v>3</v>
      </c>
      <c r="J351" s="2">
        <v>4747.47</v>
      </c>
      <c r="K351" s="6">
        <v>0.11</v>
      </c>
      <c r="L351" s="2">
        <v>12675.74</v>
      </c>
      <c r="M351" s="2" t="s">
        <v>95</v>
      </c>
      <c r="N351" s="2" t="s">
        <v>48</v>
      </c>
      <c r="O351" s="2" t="s">
        <v>49</v>
      </c>
      <c r="P351" s="2" t="s">
        <v>50</v>
      </c>
      <c r="Q351">
        <f t="shared" si="27"/>
        <v>14242.41</v>
      </c>
      <c r="R351">
        <f t="shared" si="28"/>
        <v>12675.7449</v>
      </c>
      <c r="U351">
        <f t="shared" si="29"/>
        <v>7295.6662896825355</v>
      </c>
    </row>
    <row r="352" spans="1:21" ht="15.75" customHeight="1" x14ac:dyDescent="0.3">
      <c r="A352" s="2" t="s">
        <v>598</v>
      </c>
      <c r="B352" s="4" t="s">
        <v>178</v>
      </c>
      <c r="C352" s="4" t="str">
        <f t="shared" si="25"/>
        <v>Sunday</v>
      </c>
      <c r="D352" s="4" t="str">
        <f t="shared" si="26"/>
        <v>Mar-2025</v>
      </c>
      <c r="E352" s="2" t="s">
        <v>83</v>
      </c>
      <c r="F352" s="2" t="s">
        <v>44</v>
      </c>
      <c r="G352" s="2" t="s">
        <v>99</v>
      </c>
      <c r="H352" s="2" t="s">
        <v>107</v>
      </c>
      <c r="I352" s="2">
        <v>2</v>
      </c>
      <c r="J352" s="2">
        <v>4745.6099999999997</v>
      </c>
      <c r="K352" s="6">
        <v>0.23</v>
      </c>
      <c r="L352" s="2">
        <v>7308.24</v>
      </c>
      <c r="M352" s="2" t="s">
        <v>81</v>
      </c>
      <c r="N352" s="2" t="s">
        <v>48</v>
      </c>
      <c r="O352" s="2" t="s">
        <v>60</v>
      </c>
      <c r="P352" s="2" t="s">
        <v>50</v>
      </c>
      <c r="Q352">
        <f t="shared" si="27"/>
        <v>9491.2199999999993</v>
      </c>
      <c r="R352">
        <f t="shared" si="28"/>
        <v>7308.2393999999995</v>
      </c>
      <c r="U352">
        <f t="shared" si="29"/>
        <v>7295.6662896825355</v>
      </c>
    </row>
    <row r="353" spans="1:21" ht="15.75" customHeight="1" x14ac:dyDescent="0.3">
      <c r="A353" s="2" t="s">
        <v>599</v>
      </c>
      <c r="B353" s="4" t="s">
        <v>600</v>
      </c>
      <c r="C353" s="4" t="str">
        <f t="shared" si="25"/>
        <v>Saturday</v>
      </c>
      <c r="D353" s="4" t="str">
        <f t="shared" si="26"/>
        <v>Jun-2025</v>
      </c>
      <c r="E353" s="2" t="s">
        <v>53</v>
      </c>
      <c r="F353" s="2" t="s">
        <v>54</v>
      </c>
      <c r="G353" s="2" t="s">
        <v>99</v>
      </c>
      <c r="H353" s="2" t="s">
        <v>122</v>
      </c>
      <c r="I353" s="2">
        <v>2</v>
      </c>
      <c r="J353" s="2">
        <v>703.49</v>
      </c>
      <c r="K353" s="6">
        <v>0.18</v>
      </c>
      <c r="L353" s="2">
        <v>1153.72</v>
      </c>
      <c r="M353" s="2" t="s">
        <v>64</v>
      </c>
      <c r="N353" s="2" t="s">
        <v>59</v>
      </c>
      <c r="O353" s="2" t="s">
        <v>90</v>
      </c>
      <c r="P353" s="2" t="s">
        <v>69</v>
      </c>
      <c r="Q353">
        <f t="shared" si="27"/>
        <v>1406.98</v>
      </c>
      <c r="R353">
        <f t="shared" si="28"/>
        <v>1153.7236</v>
      </c>
      <c r="U353">
        <f t="shared" si="29"/>
        <v>7935.7313319672139</v>
      </c>
    </row>
    <row r="354" spans="1:21" ht="15.75" customHeight="1" x14ac:dyDescent="0.3">
      <c r="A354" s="2" t="s">
        <v>601</v>
      </c>
      <c r="B354" s="4" t="s">
        <v>225</v>
      </c>
      <c r="C354" s="4" t="str">
        <f t="shared" si="25"/>
        <v>Thursday</v>
      </c>
      <c r="D354" s="4" t="str">
        <f t="shared" si="26"/>
        <v>Jun-2025</v>
      </c>
      <c r="E354" s="2" t="s">
        <v>68</v>
      </c>
      <c r="F354" s="2" t="s">
        <v>44</v>
      </c>
      <c r="G354" s="2" t="s">
        <v>160</v>
      </c>
      <c r="H354" s="2" t="s">
        <v>193</v>
      </c>
      <c r="I354" s="2">
        <v>1</v>
      </c>
      <c r="J354" s="2">
        <v>3302.48</v>
      </c>
      <c r="K354" s="6">
        <v>0</v>
      </c>
      <c r="L354" s="2">
        <v>3302.48</v>
      </c>
      <c r="M354" s="2" t="s">
        <v>95</v>
      </c>
      <c r="N354" s="2" t="s">
        <v>59</v>
      </c>
      <c r="O354" s="2" t="s">
        <v>49</v>
      </c>
      <c r="P354" s="2" t="s">
        <v>50</v>
      </c>
      <c r="Q354">
        <f t="shared" si="27"/>
        <v>3302.48</v>
      </c>
      <c r="R354">
        <f t="shared" si="28"/>
        <v>3302.48</v>
      </c>
      <c r="U354">
        <f t="shared" si="29"/>
        <v>7935.7313319672139</v>
      </c>
    </row>
    <row r="355" spans="1:21" ht="15.75" customHeight="1" x14ac:dyDescent="0.3">
      <c r="A355" s="2" t="s">
        <v>602</v>
      </c>
      <c r="B355" s="4" t="s">
        <v>52</v>
      </c>
      <c r="C355" s="4" t="str">
        <f t="shared" si="25"/>
        <v>Friday</v>
      </c>
      <c r="D355" s="4" t="str">
        <f t="shared" si="26"/>
        <v>Jan-2025</v>
      </c>
      <c r="E355" s="2" t="s">
        <v>68</v>
      </c>
      <c r="F355" s="2" t="s">
        <v>72</v>
      </c>
      <c r="G355" s="2" t="s">
        <v>84</v>
      </c>
      <c r="H355" s="2" t="s">
        <v>93</v>
      </c>
      <c r="I355" s="2">
        <v>2</v>
      </c>
      <c r="J355" s="2">
        <v>1106.93</v>
      </c>
      <c r="K355" s="6">
        <v>0.17</v>
      </c>
      <c r="L355" s="2">
        <v>1837.5</v>
      </c>
      <c r="M355" s="2" t="s">
        <v>81</v>
      </c>
      <c r="N355" s="2" t="s">
        <v>65</v>
      </c>
      <c r="O355" s="2" t="s">
        <v>90</v>
      </c>
      <c r="P355" s="2" t="s">
        <v>50</v>
      </c>
      <c r="Q355">
        <f t="shared" si="27"/>
        <v>2213.86</v>
      </c>
      <c r="R355">
        <f t="shared" si="28"/>
        <v>1837.5038</v>
      </c>
      <c r="U355">
        <f t="shared" si="29"/>
        <v>7560.0974409448818</v>
      </c>
    </row>
    <row r="356" spans="1:21" ht="15.75" customHeight="1" x14ac:dyDescent="0.3">
      <c r="A356" s="2" t="s">
        <v>603</v>
      </c>
      <c r="B356" s="4" t="s">
        <v>393</v>
      </c>
      <c r="C356" s="4" t="str">
        <f t="shared" si="25"/>
        <v>Thursday</v>
      </c>
      <c r="D356" s="4" t="str">
        <f t="shared" si="26"/>
        <v>Feb-2025</v>
      </c>
      <c r="E356" s="2" t="s">
        <v>68</v>
      </c>
      <c r="F356" s="2" t="s">
        <v>44</v>
      </c>
      <c r="G356" s="2" t="s">
        <v>45</v>
      </c>
      <c r="H356" s="2" t="s">
        <v>63</v>
      </c>
      <c r="I356" s="2">
        <v>2</v>
      </c>
      <c r="J356" s="2">
        <v>2152.25</v>
      </c>
      <c r="K356" s="6">
        <v>0.22</v>
      </c>
      <c r="L356" s="2">
        <v>3357.51</v>
      </c>
      <c r="M356" s="2" t="s">
        <v>64</v>
      </c>
      <c r="N356" s="2" t="s">
        <v>59</v>
      </c>
      <c r="O356" s="2" t="s">
        <v>49</v>
      </c>
      <c r="P356" s="2" t="s">
        <v>50</v>
      </c>
      <c r="Q356">
        <f t="shared" si="27"/>
        <v>4304.5</v>
      </c>
      <c r="R356">
        <f t="shared" si="28"/>
        <v>3357.51</v>
      </c>
      <c r="U356">
        <f t="shared" si="29"/>
        <v>7935.7313319672139</v>
      </c>
    </row>
    <row r="357" spans="1:21" ht="15.75" customHeight="1" x14ac:dyDescent="0.3">
      <c r="A357" s="2" t="s">
        <v>604</v>
      </c>
      <c r="B357" s="4" t="s">
        <v>231</v>
      </c>
      <c r="C357" s="4" t="str">
        <f t="shared" si="25"/>
        <v>Sunday</v>
      </c>
      <c r="D357" s="4" t="str">
        <f t="shared" si="26"/>
        <v>Feb-2025</v>
      </c>
      <c r="E357" s="2" t="s">
        <v>88</v>
      </c>
      <c r="F357" s="2" t="s">
        <v>54</v>
      </c>
      <c r="G357" s="2" t="s">
        <v>45</v>
      </c>
      <c r="H357" s="2" t="s">
        <v>73</v>
      </c>
      <c r="I357" s="2">
        <v>3</v>
      </c>
      <c r="J357" s="2">
        <v>4174.34</v>
      </c>
      <c r="K357" s="6">
        <v>0.24</v>
      </c>
      <c r="L357" s="2">
        <v>9517.5</v>
      </c>
      <c r="M357" s="2" t="s">
        <v>64</v>
      </c>
      <c r="N357" s="2" t="s">
        <v>48</v>
      </c>
      <c r="O357" s="2" t="s">
        <v>60</v>
      </c>
      <c r="P357" s="2" t="s">
        <v>50</v>
      </c>
      <c r="Q357">
        <f t="shared" si="27"/>
        <v>12523.02</v>
      </c>
      <c r="R357">
        <f t="shared" si="28"/>
        <v>9517.4952000000012</v>
      </c>
      <c r="U357">
        <f t="shared" si="29"/>
        <v>7295.6662896825355</v>
      </c>
    </row>
    <row r="358" spans="1:21" ht="15.75" customHeight="1" x14ac:dyDescent="0.3">
      <c r="A358" s="2" t="s">
        <v>605</v>
      </c>
      <c r="B358" s="4" t="s">
        <v>578</v>
      </c>
      <c r="C358" s="4" t="str">
        <f t="shared" si="25"/>
        <v>Saturday</v>
      </c>
      <c r="D358" s="4" t="str">
        <f t="shared" si="26"/>
        <v>Feb-2025</v>
      </c>
      <c r="E358" s="2" t="s">
        <v>88</v>
      </c>
      <c r="F358" s="2" t="s">
        <v>54</v>
      </c>
      <c r="G358" s="2" t="s">
        <v>45</v>
      </c>
      <c r="H358" s="2" t="s">
        <v>73</v>
      </c>
      <c r="I358" s="2">
        <v>2</v>
      </c>
      <c r="J358" s="2">
        <v>113.42</v>
      </c>
      <c r="K358" s="6">
        <v>0.17</v>
      </c>
      <c r="L358" s="2">
        <v>188.28</v>
      </c>
      <c r="M358" s="2" t="s">
        <v>74</v>
      </c>
      <c r="N358" s="2" t="s">
        <v>65</v>
      </c>
      <c r="O358" s="2" t="s">
        <v>90</v>
      </c>
      <c r="P358" s="2" t="s">
        <v>50</v>
      </c>
      <c r="Q358">
        <f t="shared" si="27"/>
        <v>226.84</v>
      </c>
      <c r="R358">
        <f t="shared" si="28"/>
        <v>188.27719999999999</v>
      </c>
      <c r="U358">
        <f t="shared" si="29"/>
        <v>7560.0974409448818</v>
      </c>
    </row>
    <row r="359" spans="1:21" ht="15.75" customHeight="1" x14ac:dyDescent="0.3">
      <c r="A359" s="2" t="s">
        <v>606</v>
      </c>
      <c r="B359" s="4" t="s">
        <v>204</v>
      </c>
      <c r="C359" s="4" t="str">
        <f t="shared" si="25"/>
        <v>Thursday</v>
      </c>
      <c r="D359" s="4" t="str">
        <f t="shared" si="26"/>
        <v>Apr-2025</v>
      </c>
      <c r="E359" s="2" t="s">
        <v>53</v>
      </c>
      <c r="F359" s="2" t="s">
        <v>54</v>
      </c>
      <c r="G359" s="2" t="s">
        <v>45</v>
      </c>
      <c r="H359" s="2" t="s">
        <v>46</v>
      </c>
      <c r="I359" s="2">
        <v>2</v>
      </c>
      <c r="J359" s="2">
        <v>2338.08</v>
      </c>
      <c r="K359" s="6">
        <v>0.24</v>
      </c>
      <c r="L359" s="2">
        <v>3553.88</v>
      </c>
      <c r="M359" s="2" t="s">
        <v>81</v>
      </c>
      <c r="N359" s="2" t="s">
        <v>59</v>
      </c>
      <c r="O359" s="2" t="s">
        <v>60</v>
      </c>
      <c r="P359" s="2" t="s">
        <v>50</v>
      </c>
      <c r="Q359">
        <f t="shared" si="27"/>
        <v>4676.16</v>
      </c>
      <c r="R359">
        <f t="shared" si="28"/>
        <v>3553.8815999999997</v>
      </c>
      <c r="U359">
        <f t="shared" si="29"/>
        <v>7935.7313319672139</v>
      </c>
    </row>
    <row r="360" spans="1:21" ht="15.75" customHeight="1" x14ac:dyDescent="0.3">
      <c r="A360" s="2" t="s">
        <v>607</v>
      </c>
      <c r="B360" s="4" t="s">
        <v>145</v>
      </c>
      <c r="C360" s="4" t="str">
        <f t="shared" si="25"/>
        <v>Monday</v>
      </c>
      <c r="D360" s="4" t="str">
        <f t="shared" si="26"/>
        <v>Mar-2025</v>
      </c>
      <c r="E360" s="2" t="s">
        <v>43</v>
      </c>
      <c r="F360" s="2" t="s">
        <v>44</v>
      </c>
      <c r="G360" s="2" t="s">
        <v>99</v>
      </c>
      <c r="H360" s="2" t="s">
        <v>100</v>
      </c>
      <c r="I360" s="2">
        <v>3</v>
      </c>
      <c r="J360" s="2">
        <v>2187.38</v>
      </c>
      <c r="K360" s="6">
        <v>0.03</v>
      </c>
      <c r="L360" s="2">
        <v>6365.28</v>
      </c>
      <c r="M360" s="2" t="s">
        <v>81</v>
      </c>
      <c r="N360" s="2" t="s">
        <v>59</v>
      </c>
      <c r="O360" s="2" t="s">
        <v>90</v>
      </c>
      <c r="P360" s="2" t="s">
        <v>69</v>
      </c>
      <c r="Q360">
        <f t="shared" si="27"/>
        <v>6562.14</v>
      </c>
      <c r="R360">
        <f t="shared" si="28"/>
        <v>6365.2758000000003</v>
      </c>
      <c r="U360">
        <f t="shared" si="29"/>
        <v>7935.7313319672139</v>
      </c>
    </row>
    <row r="361" spans="1:21" ht="15.75" customHeight="1" x14ac:dyDescent="0.3">
      <c r="A361" s="2" t="s">
        <v>608</v>
      </c>
      <c r="B361" s="4" t="s">
        <v>80</v>
      </c>
      <c r="C361" s="4" t="str">
        <f t="shared" si="25"/>
        <v>Thursday</v>
      </c>
      <c r="D361" s="4" t="str">
        <f t="shared" si="26"/>
        <v>Jan-2025</v>
      </c>
      <c r="E361" s="2" t="s">
        <v>43</v>
      </c>
      <c r="F361" s="2" t="s">
        <v>77</v>
      </c>
      <c r="G361" s="2" t="s">
        <v>99</v>
      </c>
      <c r="H361" s="2" t="s">
        <v>107</v>
      </c>
      <c r="I361" s="2">
        <v>3</v>
      </c>
      <c r="J361" s="2">
        <v>4404.53</v>
      </c>
      <c r="K361" s="6">
        <v>0.02</v>
      </c>
      <c r="L361" s="2">
        <v>12949.32</v>
      </c>
      <c r="M361" s="2" t="s">
        <v>74</v>
      </c>
      <c r="N361" s="2" t="s">
        <v>59</v>
      </c>
      <c r="O361" s="2" t="s">
        <v>60</v>
      </c>
      <c r="P361" s="2" t="s">
        <v>50</v>
      </c>
      <c r="Q361">
        <f t="shared" si="27"/>
        <v>13213.59</v>
      </c>
      <c r="R361">
        <f t="shared" si="28"/>
        <v>12949.3182</v>
      </c>
      <c r="U361">
        <f t="shared" si="29"/>
        <v>7935.7313319672139</v>
      </c>
    </row>
    <row r="362" spans="1:21" ht="15.75" customHeight="1" x14ac:dyDescent="0.3">
      <c r="A362" s="2" t="s">
        <v>609</v>
      </c>
      <c r="B362" s="4" t="s">
        <v>109</v>
      </c>
      <c r="C362" s="4" t="str">
        <f t="shared" si="25"/>
        <v>Tuesday</v>
      </c>
      <c r="D362" s="4" t="str">
        <f t="shared" si="26"/>
        <v>Mar-2025</v>
      </c>
      <c r="E362" s="2" t="s">
        <v>43</v>
      </c>
      <c r="F362" s="2" t="s">
        <v>44</v>
      </c>
      <c r="G362" s="2" t="s">
        <v>84</v>
      </c>
      <c r="H362" s="2" t="s">
        <v>85</v>
      </c>
      <c r="I362" s="2">
        <v>4</v>
      </c>
      <c r="J362" s="2">
        <v>4019.51</v>
      </c>
      <c r="K362" s="6">
        <v>0.16</v>
      </c>
      <c r="L362" s="2">
        <v>13505.55</v>
      </c>
      <c r="M362" s="2" t="s">
        <v>74</v>
      </c>
      <c r="N362" s="2" t="s">
        <v>59</v>
      </c>
      <c r="O362" s="2" t="s">
        <v>90</v>
      </c>
      <c r="P362" s="2" t="s">
        <v>50</v>
      </c>
      <c r="Q362">
        <f t="shared" si="27"/>
        <v>16078.04</v>
      </c>
      <c r="R362">
        <f t="shared" si="28"/>
        <v>13505.553600000001</v>
      </c>
      <c r="U362">
        <f t="shared" si="29"/>
        <v>7935.7313319672139</v>
      </c>
    </row>
    <row r="363" spans="1:21" ht="15.75" customHeight="1" x14ac:dyDescent="0.3">
      <c r="A363" s="2" t="s">
        <v>610</v>
      </c>
      <c r="B363" s="4" t="s">
        <v>611</v>
      </c>
      <c r="C363" s="4" t="str">
        <f t="shared" si="25"/>
        <v>Friday</v>
      </c>
      <c r="D363" s="4" t="str">
        <f t="shared" si="26"/>
        <v>Feb-2025</v>
      </c>
      <c r="E363" s="2" t="s">
        <v>53</v>
      </c>
      <c r="F363" s="2" t="s">
        <v>54</v>
      </c>
      <c r="G363" s="2" t="s">
        <v>45</v>
      </c>
      <c r="H363" s="2" t="s">
        <v>78</v>
      </c>
      <c r="I363" s="2">
        <v>4</v>
      </c>
      <c r="J363" s="2">
        <v>4031.1</v>
      </c>
      <c r="K363" s="6">
        <v>0.17</v>
      </c>
      <c r="L363" s="2">
        <v>13383.25</v>
      </c>
      <c r="M363" s="2" t="s">
        <v>74</v>
      </c>
      <c r="N363" s="2" t="s">
        <v>59</v>
      </c>
      <c r="O363" s="2" t="s">
        <v>90</v>
      </c>
      <c r="P363" s="2" t="s">
        <v>142</v>
      </c>
      <c r="Q363">
        <f t="shared" si="27"/>
        <v>16124.4</v>
      </c>
      <c r="R363">
        <f t="shared" si="28"/>
        <v>13383.251999999999</v>
      </c>
      <c r="U363">
        <f t="shared" si="29"/>
        <v>7935.7313319672139</v>
      </c>
    </row>
    <row r="364" spans="1:21" ht="15.75" customHeight="1" x14ac:dyDescent="0.3">
      <c r="A364" s="2" t="s">
        <v>612</v>
      </c>
      <c r="B364" s="4" t="s">
        <v>149</v>
      </c>
      <c r="C364" s="4" t="str">
        <f t="shared" si="25"/>
        <v>Wednesday</v>
      </c>
      <c r="D364" s="4" t="str">
        <f t="shared" si="26"/>
        <v>Feb-2025</v>
      </c>
      <c r="E364" s="2" t="s">
        <v>88</v>
      </c>
      <c r="F364" s="2" t="s">
        <v>72</v>
      </c>
      <c r="G364" s="2" t="s">
        <v>57</v>
      </c>
      <c r="H364" s="2" t="s">
        <v>128</v>
      </c>
      <c r="I364" s="2">
        <v>1</v>
      </c>
      <c r="J364" s="2">
        <v>4449.21</v>
      </c>
      <c r="K364" s="6">
        <v>0.11</v>
      </c>
      <c r="L364" s="2">
        <v>3959.8</v>
      </c>
      <c r="M364" s="2" t="s">
        <v>74</v>
      </c>
      <c r="N364" s="2" t="s">
        <v>65</v>
      </c>
      <c r="O364" s="2" t="s">
        <v>90</v>
      </c>
      <c r="P364" s="2" t="s">
        <v>50</v>
      </c>
      <c r="Q364">
        <f t="shared" si="27"/>
        <v>4449.21</v>
      </c>
      <c r="R364">
        <f t="shared" si="28"/>
        <v>3959.7969000000003</v>
      </c>
      <c r="U364">
        <f t="shared" si="29"/>
        <v>7560.0974409448818</v>
      </c>
    </row>
    <row r="365" spans="1:21" ht="15.75" customHeight="1" x14ac:dyDescent="0.3">
      <c r="A365" s="2" t="s">
        <v>613</v>
      </c>
      <c r="B365" s="4" t="s">
        <v>202</v>
      </c>
      <c r="C365" s="4" t="str">
        <f t="shared" si="25"/>
        <v>Wednesday</v>
      </c>
      <c r="D365" s="4" t="str">
        <f t="shared" si="26"/>
        <v>Apr-2025</v>
      </c>
      <c r="E365" s="2" t="s">
        <v>43</v>
      </c>
      <c r="F365" s="2" t="s">
        <v>54</v>
      </c>
      <c r="G365" s="2" t="s">
        <v>45</v>
      </c>
      <c r="H365" s="2" t="s">
        <v>78</v>
      </c>
      <c r="I365" s="2">
        <v>5</v>
      </c>
      <c r="J365" s="2">
        <v>566.69000000000005</v>
      </c>
      <c r="K365" s="6">
        <v>0.17</v>
      </c>
      <c r="L365" s="2">
        <v>2351.7600000000002</v>
      </c>
      <c r="M365" s="2" t="s">
        <v>64</v>
      </c>
      <c r="N365" s="2" t="s">
        <v>59</v>
      </c>
      <c r="O365" s="2" t="s">
        <v>90</v>
      </c>
      <c r="P365" s="2" t="s">
        <v>50</v>
      </c>
      <c r="Q365">
        <f t="shared" si="27"/>
        <v>2833.4500000000003</v>
      </c>
      <c r="R365">
        <f t="shared" si="28"/>
        <v>2351.7635</v>
      </c>
      <c r="U365">
        <f t="shared" si="29"/>
        <v>7935.7313319672139</v>
      </c>
    </row>
    <row r="366" spans="1:21" ht="15.75" customHeight="1" x14ac:dyDescent="0.3">
      <c r="A366" s="2" t="s">
        <v>614</v>
      </c>
      <c r="B366" s="4" t="s">
        <v>393</v>
      </c>
      <c r="C366" s="4" t="str">
        <f t="shared" si="25"/>
        <v>Thursday</v>
      </c>
      <c r="D366" s="4" t="str">
        <f t="shared" si="26"/>
        <v>Feb-2025</v>
      </c>
      <c r="E366" s="2" t="s">
        <v>68</v>
      </c>
      <c r="F366" s="2" t="s">
        <v>54</v>
      </c>
      <c r="G366" s="2" t="s">
        <v>84</v>
      </c>
      <c r="H366" s="2" t="s">
        <v>119</v>
      </c>
      <c r="I366" s="2">
        <v>1</v>
      </c>
      <c r="J366" s="2">
        <v>3252.65</v>
      </c>
      <c r="K366" s="6">
        <v>0.04</v>
      </c>
      <c r="L366" s="2">
        <v>3122.54</v>
      </c>
      <c r="M366" s="2" t="s">
        <v>64</v>
      </c>
      <c r="N366" s="2" t="s">
        <v>48</v>
      </c>
      <c r="O366" s="2" t="s">
        <v>60</v>
      </c>
      <c r="P366" s="2" t="s">
        <v>69</v>
      </c>
      <c r="Q366">
        <f t="shared" si="27"/>
        <v>3252.65</v>
      </c>
      <c r="R366">
        <f t="shared" si="28"/>
        <v>3122.5439999999999</v>
      </c>
      <c r="U366">
        <f t="shared" si="29"/>
        <v>7295.6662896825355</v>
      </c>
    </row>
    <row r="367" spans="1:21" ht="15.75" customHeight="1" x14ac:dyDescent="0.3">
      <c r="A367" s="2" t="s">
        <v>615</v>
      </c>
      <c r="B367" s="4" t="s">
        <v>433</v>
      </c>
      <c r="C367" s="4" t="str">
        <f t="shared" si="25"/>
        <v>Saturday</v>
      </c>
      <c r="D367" s="4" t="str">
        <f t="shared" si="26"/>
        <v>Jun-2025</v>
      </c>
      <c r="E367" s="2" t="s">
        <v>43</v>
      </c>
      <c r="F367" s="2" t="s">
        <v>54</v>
      </c>
      <c r="G367" s="2" t="s">
        <v>45</v>
      </c>
      <c r="H367" s="2" t="s">
        <v>73</v>
      </c>
      <c r="I367" s="2">
        <v>3</v>
      </c>
      <c r="J367" s="2">
        <v>346.72</v>
      </c>
      <c r="K367" s="6">
        <v>0.06</v>
      </c>
      <c r="L367" s="2">
        <v>977.75</v>
      </c>
      <c r="M367" s="2" t="s">
        <v>47</v>
      </c>
      <c r="N367" s="2" t="s">
        <v>65</v>
      </c>
      <c r="O367" s="2" t="s">
        <v>49</v>
      </c>
      <c r="P367" s="2" t="s">
        <v>50</v>
      </c>
      <c r="Q367">
        <f t="shared" si="27"/>
        <v>1040.1600000000001</v>
      </c>
      <c r="R367">
        <f t="shared" si="28"/>
        <v>977.75040000000001</v>
      </c>
      <c r="U367">
        <f t="shared" si="29"/>
        <v>7560.0974409448818</v>
      </c>
    </row>
    <row r="368" spans="1:21" ht="15.75" customHeight="1" x14ac:dyDescent="0.3">
      <c r="A368" s="2" t="s">
        <v>616</v>
      </c>
      <c r="B368" s="4" t="s">
        <v>208</v>
      </c>
      <c r="C368" s="4" t="str">
        <f t="shared" si="25"/>
        <v>Tuesday</v>
      </c>
      <c r="D368" s="4" t="str">
        <f t="shared" si="26"/>
        <v>Jul-2025</v>
      </c>
      <c r="E368" s="2" t="s">
        <v>83</v>
      </c>
      <c r="F368" s="2" t="s">
        <v>44</v>
      </c>
      <c r="G368" s="2" t="s">
        <v>99</v>
      </c>
      <c r="H368" s="2" t="s">
        <v>100</v>
      </c>
      <c r="I368" s="2">
        <v>4</v>
      </c>
      <c r="J368" s="2">
        <v>531.29999999999995</v>
      </c>
      <c r="K368" s="6">
        <v>0.12</v>
      </c>
      <c r="L368" s="2">
        <v>1870.18</v>
      </c>
      <c r="M368" s="2" t="s">
        <v>74</v>
      </c>
      <c r="N368" s="2" t="s">
        <v>59</v>
      </c>
      <c r="O368" s="2" t="s">
        <v>60</v>
      </c>
      <c r="P368" s="2" t="s">
        <v>96</v>
      </c>
      <c r="Q368">
        <f t="shared" si="27"/>
        <v>2125.1999999999998</v>
      </c>
      <c r="R368">
        <f t="shared" si="28"/>
        <v>1870.1759999999999</v>
      </c>
      <c r="U368">
        <f t="shared" si="29"/>
        <v>7935.7313319672139</v>
      </c>
    </row>
    <row r="369" spans="1:21" ht="15.75" customHeight="1" x14ac:dyDescent="0.3">
      <c r="A369" s="2" t="s">
        <v>617</v>
      </c>
      <c r="B369" s="4" t="s">
        <v>618</v>
      </c>
      <c r="C369" s="4" t="str">
        <f t="shared" si="25"/>
        <v>Friday</v>
      </c>
      <c r="D369" s="4" t="str">
        <f t="shared" si="26"/>
        <v>Jan-2025</v>
      </c>
      <c r="E369" s="2" t="s">
        <v>83</v>
      </c>
      <c r="F369" s="2" t="s">
        <v>72</v>
      </c>
      <c r="G369" s="2" t="s">
        <v>45</v>
      </c>
      <c r="H369" s="2" t="s">
        <v>46</v>
      </c>
      <c r="I369" s="2">
        <v>5</v>
      </c>
      <c r="J369" s="2">
        <v>2790.58</v>
      </c>
      <c r="K369" s="6">
        <v>0.21</v>
      </c>
      <c r="L369" s="2">
        <v>11022.79</v>
      </c>
      <c r="M369" s="2" t="s">
        <v>74</v>
      </c>
      <c r="N369" s="2" t="s">
        <v>48</v>
      </c>
      <c r="O369" s="2" t="s">
        <v>49</v>
      </c>
      <c r="P369" s="2" t="s">
        <v>69</v>
      </c>
      <c r="Q369">
        <f t="shared" si="27"/>
        <v>13952.9</v>
      </c>
      <c r="R369">
        <f t="shared" si="28"/>
        <v>11022.791000000001</v>
      </c>
      <c r="U369">
        <f t="shared" si="29"/>
        <v>7295.6662896825355</v>
      </c>
    </row>
    <row r="370" spans="1:21" ht="15.75" customHeight="1" x14ac:dyDescent="0.3">
      <c r="A370" s="2" t="s">
        <v>619</v>
      </c>
      <c r="B370" s="4" t="s">
        <v>620</v>
      </c>
      <c r="C370" s="4" t="str">
        <f t="shared" si="25"/>
        <v>Sunday</v>
      </c>
      <c r="D370" s="4" t="str">
        <f t="shared" si="26"/>
        <v>Mar-2025</v>
      </c>
      <c r="E370" s="2" t="s">
        <v>83</v>
      </c>
      <c r="F370" s="2" t="s">
        <v>54</v>
      </c>
      <c r="G370" s="2" t="s">
        <v>57</v>
      </c>
      <c r="H370" s="2" t="s">
        <v>110</v>
      </c>
      <c r="I370" s="2">
        <v>1</v>
      </c>
      <c r="J370" s="2">
        <v>4101.28</v>
      </c>
      <c r="K370" s="6">
        <v>0.21</v>
      </c>
      <c r="L370" s="2">
        <v>3240.01</v>
      </c>
      <c r="M370" s="2" t="s">
        <v>81</v>
      </c>
      <c r="N370" s="2" t="s">
        <v>65</v>
      </c>
      <c r="O370" s="2" t="s">
        <v>60</v>
      </c>
      <c r="P370" s="2" t="s">
        <v>50</v>
      </c>
      <c r="Q370">
        <f t="shared" si="27"/>
        <v>4101.28</v>
      </c>
      <c r="R370">
        <f t="shared" si="28"/>
        <v>3240.0111999999999</v>
      </c>
      <c r="U370">
        <f t="shared" si="29"/>
        <v>7560.0974409448818</v>
      </c>
    </row>
    <row r="371" spans="1:21" ht="15.75" customHeight="1" x14ac:dyDescent="0.3">
      <c r="A371" s="2" t="s">
        <v>621</v>
      </c>
      <c r="B371" s="4" t="s">
        <v>159</v>
      </c>
      <c r="C371" s="4" t="str">
        <f t="shared" si="25"/>
        <v>Sunday</v>
      </c>
      <c r="D371" s="4" t="str">
        <f t="shared" si="26"/>
        <v>Jun-2025</v>
      </c>
      <c r="E371" s="2" t="s">
        <v>53</v>
      </c>
      <c r="F371" s="2" t="s">
        <v>72</v>
      </c>
      <c r="G371" s="2" t="s">
        <v>160</v>
      </c>
      <c r="H371" s="2" t="s">
        <v>185</v>
      </c>
      <c r="I371" s="2">
        <v>2</v>
      </c>
      <c r="J371" s="2">
        <v>110.77</v>
      </c>
      <c r="K371" s="6">
        <v>0.09</v>
      </c>
      <c r="L371" s="2">
        <v>201.6</v>
      </c>
      <c r="M371" s="2" t="s">
        <v>95</v>
      </c>
      <c r="N371" s="2" t="s">
        <v>59</v>
      </c>
      <c r="O371" s="2" t="s">
        <v>49</v>
      </c>
      <c r="P371" s="2" t="s">
        <v>50</v>
      </c>
      <c r="Q371">
        <f t="shared" si="27"/>
        <v>221.54</v>
      </c>
      <c r="R371">
        <f t="shared" si="28"/>
        <v>201.60140000000001</v>
      </c>
      <c r="U371">
        <f t="shared" si="29"/>
        <v>7935.7313319672139</v>
      </c>
    </row>
    <row r="372" spans="1:21" ht="15.75" customHeight="1" x14ac:dyDescent="0.3">
      <c r="A372" s="2" t="s">
        <v>622</v>
      </c>
      <c r="B372" s="4" t="s">
        <v>225</v>
      </c>
      <c r="C372" s="4" t="str">
        <f t="shared" si="25"/>
        <v>Thursday</v>
      </c>
      <c r="D372" s="4" t="str">
        <f t="shared" si="26"/>
        <v>Jun-2025</v>
      </c>
      <c r="E372" s="2" t="s">
        <v>53</v>
      </c>
      <c r="F372" s="2" t="s">
        <v>44</v>
      </c>
      <c r="G372" s="2" t="s">
        <v>160</v>
      </c>
      <c r="H372" s="2" t="s">
        <v>193</v>
      </c>
      <c r="I372" s="2">
        <v>2</v>
      </c>
      <c r="J372" s="2">
        <v>4127.01</v>
      </c>
      <c r="K372" s="6">
        <v>0.19</v>
      </c>
      <c r="L372" s="2">
        <v>6685.76</v>
      </c>
      <c r="M372" s="2" t="s">
        <v>47</v>
      </c>
      <c r="N372" s="2" t="s">
        <v>65</v>
      </c>
      <c r="O372" s="2" t="s">
        <v>60</v>
      </c>
      <c r="P372" s="2" t="s">
        <v>50</v>
      </c>
      <c r="Q372">
        <f t="shared" si="27"/>
        <v>8254.02</v>
      </c>
      <c r="R372">
        <f t="shared" si="28"/>
        <v>6685.7562000000007</v>
      </c>
      <c r="U372">
        <f t="shared" si="29"/>
        <v>7560.0974409448818</v>
      </c>
    </row>
    <row r="373" spans="1:21" ht="15.75" customHeight="1" x14ac:dyDescent="0.3">
      <c r="A373" s="2" t="s">
        <v>623</v>
      </c>
      <c r="B373" s="4" t="s">
        <v>245</v>
      </c>
      <c r="C373" s="4" t="str">
        <f t="shared" si="25"/>
        <v>Wednesday</v>
      </c>
      <c r="D373" s="4" t="str">
        <f t="shared" si="26"/>
        <v>Jun-2025</v>
      </c>
      <c r="E373" s="2" t="s">
        <v>53</v>
      </c>
      <c r="F373" s="2" t="s">
        <v>44</v>
      </c>
      <c r="G373" s="2" t="s">
        <v>99</v>
      </c>
      <c r="H373" s="2" t="s">
        <v>122</v>
      </c>
      <c r="I373" s="2">
        <v>4</v>
      </c>
      <c r="J373" s="2">
        <v>4140.32</v>
      </c>
      <c r="K373" s="6">
        <v>0.05</v>
      </c>
      <c r="L373" s="2">
        <v>15733.22</v>
      </c>
      <c r="M373" s="2" t="s">
        <v>74</v>
      </c>
      <c r="N373" s="2" t="s">
        <v>48</v>
      </c>
      <c r="O373" s="2" t="s">
        <v>60</v>
      </c>
      <c r="P373" s="2" t="s">
        <v>142</v>
      </c>
      <c r="Q373">
        <f t="shared" si="27"/>
        <v>16561.28</v>
      </c>
      <c r="R373">
        <f t="shared" si="28"/>
        <v>15733.215999999999</v>
      </c>
      <c r="U373">
        <f t="shared" si="29"/>
        <v>7295.6662896825355</v>
      </c>
    </row>
    <row r="374" spans="1:21" ht="15.75" customHeight="1" x14ac:dyDescent="0.3">
      <c r="A374" s="2" t="s">
        <v>624</v>
      </c>
      <c r="B374" s="4" t="s">
        <v>494</v>
      </c>
      <c r="C374" s="4" t="str">
        <f t="shared" si="25"/>
        <v>Saturday</v>
      </c>
      <c r="D374" s="4" t="str">
        <f t="shared" si="26"/>
        <v>Apr-2025</v>
      </c>
      <c r="E374" s="2" t="s">
        <v>83</v>
      </c>
      <c r="F374" s="2" t="s">
        <v>44</v>
      </c>
      <c r="G374" s="2" t="s">
        <v>45</v>
      </c>
      <c r="H374" s="2" t="s">
        <v>46</v>
      </c>
      <c r="I374" s="2">
        <v>5</v>
      </c>
      <c r="J374" s="2">
        <v>4785.33</v>
      </c>
      <c r="K374" s="6">
        <v>0.03</v>
      </c>
      <c r="L374" s="2">
        <v>23208.85</v>
      </c>
      <c r="M374" s="2" t="s">
        <v>74</v>
      </c>
      <c r="N374" s="2" t="s">
        <v>59</v>
      </c>
      <c r="O374" s="2" t="s">
        <v>60</v>
      </c>
      <c r="P374" s="2" t="s">
        <v>50</v>
      </c>
      <c r="Q374">
        <f t="shared" si="27"/>
        <v>23926.65</v>
      </c>
      <c r="R374">
        <f t="shared" si="28"/>
        <v>23208.8505</v>
      </c>
      <c r="U374">
        <f t="shared" si="29"/>
        <v>7935.7313319672139</v>
      </c>
    </row>
    <row r="375" spans="1:21" ht="15.75" customHeight="1" x14ac:dyDescent="0.3">
      <c r="A375" s="2" t="s">
        <v>625</v>
      </c>
      <c r="B375" s="4" t="s">
        <v>87</v>
      </c>
      <c r="C375" s="4" t="str">
        <f t="shared" si="25"/>
        <v>Wednesday</v>
      </c>
      <c r="D375" s="4" t="str">
        <f t="shared" si="26"/>
        <v>Jan-2025</v>
      </c>
      <c r="E375" s="2" t="s">
        <v>68</v>
      </c>
      <c r="F375" s="2" t="s">
        <v>44</v>
      </c>
      <c r="G375" s="2" t="s">
        <v>45</v>
      </c>
      <c r="H375" s="2" t="s">
        <v>73</v>
      </c>
      <c r="I375" s="2">
        <v>2</v>
      </c>
      <c r="J375" s="2">
        <v>3489.91</v>
      </c>
      <c r="K375" s="6">
        <v>0.04</v>
      </c>
      <c r="L375" s="2">
        <v>6700.63</v>
      </c>
      <c r="M375" s="2" t="s">
        <v>74</v>
      </c>
      <c r="N375" s="2" t="s">
        <v>59</v>
      </c>
      <c r="O375" s="2" t="s">
        <v>90</v>
      </c>
      <c r="P375" s="2" t="s">
        <v>50</v>
      </c>
      <c r="Q375">
        <f t="shared" si="27"/>
        <v>6979.82</v>
      </c>
      <c r="R375">
        <f t="shared" si="28"/>
        <v>6700.6271999999999</v>
      </c>
      <c r="U375">
        <f t="shared" si="29"/>
        <v>7935.7313319672139</v>
      </c>
    </row>
    <row r="376" spans="1:21" ht="15.75" customHeight="1" x14ac:dyDescent="0.3">
      <c r="A376" s="2" t="s">
        <v>626</v>
      </c>
      <c r="B376" s="4" t="s">
        <v>369</v>
      </c>
      <c r="C376" s="4" t="str">
        <f t="shared" si="25"/>
        <v>Sunday</v>
      </c>
      <c r="D376" s="4" t="str">
        <f t="shared" si="26"/>
        <v>Jan-2025</v>
      </c>
      <c r="E376" s="2" t="s">
        <v>68</v>
      </c>
      <c r="F376" s="2" t="s">
        <v>54</v>
      </c>
      <c r="G376" s="2" t="s">
        <v>57</v>
      </c>
      <c r="H376" s="2" t="s">
        <v>58</v>
      </c>
      <c r="I376" s="2">
        <v>5</v>
      </c>
      <c r="J376" s="2">
        <v>4587.96</v>
      </c>
      <c r="K376" s="6">
        <v>0.19</v>
      </c>
      <c r="L376" s="2">
        <v>18581.240000000002</v>
      </c>
      <c r="M376" s="2" t="s">
        <v>74</v>
      </c>
      <c r="N376" s="2" t="s">
        <v>65</v>
      </c>
      <c r="O376" s="2" t="s">
        <v>60</v>
      </c>
      <c r="P376" s="2" t="s">
        <v>96</v>
      </c>
      <c r="Q376">
        <f t="shared" si="27"/>
        <v>22939.8</v>
      </c>
      <c r="R376">
        <f t="shared" si="28"/>
        <v>18581.238000000001</v>
      </c>
      <c r="U376">
        <f t="shared" si="29"/>
        <v>7560.0974409448818</v>
      </c>
    </row>
    <row r="377" spans="1:21" ht="15.75" customHeight="1" x14ac:dyDescent="0.3">
      <c r="A377" s="2" t="s">
        <v>627</v>
      </c>
      <c r="B377" s="4" t="s">
        <v>136</v>
      </c>
      <c r="C377" s="4" t="str">
        <f t="shared" si="25"/>
        <v>Friday</v>
      </c>
      <c r="D377" s="4" t="str">
        <f t="shared" si="26"/>
        <v>May-2025</v>
      </c>
      <c r="E377" s="2" t="s">
        <v>88</v>
      </c>
      <c r="F377" s="2" t="s">
        <v>72</v>
      </c>
      <c r="G377" s="2" t="s">
        <v>160</v>
      </c>
      <c r="H377" s="2" t="s">
        <v>185</v>
      </c>
      <c r="I377" s="2">
        <v>5</v>
      </c>
      <c r="J377" s="2">
        <v>3530.07</v>
      </c>
      <c r="K377" s="6">
        <v>0.19</v>
      </c>
      <c r="L377" s="2">
        <v>14296.78</v>
      </c>
      <c r="M377" s="2" t="s">
        <v>47</v>
      </c>
      <c r="N377" s="2" t="s">
        <v>65</v>
      </c>
      <c r="O377" s="2" t="s">
        <v>60</v>
      </c>
      <c r="P377" s="2" t="s">
        <v>50</v>
      </c>
      <c r="Q377">
        <f t="shared" si="27"/>
        <v>17650.350000000002</v>
      </c>
      <c r="R377">
        <f t="shared" si="28"/>
        <v>14296.783500000003</v>
      </c>
      <c r="U377">
        <f t="shared" si="29"/>
        <v>7560.0974409448818</v>
      </c>
    </row>
    <row r="378" spans="1:21" ht="15.75" customHeight="1" x14ac:dyDescent="0.3">
      <c r="A378" s="2" t="s">
        <v>628</v>
      </c>
      <c r="B378" s="4" t="s">
        <v>204</v>
      </c>
      <c r="C378" s="4" t="str">
        <f t="shared" si="25"/>
        <v>Thursday</v>
      </c>
      <c r="D378" s="4" t="str">
        <f t="shared" si="26"/>
        <v>Apr-2025</v>
      </c>
      <c r="E378" s="2" t="s">
        <v>88</v>
      </c>
      <c r="F378" s="2" t="s">
        <v>77</v>
      </c>
      <c r="G378" s="2" t="s">
        <v>57</v>
      </c>
      <c r="H378" s="2" t="s">
        <v>110</v>
      </c>
      <c r="I378" s="2">
        <v>3</v>
      </c>
      <c r="J378" s="2">
        <v>3464.4</v>
      </c>
      <c r="K378" s="6">
        <v>0.23</v>
      </c>
      <c r="L378" s="2">
        <v>8002.76</v>
      </c>
      <c r="M378" s="2" t="s">
        <v>47</v>
      </c>
      <c r="N378" s="2" t="s">
        <v>59</v>
      </c>
      <c r="O378" s="2" t="s">
        <v>90</v>
      </c>
      <c r="P378" s="2" t="s">
        <v>50</v>
      </c>
      <c r="Q378">
        <f t="shared" si="27"/>
        <v>10393.200000000001</v>
      </c>
      <c r="R378">
        <f t="shared" si="28"/>
        <v>8002.764000000001</v>
      </c>
      <c r="U378">
        <f t="shared" si="29"/>
        <v>7935.7313319672139</v>
      </c>
    </row>
    <row r="379" spans="1:21" ht="15.75" customHeight="1" x14ac:dyDescent="0.3">
      <c r="A379" s="2" t="s">
        <v>629</v>
      </c>
      <c r="B379" s="4" t="s">
        <v>630</v>
      </c>
      <c r="C379" s="4" t="str">
        <f t="shared" si="25"/>
        <v>Saturday</v>
      </c>
      <c r="D379" s="4" t="str">
        <f t="shared" si="26"/>
        <v>Jun-2025</v>
      </c>
      <c r="E379" s="2" t="s">
        <v>43</v>
      </c>
      <c r="F379" s="2" t="s">
        <v>72</v>
      </c>
      <c r="G379" s="2" t="s">
        <v>160</v>
      </c>
      <c r="H379" s="2" t="s">
        <v>193</v>
      </c>
      <c r="I379" s="2">
        <v>5</v>
      </c>
      <c r="J379" s="2">
        <v>2896.13</v>
      </c>
      <c r="K379" s="6">
        <v>0.17</v>
      </c>
      <c r="L379" s="2">
        <v>12018.94</v>
      </c>
      <c r="M379" s="2" t="s">
        <v>64</v>
      </c>
      <c r="N379" s="2" t="s">
        <v>65</v>
      </c>
      <c r="O379" s="2" t="s">
        <v>60</v>
      </c>
      <c r="P379" s="2" t="s">
        <v>69</v>
      </c>
      <c r="Q379">
        <f t="shared" si="27"/>
        <v>14480.650000000001</v>
      </c>
      <c r="R379">
        <f t="shared" si="28"/>
        <v>12018.9395</v>
      </c>
      <c r="U379">
        <f t="shared" si="29"/>
        <v>7560.0974409448818</v>
      </c>
    </row>
    <row r="380" spans="1:21" ht="15.75" customHeight="1" x14ac:dyDescent="0.3">
      <c r="A380" s="2" t="s">
        <v>631</v>
      </c>
      <c r="B380" s="4" t="s">
        <v>397</v>
      </c>
      <c r="C380" s="4" t="str">
        <f t="shared" si="25"/>
        <v>Sunday</v>
      </c>
      <c r="D380" s="4" t="str">
        <f t="shared" si="26"/>
        <v>Jan-2025</v>
      </c>
      <c r="E380" s="2" t="s">
        <v>68</v>
      </c>
      <c r="F380" s="2" t="s">
        <v>72</v>
      </c>
      <c r="G380" s="2" t="s">
        <v>84</v>
      </c>
      <c r="H380" s="2" t="s">
        <v>93</v>
      </c>
      <c r="I380" s="2">
        <v>4</v>
      </c>
      <c r="J380" s="2">
        <v>812.1</v>
      </c>
      <c r="K380" s="6">
        <v>0.17</v>
      </c>
      <c r="L380" s="2">
        <v>2696.17</v>
      </c>
      <c r="M380" s="2" t="s">
        <v>95</v>
      </c>
      <c r="N380" s="2" t="s">
        <v>48</v>
      </c>
      <c r="O380" s="2" t="s">
        <v>90</v>
      </c>
      <c r="P380" s="2" t="s">
        <v>142</v>
      </c>
      <c r="Q380">
        <f t="shared" si="27"/>
        <v>3248.4</v>
      </c>
      <c r="R380">
        <f t="shared" si="28"/>
        <v>2696.172</v>
      </c>
      <c r="U380">
        <f t="shared" si="29"/>
        <v>7295.6662896825355</v>
      </c>
    </row>
    <row r="381" spans="1:21" ht="15.75" customHeight="1" x14ac:dyDescent="0.3">
      <c r="A381" s="2" t="s">
        <v>632</v>
      </c>
      <c r="B381" s="4" t="s">
        <v>116</v>
      </c>
      <c r="C381" s="4" t="str">
        <f t="shared" si="25"/>
        <v>Tuesday</v>
      </c>
      <c r="D381" s="4" t="str">
        <f t="shared" si="26"/>
        <v>Jan-2025</v>
      </c>
      <c r="E381" s="2" t="s">
        <v>43</v>
      </c>
      <c r="F381" s="2" t="s">
        <v>54</v>
      </c>
      <c r="G381" s="2" t="s">
        <v>99</v>
      </c>
      <c r="H381" s="2" t="s">
        <v>107</v>
      </c>
      <c r="I381" s="2">
        <v>3</v>
      </c>
      <c r="J381" s="2">
        <v>1099.5999999999999</v>
      </c>
      <c r="K381" s="6">
        <v>0.14000000000000001</v>
      </c>
      <c r="L381" s="2">
        <v>2836.97</v>
      </c>
      <c r="M381" s="2" t="s">
        <v>47</v>
      </c>
      <c r="N381" s="2" t="s">
        <v>48</v>
      </c>
      <c r="O381" s="2" t="s">
        <v>60</v>
      </c>
      <c r="P381" s="2" t="s">
        <v>50</v>
      </c>
      <c r="Q381">
        <f t="shared" si="27"/>
        <v>3298.7999999999997</v>
      </c>
      <c r="R381">
        <f t="shared" si="28"/>
        <v>2836.9679999999998</v>
      </c>
      <c r="U381">
        <f t="shared" si="29"/>
        <v>7295.6662896825355</v>
      </c>
    </row>
    <row r="382" spans="1:21" ht="15.75" customHeight="1" x14ac:dyDescent="0.3">
      <c r="A382" s="2" t="s">
        <v>633</v>
      </c>
      <c r="B382" s="4" t="s">
        <v>208</v>
      </c>
      <c r="C382" s="4" t="str">
        <f t="shared" si="25"/>
        <v>Tuesday</v>
      </c>
      <c r="D382" s="4" t="str">
        <f t="shared" si="26"/>
        <v>Jul-2025</v>
      </c>
      <c r="E382" s="2" t="s">
        <v>68</v>
      </c>
      <c r="F382" s="2" t="s">
        <v>44</v>
      </c>
      <c r="G382" s="2" t="s">
        <v>57</v>
      </c>
      <c r="H382" s="2" t="s">
        <v>110</v>
      </c>
      <c r="I382" s="2">
        <v>5</v>
      </c>
      <c r="J382" s="2">
        <v>3943.11</v>
      </c>
      <c r="K382" s="6">
        <v>0.2</v>
      </c>
      <c r="L382" s="2">
        <v>15772.44</v>
      </c>
      <c r="M382" s="2" t="s">
        <v>74</v>
      </c>
      <c r="N382" s="2" t="s">
        <v>48</v>
      </c>
      <c r="O382" s="2" t="s">
        <v>60</v>
      </c>
      <c r="P382" s="2" t="s">
        <v>69</v>
      </c>
      <c r="Q382">
        <f t="shared" si="27"/>
        <v>19715.55</v>
      </c>
      <c r="R382">
        <f t="shared" si="28"/>
        <v>15772.44</v>
      </c>
      <c r="U382">
        <f t="shared" si="29"/>
        <v>7295.6662896825355</v>
      </c>
    </row>
    <row r="383" spans="1:21" ht="15.75" customHeight="1" x14ac:dyDescent="0.3">
      <c r="A383" s="2" t="s">
        <v>634</v>
      </c>
      <c r="B383" s="4" t="s">
        <v>367</v>
      </c>
      <c r="C383" s="4" t="str">
        <f t="shared" si="25"/>
        <v>Thursday</v>
      </c>
      <c r="D383" s="4" t="str">
        <f t="shared" si="26"/>
        <v>May-2025</v>
      </c>
      <c r="E383" s="2" t="s">
        <v>43</v>
      </c>
      <c r="F383" s="2" t="s">
        <v>77</v>
      </c>
      <c r="G383" s="2" t="s">
        <v>84</v>
      </c>
      <c r="H383" s="2" t="s">
        <v>85</v>
      </c>
      <c r="I383" s="2">
        <v>1</v>
      </c>
      <c r="J383" s="2">
        <v>3743.98</v>
      </c>
      <c r="K383" s="6">
        <v>0.05</v>
      </c>
      <c r="L383" s="2">
        <v>3556.78</v>
      </c>
      <c r="M383" s="2" t="s">
        <v>64</v>
      </c>
      <c r="N383" s="2" t="s">
        <v>48</v>
      </c>
      <c r="O383" s="2" t="s">
        <v>60</v>
      </c>
      <c r="P383" s="2" t="s">
        <v>69</v>
      </c>
      <c r="Q383">
        <f t="shared" si="27"/>
        <v>3743.98</v>
      </c>
      <c r="R383">
        <f t="shared" si="28"/>
        <v>3556.7809999999999</v>
      </c>
      <c r="U383">
        <f t="shared" si="29"/>
        <v>7295.6662896825355</v>
      </c>
    </row>
    <row r="384" spans="1:21" ht="15.75" customHeight="1" x14ac:dyDescent="0.3">
      <c r="A384" s="2" t="s">
        <v>635</v>
      </c>
      <c r="B384" s="4" t="s">
        <v>189</v>
      </c>
      <c r="C384" s="4" t="str">
        <f t="shared" si="25"/>
        <v>Monday</v>
      </c>
      <c r="D384" s="4" t="str">
        <f t="shared" si="26"/>
        <v>Jun-2025</v>
      </c>
      <c r="E384" s="2" t="s">
        <v>88</v>
      </c>
      <c r="F384" s="2" t="s">
        <v>44</v>
      </c>
      <c r="G384" s="2" t="s">
        <v>160</v>
      </c>
      <c r="H384" s="2" t="s">
        <v>161</v>
      </c>
      <c r="I384" s="2">
        <v>2</v>
      </c>
      <c r="J384" s="2">
        <v>4918.92</v>
      </c>
      <c r="K384" s="6">
        <v>0.02</v>
      </c>
      <c r="L384" s="2">
        <v>9641.08</v>
      </c>
      <c r="M384" s="2" t="s">
        <v>81</v>
      </c>
      <c r="N384" s="2" t="s">
        <v>65</v>
      </c>
      <c r="O384" s="2" t="s">
        <v>90</v>
      </c>
      <c r="P384" s="2" t="s">
        <v>50</v>
      </c>
      <c r="Q384">
        <f t="shared" si="27"/>
        <v>9837.84</v>
      </c>
      <c r="R384">
        <f t="shared" si="28"/>
        <v>9641.0831999999991</v>
      </c>
      <c r="U384">
        <f t="shared" si="29"/>
        <v>7560.0974409448818</v>
      </c>
    </row>
    <row r="385" spans="1:21" ht="15.75" customHeight="1" x14ac:dyDescent="0.3">
      <c r="A385" s="2" t="s">
        <v>636</v>
      </c>
      <c r="B385" s="4" t="s">
        <v>121</v>
      </c>
      <c r="C385" s="4" t="str">
        <f t="shared" si="25"/>
        <v>Monday</v>
      </c>
      <c r="D385" s="4" t="str">
        <f t="shared" si="26"/>
        <v>Feb-2025</v>
      </c>
      <c r="E385" s="2" t="s">
        <v>68</v>
      </c>
      <c r="F385" s="2" t="s">
        <v>54</v>
      </c>
      <c r="G385" s="2" t="s">
        <v>84</v>
      </c>
      <c r="H385" s="2" t="s">
        <v>89</v>
      </c>
      <c r="I385" s="2">
        <v>2</v>
      </c>
      <c r="J385" s="2">
        <v>2961.53</v>
      </c>
      <c r="K385" s="6">
        <v>0.06</v>
      </c>
      <c r="L385" s="2">
        <v>5567.68</v>
      </c>
      <c r="M385" s="2" t="s">
        <v>81</v>
      </c>
      <c r="N385" s="2" t="s">
        <v>48</v>
      </c>
      <c r="O385" s="2" t="s">
        <v>60</v>
      </c>
      <c r="P385" s="2" t="s">
        <v>50</v>
      </c>
      <c r="Q385">
        <f t="shared" si="27"/>
        <v>5923.06</v>
      </c>
      <c r="R385">
        <f t="shared" si="28"/>
        <v>5567.6764000000003</v>
      </c>
      <c r="U385">
        <f t="shared" si="29"/>
        <v>7295.6662896825355</v>
      </c>
    </row>
    <row r="386" spans="1:21" ht="15.75" customHeight="1" x14ac:dyDescent="0.3">
      <c r="A386" s="2" t="s">
        <v>637</v>
      </c>
      <c r="B386" s="4" t="s">
        <v>496</v>
      </c>
      <c r="C386" s="4" t="str">
        <f t="shared" si="25"/>
        <v>Tuesday</v>
      </c>
      <c r="D386" s="4" t="str">
        <f t="shared" si="26"/>
        <v>Feb-2025</v>
      </c>
      <c r="E386" s="2" t="s">
        <v>88</v>
      </c>
      <c r="F386" s="2" t="s">
        <v>72</v>
      </c>
      <c r="G386" s="2" t="s">
        <v>99</v>
      </c>
      <c r="H386" s="2" t="s">
        <v>100</v>
      </c>
      <c r="I386" s="2">
        <v>1</v>
      </c>
      <c r="J386" s="2">
        <v>3890.94</v>
      </c>
      <c r="K386" s="6">
        <v>0.16</v>
      </c>
      <c r="L386" s="2">
        <v>3268.39</v>
      </c>
      <c r="M386" s="2" t="s">
        <v>81</v>
      </c>
      <c r="N386" s="2" t="s">
        <v>59</v>
      </c>
      <c r="O386" s="2" t="s">
        <v>49</v>
      </c>
      <c r="P386" s="2" t="s">
        <v>50</v>
      </c>
      <c r="Q386">
        <f t="shared" si="27"/>
        <v>3890.94</v>
      </c>
      <c r="R386">
        <f t="shared" si="28"/>
        <v>3268.3896</v>
      </c>
      <c r="U386">
        <f t="shared" si="29"/>
        <v>7935.7313319672139</v>
      </c>
    </row>
    <row r="387" spans="1:21" ht="15.75" customHeight="1" x14ac:dyDescent="0.3">
      <c r="A387" s="2" t="s">
        <v>638</v>
      </c>
      <c r="B387" s="4" t="s">
        <v>596</v>
      </c>
      <c r="C387" s="4" t="str">
        <f t="shared" ref="C387:C450" si="30">TEXT(B387,"dddd")</f>
        <v>Saturday</v>
      </c>
      <c r="D387" s="4" t="str">
        <f t="shared" ref="D387:D450" si="31">TEXT(B387,"MMM-YYYY")</f>
        <v>Mar-2025</v>
      </c>
      <c r="E387" s="2" t="s">
        <v>53</v>
      </c>
      <c r="F387" s="2" t="s">
        <v>77</v>
      </c>
      <c r="G387" s="2" t="s">
        <v>57</v>
      </c>
      <c r="H387" s="2" t="s">
        <v>58</v>
      </c>
      <c r="I387" s="2">
        <v>2</v>
      </c>
      <c r="J387" s="2">
        <v>4789.24</v>
      </c>
      <c r="K387" s="6">
        <v>0.13</v>
      </c>
      <c r="L387" s="2">
        <v>8333.2800000000007</v>
      </c>
      <c r="M387" s="2" t="s">
        <v>81</v>
      </c>
      <c r="N387" s="2" t="s">
        <v>59</v>
      </c>
      <c r="O387" s="2" t="s">
        <v>49</v>
      </c>
      <c r="P387" s="2" t="s">
        <v>50</v>
      </c>
      <c r="Q387">
        <f t="shared" ref="Q387:Q450" si="32">J387*I387</f>
        <v>9578.48</v>
      </c>
      <c r="R387">
        <f t="shared" ref="R387:R450" si="33">Q387*(1-K387)</f>
        <v>8333.2775999999994</v>
      </c>
      <c r="U387">
        <f t="shared" ref="U387:U450" si="34">AVERAGEIFS($Q$2:$Q$1501,$N$2:$N$1501,N387)</f>
        <v>7935.7313319672139</v>
      </c>
    </row>
    <row r="388" spans="1:21" ht="15.75" customHeight="1" x14ac:dyDescent="0.3">
      <c r="A388" s="2" t="s">
        <v>639</v>
      </c>
      <c r="B388" s="4" t="s">
        <v>458</v>
      </c>
      <c r="C388" s="4" t="str">
        <f t="shared" si="30"/>
        <v>Monday</v>
      </c>
      <c r="D388" s="4" t="str">
        <f t="shared" si="31"/>
        <v>Apr-2025</v>
      </c>
      <c r="E388" s="2" t="s">
        <v>53</v>
      </c>
      <c r="F388" s="2" t="s">
        <v>77</v>
      </c>
      <c r="G388" s="2" t="s">
        <v>57</v>
      </c>
      <c r="H388" s="2" t="s">
        <v>141</v>
      </c>
      <c r="I388" s="2">
        <v>2</v>
      </c>
      <c r="J388" s="2">
        <v>3350.34</v>
      </c>
      <c r="K388" s="6">
        <v>0.08</v>
      </c>
      <c r="L388" s="2">
        <v>6164.63</v>
      </c>
      <c r="M388" s="2" t="s">
        <v>81</v>
      </c>
      <c r="N388" s="2" t="s">
        <v>48</v>
      </c>
      <c r="O388" s="2" t="s">
        <v>60</v>
      </c>
      <c r="P388" s="2" t="s">
        <v>96</v>
      </c>
      <c r="Q388">
        <f t="shared" si="32"/>
        <v>6700.68</v>
      </c>
      <c r="R388">
        <f t="shared" si="33"/>
        <v>6164.6256000000003</v>
      </c>
      <c r="U388">
        <f t="shared" si="34"/>
        <v>7295.6662896825355</v>
      </c>
    </row>
    <row r="389" spans="1:21" ht="15.75" customHeight="1" x14ac:dyDescent="0.3">
      <c r="A389" s="2" t="s">
        <v>640</v>
      </c>
      <c r="B389" s="4" t="s">
        <v>641</v>
      </c>
      <c r="C389" s="4" t="str">
        <f t="shared" si="30"/>
        <v>Sunday</v>
      </c>
      <c r="D389" s="4" t="str">
        <f t="shared" si="31"/>
        <v>Apr-2025</v>
      </c>
      <c r="E389" s="2" t="s">
        <v>68</v>
      </c>
      <c r="F389" s="2" t="s">
        <v>77</v>
      </c>
      <c r="G389" s="2" t="s">
        <v>57</v>
      </c>
      <c r="H389" s="2" t="s">
        <v>141</v>
      </c>
      <c r="I389" s="2">
        <v>3</v>
      </c>
      <c r="J389" s="2">
        <v>2283.77</v>
      </c>
      <c r="K389" s="6">
        <v>0.23</v>
      </c>
      <c r="L389" s="2">
        <v>5275.51</v>
      </c>
      <c r="M389" s="2" t="s">
        <v>95</v>
      </c>
      <c r="N389" s="2" t="s">
        <v>48</v>
      </c>
      <c r="O389" s="2" t="s">
        <v>49</v>
      </c>
      <c r="P389" s="2" t="s">
        <v>96</v>
      </c>
      <c r="Q389">
        <f t="shared" si="32"/>
        <v>6851.3099999999995</v>
      </c>
      <c r="R389">
        <f t="shared" si="33"/>
        <v>5275.5086999999994</v>
      </c>
      <c r="U389">
        <f t="shared" si="34"/>
        <v>7295.6662896825355</v>
      </c>
    </row>
    <row r="390" spans="1:21" ht="15.75" customHeight="1" x14ac:dyDescent="0.3">
      <c r="A390" s="2" t="s">
        <v>642</v>
      </c>
      <c r="B390" s="4" t="s">
        <v>174</v>
      </c>
      <c r="C390" s="4" t="str">
        <f t="shared" si="30"/>
        <v>Thursday</v>
      </c>
      <c r="D390" s="4" t="str">
        <f t="shared" si="31"/>
        <v>Feb-2025</v>
      </c>
      <c r="E390" s="2" t="s">
        <v>53</v>
      </c>
      <c r="F390" s="2" t="s">
        <v>72</v>
      </c>
      <c r="G390" s="2" t="s">
        <v>160</v>
      </c>
      <c r="H390" s="2" t="s">
        <v>185</v>
      </c>
      <c r="I390" s="2">
        <v>5</v>
      </c>
      <c r="J390" s="2">
        <v>3647.48</v>
      </c>
      <c r="K390" s="6">
        <v>0.01</v>
      </c>
      <c r="L390" s="2">
        <v>18055.03</v>
      </c>
      <c r="M390" s="2" t="s">
        <v>74</v>
      </c>
      <c r="N390" s="2" t="s">
        <v>65</v>
      </c>
      <c r="O390" s="2" t="s">
        <v>49</v>
      </c>
      <c r="P390" s="2" t="s">
        <v>50</v>
      </c>
      <c r="Q390">
        <f t="shared" si="32"/>
        <v>18237.400000000001</v>
      </c>
      <c r="R390">
        <f t="shared" si="33"/>
        <v>18055.026000000002</v>
      </c>
      <c r="U390">
        <f t="shared" si="34"/>
        <v>7560.0974409448818</v>
      </c>
    </row>
    <row r="391" spans="1:21" ht="15.75" customHeight="1" x14ac:dyDescent="0.3">
      <c r="A391" s="2" t="s">
        <v>643</v>
      </c>
      <c r="B391" s="4" t="s">
        <v>225</v>
      </c>
      <c r="C391" s="4" t="str">
        <f t="shared" si="30"/>
        <v>Thursday</v>
      </c>
      <c r="D391" s="4" t="str">
        <f t="shared" si="31"/>
        <v>Jun-2025</v>
      </c>
      <c r="E391" s="2" t="s">
        <v>83</v>
      </c>
      <c r="F391" s="2" t="s">
        <v>77</v>
      </c>
      <c r="G391" s="2" t="s">
        <v>57</v>
      </c>
      <c r="H391" s="2" t="s">
        <v>141</v>
      </c>
      <c r="I391" s="2">
        <v>2</v>
      </c>
      <c r="J391" s="2">
        <v>1669.53</v>
      </c>
      <c r="K391" s="6">
        <v>0.02</v>
      </c>
      <c r="L391" s="2">
        <v>3272.28</v>
      </c>
      <c r="M391" s="2" t="s">
        <v>95</v>
      </c>
      <c r="N391" s="2" t="s">
        <v>65</v>
      </c>
      <c r="O391" s="2" t="s">
        <v>90</v>
      </c>
      <c r="P391" s="2" t="s">
        <v>96</v>
      </c>
      <c r="Q391">
        <f t="shared" si="32"/>
        <v>3339.06</v>
      </c>
      <c r="R391">
        <f t="shared" si="33"/>
        <v>3272.2788</v>
      </c>
      <c r="U391">
        <f t="shared" si="34"/>
        <v>7560.0974409448818</v>
      </c>
    </row>
    <row r="392" spans="1:21" ht="15.75" customHeight="1" x14ac:dyDescent="0.3">
      <c r="A392" s="2" t="s">
        <v>644</v>
      </c>
      <c r="B392" s="4" t="s">
        <v>313</v>
      </c>
      <c r="C392" s="4" t="str">
        <f t="shared" si="30"/>
        <v>Friday</v>
      </c>
      <c r="D392" s="4" t="str">
        <f t="shared" si="31"/>
        <v>Mar-2025</v>
      </c>
      <c r="E392" s="2" t="s">
        <v>53</v>
      </c>
      <c r="F392" s="2" t="s">
        <v>77</v>
      </c>
      <c r="G392" s="2" t="s">
        <v>57</v>
      </c>
      <c r="H392" s="2" t="s">
        <v>128</v>
      </c>
      <c r="I392" s="2">
        <v>2</v>
      </c>
      <c r="J392" s="2">
        <v>4338.26</v>
      </c>
      <c r="K392" s="6">
        <v>0.11</v>
      </c>
      <c r="L392" s="2">
        <v>7722.1</v>
      </c>
      <c r="M392" s="2" t="s">
        <v>47</v>
      </c>
      <c r="N392" s="2" t="s">
        <v>59</v>
      </c>
      <c r="O392" s="2" t="s">
        <v>90</v>
      </c>
      <c r="P392" s="2" t="s">
        <v>50</v>
      </c>
      <c r="Q392">
        <f t="shared" si="32"/>
        <v>8676.52</v>
      </c>
      <c r="R392">
        <f t="shared" si="33"/>
        <v>7722.1028000000006</v>
      </c>
      <c r="U392">
        <f t="shared" si="34"/>
        <v>7935.7313319672139</v>
      </c>
    </row>
    <row r="393" spans="1:21" ht="15.75" customHeight="1" x14ac:dyDescent="0.3">
      <c r="A393" s="2" t="s">
        <v>645</v>
      </c>
      <c r="B393" s="4" t="s">
        <v>545</v>
      </c>
      <c r="C393" s="4" t="str">
        <f t="shared" si="30"/>
        <v>Friday</v>
      </c>
      <c r="D393" s="4" t="str">
        <f t="shared" si="31"/>
        <v>Jun-2025</v>
      </c>
      <c r="E393" s="2" t="s">
        <v>88</v>
      </c>
      <c r="F393" s="2" t="s">
        <v>72</v>
      </c>
      <c r="G393" s="2" t="s">
        <v>84</v>
      </c>
      <c r="H393" s="2" t="s">
        <v>93</v>
      </c>
      <c r="I393" s="2">
        <v>3</v>
      </c>
      <c r="J393" s="2">
        <v>285.64</v>
      </c>
      <c r="K393" s="6">
        <v>0.02</v>
      </c>
      <c r="L393" s="2">
        <v>839.78</v>
      </c>
      <c r="M393" s="2" t="s">
        <v>95</v>
      </c>
      <c r="N393" s="2" t="s">
        <v>65</v>
      </c>
      <c r="O393" s="2" t="s">
        <v>90</v>
      </c>
      <c r="P393" s="2" t="s">
        <v>50</v>
      </c>
      <c r="Q393">
        <f t="shared" si="32"/>
        <v>856.92</v>
      </c>
      <c r="R393">
        <f t="shared" si="33"/>
        <v>839.78159999999991</v>
      </c>
      <c r="U393">
        <f t="shared" si="34"/>
        <v>7560.0974409448818</v>
      </c>
    </row>
    <row r="394" spans="1:21" ht="15.75" customHeight="1" x14ac:dyDescent="0.3">
      <c r="A394" s="2" t="s">
        <v>646</v>
      </c>
      <c r="B394" s="4" t="s">
        <v>473</v>
      </c>
      <c r="C394" s="4" t="str">
        <f t="shared" si="30"/>
        <v>Tuesday</v>
      </c>
      <c r="D394" s="4" t="str">
        <f t="shared" si="31"/>
        <v>Jan-2025</v>
      </c>
      <c r="E394" s="2" t="s">
        <v>43</v>
      </c>
      <c r="F394" s="2" t="s">
        <v>54</v>
      </c>
      <c r="G394" s="2" t="s">
        <v>57</v>
      </c>
      <c r="H394" s="2" t="s">
        <v>110</v>
      </c>
      <c r="I394" s="2">
        <v>4</v>
      </c>
      <c r="J394" s="2">
        <v>3188.06</v>
      </c>
      <c r="K394" s="6">
        <v>0.11</v>
      </c>
      <c r="L394" s="2">
        <v>11349.49</v>
      </c>
      <c r="M394" s="2" t="s">
        <v>74</v>
      </c>
      <c r="N394" s="2" t="s">
        <v>65</v>
      </c>
      <c r="O394" s="2" t="s">
        <v>90</v>
      </c>
      <c r="P394" s="2" t="s">
        <v>50</v>
      </c>
      <c r="Q394">
        <f t="shared" si="32"/>
        <v>12752.24</v>
      </c>
      <c r="R394">
        <f t="shared" si="33"/>
        <v>11349.4936</v>
      </c>
      <c r="U394">
        <f t="shared" si="34"/>
        <v>7560.0974409448818</v>
      </c>
    </row>
    <row r="395" spans="1:21" ht="15.75" customHeight="1" x14ac:dyDescent="0.3">
      <c r="A395" s="2" t="s">
        <v>647</v>
      </c>
      <c r="B395" s="4" t="s">
        <v>163</v>
      </c>
      <c r="C395" s="4" t="str">
        <f t="shared" si="30"/>
        <v>Monday</v>
      </c>
      <c r="D395" s="4" t="str">
        <f t="shared" si="31"/>
        <v>Feb-2025</v>
      </c>
      <c r="E395" s="2" t="s">
        <v>68</v>
      </c>
      <c r="F395" s="2" t="s">
        <v>44</v>
      </c>
      <c r="G395" s="2" t="s">
        <v>57</v>
      </c>
      <c r="H395" s="2" t="s">
        <v>128</v>
      </c>
      <c r="I395" s="2">
        <v>5</v>
      </c>
      <c r="J395" s="2">
        <v>323.02999999999997</v>
      </c>
      <c r="K395" s="6">
        <v>0.21</v>
      </c>
      <c r="L395" s="2">
        <v>1275.97</v>
      </c>
      <c r="M395" s="2" t="s">
        <v>95</v>
      </c>
      <c r="N395" s="2" t="s">
        <v>59</v>
      </c>
      <c r="O395" s="2" t="s">
        <v>60</v>
      </c>
      <c r="P395" s="2" t="s">
        <v>50</v>
      </c>
      <c r="Q395">
        <f t="shared" si="32"/>
        <v>1615.1499999999999</v>
      </c>
      <c r="R395">
        <f t="shared" si="33"/>
        <v>1275.9684999999999</v>
      </c>
      <c r="U395">
        <f t="shared" si="34"/>
        <v>7935.7313319672139</v>
      </c>
    </row>
    <row r="396" spans="1:21" ht="15.75" customHeight="1" x14ac:dyDescent="0.3">
      <c r="A396" s="2" t="s">
        <v>648</v>
      </c>
      <c r="B396" s="4" t="s">
        <v>183</v>
      </c>
      <c r="C396" s="4" t="str">
        <f t="shared" si="30"/>
        <v>Monday</v>
      </c>
      <c r="D396" s="4" t="str">
        <f t="shared" si="31"/>
        <v>Mar-2025</v>
      </c>
      <c r="E396" s="2" t="s">
        <v>43</v>
      </c>
      <c r="F396" s="2" t="s">
        <v>77</v>
      </c>
      <c r="G396" s="2" t="s">
        <v>160</v>
      </c>
      <c r="H396" s="2" t="s">
        <v>193</v>
      </c>
      <c r="I396" s="2">
        <v>4</v>
      </c>
      <c r="J396" s="2">
        <v>4128.3999999999996</v>
      </c>
      <c r="K396" s="6">
        <v>0.01</v>
      </c>
      <c r="L396" s="2">
        <v>16348.46</v>
      </c>
      <c r="M396" s="2" t="s">
        <v>74</v>
      </c>
      <c r="N396" s="2" t="s">
        <v>65</v>
      </c>
      <c r="O396" s="2" t="s">
        <v>90</v>
      </c>
      <c r="P396" s="2" t="s">
        <v>50</v>
      </c>
      <c r="Q396">
        <f t="shared" si="32"/>
        <v>16513.599999999999</v>
      </c>
      <c r="R396">
        <f t="shared" si="33"/>
        <v>16348.463999999998</v>
      </c>
      <c r="U396">
        <f t="shared" si="34"/>
        <v>7560.0974409448818</v>
      </c>
    </row>
    <row r="397" spans="1:21" ht="15.75" customHeight="1" x14ac:dyDescent="0.3">
      <c r="A397" s="2" t="s">
        <v>649</v>
      </c>
      <c r="B397" s="4" t="s">
        <v>417</v>
      </c>
      <c r="C397" s="4" t="str">
        <f t="shared" si="30"/>
        <v>Friday</v>
      </c>
      <c r="D397" s="4" t="str">
        <f t="shared" si="31"/>
        <v>Jan-2025</v>
      </c>
      <c r="E397" s="2" t="s">
        <v>88</v>
      </c>
      <c r="F397" s="2" t="s">
        <v>77</v>
      </c>
      <c r="G397" s="2" t="s">
        <v>84</v>
      </c>
      <c r="H397" s="2" t="s">
        <v>89</v>
      </c>
      <c r="I397" s="2">
        <v>3</v>
      </c>
      <c r="J397" s="2">
        <v>4791.22</v>
      </c>
      <c r="K397" s="6">
        <v>0</v>
      </c>
      <c r="L397" s="2">
        <v>14373.66</v>
      </c>
      <c r="M397" s="2" t="s">
        <v>81</v>
      </c>
      <c r="N397" s="2" t="s">
        <v>59</v>
      </c>
      <c r="O397" s="2" t="s">
        <v>49</v>
      </c>
      <c r="P397" s="2" t="s">
        <v>50</v>
      </c>
      <c r="Q397">
        <f t="shared" si="32"/>
        <v>14373.66</v>
      </c>
      <c r="R397">
        <f t="shared" si="33"/>
        <v>14373.66</v>
      </c>
      <c r="U397">
        <f t="shared" si="34"/>
        <v>7935.7313319672139</v>
      </c>
    </row>
    <row r="398" spans="1:21" ht="15.75" customHeight="1" x14ac:dyDescent="0.3">
      <c r="A398" s="2" t="s">
        <v>650</v>
      </c>
      <c r="B398" s="4" t="s">
        <v>651</v>
      </c>
      <c r="C398" s="4" t="str">
        <f t="shared" si="30"/>
        <v>Wednesday</v>
      </c>
      <c r="D398" s="4" t="str">
        <f t="shared" si="31"/>
        <v>Mar-2025</v>
      </c>
      <c r="E398" s="2" t="s">
        <v>68</v>
      </c>
      <c r="F398" s="2" t="s">
        <v>72</v>
      </c>
      <c r="G398" s="2" t="s">
        <v>45</v>
      </c>
      <c r="H398" s="2" t="s">
        <v>73</v>
      </c>
      <c r="I398" s="2">
        <v>3</v>
      </c>
      <c r="J398" s="2">
        <v>1129.26</v>
      </c>
      <c r="K398" s="6">
        <v>0.19</v>
      </c>
      <c r="L398" s="2">
        <v>2744.1</v>
      </c>
      <c r="M398" s="2" t="s">
        <v>64</v>
      </c>
      <c r="N398" s="2" t="s">
        <v>48</v>
      </c>
      <c r="O398" s="2" t="s">
        <v>49</v>
      </c>
      <c r="P398" s="2" t="s">
        <v>50</v>
      </c>
      <c r="Q398">
        <f t="shared" si="32"/>
        <v>3387.7799999999997</v>
      </c>
      <c r="R398">
        <f t="shared" si="33"/>
        <v>2744.1017999999999</v>
      </c>
      <c r="U398">
        <f t="shared" si="34"/>
        <v>7295.6662896825355</v>
      </c>
    </row>
    <row r="399" spans="1:21" ht="15.75" customHeight="1" x14ac:dyDescent="0.3">
      <c r="A399" s="2" t="s">
        <v>652</v>
      </c>
      <c r="B399" s="4" t="s">
        <v>195</v>
      </c>
      <c r="C399" s="4" t="str">
        <f t="shared" si="30"/>
        <v>Sunday</v>
      </c>
      <c r="D399" s="4" t="str">
        <f t="shared" si="31"/>
        <v>Feb-2025</v>
      </c>
      <c r="E399" s="2" t="s">
        <v>88</v>
      </c>
      <c r="F399" s="2" t="s">
        <v>44</v>
      </c>
      <c r="G399" s="2" t="s">
        <v>57</v>
      </c>
      <c r="H399" s="2" t="s">
        <v>110</v>
      </c>
      <c r="I399" s="2">
        <v>5</v>
      </c>
      <c r="J399" s="2">
        <v>4190.2700000000004</v>
      </c>
      <c r="K399" s="6">
        <v>0.05</v>
      </c>
      <c r="L399" s="2">
        <v>19903.78</v>
      </c>
      <c r="M399" s="2" t="s">
        <v>47</v>
      </c>
      <c r="N399" s="2" t="s">
        <v>48</v>
      </c>
      <c r="O399" s="2" t="s">
        <v>90</v>
      </c>
      <c r="P399" s="2" t="s">
        <v>69</v>
      </c>
      <c r="Q399">
        <f t="shared" si="32"/>
        <v>20951.350000000002</v>
      </c>
      <c r="R399">
        <f t="shared" si="33"/>
        <v>19903.782500000001</v>
      </c>
      <c r="U399">
        <f t="shared" si="34"/>
        <v>7295.6662896825355</v>
      </c>
    </row>
    <row r="400" spans="1:21" ht="15.75" customHeight="1" x14ac:dyDescent="0.3">
      <c r="A400" s="2" t="s">
        <v>653</v>
      </c>
      <c r="B400" s="4" t="s">
        <v>208</v>
      </c>
      <c r="C400" s="4" t="str">
        <f t="shared" si="30"/>
        <v>Tuesday</v>
      </c>
      <c r="D400" s="4" t="str">
        <f t="shared" si="31"/>
        <v>Jul-2025</v>
      </c>
      <c r="E400" s="2" t="s">
        <v>68</v>
      </c>
      <c r="F400" s="2" t="s">
        <v>54</v>
      </c>
      <c r="G400" s="2" t="s">
        <v>57</v>
      </c>
      <c r="H400" s="2" t="s">
        <v>141</v>
      </c>
      <c r="I400" s="2">
        <v>1</v>
      </c>
      <c r="J400" s="2">
        <v>1328.37</v>
      </c>
      <c r="K400" s="6">
        <v>0.05</v>
      </c>
      <c r="L400" s="2">
        <v>1261.95</v>
      </c>
      <c r="M400" s="2" t="s">
        <v>95</v>
      </c>
      <c r="N400" s="2" t="s">
        <v>65</v>
      </c>
      <c r="O400" s="2" t="s">
        <v>49</v>
      </c>
      <c r="P400" s="2" t="s">
        <v>96</v>
      </c>
      <c r="Q400">
        <f t="shared" si="32"/>
        <v>1328.37</v>
      </c>
      <c r="R400">
        <f t="shared" si="33"/>
        <v>1261.9514999999999</v>
      </c>
      <c r="U400">
        <f t="shared" si="34"/>
        <v>7560.0974409448818</v>
      </c>
    </row>
    <row r="401" spans="1:21" ht="15.75" customHeight="1" x14ac:dyDescent="0.3">
      <c r="A401" s="2" t="s">
        <v>654</v>
      </c>
      <c r="B401" s="4" t="s">
        <v>572</v>
      </c>
      <c r="C401" s="4" t="str">
        <f t="shared" si="30"/>
        <v>Wednesday</v>
      </c>
      <c r="D401" s="4" t="str">
        <f t="shared" si="31"/>
        <v>Jun-2025</v>
      </c>
      <c r="E401" s="2" t="s">
        <v>88</v>
      </c>
      <c r="F401" s="2" t="s">
        <v>54</v>
      </c>
      <c r="G401" s="2" t="s">
        <v>160</v>
      </c>
      <c r="H401" s="2" t="s">
        <v>161</v>
      </c>
      <c r="I401" s="2">
        <v>5</v>
      </c>
      <c r="J401" s="2">
        <v>442.06</v>
      </c>
      <c r="K401" s="6">
        <v>0.05</v>
      </c>
      <c r="L401" s="2">
        <v>2099.7800000000002</v>
      </c>
      <c r="M401" s="2" t="s">
        <v>95</v>
      </c>
      <c r="N401" s="2" t="s">
        <v>65</v>
      </c>
      <c r="O401" s="2" t="s">
        <v>60</v>
      </c>
      <c r="P401" s="2" t="s">
        <v>50</v>
      </c>
      <c r="Q401">
        <f t="shared" si="32"/>
        <v>2210.3000000000002</v>
      </c>
      <c r="R401">
        <f t="shared" si="33"/>
        <v>2099.7849999999999</v>
      </c>
      <c r="U401">
        <f t="shared" si="34"/>
        <v>7560.0974409448818</v>
      </c>
    </row>
    <row r="402" spans="1:21" ht="15.75" customHeight="1" x14ac:dyDescent="0.3">
      <c r="A402" s="2" t="s">
        <v>655</v>
      </c>
      <c r="B402" s="4" t="s">
        <v>572</v>
      </c>
      <c r="C402" s="4" t="str">
        <f t="shared" si="30"/>
        <v>Wednesday</v>
      </c>
      <c r="D402" s="4" t="str">
        <f t="shared" si="31"/>
        <v>Jun-2025</v>
      </c>
      <c r="E402" s="2" t="s">
        <v>68</v>
      </c>
      <c r="F402" s="2" t="s">
        <v>77</v>
      </c>
      <c r="G402" s="2" t="s">
        <v>160</v>
      </c>
      <c r="H402" s="2" t="s">
        <v>161</v>
      </c>
      <c r="I402" s="2">
        <v>3</v>
      </c>
      <c r="J402" s="2">
        <v>4797.43</v>
      </c>
      <c r="K402" s="6">
        <v>0.04</v>
      </c>
      <c r="L402" s="2">
        <v>13816.6</v>
      </c>
      <c r="M402" s="2" t="s">
        <v>64</v>
      </c>
      <c r="N402" s="2" t="s">
        <v>65</v>
      </c>
      <c r="O402" s="2" t="s">
        <v>60</v>
      </c>
      <c r="P402" s="2" t="s">
        <v>142</v>
      </c>
      <c r="Q402">
        <f t="shared" si="32"/>
        <v>14392.29</v>
      </c>
      <c r="R402">
        <f t="shared" si="33"/>
        <v>13816.598400000001</v>
      </c>
      <c r="U402">
        <f t="shared" si="34"/>
        <v>7560.0974409448818</v>
      </c>
    </row>
    <row r="403" spans="1:21" ht="15.75" customHeight="1" x14ac:dyDescent="0.3">
      <c r="A403" s="2" t="s">
        <v>656</v>
      </c>
      <c r="B403" s="4" t="s">
        <v>252</v>
      </c>
      <c r="C403" s="4" t="str">
        <f t="shared" si="30"/>
        <v>Tuesday</v>
      </c>
      <c r="D403" s="4" t="str">
        <f t="shared" si="31"/>
        <v>Apr-2025</v>
      </c>
      <c r="E403" s="2" t="s">
        <v>43</v>
      </c>
      <c r="F403" s="2" t="s">
        <v>72</v>
      </c>
      <c r="G403" s="2" t="s">
        <v>84</v>
      </c>
      <c r="H403" s="2" t="s">
        <v>89</v>
      </c>
      <c r="I403" s="2">
        <v>3</v>
      </c>
      <c r="J403" s="2">
        <v>4401.6400000000003</v>
      </c>
      <c r="K403" s="6">
        <v>0.12</v>
      </c>
      <c r="L403" s="2">
        <v>11620.33</v>
      </c>
      <c r="M403" s="2" t="s">
        <v>47</v>
      </c>
      <c r="N403" s="2" t="s">
        <v>59</v>
      </c>
      <c r="O403" s="2" t="s">
        <v>60</v>
      </c>
      <c r="P403" s="2" t="s">
        <v>50</v>
      </c>
      <c r="Q403">
        <f t="shared" si="32"/>
        <v>13204.920000000002</v>
      </c>
      <c r="R403">
        <f t="shared" si="33"/>
        <v>11620.329600000001</v>
      </c>
      <c r="U403">
        <f t="shared" si="34"/>
        <v>7935.7313319672139</v>
      </c>
    </row>
    <row r="404" spans="1:21" ht="15.75" customHeight="1" x14ac:dyDescent="0.3">
      <c r="A404" s="2" t="s">
        <v>657</v>
      </c>
      <c r="B404" s="4" t="s">
        <v>658</v>
      </c>
      <c r="C404" s="4" t="str">
        <f t="shared" si="30"/>
        <v>Thursday</v>
      </c>
      <c r="D404" s="4" t="str">
        <f t="shared" si="31"/>
        <v>Feb-2025</v>
      </c>
      <c r="E404" s="2" t="s">
        <v>68</v>
      </c>
      <c r="F404" s="2" t="s">
        <v>44</v>
      </c>
      <c r="G404" s="2" t="s">
        <v>45</v>
      </c>
      <c r="H404" s="2" t="s">
        <v>78</v>
      </c>
      <c r="I404" s="2">
        <v>2</v>
      </c>
      <c r="J404" s="2">
        <v>4467.3599999999997</v>
      </c>
      <c r="K404" s="6">
        <v>0.05</v>
      </c>
      <c r="L404" s="2">
        <v>8487.98</v>
      </c>
      <c r="M404" s="2" t="s">
        <v>95</v>
      </c>
      <c r="N404" s="2" t="s">
        <v>65</v>
      </c>
      <c r="O404" s="2" t="s">
        <v>49</v>
      </c>
      <c r="P404" s="2" t="s">
        <v>50</v>
      </c>
      <c r="Q404">
        <f t="shared" si="32"/>
        <v>8934.7199999999993</v>
      </c>
      <c r="R404">
        <f t="shared" si="33"/>
        <v>8487.9839999999986</v>
      </c>
      <c r="U404">
        <f t="shared" si="34"/>
        <v>7560.0974409448818</v>
      </c>
    </row>
    <row r="405" spans="1:21" ht="15.75" customHeight="1" x14ac:dyDescent="0.3">
      <c r="A405" s="2" t="s">
        <v>659</v>
      </c>
      <c r="B405" s="4" t="s">
        <v>167</v>
      </c>
      <c r="C405" s="4" t="str">
        <f t="shared" si="30"/>
        <v>Wednesday</v>
      </c>
      <c r="D405" s="4" t="str">
        <f t="shared" si="31"/>
        <v>Mar-2025</v>
      </c>
      <c r="E405" s="2" t="s">
        <v>68</v>
      </c>
      <c r="F405" s="2" t="s">
        <v>54</v>
      </c>
      <c r="G405" s="2" t="s">
        <v>45</v>
      </c>
      <c r="H405" s="2" t="s">
        <v>46</v>
      </c>
      <c r="I405" s="2">
        <v>5</v>
      </c>
      <c r="J405" s="2">
        <v>1142.53</v>
      </c>
      <c r="K405" s="6">
        <v>0.01</v>
      </c>
      <c r="L405" s="2">
        <v>5655.52</v>
      </c>
      <c r="M405" s="2" t="s">
        <v>64</v>
      </c>
      <c r="N405" s="2" t="s">
        <v>65</v>
      </c>
      <c r="O405" s="2" t="s">
        <v>60</v>
      </c>
      <c r="P405" s="2" t="s">
        <v>50</v>
      </c>
      <c r="Q405">
        <f t="shared" si="32"/>
        <v>5712.65</v>
      </c>
      <c r="R405">
        <f t="shared" si="33"/>
        <v>5655.5234999999993</v>
      </c>
      <c r="U405">
        <f t="shared" si="34"/>
        <v>7560.0974409448818</v>
      </c>
    </row>
    <row r="406" spans="1:21" ht="15.75" customHeight="1" x14ac:dyDescent="0.3">
      <c r="A406" s="2" t="s">
        <v>660</v>
      </c>
      <c r="B406" s="4" t="s">
        <v>165</v>
      </c>
      <c r="C406" s="4" t="str">
        <f t="shared" si="30"/>
        <v>Sunday</v>
      </c>
      <c r="D406" s="4" t="str">
        <f t="shared" si="31"/>
        <v>May-2025</v>
      </c>
      <c r="E406" s="2" t="s">
        <v>83</v>
      </c>
      <c r="F406" s="2" t="s">
        <v>54</v>
      </c>
      <c r="G406" s="2" t="s">
        <v>99</v>
      </c>
      <c r="H406" s="2" t="s">
        <v>107</v>
      </c>
      <c r="I406" s="2">
        <v>3</v>
      </c>
      <c r="J406" s="2">
        <v>756.02</v>
      </c>
      <c r="K406" s="6">
        <v>0.13</v>
      </c>
      <c r="L406" s="2">
        <v>1973.21</v>
      </c>
      <c r="M406" s="2" t="s">
        <v>47</v>
      </c>
      <c r="N406" s="2" t="s">
        <v>59</v>
      </c>
      <c r="O406" s="2" t="s">
        <v>90</v>
      </c>
      <c r="P406" s="2" t="s">
        <v>50</v>
      </c>
      <c r="Q406">
        <f t="shared" si="32"/>
        <v>2268.06</v>
      </c>
      <c r="R406">
        <f t="shared" si="33"/>
        <v>1973.2121999999999</v>
      </c>
      <c r="U406">
        <f t="shared" si="34"/>
        <v>7935.7313319672139</v>
      </c>
    </row>
    <row r="407" spans="1:21" ht="15.75" customHeight="1" x14ac:dyDescent="0.3">
      <c r="A407" s="2" t="s">
        <v>661</v>
      </c>
      <c r="B407" s="4" t="s">
        <v>200</v>
      </c>
      <c r="C407" s="4" t="str">
        <f t="shared" si="30"/>
        <v>Saturday</v>
      </c>
      <c r="D407" s="4" t="str">
        <f t="shared" si="31"/>
        <v>May-2025</v>
      </c>
      <c r="E407" s="2" t="s">
        <v>68</v>
      </c>
      <c r="F407" s="2" t="s">
        <v>77</v>
      </c>
      <c r="G407" s="2" t="s">
        <v>45</v>
      </c>
      <c r="H407" s="2" t="s">
        <v>78</v>
      </c>
      <c r="I407" s="2">
        <v>2</v>
      </c>
      <c r="J407" s="2">
        <v>2286.48</v>
      </c>
      <c r="K407" s="6">
        <v>0.04</v>
      </c>
      <c r="L407" s="2">
        <v>4390.04</v>
      </c>
      <c r="M407" s="2" t="s">
        <v>47</v>
      </c>
      <c r="N407" s="2" t="s">
        <v>59</v>
      </c>
      <c r="O407" s="2" t="s">
        <v>49</v>
      </c>
      <c r="P407" s="2" t="s">
        <v>50</v>
      </c>
      <c r="Q407">
        <f t="shared" si="32"/>
        <v>4572.96</v>
      </c>
      <c r="R407">
        <f t="shared" si="33"/>
        <v>4390.0415999999996</v>
      </c>
      <c r="U407">
        <f t="shared" si="34"/>
        <v>7935.7313319672139</v>
      </c>
    </row>
    <row r="408" spans="1:21" ht="15.75" customHeight="1" x14ac:dyDescent="0.3">
      <c r="A408" s="2" t="s">
        <v>662</v>
      </c>
      <c r="B408" s="4" t="s">
        <v>572</v>
      </c>
      <c r="C408" s="4" t="str">
        <f t="shared" si="30"/>
        <v>Wednesday</v>
      </c>
      <c r="D408" s="4" t="str">
        <f t="shared" si="31"/>
        <v>Jun-2025</v>
      </c>
      <c r="E408" s="2" t="s">
        <v>53</v>
      </c>
      <c r="F408" s="2" t="s">
        <v>77</v>
      </c>
      <c r="G408" s="2" t="s">
        <v>84</v>
      </c>
      <c r="H408" s="2" t="s">
        <v>89</v>
      </c>
      <c r="I408" s="2">
        <v>2</v>
      </c>
      <c r="J408" s="2">
        <v>408.02</v>
      </c>
      <c r="K408" s="6">
        <v>0.09</v>
      </c>
      <c r="L408" s="2">
        <v>742.6</v>
      </c>
      <c r="M408" s="2" t="s">
        <v>47</v>
      </c>
      <c r="N408" s="2" t="s">
        <v>65</v>
      </c>
      <c r="O408" s="2" t="s">
        <v>90</v>
      </c>
      <c r="P408" s="2" t="s">
        <v>50</v>
      </c>
      <c r="Q408">
        <f t="shared" si="32"/>
        <v>816.04</v>
      </c>
      <c r="R408">
        <f t="shared" si="33"/>
        <v>742.59640000000002</v>
      </c>
      <c r="U408">
        <f t="shared" si="34"/>
        <v>7560.0974409448818</v>
      </c>
    </row>
    <row r="409" spans="1:21" ht="15.75" customHeight="1" x14ac:dyDescent="0.3">
      <c r="A409" s="2" t="s">
        <v>663</v>
      </c>
      <c r="B409" s="4" t="s">
        <v>213</v>
      </c>
      <c r="C409" s="4" t="str">
        <f t="shared" si="30"/>
        <v>Sunday</v>
      </c>
      <c r="D409" s="4" t="str">
        <f t="shared" si="31"/>
        <v>Apr-2025</v>
      </c>
      <c r="E409" s="2" t="s">
        <v>83</v>
      </c>
      <c r="F409" s="2" t="s">
        <v>72</v>
      </c>
      <c r="G409" s="2" t="s">
        <v>160</v>
      </c>
      <c r="H409" s="2" t="s">
        <v>185</v>
      </c>
      <c r="I409" s="2">
        <v>1</v>
      </c>
      <c r="J409" s="2">
        <v>4904.8900000000003</v>
      </c>
      <c r="K409" s="6">
        <v>0.08</v>
      </c>
      <c r="L409" s="2">
        <v>4512.5</v>
      </c>
      <c r="M409" s="2" t="s">
        <v>74</v>
      </c>
      <c r="N409" s="2" t="s">
        <v>48</v>
      </c>
      <c r="O409" s="2" t="s">
        <v>49</v>
      </c>
      <c r="P409" s="2" t="s">
        <v>142</v>
      </c>
      <c r="Q409">
        <f t="shared" si="32"/>
        <v>4904.8900000000003</v>
      </c>
      <c r="R409">
        <f t="shared" si="33"/>
        <v>4512.4988000000003</v>
      </c>
      <c r="U409">
        <f t="shared" si="34"/>
        <v>7295.6662896825355</v>
      </c>
    </row>
    <row r="410" spans="1:21" ht="15.75" customHeight="1" x14ac:dyDescent="0.3">
      <c r="A410" s="2" t="s">
        <v>664</v>
      </c>
      <c r="B410" s="4" t="s">
        <v>237</v>
      </c>
      <c r="C410" s="4" t="str">
        <f t="shared" si="30"/>
        <v>Sunday</v>
      </c>
      <c r="D410" s="4" t="str">
        <f t="shared" si="31"/>
        <v>May-2025</v>
      </c>
      <c r="E410" s="2" t="s">
        <v>83</v>
      </c>
      <c r="F410" s="2" t="s">
        <v>72</v>
      </c>
      <c r="G410" s="2" t="s">
        <v>160</v>
      </c>
      <c r="H410" s="2" t="s">
        <v>161</v>
      </c>
      <c r="I410" s="2">
        <v>5</v>
      </c>
      <c r="J410" s="2">
        <v>3301.35</v>
      </c>
      <c r="K410" s="6">
        <v>0.21</v>
      </c>
      <c r="L410" s="2">
        <v>13040.33</v>
      </c>
      <c r="M410" s="2" t="s">
        <v>74</v>
      </c>
      <c r="N410" s="2" t="s">
        <v>65</v>
      </c>
      <c r="O410" s="2" t="s">
        <v>49</v>
      </c>
      <c r="P410" s="2" t="s">
        <v>50</v>
      </c>
      <c r="Q410">
        <f t="shared" si="32"/>
        <v>16506.75</v>
      </c>
      <c r="R410">
        <f t="shared" si="33"/>
        <v>13040.3325</v>
      </c>
      <c r="U410">
        <f t="shared" si="34"/>
        <v>7560.0974409448818</v>
      </c>
    </row>
    <row r="411" spans="1:21" ht="15.75" customHeight="1" x14ac:dyDescent="0.3">
      <c r="A411" s="2" t="s">
        <v>665</v>
      </c>
      <c r="B411" s="4" t="s">
        <v>134</v>
      </c>
      <c r="C411" s="4" t="str">
        <f t="shared" si="30"/>
        <v>Thursday</v>
      </c>
      <c r="D411" s="4" t="str">
        <f t="shared" si="31"/>
        <v>May-2025</v>
      </c>
      <c r="E411" s="2" t="s">
        <v>43</v>
      </c>
      <c r="F411" s="2" t="s">
        <v>54</v>
      </c>
      <c r="G411" s="2" t="s">
        <v>99</v>
      </c>
      <c r="H411" s="2" t="s">
        <v>147</v>
      </c>
      <c r="I411" s="2">
        <v>4</v>
      </c>
      <c r="J411" s="2">
        <v>4447.1400000000003</v>
      </c>
      <c r="K411" s="6">
        <v>0</v>
      </c>
      <c r="L411" s="2">
        <v>17788.560000000001</v>
      </c>
      <c r="M411" s="2" t="s">
        <v>81</v>
      </c>
      <c r="N411" s="2" t="s">
        <v>65</v>
      </c>
      <c r="O411" s="2" t="s">
        <v>90</v>
      </c>
      <c r="P411" s="2" t="s">
        <v>50</v>
      </c>
      <c r="Q411">
        <f t="shared" si="32"/>
        <v>17788.560000000001</v>
      </c>
      <c r="R411">
        <f t="shared" si="33"/>
        <v>17788.560000000001</v>
      </c>
      <c r="U411">
        <f t="shared" si="34"/>
        <v>7560.0974409448818</v>
      </c>
    </row>
    <row r="412" spans="1:21" ht="15.75" customHeight="1" x14ac:dyDescent="0.3">
      <c r="A412" s="2" t="s">
        <v>666</v>
      </c>
      <c r="B412" s="4" t="s">
        <v>458</v>
      </c>
      <c r="C412" s="4" t="str">
        <f t="shared" si="30"/>
        <v>Monday</v>
      </c>
      <c r="D412" s="4" t="str">
        <f t="shared" si="31"/>
        <v>Apr-2025</v>
      </c>
      <c r="E412" s="2" t="s">
        <v>88</v>
      </c>
      <c r="F412" s="2" t="s">
        <v>77</v>
      </c>
      <c r="G412" s="2" t="s">
        <v>45</v>
      </c>
      <c r="H412" s="2" t="s">
        <v>63</v>
      </c>
      <c r="I412" s="2">
        <v>2</v>
      </c>
      <c r="J412" s="2">
        <v>1874.89</v>
      </c>
      <c r="K412" s="6">
        <v>0.18</v>
      </c>
      <c r="L412" s="2">
        <v>3074.82</v>
      </c>
      <c r="M412" s="2" t="s">
        <v>47</v>
      </c>
      <c r="N412" s="2" t="s">
        <v>48</v>
      </c>
      <c r="O412" s="2" t="s">
        <v>90</v>
      </c>
      <c r="P412" s="2" t="s">
        <v>50</v>
      </c>
      <c r="Q412">
        <f t="shared" si="32"/>
        <v>3749.78</v>
      </c>
      <c r="R412">
        <f t="shared" si="33"/>
        <v>3074.8196000000003</v>
      </c>
      <c r="U412">
        <f t="shared" si="34"/>
        <v>7295.6662896825355</v>
      </c>
    </row>
    <row r="413" spans="1:21" ht="15.75" customHeight="1" x14ac:dyDescent="0.3">
      <c r="A413" s="2" t="s">
        <v>667</v>
      </c>
      <c r="B413" s="4" t="s">
        <v>172</v>
      </c>
      <c r="C413" s="4" t="str">
        <f t="shared" si="30"/>
        <v>Sunday</v>
      </c>
      <c r="D413" s="4" t="str">
        <f t="shared" si="31"/>
        <v>Feb-2025</v>
      </c>
      <c r="E413" s="2" t="s">
        <v>83</v>
      </c>
      <c r="F413" s="2" t="s">
        <v>44</v>
      </c>
      <c r="G413" s="2" t="s">
        <v>160</v>
      </c>
      <c r="H413" s="2" t="s">
        <v>193</v>
      </c>
      <c r="I413" s="2">
        <v>2</v>
      </c>
      <c r="J413" s="2">
        <v>2994.88</v>
      </c>
      <c r="K413" s="6">
        <v>0.16</v>
      </c>
      <c r="L413" s="2">
        <v>5031.3999999999996</v>
      </c>
      <c r="M413" s="2" t="s">
        <v>74</v>
      </c>
      <c r="N413" s="2" t="s">
        <v>65</v>
      </c>
      <c r="O413" s="2" t="s">
        <v>60</v>
      </c>
      <c r="P413" s="2" t="s">
        <v>50</v>
      </c>
      <c r="Q413">
        <f t="shared" si="32"/>
        <v>5989.76</v>
      </c>
      <c r="R413">
        <f t="shared" si="33"/>
        <v>5031.3984</v>
      </c>
      <c r="U413">
        <f t="shared" si="34"/>
        <v>7560.0974409448818</v>
      </c>
    </row>
    <row r="414" spans="1:21" ht="15.75" customHeight="1" x14ac:dyDescent="0.3">
      <c r="A414" s="2" t="s">
        <v>668</v>
      </c>
      <c r="B414" s="4" t="s">
        <v>578</v>
      </c>
      <c r="C414" s="4" t="str">
        <f t="shared" si="30"/>
        <v>Saturday</v>
      </c>
      <c r="D414" s="4" t="str">
        <f t="shared" si="31"/>
        <v>Feb-2025</v>
      </c>
      <c r="E414" s="2" t="s">
        <v>88</v>
      </c>
      <c r="F414" s="2" t="s">
        <v>54</v>
      </c>
      <c r="G414" s="2" t="s">
        <v>99</v>
      </c>
      <c r="H414" s="2" t="s">
        <v>122</v>
      </c>
      <c r="I414" s="2">
        <v>5</v>
      </c>
      <c r="J414" s="2">
        <v>819.64</v>
      </c>
      <c r="K414" s="6">
        <v>0.04</v>
      </c>
      <c r="L414" s="2">
        <v>3934.27</v>
      </c>
      <c r="M414" s="2" t="s">
        <v>64</v>
      </c>
      <c r="N414" s="2" t="s">
        <v>48</v>
      </c>
      <c r="O414" s="2" t="s">
        <v>90</v>
      </c>
      <c r="P414" s="2" t="s">
        <v>50</v>
      </c>
      <c r="Q414">
        <f t="shared" si="32"/>
        <v>4098.2</v>
      </c>
      <c r="R414">
        <f t="shared" si="33"/>
        <v>3934.2719999999995</v>
      </c>
      <c r="U414">
        <f t="shared" si="34"/>
        <v>7295.6662896825355</v>
      </c>
    </row>
    <row r="415" spans="1:21" ht="15.75" customHeight="1" x14ac:dyDescent="0.3">
      <c r="A415" s="2" t="s">
        <v>669</v>
      </c>
      <c r="B415" s="4" t="s">
        <v>436</v>
      </c>
      <c r="C415" s="4" t="str">
        <f t="shared" si="30"/>
        <v>Saturday</v>
      </c>
      <c r="D415" s="4" t="str">
        <f t="shared" si="31"/>
        <v>Mar-2025</v>
      </c>
      <c r="E415" s="2" t="s">
        <v>43</v>
      </c>
      <c r="F415" s="2" t="s">
        <v>77</v>
      </c>
      <c r="G415" s="2" t="s">
        <v>57</v>
      </c>
      <c r="H415" s="2" t="s">
        <v>128</v>
      </c>
      <c r="I415" s="2">
        <v>4</v>
      </c>
      <c r="J415" s="2">
        <v>3071.98</v>
      </c>
      <c r="K415" s="6">
        <v>0.12</v>
      </c>
      <c r="L415" s="2">
        <v>10813.37</v>
      </c>
      <c r="M415" s="2" t="s">
        <v>95</v>
      </c>
      <c r="N415" s="2" t="s">
        <v>48</v>
      </c>
      <c r="O415" s="2" t="s">
        <v>60</v>
      </c>
      <c r="P415" s="2" t="s">
        <v>50</v>
      </c>
      <c r="Q415">
        <f t="shared" si="32"/>
        <v>12287.92</v>
      </c>
      <c r="R415">
        <f t="shared" si="33"/>
        <v>10813.3696</v>
      </c>
      <c r="U415">
        <f t="shared" si="34"/>
        <v>7295.6662896825355</v>
      </c>
    </row>
    <row r="416" spans="1:21" ht="15.75" customHeight="1" x14ac:dyDescent="0.3">
      <c r="A416" s="2" t="s">
        <v>670</v>
      </c>
      <c r="B416" s="4" t="s">
        <v>118</v>
      </c>
      <c r="C416" s="4" t="str">
        <f t="shared" si="30"/>
        <v>Friday</v>
      </c>
      <c r="D416" s="4" t="str">
        <f t="shared" si="31"/>
        <v>Feb-2025</v>
      </c>
      <c r="E416" s="2" t="s">
        <v>68</v>
      </c>
      <c r="F416" s="2" t="s">
        <v>54</v>
      </c>
      <c r="G416" s="2" t="s">
        <v>84</v>
      </c>
      <c r="H416" s="2" t="s">
        <v>119</v>
      </c>
      <c r="I416" s="2">
        <v>5</v>
      </c>
      <c r="J416" s="2">
        <v>1396.15</v>
      </c>
      <c r="K416" s="6">
        <v>0.18</v>
      </c>
      <c r="L416" s="2">
        <v>5724.22</v>
      </c>
      <c r="M416" s="2" t="s">
        <v>47</v>
      </c>
      <c r="N416" s="2" t="s">
        <v>59</v>
      </c>
      <c r="O416" s="2" t="s">
        <v>60</v>
      </c>
      <c r="P416" s="2" t="s">
        <v>50</v>
      </c>
      <c r="Q416">
        <f t="shared" si="32"/>
        <v>6980.75</v>
      </c>
      <c r="R416">
        <f t="shared" si="33"/>
        <v>5724.2150000000001</v>
      </c>
      <c r="U416">
        <f t="shared" si="34"/>
        <v>7935.7313319672139</v>
      </c>
    </row>
    <row r="417" spans="1:21" ht="15.75" customHeight="1" x14ac:dyDescent="0.3">
      <c r="A417" s="2" t="s">
        <v>671</v>
      </c>
      <c r="B417" s="4" t="s">
        <v>473</v>
      </c>
      <c r="C417" s="4" t="str">
        <f t="shared" si="30"/>
        <v>Tuesday</v>
      </c>
      <c r="D417" s="4" t="str">
        <f t="shared" si="31"/>
        <v>Jan-2025</v>
      </c>
      <c r="E417" s="2" t="s">
        <v>83</v>
      </c>
      <c r="F417" s="2" t="s">
        <v>54</v>
      </c>
      <c r="G417" s="2" t="s">
        <v>45</v>
      </c>
      <c r="H417" s="2" t="s">
        <v>78</v>
      </c>
      <c r="I417" s="2">
        <v>1</v>
      </c>
      <c r="J417" s="2">
        <v>181.16</v>
      </c>
      <c r="K417" s="6">
        <v>0.13</v>
      </c>
      <c r="L417" s="2">
        <v>157.61000000000001</v>
      </c>
      <c r="M417" s="2" t="s">
        <v>74</v>
      </c>
      <c r="N417" s="2" t="s">
        <v>48</v>
      </c>
      <c r="O417" s="2" t="s">
        <v>49</v>
      </c>
      <c r="P417" s="2" t="s">
        <v>142</v>
      </c>
      <c r="Q417">
        <f t="shared" si="32"/>
        <v>181.16</v>
      </c>
      <c r="R417">
        <f t="shared" si="33"/>
        <v>157.60919999999999</v>
      </c>
      <c r="U417">
        <f t="shared" si="34"/>
        <v>7295.6662896825355</v>
      </c>
    </row>
    <row r="418" spans="1:21" ht="15.75" customHeight="1" x14ac:dyDescent="0.3">
      <c r="A418" s="2" t="s">
        <v>672</v>
      </c>
      <c r="B418" s="4" t="s">
        <v>229</v>
      </c>
      <c r="C418" s="4" t="str">
        <f t="shared" si="30"/>
        <v>Friday</v>
      </c>
      <c r="D418" s="4" t="str">
        <f t="shared" si="31"/>
        <v>Apr-2025</v>
      </c>
      <c r="E418" s="2" t="s">
        <v>88</v>
      </c>
      <c r="F418" s="2" t="s">
        <v>44</v>
      </c>
      <c r="G418" s="2" t="s">
        <v>57</v>
      </c>
      <c r="H418" s="2" t="s">
        <v>128</v>
      </c>
      <c r="I418" s="2">
        <v>5</v>
      </c>
      <c r="J418" s="2">
        <v>291.27999999999997</v>
      </c>
      <c r="K418" s="6">
        <v>0.2</v>
      </c>
      <c r="L418" s="2">
        <v>1165.1199999999999</v>
      </c>
      <c r="M418" s="2" t="s">
        <v>74</v>
      </c>
      <c r="N418" s="2" t="s">
        <v>59</v>
      </c>
      <c r="O418" s="2" t="s">
        <v>49</v>
      </c>
      <c r="P418" s="2" t="s">
        <v>50</v>
      </c>
      <c r="Q418">
        <f t="shared" si="32"/>
        <v>1456.3999999999999</v>
      </c>
      <c r="R418">
        <f t="shared" si="33"/>
        <v>1165.1199999999999</v>
      </c>
      <c r="U418">
        <f t="shared" si="34"/>
        <v>7935.7313319672139</v>
      </c>
    </row>
    <row r="419" spans="1:21" ht="15.75" customHeight="1" x14ac:dyDescent="0.3">
      <c r="A419" s="2" t="s">
        <v>673</v>
      </c>
      <c r="B419" s="4" t="s">
        <v>480</v>
      </c>
      <c r="C419" s="4" t="str">
        <f t="shared" si="30"/>
        <v>Sunday</v>
      </c>
      <c r="D419" s="4" t="str">
        <f t="shared" si="31"/>
        <v>May-2025</v>
      </c>
      <c r="E419" s="2" t="s">
        <v>83</v>
      </c>
      <c r="F419" s="2" t="s">
        <v>77</v>
      </c>
      <c r="G419" s="2" t="s">
        <v>99</v>
      </c>
      <c r="H419" s="2" t="s">
        <v>100</v>
      </c>
      <c r="I419" s="2">
        <v>3</v>
      </c>
      <c r="J419" s="2">
        <v>4386.6400000000003</v>
      </c>
      <c r="K419" s="6">
        <v>0.17</v>
      </c>
      <c r="L419" s="2">
        <v>10922.73</v>
      </c>
      <c r="M419" s="2" t="s">
        <v>64</v>
      </c>
      <c r="N419" s="2" t="s">
        <v>65</v>
      </c>
      <c r="O419" s="2" t="s">
        <v>60</v>
      </c>
      <c r="P419" s="2" t="s">
        <v>69</v>
      </c>
      <c r="Q419">
        <f t="shared" si="32"/>
        <v>13159.920000000002</v>
      </c>
      <c r="R419">
        <f t="shared" si="33"/>
        <v>10922.733600000001</v>
      </c>
      <c r="U419">
        <f t="shared" si="34"/>
        <v>7560.0974409448818</v>
      </c>
    </row>
    <row r="420" spans="1:21" ht="15.75" customHeight="1" x14ac:dyDescent="0.3">
      <c r="A420" s="2" t="s">
        <v>674</v>
      </c>
      <c r="B420" s="4" t="s">
        <v>102</v>
      </c>
      <c r="C420" s="4" t="str">
        <f t="shared" si="30"/>
        <v>Friday</v>
      </c>
      <c r="D420" s="4" t="str">
        <f t="shared" si="31"/>
        <v>Apr-2025</v>
      </c>
      <c r="E420" s="2" t="s">
        <v>43</v>
      </c>
      <c r="F420" s="2" t="s">
        <v>77</v>
      </c>
      <c r="G420" s="2" t="s">
        <v>84</v>
      </c>
      <c r="H420" s="2" t="s">
        <v>85</v>
      </c>
      <c r="I420" s="2">
        <v>5</v>
      </c>
      <c r="J420" s="2">
        <v>578.80999999999995</v>
      </c>
      <c r="K420" s="6">
        <v>0.03</v>
      </c>
      <c r="L420" s="2">
        <v>2807.23</v>
      </c>
      <c r="M420" s="2" t="s">
        <v>64</v>
      </c>
      <c r="N420" s="2" t="s">
        <v>59</v>
      </c>
      <c r="O420" s="2" t="s">
        <v>60</v>
      </c>
      <c r="P420" s="2" t="s">
        <v>69</v>
      </c>
      <c r="Q420">
        <f t="shared" si="32"/>
        <v>2894.0499999999997</v>
      </c>
      <c r="R420">
        <f t="shared" si="33"/>
        <v>2807.2284999999997</v>
      </c>
      <c r="U420">
        <f t="shared" si="34"/>
        <v>7935.7313319672139</v>
      </c>
    </row>
    <row r="421" spans="1:21" ht="15.75" customHeight="1" x14ac:dyDescent="0.3">
      <c r="A421" s="2" t="s">
        <v>675</v>
      </c>
      <c r="B421" s="4" t="s">
        <v>473</v>
      </c>
      <c r="C421" s="4" t="str">
        <f t="shared" si="30"/>
        <v>Tuesday</v>
      </c>
      <c r="D421" s="4" t="str">
        <f t="shared" si="31"/>
        <v>Jan-2025</v>
      </c>
      <c r="E421" s="2" t="s">
        <v>68</v>
      </c>
      <c r="F421" s="2" t="s">
        <v>44</v>
      </c>
      <c r="G421" s="2" t="s">
        <v>45</v>
      </c>
      <c r="H421" s="2" t="s">
        <v>63</v>
      </c>
      <c r="I421" s="2">
        <v>3</v>
      </c>
      <c r="J421" s="2">
        <v>1026.2</v>
      </c>
      <c r="K421" s="6">
        <v>0.18</v>
      </c>
      <c r="L421" s="2">
        <v>2524.4499999999998</v>
      </c>
      <c r="M421" s="2" t="s">
        <v>64</v>
      </c>
      <c r="N421" s="2" t="s">
        <v>65</v>
      </c>
      <c r="O421" s="2" t="s">
        <v>90</v>
      </c>
      <c r="P421" s="2" t="s">
        <v>50</v>
      </c>
      <c r="Q421">
        <f t="shared" si="32"/>
        <v>3078.6000000000004</v>
      </c>
      <c r="R421">
        <f t="shared" si="33"/>
        <v>2524.4520000000007</v>
      </c>
      <c r="U421">
        <f t="shared" si="34"/>
        <v>7560.0974409448818</v>
      </c>
    </row>
    <row r="422" spans="1:21" ht="15.75" customHeight="1" x14ac:dyDescent="0.3">
      <c r="A422" s="2" t="s">
        <v>676</v>
      </c>
      <c r="B422" s="4" t="s">
        <v>348</v>
      </c>
      <c r="C422" s="4" t="str">
        <f t="shared" si="30"/>
        <v>Wednesday</v>
      </c>
      <c r="D422" s="4" t="str">
        <f t="shared" si="31"/>
        <v>May-2025</v>
      </c>
      <c r="E422" s="2" t="s">
        <v>43</v>
      </c>
      <c r="F422" s="2" t="s">
        <v>72</v>
      </c>
      <c r="G422" s="2" t="s">
        <v>84</v>
      </c>
      <c r="H422" s="2" t="s">
        <v>119</v>
      </c>
      <c r="I422" s="2">
        <v>1</v>
      </c>
      <c r="J422" s="2">
        <v>858.42</v>
      </c>
      <c r="K422" s="6">
        <v>0.16</v>
      </c>
      <c r="L422" s="2">
        <v>721.07</v>
      </c>
      <c r="M422" s="2" t="s">
        <v>74</v>
      </c>
      <c r="N422" s="2" t="s">
        <v>65</v>
      </c>
      <c r="O422" s="2" t="s">
        <v>60</v>
      </c>
      <c r="P422" s="2" t="s">
        <v>69</v>
      </c>
      <c r="Q422">
        <f t="shared" si="32"/>
        <v>858.42</v>
      </c>
      <c r="R422">
        <f t="shared" si="33"/>
        <v>721.07279999999992</v>
      </c>
      <c r="U422">
        <f t="shared" si="34"/>
        <v>7560.0974409448818</v>
      </c>
    </row>
    <row r="423" spans="1:21" ht="15.75" customHeight="1" x14ac:dyDescent="0.3">
      <c r="A423" s="2" t="s">
        <v>677</v>
      </c>
      <c r="B423" s="4" t="s">
        <v>513</v>
      </c>
      <c r="C423" s="4" t="str">
        <f t="shared" si="30"/>
        <v>Tuesday</v>
      </c>
      <c r="D423" s="4" t="str">
        <f t="shared" si="31"/>
        <v>Mar-2025</v>
      </c>
      <c r="E423" s="2" t="s">
        <v>68</v>
      </c>
      <c r="F423" s="2" t="s">
        <v>54</v>
      </c>
      <c r="G423" s="2" t="s">
        <v>84</v>
      </c>
      <c r="H423" s="2" t="s">
        <v>89</v>
      </c>
      <c r="I423" s="2">
        <v>4</v>
      </c>
      <c r="J423" s="2">
        <v>3799.36</v>
      </c>
      <c r="K423" s="6">
        <v>0.1</v>
      </c>
      <c r="L423" s="2">
        <v>13677.7</v>
      </c>
      <c r="M423" s="2" t="s">
        <v>81</v>
      </c>
      <c r="N423" s="2" t="s">
        <v>59</v>
      </c>
      <c r="O423" s="2" t="s">
        <v>49</v>
      </c>
      <c r="P423" s="2" t="s">
        <v>50</v>
      </c>
      <c r="Q423">
        <f t="shared" si="32"/>
        <v>15197.44</v>
      </c>
      <c r="R423">
        <f t="shared" si="33"/>
        <v>13677.696</v>
      </c>
      <c r="U423">
        <f t="shared" si="34"/>
        <v>7935.7313319672139</v>
      </c>
    </row>
    <row r="424" spans="1:21" ht="15.75" customHeight="1" x14ac:dyDescent="0.3">
      <c r="A424" s="2" t="s">
        <v>678</v>
      </c>
      <c r="B424" s="4" t="s">
        <v>473</v>
      </c>
      <c r="C424" s="4" t="str">
        <f t="shared" si="30"/>
        <v>Tuesday</v>
      </c>
      <c r="D424" s="4" t="str">
        <f t="shared" si="31"/>
        <v>Jan-2025</v>
      </c>
      <c r="E424" s="2" t="s">
        <v>43</v>
      </c>
      <c r="F424" s="2" t="s">
        <v>44</v>
      </c>
      <c r="G424" s="2" t="s">
        <v>57</v>
      </c>
      <c r="H424" s="2" t="s">
        <v>141</v>
      </c>
      <c r="I424" s="2">
        <v>3</v>
      </c>
      <c r="J424" s="2">
        <v>3893.55</v>
      </c>
      <c r="K424" s="6">
        <v>0.1</v>
      </c>
      <c r="L424" s="2">
        <v>10512.59</v>
      </c>
      <c r="M424" s="2" t="s">
        <v>81</v>
      </c>
      <c r="N424" s="2" t="s">
        <v>59</v>
      </c>
      <c r="O424" s="2" t="s">
        <v>90</v>
      </c>
      <c r="P424" s="2" t="s">
        <v>50</v>
      </c>
      <c r="Q424">
        <f t="shared" si="32"/>
        <v>11680.650000000001</v>
      </c>
      <c r="R424">
        <f t="shared" si="33"/>
        <v>10512.585000000001</v>
      </c>
      <c r="U424">
        <f t="shared" si="34"/>
        <v>7935.7313319672139</v>
      </c>
    </row>
    <row r="425" spans="1:21" ht="15.75" customHeight="1" x14ac:dyDescent="0.3">
      <c r="A425" s="2" t="s">
        <v>679</v>
      </c>
      <c r="B425" s="4" t="s">
        <v>369</v>
      </c>
      <c r="C425" s="4" t="str">
        <f t="shared" si="30"/>
        <v>Sunday</v>
      </c>
      <c r="D425" s="4" t="str">
        <f t="shared" si="31"/>
        <v>Jan-2025</v>
      </c>
      <c r="E425" s="2" t="s">
        <v>53</v>
      </c>
      <c r="F425" s="2" t="s">
        <v>44</v>
      </c>
      <c r="G425" s="2" t="s">
        <v>84</v>
      </c>
      <c r="H425" s="2" t="s">
        <v>119</v>
      </c>
      <c r="I425" s="2">
        <v>4</v>
      </c>
      <c r="J425" s="2">
        <v>3951.8</v>
      </c>
      <c r="K425" s="6">
        <v>0.2</v>
      </c>
      <c r="L425" s="2">
        <v>12645.76</v>
      </c>
      <c r="M425" s="2" t="s">
        <v>47</v>
      </c>
      <c r="N425" s="2" t="s">
        <v>59</v>
      </c>
      <c r="O425" s="2" t="s">
        <v>49</v>
      </c>
      <c r="P425" s="2" t="s">
        <v>50</v>
      </c>
      <c r="Q425">
        <f t="shared" si="32"/>
        <v>15807.2</v>
      </c>
      <c r="R425">
        <f t="shared" si="33"/>
        <v>12645.760000000002</v>
      </c>
      <c r="U425">
        <f t="shared" si="34"/>
        <v>7935.7313319672139</v>
      </c>
    </row>
    <row r="426" spans="1:21" ht="15.75" customHeight="1" x14ac:dyDescent="0.3">
      <c r="A426" s="2" t="s">
        <v>680</v>
      </c>
      <c r="B426" s="4" t="s">
        <v>350</v>
      </c>
      <c r="C426" s="4" t="str">
        <f t="shared" si="30"/>
        <v>Saturday</v>
      </c>
      <c r="D426" s="4" t="str">
        <f t="shared" si="31"/>
        <v>Apr-2025</v>
      </c>
      <c r="E426" s="2" t="s">
        <v>88</v>
      </c>
      <c r="F426" s="2" t="s">
        <v>44</v>
      </c>
      <c r="G426" s="2" t="s">
        <v>45</v>
      </c>
      <c r="H426" s="2" t="s">
        <v>46</v>
      </c>
      <c r="I426" s="2">
        <v>4</v>
      </c>
      <c r="J426" s="2">
        <v>531.89</v>
      </c>
      <c r="K426" s="6">
        <v>7.0000000000000007E-2</v>
      </c>
      <c r="L426" s="2">
        <v>1978.63</v>
      </c>
      <c r="M426" s="2" t="s">
        <v>74</v>
      </c>
      <c r="N426" s="2" t="s">
        <v>59</v>
      </c>
      <c r="O426" s="2" t="s">
        <v>60</v>
      </c>
      <c r="P426" s="2" t="s">
        <v>50</v>
      </c>
      <c r="Q426">
        <f t="shared" si="32"/>
        <v>2127.56</v>
      </c>
      <c r="R426">
        <f t="shared" si="33"/>
        <v>1978.6307999999999</v>
      </c>
      <c r="U426">
        <f t="shared" si="34"/>
        <v>7935.7313319672139</v>
      </c>
    </row>
    <row r="427" spans="1:21" ht="15.75" customHeight="1" x14ac:dyDescent="0.3">
      <c r="A427" s="2" t="s">
        <v>681</v>
      </c>
      <c r="B427" s="4" t="s">
        <v>492</v>
      </c>
      <c r="C427" s="4" t="str">
        <f t="shared" si="30"/>
        <v>Saturday</v>
      </c>
      <c r="D427" s="4" t="str">
        <f t="shared" si="31"/>
        <v>Apr-2025</v>
      </c>
      <c r="E427" s="2" t="s">
        <v>68</v>
      </c>
      <c r="F427" s="2" t="s">
        <v>54</v>
      </c>
      <c r="G427" s="2" t="s">
        <v>84</v>
      </c>
      <c r="H427" s="2" t="s">
        <v>85</v>
      </c>
      <c r="I427" s="2">
        <v>5</v>
      </c>
      <c r="J427" s="2">
        <v>381.57</v>
      </c>
      <c r="K427" s="6">
        <v>0.19</v>
      </c>
      <c r="L427" s="2">
        <v>1545.36</v>
      </c>
      <c r="M427" s="2" t="s">
        <v>64</v>
      </c>
      <c r="N427" s="2" t="s">
        <v>65</v>
      </c>
      <c r="O427" s="2" t="s">
        <v>90</v>
      </c>
      <c r="P427" s="2" t="s">
        <v>50</v>
      </c>
      <c r="Q427">
        <f t="shared" si="32"/>
        <v>1907.85</v>
      </c>
      <c r="R427">
        <f t="shared" si="33"/>
        <v>1545.3585</v>
      </c>
      <c r="U427">
        <f t="shared" si="34"/>
        <v>7560.0974409448818</v>
      </c>
    </row>
    <row r="428" spans="1:21" ht="15.75" customHeight="1" x14ac:dyDescent="0.3">
      <c r="A428" s="2" t="s">
        <v>682</v>
      </c>
      <c r="B428" s="4" t="s">
        <v>424</v>
      </c>
      <c r="C428" s="4" t="str">
        <f t="shared" si="30"/>
        <v>Thursday</v>
      </c>
      <c r="D428" s="4" t="str">
        <f t="shared" si="31"/>
        <v>Apr-2025</v>
      </c>
      <c r="E428" s="2" t="s">
        <v>88</v>
      </c>
      <c r="F428" s="2" t="s">
        <v>44</v>
      </c>
      <c r="G428" s="2" t="s">
        <v>99</v>
      </c>
      <c r="H428" s="2" t="s">
        <v>107</v>
      </c>
      <c r="I428" s="2">
        <v>5</v>
      </c>
      <c r="J428" s="2">
        <v>2627.49</v>
      </c>
      <c r="K428" s="6">
        <v>0.06</v>
      </c>
      <c r="L428" s="2">
        <v>12349.2</v>
      </c>
      <c r="M428" s="2" t="s">
        <v>95</v>
      </c>
      <c r="N428" s="2" t="s">
        <v>59</v>
      </c>
      <c r="O428" s="2" t="s">
        <v>90</v>
      </c>
      <c r="P428" s="2" t="s">
        <v>50</v>
      </c>
      <c r="Q428">
        <f t="shared" si="32"/>
        <v>13137.449999999999</v>
      </c>
      <c r="R428">
        <f t="shared" si="33"/>
        <v>12349.202999999998</v>
      </c>
      <c r="U428">
        <f t="shared" si="34"/>
        <v>7935.7313319672139</v>
      </c>
    </row>
    <row r="429" spans="1:21" ht="15.75" customHeight="1" x14ac:dyDescent="0.3">
      <c r="A429" s="2" t="s">
        <v>683</v>
      </c>
      <c r="B429" s="4" t="s">
        <v>453</v>
      </c>
      <c r="C429" s="4" t="str">
        <f t="shared" si="30"/>
        <v>Monday</v>
      </c>
      <c r="D429" s="4" t="str">
        <f t="shared" si="31"/>
        <v>Jun-2025</v>
      </c>
      <c r="E429" s="2" t="s">
        <v>53</v>
      </c>
      <c r="F429" s="2" t="s">
        <v>44</v>
      </c>
      <c r="G429" s="2" t="s">
        <v>45</v>
      </c>
      <c r="H429" s="2" t="s">
        <v>78</v>
      </c>
      <c r="I429" s="2">
        <v>3</v>
      </c>
      <c r="J429" s="2">
        <v>3381.34</v>
      </c>
      <c r="K429" s="6">
        <v>0.1</v>
      </c>
      <c r="L429" s="2">
        <v>9129.6200000000008</v>
      </c>
      <c r="M429" s="2" t="s">
        <v>81</v>
      </c>
      <c r="N429" s="2" t="s">
        <v>65</v>
      </c>
      <c r="O429" s="2" t="s">
        <v>90</v>
      </c>
      <c r="P429" s="2" t="s">
        <v>50</v>
      </c>
      <c r="Q429">
        <f t="shared" si="32"/>
        <v>10144.02</v>
      </c>
      <c r="R429">
        <f t="shared" si="33"/>
        <v>9129.6180000000004</v>
      </c>
      <c r="U429">
        <f t="shared" si="34"/>
        <v>7560.0974409448818</v>
      </c>
    </row>
    <row r="430" spans="1:21" ht="15.75" customHeight="1" x14ac:dyDescent="0.3">
      <c r="A430" s="2" t="s">
        <v>684</v>
      </c>
      <c r="B430" s="4" t="s">
        <v>685</v>
      </c>
      <c r="C430" s="4" t="str">
        <f t="shared" si="30"/>
        <v>Tuesday</v>
      </c>
      <c r="D430" s="4" t="str">
        <f t="shared" si="31"/>
        <v>Jun-2025</v>
      </c>
      <c r="E430" s="2" t="s">
        <v>68</v>
      </c>
      <c r="F430" s="2" t="s">
        <v>77</v>
      </c>
      <c r="G430" s="2" t="s">
        <v>45</v>
      </c>
      <c r="H430" s="2" t="s">
        <v>46</v>
      </c>
      <c r="I430" s="2">
        <v>5</v>
      </c>
      <c r="J430" s="2">
        <v>4583.54</v>
      </c>
      <c r="K430" s="6">
        <v>0.09</v>
      </c>
      <c r="L430" s="2">
        <v>20855.11</v>
      </c>
      <c r="M430" s="2" t="s">
        <v>81</v>
      </c>
      <c r="N430" s="2" t="s">
        <v>59</v>
      </c>
      <c r="O430" s="2" t="s">
        <v>60</v>
      </c>
      <c r="P430" s="2" t="s">
        <v>50</v>
      </c>
      <c r="Q430">
        <f t="shared" si="32"/>
        <v>22917.7</v>
      </c>
      <c r="R430">
        <f t="shared" si="33"/>
        <v>20855.107</v>
      </c>
      <c r="U430">
        <f t="shared" si="34"/>
        <v>7935.7313319672139</v>
      </c>
    </row>
    <row r="431" spans="1:21" ht="15.75" customHeight="1" x14ac:dyDescent="0.3">
      <c r="A431" s="2" t="s">
        <v>686</v>
      </c>
      <c r="B431" s="4" t="s">
        <v>281</v>
      </c>
      <c r="C431" s="4" t="str">
        <f t="shared" si="30"/>
        <v>Wednesday</v>
      </c>
      <c r="D431" s="4" t="str">
        <f t="shared" si="31"/>
        <v>Apr-2025</v>
      </c>
      <c r="E431" s="2" t="s">
        <v>83</v>
      </c>
      <c r="F431" s="2" t="s">
        <v>44</v>
      </c>
      <c r="G431" s="2" t="s">
        <v>99</v>
      </c>
      <c r="H431" s="2" t="s">
        <v>147</v>
      </c>
      <c r="I431" s="2">
        <v>3</v>
      </c>
      <c r="J431" s="2">
        <v>957.67</v>
      </c>
      <c r="K431" s="6">
        <v>0.13</v>
      </c>
      <c r="L431" s="2">
        <v>2499.52</v>
      </c>
      <c r="M431" s="2" t="s">
        <v>64</v>
      </c>
      <c r="N431" s="2" t="s">
        <v>48</v>
      </c>
      <c r="O431" s="2" t="s">
        <v>49</v>
      </c>
      <c r="P431" s="2" t="s">
        <v>50</v>
      </c>
      <c r="Q431">
        <f t="shared" si="32"/>
        <v>2873.0099999999998</v>
      </c>
      <c r="R431">
        <f t="shared" si="33"/>
        <v>2499.5186999999996</v>
      </c>
      <c r="U431">
        <f t="shared" si="34"/>
        <v>7295.6662896825355</v>
      </c>
    </row>
    <row r="432" spans="1:21" ht="15.75" customHeight="1" x14ac:dyDescent="0.3">
      <c r="A432" s="2" t="s">
        <v>687</v>
      </c>
      <c r="B432" s="4" t="s">
        <v>172</v>
      </c>
      <c r="C432" s="4" t="str">
        <f t="shared" si="30"/>
        <v>Sunday</v>
      </c>
      <c r="D432" s="4" t="str">
        <f t="shared" si="31"/>
        <v>Feb-2025</v>
      </c>
      <c r="E432" s="2" t="s">
        <v>68</v>
      </c>
      <c r="F432" s="2" t="s">
        <v>54</v>
      </c>
      <c r="G432" s="2" t="s">
        <v>160</v>
      </c>
      <c r="H432" s="2" t="s">
        <v>193</v>
      </c>
      <c r="I432" s="2">
        <v>5</v>
      </c>
      <c r="J432" s="2">
        <v>1325.69</v>
      </c>
      <c r="K432" s="6">
        <v>0.11</v>
      </c>
      <c r="L432" s="2">
        <v>5899.32</v>
      </c>
      <c r="M432" s="2" t="s">
        <v>81</v>
      </c>
      <c r="N432" s="2" t="s">
        <v>59</v>
      </c>
      <c r="O432" s="2" t="s">
        <v>60</v>
      </c>
      <c r="P432" s="2" t="s">
        <v>142</v>
      </c>
      <c r="Q432">
        <f t="shared" si="32"/>
        <v>6628.4500000000007</v>
      </c>
      <c r="R432">
        <f t="shared" si="33"/>
        <v>5899.3205000000007</v>
      </c>
      <c r="U432">
        <f t="shared" si="34"/>
        <v>7935.7313319672139</v>
      </c>
    </row>
    <row r="433" spans="1:21" ht="15.75" customHeight="1" x14ac:dyDescent="0.3">
      <c r="A433" s="2" t="s">
        <v>688</v>
      </c>
      <c r="B433" s="4" t="s">
        <v>473</v>
      </c>
      <c r="C433" s="4" t="str">
        <f t="shared" si="30"/>
        <v>Tuesday</v>
      </c>
      <c r="D433" s="4" t="str">
        <f t="shared" si="31"/>
        <v>Jan-2025</v>
      </c>
      <c r="E433" s="2" t="s">
        <v>83</v>
      </c>
      <c r="F433" s="2" t="s">
        <v>77</v>
      </c>
      <c r="G433" s="2" t="s">
        <v>160</v>
      </c>
      <c r="H433" s="2" t="s">
        <v>185</v>
      </c>
      <c r="I433" s="2">
        <v>4</v>
      </c>
      <c r="J433" s="2">
        <v>669.71</v>
      </c>
      <c r="K433" s="6">
        <v>0.02</v>
      </c>
      <c r="L433" s="2">
        <v>2625.26</v>
      </c>
      <c r="M433" s="2" t="s">
        <v>64</v>
      </c>
      <c r="N433" s="2" t="s">
        <v>48</v>
      </c>
      <c r="O433" s="2" t="s">
        <v>49</v>
      </c>
      <c r="P433" s="2" t="s">
        <v>50</v>
      </c>
      <c r="Q433">
        <f t="shared" si="32"/>
        <v>2678.84</v>
      </c>
      <c r="R433">
        <f t="shared" si="33"/>
        <v>2625.2631999999999</v>
      </c>
      <c r="U433">
        <f t="shared" si="34"/>
        <v>7295.6662896825355</v>
      </c>
    </row>
    <row r="434" spans="1:21" ht="15.75" customHeight="1" x14ac:dyDescent="0.3">
      <c r="A434" s="2" t="s">
        <v>689</v>
      </c>
      <c r="B434" s="4" t="s">
        <v>124</v>
      </c>
      <c r="C434" s="4" t="str">
        <f t="shared" si="30"/>
        <v>Friday</v>
      </c>
      <c r="D434" s="4" t="str">
        <f t="shared" si="31"/>
        <v>Apr-2025</v>
      </c>
      <c r="E434" s="2" t="s">
        <v>83</v>
      </c>
      <c r="F434" s="2" t="s">
        <v>72</v>
      </c>
      <c r="G434" s="2" t="s">
        <v>99</v>
      </c>
      <c r="H434" s="2" t="s">
        <v>107</v>
      </c>
      <c r="I434" s="2">
        <v>5</v>
      </c>
      <c r="J434" s="2">
        <v>147.63999999999999</v>
      </c>
      <c r="K434" s="6">
        <v>0.21</v>
      </c>
      <c r="L434" s="2">
        <v>583.17999999999995</v>
      </c>
      <c r="M434" s="2" t="s">
        <v>81</v>
      </c>
      <c r="N434" s="2" t="s">
        <v>59</v>
      </c>
      <c r="O434" s="2" t="s">
        <v>90</v>
      </c>
      <c r="P434" s="2" t="s">
        <v>50</v>
      </c>
      <c r="Q434">
        <f t="shared" si="32"/>
        <v>738.19999999999993</v>
      </c>
      <c r="R434">
        <f t="shared" si="33"/>
        <v>583.178</v>
      </c>
      <c r="U434">
        <f t="shared" si="34"/>
        <v>7935.7313319672139</v>
      </c>
    </row>
    <row r="435" spans="1:21" ht="15.75" customHeight="1" x14ac:dyDescent="0.3">
      <c r="A435" s="2" t="s">
        <v>690</v>
      </c>
      <c r="B435" s="4" t="s">
        <v>211</v>
      </c>
      <c r="C435" s="4" t="str">
        <f t="shared" si="30"/>
        <v>Saturday</v>
      </c>
      <c r="D435" s="4" t="str">
        <f t="shared" si="31"/>
        <v>Jan-2025</v>
      </c>
      <c r="E435" s="2" t="s">
        <v>68</v>
      </c>
      <c r="F435" s="2" t="s">
        <v>77</v>
      </c>
      <c r="G435" s="2" t="s">
        <v>160</v>
      </c>
      <c r="H435" s="2" t="s">
        <v>193</v>
      </c>
      <c r="I435" s="2">
        <v>3</v>
      </c>
      <c r="J435" s="2">
        <v>1832.34</v>
      </c>
      <c r="K435" s="6">
        <v>0.22</v>
      </c>
      <c r="L435" s="2">
        <v>4287.68</v>
      </c>
      <c r="M435" s="2" t="s">
        <v>47</v>
      </c>
      <c r="N435" s="2" t="s">
        <v>65</v>
      </c>
      <c r="O435" s="2" t="s">
        <v>60</v>
      </c>
      <c r="P435" s="2" t="s">
        <v>69</v>
      </c>
      <c r="Q435">
        <f t="shared" si="32"/>
        <v>5497.0199999999995</v>
      </c>
      <c r="R435">
        <f t="shared" si="33"/>
        <v>4287.6755999999996</v>
      </c>
      <c r="U435">
        <f t="shared" si="34"/>
        <v>7560.0974409448818</v>
      </c>
    </row>
    <row r="436" spans="1:21" ht="15.75" customHeight="1" x14ac:dyDescent="0.3">
      <c r="A436" s="2" t="s">
        <v>691</v>
      </c>
      <c r="B436" s="4" t="s">
        <v>685</v>
      </c>
      <c r="C436" s="4" t="str">
        <f t="shared" si="30"/>
        <v>Tuesday</v>
      </c>
      <c r="D436" s="4" t="str">
        <f t="shared" si="31"/>
        <v>Jun-2025</v>
      </c>
      <c r="E436" s="2" t="s">
        <v>88</v>
      </c>
      <c r="F436" s="2" t="s">
        <v>77</v>
      </c>
      <c r="G436" s="2" t="s">
        <v>99</v>
      </c>
      <c r="H436" s="2" t="s">
        <v>147</v>
      </c>
      <c r="I436" s="2">
        <v>2</v>
      </c>
      <c r="J436" s="2">
        <v>4376.4399999999996</v>
      </c>
      <c r="K436" s="6">
        <v>0.05</v>
      </c>
      <c r="L436" s="2">
        <v>8315.24</v>
      </c>
      <c r="M436" s="2" t="s">
        <v>47</v>
      </c>
      <c r="N436" s="2" t="s">
        <v>59</v>
      </c>
      <c r="O436" s="2" t="s">
        <v>90</v>
      </c>
      <c r="P436" s="2" t="s">
        <v>142</v>
      </c>
      <c r="Q436">
        <f t="shared" si="32"/>
        <v>8752.8799999999992</v>
      </c>
      <c r="R436">
        <f t="shared" si="33"/>
        <v>8315.235999999999</v>
      </c>
      <c r="U436">
        <f t="shared" si="34"/>
        <v>7935.7313319672139</v>
      </c>
    </row>
    <row r="437" spans="1:21" ht="15.75" customHeight="1" x14ac:dyDescent="0.3">
      <c r="A437" s="2" t="s">
        <v>692</v>
      </c>
      <c r="B437" s="4" t="s">
        <v>578</v>
      </c>
      <c r="C437" s="4" t="str">
        <f t="shared" si="30"/>
        <v>Saturday</v>
      </c>
      <c r="D437" s="4" t="str">
        <f t="shared" si="31"/>
        <v>Feb-2025</v>
      </c>
      <c r="E437" s="2" t="s">
        <v>53</v>
      </c>
      <c r="F437" s="2" t="s">
        <v>44</v>
      </c>
      <c r="G437" s="2" t="s">
        <v>160</v>
      </c>
      <c r="H437" s="2" t="s">
        <v>161</v>
      </c>
      <c r="I437" s="2">
        <v>4</v>
      </c>
      <c r="J437" s="2">
        <v>3107.75</v>
      </c>
      <c r="K437" s="6">
        <v>0.19</v>
      </c>
      <c r="L437" s="2">
        <v>10069.11</v>
      </c>
      <c r="M437" s="2" t="s">
        <v>95</v>
      </c>
      <c r="N437" s="2" t="s">
        <v>48</v>
      </c>
      <c r="O437" s="2" t="s">
        <v>49</v>
      </c>
      <c r="P437" s="2" t="s">
        <v>142</v>
      </c>
      <c r="Q437">
        <f t="shared" si="32"/>
        <v>12431</v>
      </c>
      <c r="R437">
        <f t="shared" si="33"/>
        <v>10069.11</v>
      </c>
      <c r="U437">
        <f t="shared" si="34"/>
        <v>7295.6662896825355</v>
      </c>
    </row>
    <row r="438" spans="1:21" ht="15.75" customHeight="1" x14ac:dyDescent="0.3">
      <c r="A438" s="2" t="s">
        <v>693</v>
      </c>
      <c r="B438" s="4" t="s">
        <v>234</v>
      </c>
      <c r="C438" s="4" t="str">
        <f t="shared" si="30"/>
        <v>Thursday</v>
      </c>
      <c r="D438" s="4" t="str">
        <f t="shared" si="31"/>
        <v>Jan-2025</v>
      </c>
      <c r="E438" s="2" t="s">
        <v>83</v>
      </c>
      <c r="F438" s="2" t="s">
        <v>72</v>
      </c>
      <c r="G438" s="2" t="s">
        <v>160</v>
      </c>
      <c r="H438" s="2" t="s">
        <v>180</v>
      </c>
      <c r="I438" s="2">
        <v>4</v>
      </c>
      <c r="J438" s="2">
        <v>996.07</v>
      </c>
      <c r="K438" s="6">
        <v>0.19</v>
      </c>
      <c r="L438" s="2">
        <v>3227.27</v>
      </c>
      <c r="M438" s="2" t="s">
        <v>64</v>
      </c>
      <c r="N438" s="2" t="s">
        <v>65</v>
      </c>
      <c r="O438" s="2" t="s">
        <v>49</v>
      </c>
      <c r="P438" s="2" t="s">
        <v>50</v>
      </c>
      <c r="Q438">
        <f t="shared" si="32"/>
        <v>3984.28</v>
      </c>
      <c r="R438">
        <f t="shared" si="33"/>
        <v>3227.2668000000003</v>
      </c>
      <c r="U438">
        <f t="shared" si="34"/>
        <v>7560.0974409448818</v>
      </c>
    </row>
    <row r="439" spans="1:21" ht="15.75" customHeight="1" x14ac:dyDescent="0.3">
      <c r="A439" s="2" t="s">
        <v>694</v>
      </c>
      <c r="B439" s="4" t="s">
        <v>382</v>
      </c>
      <c r="C439" s="4" t="str">
        <f t="shared" si="30"/>
        <v>Monday</v>
      </c>
      <c r="D439" s="4" t="str">
        <f t="shared" si="31"/>
        <v>Apr-2025</v>
      </c>
      <c r="E439" s="2" t="s">
        <v>53</v>
      </c>
      <c r="F439" s="2" t="s">
        <v>54</v>
      </c>
      <c r="G439" s="2" t="s">
        <v>57</v>
      </c>
      <c r="H439" s="2" t="s">
        <v>110</v>
      </c>
      <c r="I439" s="2">
        <v>4</v>
      </c>
      <c r="J439" s="2">
        <v>4704.3100000000004</v>
      </c>
      <c r="K439" s="6">
        <v>0.01</v>
      </c>
      <c r="L439" s="2">
        <v>18629.07</v>
      </c>
      <c r="M439" s="2" t="s">
        <v>64</v>
      </c>
      <c r="N439" s="2" t="s">
        <v>65</v>
      </c>
      <c r="O439" s="2" t="s">
        <v>60</v>
      </c>
      <c r="P439" s="2" t="s">
        <v>69</v>
      </c>
      <c r="Q439">
        <f t="shared" si="32"/>
        <v>18817.240000000002</v>
      </c>
      <c r="R439">
        <f t="shared" si="33"/>
        <v>18629.067600000002</v>
      </c>
      <c r="U439">
        <f t="shared" si="34"/>
        <v>7560.0974409448818</v>
      </c>
    </row>
    <row r="440" spans="1:21" ht="15.75" customHeight="1" x14ac:dyDescent="0.3">
      <c r="A440" s="2" t="s">
        <v>695</v>
      </c>
      <c r="B440" s="4" t="s">
        <v>234</v>
      </c>
      <c r="C440" s="4" t="str">
        <f t="shared" si="30"/>
        <v>Thursday</v>
      </c>
      <c r="D440" s="4" t="str">
        <f t="shared" si="31"/>
        <v>Jan-2025</v>
      </c>
      <c r="E440" s="2" t="s">
        <v>53</v>
      </c>
      <c r="F440" s="2" t="s">
        <v>54</v>
      </c>
      <c r="G440" s="2" t="s">
        <v>99</v>
      </c>
      <c r="H440" s="2" t="s">
        <v>147</v>
      </c>
      <c r="I440" s="2">
        <v>3</v>
      </c>
      <c r="J440" s="2">
        <v>3477.13</v>
      </c>
      <c r="K440" s="6">
        <v>0</v>
      </c>
      <c r="L440" s="2">
        <v>10431.39</v>
      </c>
      <c r="M440" s="2" t="s">
        <v>64</v>
      </c>
      <c r="N440" s="2" t="s">
        <v>65</v>
      </c>
      <c r="O440" s="2" t="s">
        <v>90</v>
      </c>
      <c r="P440" s="2" t="s">
        <v>50</v>
      </c>
      <c r="Q440">
        <f t="shared" si="32"/>
        <v>10431.39</v>
      </c>
      <c r="R440">
        <f t="shared" si="33"/>
        <v>10431.39</v>
      </c>
      <c r="U440">
        <f t="shared" si="34"/>
        <v>7560.0974409448818</v>
      </c>
    </row>
    <row r="441" spans="1:21" ht="15.75" customHeight="1" x14ac:dyDescent="0.3">
      <c r="A441" s="2" t="s">
        <v>696</v>
      </c>
      <c r="B441" s="4" t="s">
        <v>92</v>
      </c>
      <c r="C441" s="4" t="str">
        <f t="shared" si="30"/>
        <v>Wednesday</v>
      </c>
      <c r="D441" s="4" t="str">
        <f t="shared" si="31"/>
        <v>May-2025</v>
      </c>
      <c r="E441" s="2" t="s">
        <v>68</v>
      </c>
      <c r="F441" s="2" t="s">
        <v>72</v>
      </c>
      <c r="G441" s="2" t="s">
        <v>160</v>
      </c>
      <c r="H441" s="2" t="s">
        <v>180</v>
      </c>
      <c r="I441" s="2">
        <v>5</v>
      </c>
      <c r="J441" s="2">
        <v>1387.96</v>
      </c>
      <c r="K441" s="6">
        <v>7.0000000000000007E-2</v>
      </c>
      <c r="L441" s="2">
        <v>6454.01</v>
      </c>
      <c r="M441" s="2" t="s">
        <v>81</v>
      </c>
      <c r="N441" s="2" t="s">
        <v>48</v>
      </c>
      <c r="O441" s="2" t="s">
        <v>49</v>
      </c>
      <c r="P441" s="2" t="s">
        <v>50</v>
      </c>
      <c r="Q441">
        <f t="shared" si="32"/>
        <v>6939.8</v>
      </c>
      <c r="R441">
        <f t="shared" si="33"/>
        <v>6454.0140000000001</v>
      </c>
      <c r="U441">
        <f t="shared" si="34"/>
        <v>7295.6662896825355</v>
      </c>
    </row>
    <row r="442" spans="1:21" ht="15.75" customHeight="1" x14ac:dyDescent="0.3">
      <c r="A442" s="2" t="s">
        <v>697</v>
      </c>
      <c r="B442" s="4" t="s">
        <v>225</v>
      </c>
      <c r="C442" s="4" t="str">
        <f t="shared" si="30"/>
        <v>Thursday</v>
      </c>
      <c r="D442" s="4" t="str">
        <f t="shared" si="31"/>
        <v>Jun-2025</v>
      </c>
      <c r="E442" s="2" t="s">
        <v>88</v>
      </c>
      <c r="F442" s="2" t="s">
        <v>77</v>
      </c>
      <c r="G442" s="2" t="s">
        <v>84</v>
      </c>
      <c r="H442" s="2" t="s">
        <v>85</v>
      </c>
      <c r="I442" s="2">
        <v>3</v>
      </c>
      <c r="J442" s="2">
        <v>1888.88</v>
      </c>
      <c r="K442" s="6">
        <v>0.1</v>
      </c>
      <c r="L442" s="2">
        <v>5099.9799999999996</v>
      </c>
      <c r="M442" s="2" t="s">
        <v>74</v>
      </c>
      <c r="N442" s="2" t="s">
        <v>59</v>
      </c>
      <c r="O442" s="2" t="s">
        <v>60</v>
      </c>
      <c r="P442" s="2" t="s">
        <v>50</v>
      </c>
      <c r="Q442">
        <f t="shared" si="32"/>
        <v>5666.64</v>
      </c>
      <c r="R442">
        <f t="shared" si="33"/>
        <v>5099.9760000000006</v>
      </c>
      <c r="U442">
        <f t="shared" si="34"/>
        <v>7935.7313319672139</v>
      </c>
    </row>
    <row r="443" spans="1:21" ht="15.75" customHeight="1" x14ac:dyDescent="0.3">
      <c r="A443" s="2" t="s">
        <v>698</v>
      </c>
      <c r="B443" s="4" t="s">
        <v>121</v>
      </c>
      <c r="C443" s="4" t="str">
        <f t="shared" si="30"/>
        <v>Monday</v>
      </c>
      <c r="D443" s="4" t="str">
        <f t="shared" si="31"/>
        <v>Feb-2025</v>
      </c>
      <c r="E443" s="2" t="s">
        <v>53</v>
      </c>
      <c r="F443" s="2" t="s">
        <v>77</v>
      </c>
      <c r="G443" s="2" t="s">
        <v>57</v>
      </c>
      <c r="H443" s="2" t="s">
        <v>110</v>
      </c>
      <c r="I443" s="2">
        <v>5</v>
      </c>
      <c r="J443" s="2">
        <v>2217.87</v>
      </c>
      <c r="K443" s="6">
        <v>0.1</v>
      </c>
      <c r="L443" s="2">
        <v>9980.41</v>
      </c>
      <c r="M443" s="2" t="s">
        <v>81</v>
      </c>
      <c r="N443" s="2" t="s">
        <v>48</v>
      </c>
      <c r="O443" s="2" t="s">
        <v>90</v>
      </c>
      <c r="P443" s="2" t="s">
        <v>50</v>
      </c>
      <c r="Q443">
        <f t="shared" si="32"/>
        <v>11089.349999999999</v>
      </c>
      <c r="R443">
        <f t="shared" si="33"/>
        <v>9980.4149999999991</v>
      </c>
      <c r="U443">
        <f t="shared" si="34"/>
        <v>7295.6662896825355</v>
      </c>
    </row>
    <row r="444" spans="1:21" ht="15.75" customHeight="1" x14ac:dyDescent="0.3">
      <c r="A444" s="2" t="s">
        <v>699</v>
      </c>
      <c r="B444" s="4" t="s">
        <v>596</v>
      </c>
      <c r="C444" s="4" t="str">
        <f t="shared" si="30"/>
        <v>Saturday</v>
      </c>
      <c r="D444" s="4" t="str">
        <f t="shared" si="31"/>
        <v>Mar-2025</v>
      </c>
      <c r="E444" s="2" t="s">
        <v>83</v>
      </c>
      <c r="F444" s="2" t="s">
        <v>72</v>
      </c>
      <c r="G444" s="2" t="s">
        <v>45</v>
      </c>
      <c r="H444" s="2" t="s">
        <v>78</v>
      </c>
      <c r="I444" s="2">
        <v>5</v>
      </c>
      <c r="J444" s="2">
        <v>2716.51</v>
      </c>
      <c r="K444" s="6">
        <v>0.08</v>
      </c>
      <c r="L444" s="2">
        <v>12495.95</v>
      </c>
      <c r="M444" s="2" t="s">
        <v>74</v>
      </c>
      <c r="N444" s="2" t="s">
        <v>48</v>
      </c>
      <c r="O444" s="2" t="s">
        <v>60</v>
      </c>
      <c r="P444" s="2" t="s">
        <v>50</v>
      </c>
      <c r="Q444">
        <f t="shared" si="32"/>
        <v>13582.550000000001</v>
      </c>
      <c r="R444">
        <f t="shared" si="33"/>
        <v>12495.946000000002</v>
      </c>
      <c r="U444">
        <f t="shared" si="34"/>
        <v>7295.6662896825355</v>
      </c>
    </row>
    <row r="445" spans="1:21" ht="15.75" customHeight="1" x14ac:dyDescent="0.3">
      <c r="A445" s="2" t="s">
        <v>700</v>
      </c>
      <c r="B445" s="4" t="s">
        <v>525</v>
      </c>
      <c r="C445" s="4" t="str">
        <f t="shared" si="30"/>
        <v>Sunday</v>
      </c>
      <c r="D445" s="4" t="str">
        <f t="shared" si="31"/>
        <v>Jan-2025</v>
      </c>
      <c r="E445" s="2" t="s">
        <v>83</v>
      </c>
      <c r="F445" s="2" t="s">
        <v>44</v>
      </c>
      <c r="G445" s="2" t="s">
        <v>57</v>
      </c>
      <c r="H445" s="2" t="s">
        <v>128</v>
      </c>
      <c r="I445" s="2">
        <v>2</v>
      </c>
      <c r="J445" s="2">
        <v>394.18</v>
      </c>
      <c r="K445" s="6">
        <v>0.2</v>
      </c>
      <c r="L445" s="2">
        <v>630.69000000000005</v>
      </c>
      <c r="M445" s="2" t="s">
        <v>95</v>
      </c>
      <c r="N445" s="2" t="s">
        <v>59</v>
      </c>
      <c r="O445" s="2" t="s">
        <v>60</v>
      </c>
      <c r="P445" s="2" t="s">
        <v>50</v>
      </c>
      <c r="Q445">
        <f t="shared" si="32"/>
        <v>788.36</v>
      </c>
      <c r="R445">
        <f t="shared" si="33"/>
        <v>630.6880000000001</v>
      </c>
      <c r="U445">
        <f t="shared" si="34"/>
        <v>7935.7313319672139</v>
      </c>
    </row>
    <row r="446" spans="1:21" ht="15.75" customHeight="1" x14ac:dyDescent="0.3">
      <c r="A446" s="2" t="s">
        <v>701</v>
      </c>
      <c r="B446" s="4" t="s">
        <v>702</v>
      </c>
      <c r="C446" s="4" t="str">
        <f t="shared" si="30"/>
        <v>Friday</v>
      </c>
      <c r="D446" s="4" t="str">
        <f t="shared" si="31"/>
        <v>Jul-2025</v>
      </c>
      <c r="E446" s="2" t="s">
        <v>43</v>
      </c>
      <c r="F446" s="2" t="s">
        <v>54</v>
      </c>
      <c r="G446" s="2" t="s">
        <v>160</v>
      </c>
      <c r="H446" s="2" t="s">
        <v>180</v>
      </c>
      <c r="I446" s="2">
        <v>5</v>
      </c>
      <c r="J446" s="2">
        <v>4666.04</v>
      </c>
      <c r="K446" s="6">
        <v>0.06</v>
      </c>
      <c r="L446" s="2">
        <v>21930.39</v>
      </c>
      <c r="M446" s="2" t="s">
        <v>81</v>
      </c>
      <c r="N446" s="2" t="s">
        <v>59</v>
      </c>
      <c r="O446" s="2" t="s">
        <v>90</v>
      </c>
      <c r="P446" s="2" t="s">
        <v>50</v>
      </c>
      <c r="Q446">
        <f t="shared" si="32"/>
        <v>23330.2</v>
      </c>
      <c r="R446">
        <f t="shared" si="33"/>
        <v>21930.387999999999</v>
      </c>
      <c r="U446">
        <f t="shared" si="34"/>
        <v>7935.7313319672139</v>
      </c>
    </row>
    <row r="447" spans="1:21" ht="15.75" customHeight="1" x14ac:dyDescent="0.3">
      <c r="A447" s="2" t="s">
        <v>703</v>
      </c>
      <c r="B447" s="4" t="s">
        <v>704</v>
      </c>
      <c r="C447" s="4" t="str">
        <f t="shared" si="30"/>
        <v>Tuesday</v>
      </c>
      <c r="D447" s="4" t="str">
        <f t="shared" si="31"/>
        <v>Jun-2025</v>
      </c>
      <c r="E447" s="2" t="s">
        <v>68</v>
      </c>
      <c r="F447" s="2" t="s">
        <v>72</v>
      </c>
      <c r="G447" s="2" t="s">
        <v>57</v>
      </c>
      <c r="H447" s="2" t="s">
        <v>110</v>
      </c>
      <c r="I447" s="2">
        <v>5</v>
      </c>
      <c r="J447" s="2">
        <v>955.24</v>
      </c>
      <c r="K447" s="6">
        <v>0.2</v>
      </c>
      <c r="L447" s="2">
        <v>3820.96</v>
      </c>
      <c r="M447" s="2" t="s">
        <v>64</v>
      </c>
      <c r="N447" s="2" t="s">
        <v>59</v>
      </c>
      <c r="O447" s="2" t="s">
        <v>60</v>
      </c>
      <c r="P447" s="2" t="s">
        <v>50</v>
      </c>
      <c r="Q447">
        <f t="shared" si="32"/>
        <v>4776.2</v>
      </c>
      <c r="R447">
        <f t="shared" si="33"/>
        <v>3820.96</v>
      </c>
      <c r="U447">
        <f t="shared" si="34"/>
        <v>7935.7313319672139</v>
      </c>
    </row>
    <row r="448" spans="1:21" ht="15.75" customHeight="1" x14ac:dyDescent="0.3">
      <c r="A448" s="2" t="s">
        <v>705</v>
      </c>
      <c r="B448" s="4" t="s">
        <v>321</v>
      </c>
      <c r="C448" s="4" t="str">
        <f t="shared" si="30"/>
        <v>Wednesday</v>
      </c>
      <c r="D448" s="4" t="str">
        <f t="shared" si="31"/>
        <v>Apr-2025</v>
      </c>
      <c r="E448" s="2" t="s">
        <v>53</v>
      </c>
      <c r="F448" s="2" t="s">
        <v>72</v>
      </c>
      <c r="G448" s="2" t="s">
        <v>84</v>
      </c>
      <c r="H448" s="2" t="s">
        <v>85</v>
      </c>
      <c r="I448" s="2">
        <v>3</v>
      </c>
      <c r="J448" s="2">
        <v>2372.39</v>
      </c>
      <c r="K448" s="6">
        <v>0.24</v>
      </c>
      <c r="L448" s="2">
        <v>5409.05</v>
      </c>
      <c r="M448" s="2" t="s">
        <v>74</v>
      </c>
      <c r="N448" s="2" t="s">
        <v>59</v>
      </c>
      <c r="O448" s="2" t="s">
        <v>90</v>
      </c>
      <c r="P448" s="2" t="s">
        <v>50</v>
      </c>
      <c r="Q448">
        <f t="shared" si="32"/>
        <v>7117.17</v>
      </c>
      <c r="R448">
        <f t="shared" si="33"/>
        <v>5409.0492000000004</v>
      </c>
      <c r="U448">
        <f t="shared" si="34"/>
        <v>7935.7313319672139</v>
      </c>
    </row>
    <row r="449" spans="1:21" ht="15.75" customHeight="1" x14ac:dyDescent="0.3">
      <c r="A449" s="2" t="s">
        <v>706</v>
      </c>
      <c r="B449" s="4" t="s">
        <v>71</v>
      </c>
      <c r="C449" s="4" t="str">
        <f t="shared" si="30"/>
        <v>Wednesday</v>
      </c>
      <c r="D449" s="4" t="str">
        <f t="shared" si="31"/>
        <v>Feb-2025</v>
      </c>
      <c r="E449" s="2" t="s">
        <v>53</v>
      </c>
      <c r="F449" s="2" t="s">
        <v>72</v>
      </c>
      <c r="G449" s="2" t="s">
        <v>57</v>
      </c>
      <c r="H449" s="2" t="s">
        <v>141</v>
      </c>
      <c r="I449" s="2">
        <v>3</v>
      </c>
      <c r="J449" s="2">
        <v>1218.27</v>
      </c>
      <c r="K449" s="6">
        <v>0.08</v>
      </c>
      <c r="L449" s="2">
        <v>3362.43</v>
      </c>
      <c r="M449" s="2" t="s">
        <v>95</v>
      </c>
      <c r="N449" s="2" t="s">
        <v>48</v>
      </c>
      <c r="O449" s="2" t="s">
        <v>60</v>
      </c>
      <c r="P449" s="2" t="s">
        <v>50</v>
      </c>
      <c r="Q449">
        <f t="shared" si="32"/>
        <v>3654.81</v>
      </c>
      <c r="R449">
        <f t="shared" si="33"/>
        <v>3362.4252000000001</v>
      </c>
      <c r="U449">
        <f t="shared" si="34"/>
        <v>7295.6662896825355</v>
      </c>
    </row>
    <row r="450" spans="1:21" ht="15.75" customHeight="1" x14ac:dyDescent="0.3">
      <c r="A450" s="2" t="s">
        <v>707</v>
      </c>
      <c r="B450" s="4" t="s">
        <v>229</v>
      </c>
      <c r="C450" s="4" t="str">
        <f t="shared" si="30"/>
        <v>Friday</v>
      </c>
      <c r="D450" s="4" t="str">
        <f t="shared" si="31"/>
        <v>Apr-2025</v>
      </c>
      <c r="E450" s="2" t="s">
        <v>83</v>
      </c>
      <c r="F450" s="2" t="s">
        <v>77</v>
      </c>
      <c r="G450" s="2" t="s">
        <v>84</v>
      </c>
      <c r="H450" s="2" t="s">
        <v>89</v>
      </c>
      <c r="I450" s="2">
        <v>5</v>
      </c>
      <c r="J450" s="2">
        <v>2652.58</v>
      </c>
      <c r="K450" s="6">
        <v>0.11</v>
      </c>
      <c r="L450" s="2">
        <v>11803.98</v>
      </c>
      <c r="M450" s="2" t="s">
        <v>81</v>
      </c>
      <c r="N450" s="2" t="s">
        <v>59</v>
      </c>
      <c r="O450" s="2" t="s">
        <v>90</v>
      </c>
      <c r="P450" s="2" t="s">
        <v>69</v>
      </c>
      <c r="Q450">
        <f t="shared" si="32"/>
        <v>13262.9</v>
      </c>
      <c r="R450">
        <f t="shared" si="33"/>
        <v>11803.981</v>
      </c>
      <c r="U450">
        <f t="shared" si="34"/>
        <v>7935.7313319672139</v>
      </c>
    </row>
    <row r="451" spans="1:21" ht="15.75" customHeight="1" x14ac:dyDescent="0.3">
      <c r="A451" s="2" t="s">
        <v>708</v>
      </c>
      <c r="B451" s="4" t="s">
        <v>382</v>
      </c>
      <c r="C451" s="4" t="str">
        <f t="shared" ref="C451:C514" si="35">TEXT(B451,"dddd")</f>
        <v>Monday</v>
      </c>
      <c r="D451" s="4" t="str">
        <f t="shared" ref="D451:D514" si="36">TEXT(B451,"MMM-YYYY")</f>
        <v>Apr-2025</v>
      </c>
      <c r="E451" s="2" t="s">
        <v>43</v>
      </c>
      <c r="F451" s="2" t="s">
        <v>44</v>
      </c>
      <c r="G451" s="2" t="s">
        <v>99</v>
      </c>
      <c r="H451" s="2" t="s">
        <v>122</v>
      </c>
      <c r="I451" s="2">
        <v>2</v>
      </c>
      <c r="J451" s="2">
        <v>2045.52</v>
      </c>
      <c r="K451" s="6">
        <v>0.02</v>
      </c>
      <c r="L451" s="2">
        <v>4009.22</v>
      </c>
      <c r="M451" s="2" t="s">
        <v>95</v>
      </c>
      <c r="N451" s="2" t="s">
        <v>48</v>
      </c>
      <c r="O451" s="2" t="s">
        <v>60</v>
      </c>
      <c r="P451" s="2" t="s">
        <v>50</v>
      </c>
      <c r="Q451">
        <f t="shared" ref="Q451:Q514" si="37">J451*I451</f>
        <v>4091.04</v>
      </c>
      <c r="R451">
        <f t="shared" ref="R451:R514" si="38">Q451*(1-K451)</f>
        <v>4009.2192</v>
      </c>
      <c r="U451">
        <f t="shared" ref="U451:U514" si="39">AVERAGEIFS($Q$2:$Q$1501,$N$2:$N$1501,N451)</f>
        <v>7295.6662896825355</v>
      </c>
    </row>
    <row r="452" spans="1:21" ht="15.75" customHeight="1" x14ac:dyDescent="0.3">
      <c r="A452" s="2" t="s">
        <v>709</v>
      </c>
      <c r="B452" s="4" t="s">
        <v>710</v>
      </c>
      <c r="C452" s="4" t="str">
        <f t="shared" si="35"/>
        <v>Friday</v>
      </c>
      <c r="D452" s="4" t="str">
        <f t="shared" si="36"/>
        <v>Jan-2025</v>
      </c>
      <c r="E452" s="2" t="s">
        <v>53</v>
      </c>
      <c r="F452" s="2" t="s">
        <v>72</v>
      </c>
      <c r="G452" s="2" t="s">
        <v>84</v>
      </c>
      <c r="H452" s="2" t="s">
        <v>93</v>
      </c>
      <c r="I452" s="2">
        <v>2</v>
      </c>
      <c r="J452" s="2">
        <v>513.13</v>
      </c>
      <c r="K452" s="6">
        <v>0.23</v>
      </c>
      <c r="L452" s="2">
        <v>790.22</v>
      </c>
      <c r="M452" s="2" t="s">
        <v>81</v>
      </c>
      <c r="N452" s="2" t="s">
        <v>59</v>
      </c>
      <c r="O452" s="2" t="s">
        <v>60</v>
      </c>
      <c r="P452" s="2" t="s">
        <v>50</v>
      </c>
      <c r="Q452">
        <f t="shared" si="37"/>
        <v>1026.26</v>
      </c>
      <c r="R452">
        <f t="shared" si="38"/>
        <v>790.22019999999998</v>
      </c>
      <c r="U452">
        <f t="shared" si="39"/>
        <v>7935.7313319672139</v>
      </c>
    </row>
    <row r="453" spans="1:21" ht="15.75" customHeight="1" x14ac:dyDescent="0.3">
      <c r="A453" s="2" t="s">
        <v>711</v>
      </c>
      <c r="B453" s="4" t="s">
        <v>221</v>
      </c>
      <c r="C453" s="4" t="str">
        <f t="shared" si="35"/>
        <v>Saturday</v>
      </c>
      <c r="D453" s="4" t="str">
        <f t="shared" si="36"/>
        <v>May-2025</v>
      </c>
      <c r="E453" s="2" t="s">
        <v>88</v>
      </c>
      <c r="F453" s="2" t="s">
        <v>54</v>
      </c>
      <c r="G453" s="2" t="s">
        <v>160</v>
      </c>
      <c r="H453" s="2" t="s">
        <v>185</v>
      </c>
      <c r="I453" s="2">
        <v>2</v>
      </c>
      <c r="J453" s="2">
        <v>240</v>
      </c>
      <c r="K453" s="6">
        <v>0.17</v>
      </c>
      <c r="L453" s="2">
        <v>398.4</v>
      </c>
      <c r="M453" s="2" t="s">
        <v>47</v>
      </c>
      <c r="N453" s="2" t="s">
        <v>59</v>
      </c>
      <c r="O453" s="2" t="s">
        <v>60</v>
      </c>
      <c r="P453" s="2" t="s">
        <v>50</v>
      </c>
      <c r="Q453">
        <f t="shared" si="37"/>
        <v>480</v>
      </c>
      <c r="R453">
        <f t="shared" si="38"/>
        <v>398.4</v>
      </c>
      <c r="U453">
        <f t="shared" si="39"/>
        <v>7935.7313319672139</v>
      </c>
    </row>
    <row r="454" spans="1:21" ht="15.75" customHeight="1" x14ac:dyDescent="0.3">
      <c r="A454" s="2" t="s">
        <v>712</v>
      </c>
      <c r="B454" s="4" t="s">
        <v>211</v>
      </c>
      <c r="C454" s="4" t="str">
        <f t="shared" si="35"/>
        <v>Saturday</v>
      </c>
      <c r="D454" s="4" t="str">
        <f t="shared" si="36"/>
        <v>Jan-2025</v>
      </c>
      <c r="E454" s="2" t="s">
        <v>68</v>
      </c>
      <c r="F454" s="2" t="s">
        <v>54</v>
      </c>
      <c r="G454" s="2" t="s">
        <v>57</v>
      </c>
      <c r="H454" s="2" t="s">
        <v>58</v>
      </c>
      <c r="I454" s="2">
        <v>5</v>
      </c>
      <c r="J454" s="2">
        <v>967.48</v>
      </c>
      <c r="K454" s="6">
        <v>0.15</v>
      </c>
      <c r="L454" s="2">
        <v>4111.79</v>
      </c>
      <c r="M454" s="2" t="s">
        <v>74</v>
      </c>
      <c r="N454" s="2" t="s">
        <v>48</v>
      </c>
      <c r="O454" s="2" t="s">
        <v>49</v>
      </c>
      <c r="P454" s="2" t="s">
        <v>50</v>
      </c>
      <c r="Q454">
        <f t="shared" si="37"/>
        <v>4837.3999999999996</v>
      </c>
      <c r="R454">
        <f t="shared" si="38"/>
        <v>4111.79</v>
      </c>
      <c r="U454">
        <f t="shared" si="39"/>
        <v>7295.6662896825355</v>
      </c>
    </row>
    <row r="455" spans="1:21" ht="15.75" customHeight="1" x14ac:dyDescent="0.3">
      <c r="A455" s="2" t="s">
        <v>713</v>
      </c>
      <c r="B455" s="4" t="s">
        <v>109</v>
      </c>
      <c r="C455" s="4" t="str">
        <f t="shared" si="35"/>
        <v>Tuesday</v>
      </c>
      <c r="D455" s="4" t="str">
        <f t="shared" si="36"/>
        <v>Mar-2025</v>
      </c>
      <c r="E455" s="2" t="s">
        <v>43</v>
      </c>
      <c r="F455" s="2" t="s">
        <v>54</v>
      </c>
      <c r="G455" s="2" t="s">
        <v>57</v>
      </c>
      <c r="H455" s="2" t="s">
        <v>58</v>
      </c>
      <c r="I455" s="2">
        <v>2</v>
      </c>
      <c r="J455" s="2">
        <v>4043.07</v>
      </c>
      <c r="K455" s="6">
        <v>0.11</v>
      </c>
      <c r="L455" s="2">
        <v>7196.66</v>
      </c>
      <c r="M455" s="2" t="s">
        <v>74</v>
      </c>
      <c r="N455" s="2" t="s">
        <v>59</v>
      </c>
      <c r="O455" s="2" t="s">
        <v>60</v>
      </c>
      <c r="P455" s="2" t="s">
        <v>50</v>
      </c>
      <c r="Q455">
        <f t="shared" si="37"/>
        <v>8086.14</v>
      </c>
      <c r="R455">
        <f t="shared" si="38"/>
        <v>7196.6646000000001</v>
      </c>
      <c r="U455">
        <f t="shared" si="39"/>
        <v>7935.7313319672139</v>
      </c>
    </row>
    <row r="456" spans="1:21" ht="15.75" customHeight="1" x14ac:dyDescent="0.3">
      <c r="A456" s="2" t="s">
        <v>714</v>
      </c>
      <c r="B456" s="4" t="s">
        <v>328</v>
      </c>
      <c r="C456" s="4" t="str">
        <f t="shared" si="35"/>
        <v>Saturday</v>
      </c>
      <c r="D456" s="4" t="str">
        <f t="shared" si="36"/>
        <v>May-2025</v>
      </c>
      <c r="E456" s="2" t="s">
        <v>53</v>
      </c>
      <c r="F456" s="2" t="s">
        <v>54</v>
      </c>
      <c r="G456" s="2" t="s">
        <v>160</v>
      </c>
      <c r="H456" s="2" t="s">
        <v>193</v>
      </c>
      <c r="I456" s="2">
        <v>3</v>
      </c>
      <c r="J456" s="2">
        <v>1505.14</v>
      </c>
      <c r="K456" s="6">
        <v>0.13</v>
      </c>
      <c r="L456" s="2">
        <v>3928.42</v>
      </c>
      <c r="M456" s="2" t="s">
        <v>64</v>
      </c>
      <c r="N456" s="2" t="s">
        <v>48</v>
      </c>
      <c r="O456" s="2" t="s">
        <v>49</v>
      </c>
      <c r="P456" s="2" t="s">
        <v>69</v>
      </c>
      <c r="Q456">
        <f t="shared" si="37"/>
        <v>4515.42</v>
      </c>
      <c r="R456">
        <f t="shared" si="38"/>
        <v>3928.4153999999999</v>
      </c>
      <c r="U456">
        <f t="shared" si="39"/>
        <v>7295.6662896825355</v>
      </c>
    </row>
    <row r="457" spans="1:21" ht="15.75" customHeight="1" x14ac:dyDescent="0.3">
      <c r="A457" s="2" t="s">
        <v>715</v>
      </c>
      <c r="B457" s="4" t="s">
        <v>350</v>
      </c>
      <c r="C457" s="4" t="str">
        <f t="shared" si="35"/>
        <v>Saturday</v>
      </c>
      <c r="D457" s="4" t="str">
        <f t="shared" si="36"/>
        <v>Apr-2025</v>
      </c>
      <c r="E457" s="2" t="s">
        <v>53</v>
      </c>
      <c r="F457" s="2" t="s">
        <v>77</v>
      </c>
      <c r="G457" s="2" t="s">
        <v>84</v>
      </c>
      <c r="H457" s="2" t="s">
        <v>89</v>
      </c>
      <c r="I457" s="2">
        <v>5</v>
      </c>
      <c r="J457" s="2">
        <v>1232.96</v>
      </c>
      <c r="K457" s="6">
        <v>0</v>
      </c>
      <c r="L457" s="2">
        <v>6164.8</v>
      </c>
      <c r="M457" s="2" t="s">
        <v>74</v>
      </c>
      <c r="N457" s="2" t="s">
        <v>65</v>
      </c>
      <c r="O457" s="2" t="s">
        <v>60</v>
      </c>
      <c r="P457" s="2" t="s">
        <v>50</v>
      </c>
      <c r="Q457">
        <f t="shared" si="37"/>
        <v>6164.8</v>
      </c>
      <c r="R457">
        <f t="shared" si="38"/>
        <v>6164.8</v>
      </c>
      <c r="U457">
        <f t="shared" si="39"/>
        <v>7560.0974409448818</v>
      </c>
    </row>
    <row r="458" spans="1:21" ht="15.75" customHeight="1" x14ac:dyDescent="0.3">
      <c r="A458" s="2" t="s">
        <v>716</v>
      </c>
      <c r="B458" s="4" t="s">
        <v>344</v>
      </c>
      <c r="C458" s="4" t="str">
        <f t="shared" si="35"/>
        <v>Tuesday</v>
      </c>
      <c r="D458" s="4" t="str">
        <f t="shared" si="36"/>
        <v>Apr-2025</v>
      </c>
      <c r="E458" s="2" t="s">
        <v>83</v>
      </c>
      <c r="F458" s="2" t="s">
        <v>54</v>
      </c>
      <c r="G458" s="2" t="s">
        <v>57</v>
      </c>
      <c r="H458" s="2" t="s">
        <v>141</v>
      </c>
      <c r="I458" s="2">
        <v>4</v>
      </c>
      <c r="J458" s="2">
        <v>4159.29</v>
      </c>
      <c r="K458" s="6">
        <v>0.06</v>
      </c>
      <c r="L458" s="2">
        <v>15638.93</v>
      </c>
      <c r="M458" s="2" t="s">
        <v>47</v>
      </c>
      <c r="N458" s="2" t="s">
        <v>48</v>
      </c>
      <c r="O458" s="2" t="s">
        <v>90</v>
      </c>
      <c r="P458" s="2" t="s">
        <v>50</v>
      </c>
      <c r="Q458">
        <f t="shared" si="37"/>
        <v>16637.16</v>
      </c>
      <c r="R458">
        <f t="shared" si="38"/>
        <v>15638.930399999999</v>
      </c>
      <c r="U458">
        <f t="shared" si="39"/>
        <v>7295.6662896825355</v>
      </c>
    </row>
    <row r="459" spans="1:21" ht="15.75" customHeight="1" x14ac:dyDescent="0.3">
      <c r="A459" s="2" t="s">
        <v>717</v>
      </c>
      <c r="B459" s="4" t="s">
        <v>718</v>
      </c>
      <c r="C459" s="4" t="str">
        <f t="shared" si="35"/>
        <v>Monday</v>
      </c>
      <c r="D459" s="4" t="str">
        <f t="shared" si="36"/>
        <v>Apr-2025</v>
      </c>
      <c r="E459" s="2" t="s">
        <v>43</v>
      </c>
      <c r="F459" s="2" t="s">
        <v>72</v>
      </c>
      <c r="G459" s="2" t="s">
        <v>57</v>
      </c>
      <c r="H459" s="2" t="s">
        <v>58</v>
      </c>
      <c r="I459" s="2">
        <v>4</v>
      </c>
      <c r="J459" s="2">
        <v>1021.2</v>
      </c>
      <c r="K459" s="6">
        <v>0.02</v>
      </c>
      <c r="L459" s="2">
        <v>4003.1</v>
      </c>
      <c r="M459" s="2" t="s">
        <v>64</v>
      </c>
      <c r="N459" s="2" t="s">
        <v>65</v>
      </c>
      <c r="O459" s="2" t="s">
        <v>90</v>
      </c>
      <c r="P459" s="2" t="s">
        <v>50</v>
      </c>
      <c r="Q459">
        <f t="shared" si="37"/>
        <v>4084.8</v>
      </c>
      <c r="R459">
        <f t="shared" si="38"/>
        <v>4003.1040000000003</v>
      </c>
      <c r="U459">
        <f t="shared" si="39"/>
        <v>7560.0974409448818</v>
      </c>
    </row>
    <row r="460" spans="1:21" ht="15.75" customHeight="1" x14ac:dyDescent="0.3">
      <c r="A460" s="2" t="s">
        <v>719</v>
      </c>
      <c r="B460" s="4" t="s">
        <v>311</v>
      </c>
      <c r="C460" s="4" t="str">
        <f t="shared" si="35"/>
        <v>Wednesday</v>
      </c>
      <c r="D460" s="4" t="str">
        <f t="shared" si="36"/>
        <v>Mar-2025</v>
      </c>
      <c r="E460" s="2" t="s">
        <v>43</v>
      </c>
      <c r="F460" s="2" t="s">
        <v>44</v>
      </c>
      <c r="G460" s="2" t="s">
        <v>84</v>
      </c>
      <c r="H460" s="2" t="s">
        <v>85</v>
      </c>
      <c r="I460" s="2">
        <v>2</v>
      </c>
      <c r="J460" s="2">
        <v>1671.15</v>
      </c>
      <c r="K460" s="6">
        <v>0.04</v>
      </c>
      <c r="L460" s="2">
        <v>3208.61</v>
      </c>
      <c r="M460" s="2" t="s">
        <v>64</v>
      </c>
      <c r="N460" s="2" t="s">
        <v>65</v>
      </c>
      <c r="O460" s="2" t="s">
        <v>49</v>
      </c>
      <c r="P460" s="2" t="s">
        <v>50</v>
      </c>
      <c r="Q460">
        <f t="shared" si="37"/>
        <v>3342.3</v>
      </c>
      <c r="R460">
        <f t="shared" si="38"/>
        <v>3208.6080000000002</v>
      </c>
      <c r="U460">
        <f t="shared" si="39"/>
        <v>7560.0974409448818</v>
      </c>
    </row>
    <row r="461" spans="1:21" ht="15.75" customHeight="1" x14ac:dyDescent="0.3">
      <c r="A461" s="2" t="s">
        <v>720</v>
      </c>
      <c r="B461" s="4" t="s">
        <v>269</v>
      </c>
      <c r="C461" s="4" t="str">
        <f t="shared" si="35"/>
        <v>Thursday</v>
      </c>
      <c r="D461" s="4" t="str">
        <f t="shared" si="36"/>
        <v>Jul-2025</v>
      </c>
      <c r="E461" s="2" t="s">
        <v>43</v>
      </c>
      <c r="F461" s="2" t="s">
        <v>44</v>
      </c>
      <c r="G461" s="2" t="s">
        <v>45</v>
      </c>
      <c r="H461" s="2" t="s">
        <v>63</v>
      </c>
      <c r="I461" s="2">
        <v>4</v>
      </c>
      <c r="J461" s="2">
        <v>3662.82</v>
      </c>
      <c r="K461" s="6">
        <v>0.06</v>
      </c>
      <c r="L461" s="2">
        <v>13772.2</v>
      </c>
      <c r="M461" s="2" t="s">
        <v>47</v>
      </c>
      <c r="N461" s="2" t="s">
        <v>59</v>
      </c>
      <c r="O461" s="2" t="s">
        <v>90</v>
      </c>
      <c r="P461" s="2" t="s">
        <v>50</v>
      </c>
      <c r="Q461">
        <f t="shared" si="37"/>
        <v>14651.28</v>
      </c>
      <c r="R461">
        <f t="shared" si="38"/>
        <v>13772.2032</v>
      </c>
      <c r="U461">
        <f t="shared" si="39"/>
        <v>7935.7313319672139</v>
      </c>
    </row>
    <row r="462" spans="1:21" ht="15.75" customHeight="1" x14ac:dyDescent="0.3">
      <c r="A462" s="2" t="s">
        <v>721</v>
      </c>
      <c r="B462" s="4" t="s">
        <v>722</v>
      </c>
      <c r="C462" s="4" t="str">
        <f t="shared" si="35"/>
        <v>Saturday</v>
      </c>
      <c r="D462" s="4" t="str">
        <f t="shared" si="36"/>
        <v>Feb-2025</v>
      </c>
      <c r="E462" s="2" t="s">
        <v>43</v>
      </c>
      <c r="F462" s="2" t="s">
        <v>77</v>
      </c>
      <c r="G462" s="2" t="s">
        <v>160</v>
      </c>
      <c r="H462" s="2" t="s">
        <v>185</v>
      </c>
      <c r="I462" s="2">
        <v>4</v>
      </c>
      <c r="J462" s="2">
        <v>3514.98</v>
      </c>
      <c r="K462" s="6">
        <v>0.01</v>
      </c>
      <c r="L462" s="2">
        <v>13919.32</v>
      </c>
      <c r="M462" s="2" t="s">
        <v>74</v>
      </c>
      <c r="N462" s="2" t="s">
        <v>65</v>
      </c>
      <c r="O462" s="2" t="s">
        <v>90</v>
      </c>
      <c r="P462" s="2" t="s">
        <v>50</v>
      </c>
      <c r="Q462">
        <f t="shared" si="37"/>
        <v>14059.92</v>
      </c>
      <c r="R462">
        <f t="shared" si="38"/>
        <v>13919.3208</v>
      </c>
      <c r="U462">
        <f t="shared" si="39"/>
        <v>7560.0974409448818</v>
      </c>
    </row>
    <row r="463" spans="1:21" ht="15.75" customHeight="1" x14ac:dyDescent="0.3">
      <c r="A463" s="2" t="s">
        <v>723</v>
      </c>
      <c r="B463" s="4" t="s">
        <v>509</v>
      </c>
      <c r="C463" s="4" t="str">
        <f t="shared" si="35"/>
        <v>Tuesday</v>
      </c>
      <c r="D463" s="4" t="str">
        <f t="shared" si="36"/>
        <v>Feb-2025</v>
      </c>
      <c r="E463" s="2" t="s">
        <v>68</v>
      </c>
      <c r="F463" s="2" t="s">
        <v>44</v>
      </c>
      <c r="G463" s="2" t="s">
        <v>84</v>
      </c>
      <c r="H463" s="2" t="s">
        <v>93</v>
      </c>
      <c r="I463" s="2">
        <v>2</v>
      </c>
      <c r="J463" s="2">
        <v>4488.92</v>
      </c>
      <c r="K463" s="6">
        <v>0.06</v>
      </c>
      <c r="L463" s="2">
        <v>8439.17</v>
      </c>
      <c r="M463" s="2" t="s">
        <v>74</v>
      </c>
      <c r="N463" s="2" t="s">
        <v>48</v>
      </c>
      <c r="O463" s="2" t="s">
        <v>60</v>
      </c>
      <c r="P463" s="2" t="s">
        <v>50</v>
      </c>
      <c r="Q463">
        <f t="shared" si="37"/>
        <v>8977.84</v>
      </c>
      <c r="R463">
        <f t="shared" si="38"/>
        <v>8439.1695999999993</v>
      </c>
      <c r="U463">
        <f t="shared" si="39"/>
        <v>7295.6662896825355</v>
      </c>
    </row>
    <row r="464" spans="1:21" ht="15.75" customHeight="1" x14ac:dyDescent="0.3">
      <c r="A464" s="2" t="s">
        <v>724</v>
      </c>
      <c r="B464" s="4" t="s">
        <v>265</v>
      </c>
      <c r="C464" s="4" t="str">
        <f t="shared" si="35"/>
        <v>Tuesday</v>
      </c>
      <c r="D464" s="4" t="str">
        <f t="shared" si="36"/>
        <v>May-2025</v>
      </c>
      <c r="E464" s="2" t="s">
        <v>83</v>
      </c>
      <c r="F464" s="2" t="s">
        <v>77</v>
      </c>
      <c r="G464" s="2" t="s">
        <v>99</v>
      </c>
      <c r="H464" s="2" t="s">
        <v>147</v>
      </c>
      <c r="I464" s="2">
        <v>1</v>
      </c>
      <c r="J464" s="2">
        <v>1075.98</v>
      </c>
      <c r="K464" s="6">
        <v>0.18</v>
      </c>
      <c r="L464" s="2">
        <v>882.3</v>
      </c>
      <c r="M464" s="2" t="s">
        <v>47</v>
      </c>
      <c r="N464" s="2" t="s">
        <v>59</v>
      </c>
      <c r="O464" s="2" t="s">
        <v>90</v>
      </c>
      <c r="P464" s="2" t="s">
        <v>50</v>
      </c>
      <c r="Q464">
        <f t="shared" si="37"/>
        <v>1075.98</v>
      </c>
      <c r="R464">
        <f t="shared" si="38"/>
        <v>882.30360000000007</v>
      </c>
      <c r="U464">
        <f t="shared" si="39"/>
        <v>7935.7313319672139</v>
      </c>
    </row>
    <row r="465" spans="1:21" ht="15.75" customHeight="1" x14ac:dyDescent="0.3">
      <c r="A465" s="2" t="s">
        <v>725</v>
      </c>
      <c r="B465" s="4" t="s">
        <v>134</v>
      </c>
      <c r="C465" s="4" t="str">
        <f t="shared" si="35"/>
        <v>Thursday</v>
      </c>
      <c r="D465" s="4" t="str">
        <f t="shared" si="36"/>
        <v>May-2025</v>
      </c>
      <c r="E465" s="2" t="s">
        <v>88</v>
      </c>
      <c r="F465" s="2" t="s">
        <v>72</v>
      </c>
      <c r="G465" s="2" t="s">
        <v>160</v>
      </c>
      <c r="H465" s="2" t="s">
        <v>180</v>
      </c>
      <c r="I465" s="2">
        <v>5</v>
      </c>
      <c r="J465" s="2">
        <v>2652.54</v>
      </c>
      <c r="K465" s="6">
        <v>0.06</v>
      </c>
      <c r="L465" s="2">
        <v>12466.94</v>
      </c>
      <c r="M465" s="2" t="s">
        <v>95</v>
      </c>
      <c r="N465" s="2" t="s">
        <v>59</v>
      </c>
      <c r="O465" s="2" t="s">
        <v>49</v>
      </c>
      <c r="P465" s="2" t="s">
        <v>50</v>
      </c>
      <c r="Q465">
        <f t="shared" si="37"/>
        <v>13262.7</v>
      </c>
      <c r="R465">
        <f t="shared" si="38"/>
        <v>12466.938</v>
      </c>
      <c r="U465">
        <f t="shared" si="39"/>
        <v>7935.7313319672139</v>
      </c>
    </row>
    <row r="466" spans="1:21" ht="15.75" customHeight="1" x14ac:dyDescent="0.3">
      <c r="A466" s="2" t="s">
        <v>726</v>
      </c>
      <c r="B466" s="4" t="s">
        <v>311</v>
      </c>
      <c r="C466" s="4" t="str">
        <f t="shared" si="35"/>
        <v>Wednesday</v>
      </c>
      <c r="D466" s="4" t="str">
        <f t="shared" si="36"/>
        <v>Mar-2025</v>
      </c>
      <c r="E466" s="2" t="s">
        <v>53</v>
      </c>
      <c r="F466" s="2" t="s">
        <v>44</v>
      </c>
      <c r="G466" s="2" t="s">
        <v>45</v>
      </c>
      <c r="H466" s="2" t="s">
        <v>78</v>
      </c>
      <c r="I466" s="2">
        <v>4</v>
      </c>
      <c r="J466" s="2">
        <v>1690.12</v>
      </c>
      <c r="K466" s="6">
        <v>0.04</v>
      </c>
      <c r="L466" s="2">
        <v>6490.06</v>
      </c>
      <c r="M466" s="2" t="s">
        <v>47</v>
      </c>
      <c r="N466" s="2" t="s">
        <v>59</v>
      </c>
      <c r="O466" s="2" t="s">
        <v>60</v>
      </c>
      <c r="P466" s="2" t="s">
        <v>50</v>
      </c>
      <c r="Q466">
        <f t="shared" si="37"/>
        <v>6760.48</v>
      </c>
      <c r="R466">
        <f t="shared" si="38"/>
        <v>6490.0607999999993</v>
      </c>
      <c r="U466">
        <f t="shared" si="39"/>
        <v>7935.7313319672139</v>
      </c>
    </row>
    <row r="467" spans="1:21" ht="15.75" customHeight="1" x14ac:dyDescent="0.3">
      <c r="A467" s="2" t="s">
        <v>727</v>
      </c>
      <c r="B467" s="4" t="s">
        <v>471</v>
      </c>
      <c r="C467" s="4" t="str">
        <f t="shared" si="35"/>
        <v>Tuesday</v>
      </c>
      <c r="D467" s="4" t="str">
        <f t="shared" si="36"/>
        <v>Feb-2025</v>
      </c>
      <c r="E467" s="2" t="s">
        <v>53</v>
      </c>
      <c r="F467" s="2" t="s">
        <v>77</v>
      </c>
      <c r="G467" s="2" t="s">
        <v>99</v>
      </c>
      <c r="H467" s="2" t="s">
        <v>100</v>
      </c>
      <c r="I467" s="2">
        <v>4</v>
      </c>
      <c r="J467" s="2">
        <v>3473.19</v>
      </c>
      <c r="K467" s="6">
        <v>0.04</v>
      </c>
      <c r="L467" s="2">
        <v>13337.05</v>
      </c>
      <c r="M467" s="2" t="s">
        <v>64</v>
      </c>
      <c r="N467" s="2" t="s">
        <v>59</v>
      </c>
      <c r="O467" s="2" t="s">
        <v>90</v>
      </c>
      <c r="P467" s="2" t="s">
        <v>50</v>
      </c>
      <c r="Q467">
        <f t="shared" si="37"/>
        <v>13892.76</v>
      </c>
      <c r="R467">
        <f t="shared" si="38"/>
        <v>13337.0496</v>
      </c>
      <c r="U467">
        <f t="shared" si="39"/>
        <v>7935.7313319672139</v>
      </c>
    </row>
    <row r="468" spans="1:21" ht="15.75" customHeight="1" x14ac:dyDescent="0.3">
      <c r="A468" s="2" t="s">
        <v>728</v>
      </c>
      <c r="B468" s="4" t="s">
        <v>195</v>
      </c>
      <c r="C468" s="4" t="str">
        <f t="shared" si="35"/>
        <v>Sunday</v>
      </c>
      <c r="D468" s="4" t="str">
        <f t="shared" si="36"/>
        <v>Feb-2025</v>
      </c>
      <c r="E468" s="2" t="s">
        <v>53</v>
      </c>
      <c r="F468" s="2" t="s">
        <v>54</v>
      </c>
      <c r="G468" s="2" t="s">
        <v>45</v>
      </c>
      <c r="H468" s="2" t="s">
        <v>63</v>
      </c>
      <c r="I468" s="2">
        <v>2</v>
      </c>
      <c r="J468" s="2">
        <v>3536.51</v>
      </c>
      <c r="K468" s="6">
        <v>0.2</v>
      </c>
      <c r="L468" s="2">
        <v>5658.42</v>
      </c>
      <c r="M468" s="2" t="s">
        <v>95</v>
      </c>
      <c r="N468" s="2" t="s">
        <v>65</v>
      </c>
      <c r="O468" s="2" t="s">
        <v>90</v>
      </c>
      <c r="P468" s="2" t="s">
        <v>50</v>
      </c>
      <c r="Q468">
        <f t="shared" si="37"/>
        <v>7073.02</v>
      </c>
      <c r="R468">
        <f t="shared" si="38"/>
        <v>5658.4160000000011</v>
      </c>
      <c r="U468">
        <f t="shared" si="39"/>
        <v>7560.0974409448818</v>
      </c>
    </row>
    <row r="469" spans="1:21" ht="15.75" customHeight="1" x14ac:dyDescent="0.3">
      <c r="A469" s="2" t="s">
        <v>729</v>
      </c>
      <c r="B469" s="4" t="s">
        <v>332</v>
      </c>
      <c r="C469" s="4" t="str">
        <f t="shared" si="35"/>
        <v>Thursday</v>
      </c>
      <c r="D469" s="4" t="str">
        <f t="shared" si="36"/>
        <v>Mar-2025</v>
      </c>
      <c r="E469" s="2" t="s">
        <v>83</v>
      </c>
      <c r="F469" s="2" t="s">
        <v>54</v>
      </c>
      <c r="G469" s="2" t="s">
        <v>57</v>
      </c>
      <c r="H469" s="2" t="s">
        <v>58</v>
      </c>
      <c r="I469" s="2">
        <v>4</v>
      </c>
      <c r="J469" s="2">
        <v>1855.02</v>
      </c>
      <c r="K469" s="6">
        <v>0.03</v>
      </c>
      <c r="L469" s="2">
        <v>7197.48</v>
      </c>
      <c r="M469" s="2" t="s">
        <v>47</v>
      </c>
      <c r="N469" s="2" t="s">
        <v>48</v>
      </c>
      <c r="O469" s="2" t="s">
        <v>90</v>
      </c>
      <c r="P469" s="2" t="s">
        <v>50</v>
      </c>
      <c r="Q469">
        <f t="shared" si="37"/>
        <v>7420.08</v>
      </c>
      <c r="R469">
        <f t="shared" si="38"/>
        <v>7197.4776000000002</v>
      </c>
      <c r="U469">
        <f t="shared" si="39"/>
        <v>7295.6662896825355</v>
      </c>
    </row>
    <row r="470" spans="1:21" ht="15.75" customHeight="1" x14ac:dyDescent="0.3">
      <c r="A470" s="2" t="s">
        <v>730</v>
      </c>
      <c r="B470" s="4" t="s">
        <v>561</v>
      </c>
      <c r="C470" s="4" t="str">
        <f t="shared" si="35"/>
        <v>Tuesday</v>
      </c>
      <c r="D470" s="4" t="str">
        <f t="shared" si="36"/>
        <v>Jan-2025</v>
      </c>
      <c r="E470" s="2" t="s">
        <v>68</v>
      </c>
      <c r="F470" s="2" t="s">
        <v>54</v>
      </c>
      <c r="G470" s="2" t="s">
        <v>57</v>
      </c>
      <c r="H470" s="2" t="s">
        <v>58</v>
      </c>
      <c r="I470" s="2">
        <v>5</v>
      </c>
      <c r="J470" s="2">
        <v>1014.47</v>
      </c>
      <c r="K470" s="6">
        <v>0.09</v>
      </c>
      <c r="L470" s="2">
        <v>4615.84</v>
      </c>
      <c r="M470" s="2" t="s">
        <v>74</v>
      </c>
      <c r="N470" s="2" t="s">
        <v>48</v>
      </c>
      <c r="O470" s="2" t="s">
        <v>49</v>
      </c>
      <c r="P470" s="2" t="s">
        <v>50</v>
      </c>
      <c r="Q470">
        <f t="shared" si="37"/>
        <v>5072.3500000000004</v>
      </c>
      <c r="R470">
        <f t="shared" si="38"/>
        <v>4615.8385000000007</v>
      </c>
      <c r="U470">
        <f t="shared" si="39"/>
        <v>7295.6662896825355</v>
      </c>
    </row>
    <row r="471" spans="1:21" ht="15.75" customHeight="1" x14ac:dyDescent="0.3">
      <c r="A471" s="2" t="s">
        <v>731</v>
      </c>
      <c r="B471" s="4" t="s">
        <v>265</v>
      </c>
      <c r="C471" s="4" t="str">
        <f t="shared" si="35"/>
        <v>Tuesday</v>
      </c>
      <c r="D471" s="4" t="str">
        <f t="shared" si="36"/>
        <v>May-2025</v>
      </c>
      <c r="E471" s="2" t="s">
        <v>53</v>
      </c>
      <c r="F471" s="2" t="s">
        <v>54</v>
      </c>
      <c r="G471" s="2" t="s">
        <v>57</v>
      </c>
      <c r="H471" s="2" t="s">
        <v>110</v>
      </c>
      <c r="I471" s="2">
        <v>4</v>
      </c>
      <c r="J471" s="2">
        <v>1548.8</v>
      </c>
      <c r="K471" s="6">
        <v>7.0000000000000007E-2</v>
      </c>
      <c r="L471" s="2">
        <v>5761.54</v>
      </c>
      <c r="M471" s="2" t="s">
        <v>64</v>
      </c>
      <c r="N471" s="2" t="s">
        <v>48</v>
      </c>
      <c r="O471" s="2" t="s">
        <v>60</v>
      </c>
      <c r="P471" s="2" t="s">
        <v>50</v>
      </c>
      <c r="Q471">
        <f t="shared" si="37"/>
        <v>6195.2</v>
      </c>
      <c r="R471">
        <f t="shared" si="38"/>
        <v>5761.5359999999991</v>
      </c>
      <c r="U471">
        <f t="shared" si="39"/>
        <v>7295.6662896825355</v>
      </c>
    </row>
    <row r="472" spans="1:21" ht="15.75" customHeight="1" x14ac:dyDescent="0.3">
      <c r="A472" s="2" t="s">
        <v>732</v>
      </c>
      <c r="B472" s="4" t="s">
        <v>273</v>
      </c>
      <c r="C472" s="4" t="str">
        <f t="shared" si="35"/>
        <v>Thursday</v>
      </c>
      <c r="D472" s="4" t="str">
        <f t="shared" si="36"/>
        <v>May-2025</v>
      </c>
      <c r="E472" s="2" t="s">
        <v>88</v>
      </c>
      <c r="F472" s="2" t="s">
        <v>44</v>
      </c>
      <c r="G472" s="2" t="s">
        <v>57</v>
      </c>
      <c r="H472" s="2" t="s">
        <v>141</v>
      </c>
      <c r="I472" s="2">
        <v>3</v>
      </c>
      <c r="J472" s="2">
        <v>3902.48</v>
      </c>
      <c r="K472" s="6">
        <v>0.06</v>
      </c>
      <c r="L472" s="2">
        <v>11004.99</v>
      </c>
      <c r="M472" s="2" t="s">
        <v>95</v>
      </c>
      <c r="N472" s="2" t="s">
        <v>59</v>
      </c>
      <c r="O472" s="2" t="s">
        <v>49</v>
      </c>
      <c r="P472" s="2" t="s">
        <v>50</v>
      </c>
      <c r="Q472">
        <f t="shared" si="37"/>
        <v>11707.44</v>
      </c>
      <c r="R472">
        <f t="shared" si="38"/>
        <v>11004.9936</v>
      </c>
      <c r="U472">
        <f t="shared" si="39"/>
        <v>7935.7313319672139</v>
      </c>
    </row>
    <row r="473" spans="1:21" ht="15.75" customHeight="1" x14ac:dyDescent="0.3">
      <c r="A473" s="2" t="s">
        <v>733</v>
      </c>
      <c r="B473" s="4" t="s">
        <v>734</v>
      </c>
      <c r="C473" s="4" t="str">
        <f t="shared" si="35"/>
        <v>Sunday</v>
      </c>
      <c r="D473" s="4" t="str">
        <f t="shared" si="36"/>
        <v>Mar-2025</v>
      </c>
      <c r="E473" s="2" t="s">
        <v>88</v>
      </c>
      <c r="F473" s="2" t="s">
        <v>72</v>
      </c>
      <c r="G473" s="2" t="s">
        <v>57</v>
      </c>
      <c r="H473" s="2" t="s">
        <v>141</v>
      </c>
      <c r="I473" s="2">
        <v>4</v>
      </c>
      <c r="J473" s="2">
        <v>3852.1</v>
      </c>
      <c r="K473" s="6">
        <v>0.04</v>
      </c>
      <c r="L473" s="2">
        <v>14792.06</v>
      </c>
      <c r="M473" s="2" t="s">
        <v>64</v>
      </c>
      <c r="N473" s="2" t="s">
        <v>59</v>
      </c>
      <c r="O473" s="2" t="s">
        <v>60</v>
      </c>
      <c r="P473" s="2" t="s">
        <v>50</v>
      </c>
      <c r="Q473">
        <f t="shared" si="37"/>
        <v>15408.4</v>
      </c>
      <c r="R473">
        <f t="shared" si="38"/>
        <v>14792.063999999998</v>
      </c>
      <c r="U473">
        <f t="shared" si="39"/>
        <v>7935.7313319672139</v>
      </c>
    </row>
    <row r="474" spans="1:21" ht="15.75" customHeight="1" x14ac:dyDescent="0.3">
      <c r="A474" s="2" t="s">
        <v>735</v>
      </c>
      <c r="B474" s="4" t="s">
        <v>252</v>
      </c>
      <c r="C474" s="4" t="str">
        <f t="shared" si="35"/>
        <v>Tuesday</v>
      </c>
      <c r="D474" s="4" t="str">
        <f t="shared" si="36"/>
        <v>Apr-2025</v>
      </c>
      <c r="E474" s="2" t="s">
        <v>53</v>
      </c>
      <c r="F474" s="2" t="s">
        <v>44</v>
      </c>
      <c r="G474" s="2" t="s">
        <v>160</v>
      </c>
      <c r="H474" s="2" t="s">
        <v>193</v>
      </c>
      <c r="I474" s="2">
        <v>1</v>
      </c>
      <c r="J474" s="2">
        <v>314.51</v>
      </c>
      <c r="K474" s="6">
        <v>0.23</v>
      </c>
      <c r="L474" s="2">
        <v>242.17</v>
      </c>
      <c r="M474" s="2" t="s">
        <v>64</v>
      </c>
      <c r="N474" s="2" t="s">
        <v>59</v>
      </c>
      <c r="O474" s="2" t="s">
        <v>90</v>
      </c>
      <c r="P474" s="2" t="s">
        <v>50</v>
      </c>
      <c r="Q474">
        <f t="shared" si="37"/>
        <v>314.51</v>
      </c>
      <c r="R474">
        <f t="shared" si="38"/>
        <v>242.17269999999999</v>
      </c>
      <c r="U474">
        <f t="shared" si="39"/>
        <v>7935.7313319672139</v>
      </c>
    </row>
    <row r="475" spans="1:21" ht="15.75" customHeight="1" x14ac:dyDescent="0.3">
      <c r="A475" s="2" t="s">
        <v>736</v>
      </c>
      <c r="B475" s="4" t="s">
        <v>311</v>
      </c>
      <c r="C475" s="4" t="str">
        <f t="shared" si="35"/>
        <v>Wednesday</v>
      </c>
      <c r="D475" s="4" t="str">
        <f t="shared" si="36"/>
        <v>Mar-2025</v>
      </c>
      <c r="E475" s="2" t="s">
        <v>53</v>
      </c>
      <c r="F475" s="2" t="s">
        <v>72</v>
      </c>
      <c r="G475" s="2" t="s">
        <v>84</v>
      </c>
      <c r="H475" s="2" t="s">
        <v>119</v>
      </c>
      <c r="I475" s="2">
        <v>4</v>
      </c>
      <c r="J475" s="2">
        <v>3323.81</v>
      </c>
      <c r="K475" s="6">
        <v>0.13</v>
      </c>
      <c r="L475" s="2">
        <v>11566.86</v>
      </c>
      <c r="M475" s="2" t="s">
        <v>95</v>
      </c>
      <c r="N475" s="2" t="s">
        <v>59</v>
      </c>
      <c r="O475" s="2" t="s">
        <v>49</v>
      </c>
      <c r="P475" s="2" t="s">
        <v>50</v>
      </c>
      <c r="Q475">
        <f t="shared" si="37"/>
        <v>13295.24</v>
      </c>
      <c r="R475">
        <f t="shared" si="38"/>
        <v>11566.8588</v>
      </c>
      <c r="U475">
        <f t="shared" si="39"/>
        <v>7935.7313319672139</v>
      </c>
    </row>
    <row r="476" spans="1:21" ht="15.75" customHeight="1" x14ac:dyDescent="0.3">
      <c r="A476" s="2" t="s">
        <v>737</v>
      </c>
      <c r="B476" s="4" t="s">
        <v>463</v>
      </c>
      <c r="C476" s="4" t="str">
        <f t="shared" si="35"/>
        <v>Wednesday</v>
      </c>
      <c r="D476" s="4" t="str">
        <f t="shared" si="36"/>
        <v>Jul-2025</v>
      </c>
      <c r="E476" s="2" t="s">
        <v>53</v>
      </c>
      <c r="F476" s="2" t="s">
        <v>44</v>
      </c>
      <c r="G476" s="2" t="s">
        <v>99</v>
      </c>
      <c r="H476" s="2" t="s">
        <v>100</v>
      </c>
      <c r="I476" s="2">
        <v>4</v>
      </c>
      <c r="J476" s="2">
        <v>4649.18</v>
      </c>
      <c r="K476" s="6">
        <v>0.21</v>
      </c>
      <c r="L476" s="2">
        <v>14691.41</v>
      </c>
      <c r="M476" s="2" t="s">
        <v>47</v>
      </c>
      <c r="N476" s="2" t="s">
        <v>59</v>
      </c>
      <c r="O476" s="2" t="s">
        <v>60</v>
      </c>
      <c r="P476" s="2" t="s">
        <v>50</v>
      </c>
      <c r="Q476">
        <f t="shared" si="37"/>
        <v>18596.72</v>
      </c>
      <c r="R476">
        <f t="shared" si="38"/>
        <v>14691.408800000001</v>
      </c>
      <c r="U476">
        <f t="shared" si="39"/>
        <v>7935.7313319672139</v>
      </c>
    </row>
    <row r="477" spans="1:21" ht="15.75" customHeight="1" x14ac:dyDescent="0.3">
      <c r="A477" s="2" t="s">
        <v>738</v>
      </c>
      <c r="B477" s="4" t="s">
        <v>348</v>
      </c>
      <c r="C477" s="4" t="str">
        <f t="shared" si="35"/>
        <v>Wednesday</v>
      </c>
      <c r="D477" s="4" t="str">
        <f t="shared" si="36"/>
        <v>May-2025</v>
      </c>
      <c r="E477" s="2" t="s">
        <v>53</v>
      </c>
      <c r="F477" s="2" t="s">
        <v>44</v>
      </c>
      <c r="G477" s="2" t="s">
        <v>84</v>
      </c>
      <c r="H477" s="2" t="s">
        <v>89</v>
      </c>
      <c r="I477" s="2">
        <v>5</v>
      </c>
      <c r="J477" s="2">
        <v>299.2</v>
      </c>
      <c r="K477" s="6">
        <v>0.02</v>
      </c>
      <c r="L477" s="2">
        <v>1466.08</v>
      </c>
      <c r="M477" s="2" t="s">
        <v>64</v>
      </c>
      <c r="N477" s="2" t="s">
        <v>65</v>
      </c>
      <c r="O477" s="2" t="s">
        <v>60</v>
      </c>
      <c r="P477" s="2" t="s">
        <v>69</v>
      </c>
      <c r="Q477">
        <f t="shared" si="37"/>
        <v>1496</v>
      </c>
      <c r="R477">
        <f t="shared" si="38"/>
        <v>1466.08</v>
      </c>
      <c r="U477">
        <f t="shared" si="39"/>
        <v>7560.0974409448818</v>
      </c>
    </row>
    <row r="478" spans="1:21" ht="15.75" customHeight="1" x14ac:dyDescent="0.3">
      <c r="A478" s="2" t="s">
        <v>739</v>
      </c>
      <c r="B478" s="4" t="s">
        <v>269</v>
      </c>
      <c r="C478" s="4" t="str">
        <f t="shared" si="35"/>
        <v>Thursday</v>
      </c>
      <c r="D478" s="4" t="str">
        <f t="shared" si="36"/>
        <v>Jul-2025</v>
      </c>
      <c r="E478" s="2" t="s">
        <v>53</v>
      </c>
      <c r="F478" s="2" t="s">
        <v>77</v>
      </c>
      <c r="G478" s="2" t="s">
        <v>57</v>
      </c>
      <c r="H478" s="2" t="s">
        <v>128</v>
      </c>
      <c r="I478" s="2">
        <v>4</v>
      </c>
      <c r="J478" s="2">
        <v>1028.3599999999999</v>
      </c>
      <c r="K478" s="6">
        <v>0.13</v>
      </c>
      <c r="L478" s="2">
        <v>3578.69</v>
      </c>
      <c r="M478" s="2" t="s">
        <v>47</v>
      </c>
      <c r="N478" s="2" t="s">
        <v>59</v>
      </c>
      <c r="O478" s="2" t="s">
        <v>90</v>
      </c>
      <c r="P478" s="2" t="s">
        <v>50</v>
      </c>
      <c r="Q478">
        <f t="shared" si="37"/>
        <v>4113.4399999999996</v>
      </c>
      <c r="R478">
        <f t="shared" si="38"/>
        <v>3578.6927999999998</v>
      </c>
      <c r="U478">
        <f t="shared" si="39"/>
        <v>7935.7313319672139</v>
      </c>
    </row>
    <row r="479" spans="1:21" ht="15.75" customHeight="1" x14ac:dyDescent="0.3">
      <c r="A479" s="2" t="s">
        <v>740</v>
      </c>
      <c r="B479" s="4" t="s">
        <v>618</v>
      </c>
      <c r="C479" s="4" t="str">
        <f t="shared" si="35"/>
        <v>Friday</v>
      </c>
      <c r="D479" s="4" t="str">
        <f t="shared" si="36"/>
        <v>Jan-2025</v>
      </c>
      <c r="E479" s="2" t="s">
        <v>53</v>
      </c>
      <c r="F479" s="2" t="s">
        <v>77</v>
      </c>
      <c r="G479" s="2" t="s">
        <v>57</v>
      </c>
      <c r="H479" s="2" t="s">
        <v>141</v>
      </c>
      <c r="I479" s="2">
        <v>4</v>
      </c>
      <c r="J479" s="2">
        <v>3542.5</v>
      </c>
      <c r="K479" s="6">
        <v>0.11</v>
      </c>
      <c r="L479" s="2">
        <v>12611.3</v>
      </c>
      <c r="M479" s="2" t="s">
        <v>64</v>
      </c>
      <c r="N479" s="2" t="s">
        <v>65</v>
      </c>
      <c r="O479" s="2" t="s">
        <v>90</v>
      </c>
      <c r="P479" s="2" t="s">
        <v>142</v>
      </c>
      <c r="Q479">
        <f t="shared" si="37"/>
        <v>14170</v>
      </c>
      <c r="R479">
        <f t="shared" si="38"/>
        <v>12611.300000000001</v>
      </c>
      <c r="U479">
        <f t="shared" si="39"/>
        <v>7560.0974409448818</v>
      </c>
    </row>
    <row r="480" spans="1:21" ht="15.75" customHeight="1" x14ac:dyDescent="0.3">
      <c r="A480" s="2" t="s">
        <v>741</v>
      </c>
      <c r="B480" s="4" t="s">
        <v>155</v>
      </c>
      <c r="C480" s="4" t="str">
        <f t="shared" si="35"/>
        <v>Saturday</v>
      </c>
      <c r="D480" s="4" t="str">
        <f t="shared" si="36"/>
        <v>Jan-2025</v>
      </c>
      <c r="E480" s="2" t="s">
        <v>68</v>
      </c>
      <c r="F480" s="2" t="s">
        <v>72</v>
      </c>
      <c r="G480" s="2" t="s">
        <v>57</v>
      </c>
      <c r="H480" s="2" t="s">
        <v>141</v>
      </c>
      <c r="I480" s="2">
        <v>2</v>
      </c>
      <c r="J480" s="2">
        <v>2716.11</v>
      </c>
      <c r="K480" s="6">
        <v>0.15</v>
      </c>
      <c r="L480" s="2">
        <v>4617.3900000000003</v>
      </c>
      <c r="M480" s="2" t="s">
        <v>81</v>
      </c>
      <c r="N480" s="2" t="s">
        <v>59</v>
      </c>
      <c r="O480" s="2" t="s">
        <v>60</v>
      </c>
      <c r="P480" s="2" t="s">
        <v>50</v>
      </c>
      <c r="Q480">
        <f t="shared" si="37"/>
        <v>5432.22</v>
      </c>
      <c r="R480">
        <f t="shared" si="38"/>
        <v>4617.3869999999997</v>
      </c>
      <c r="U480">
        <f t="shared" si="39"/>
        <v>7935.7313319672139</v>
      </c>
    </row>
    <row r="481" spans="1:21" ht="15.75" customHeight="1" x14ac:dyDescent="0.3">
      <c r="A481" s="2" t="s">
        <v>742</v>
      </c>
      <c r="B481" s="4" t="s">
        <v>252</v>
      </c>
      <c r="C481" s="4" t="str">
        <f t="shared" si="35"/>
        <v>Tuesday</v>
      </c>
      <c r="D481" s="4" t="str">
        <f t="shared" si="36"/>
        <v>Apr-2025</v>
      </c>
      <c r="E481" s="2" t="s">
        <v>83</v>
      </c>
      <c r="F481" s="2" t="s">
        <v>54</v>
      </c>
      <c r="G481" s="2" t="s">
        <v>160</v>
      </c>
      <c r="H481" s="2" t="s">
        <v>180</v>
      </c>
      <c r="I481" s="2">
        <v>3</v>
      </c>
      <c r="J481" s="2">
        <v>3081.23</v>
      </c>
      <c r="K481" s="6">
        <v>0.14000000000000001</v>
      </c>
      <c r="L481" s="2">
        <v>7949.57</v>
      </c>
      <c r="M481" s="2" t="s">
        <v>74</v>
      </c>
      <c r="N481" s="2" t="s">
        <v>59</v>
      </c>
      <c r="O481" s="2" t="s">
        <v>90</v>
      </c>
      <c r="P481" s="2" t="s">
        <v>142</v>
      </c>
      <c r="Q481">
        <f t="shared" si="37"/>
        <v>9243.69</v>
      </c>
      <c r="R481">
        <f t="shared" si="38"/>
        <v>7949.5734000000002</v>
      </c>
      <c r="U481">
        <f t="shared" si="39"/>
        <v>7935.7313319672139</v>
      </c>
    </row>
    <row r="482" spans="1:21" ht="15.75" customHeight="1" x14ac:dyDescent="0.3">
      <c r="A482" s="2" t="s">
        <v>743</v>
      </c>
      <c r="B482" s="4" t="s">
        <v>221</v>
      </c>
      <c r="C482" s="4" t="str">
        <f t="shared" si="35"/>
        <v>Saturday</v>
      </c>
      <c r="D482" s="4" t="str">
        <f t="shared" si="36"/>
        <v>May-2025</v>
      </c>
      <c r="E482" s="2" t="s">
        <v>83</v>
      </c>
      <c r="F482" s="2" t="s">
        <v>44</v>
      </c>
      <c r="G482" s="2" t="s">
        <v>160</v>
      </c>
      <c r="H482" s="2" t="s">
        <v>180</v>
      </c>
      <c r="I482" s="2">
        <v>1</v>
      </c>
      <c r="J482" s="2">
        <v>3658.94</v>
      </c>
      <c r="K482" s="6">
        <v>0.25</v>
      </c>
      <c r="L482" s="2">
        <v>2744.2</v>
      </c>
      <c r="M482" s="2" t="s">
        <v>74</v>
      </c>
      <c r="N482" s="2" t="s">
        <v>65</v>
      </c>
      <c r="O482" s="2" t="s">
        <v>49</v>
      </c>
      <c r="P482" s="2" t="s">
        <v>50</v>
      </c>
      <c r="Q482">
        <f t="shared" si="37"/>
        <v>3658.94</v>
      </c>
      <c r="R482">
        <f t="shared" si="38"/>
        <v>2744.2049999999999</v>
      </c>
      <c r="U482">
        <f t="shared" si="39"/>
        <v>7560.0974409448818</v>
      </c>
    </row>
    <row r="483" spans="1:21" ht="15.75" customHeight="1" x14ac:dyDescent="0.3">
      <c r="A483" s="2" t="s">
        <v>744</v>
      </c>
      <c r="B483" s="4" t="s">
        <v>344</v>
      </c>
      <c r="C483" s="4" t="str">
        <f t="shared" si="35"/>
        <v>Tuesday</v>
      </c>
      <c r="D483" s="4" t="str">
        <f t="shared" si="36"/>
        <v>Apr-2025</v>
      </c>
      <c r="E483" s="2" t="s">
        <v>43</v>
      </c>
      <c r="F483" s="2" t="s">
        <v>72</v>
      </c>
      <c r="G483" s="2" t="s">
        <v>160</v>
      </c>
      <c r="H483" s="2" t="s">
        <v>193</v>
      </c>
      <c r="I483" s="2">
        <v>3</v>
      </c>
      <c r="J483" s="2">
        <v>206.34</v>
      </c>
      <c r="K483" s="6">
        <v>0.21</v>
      </c>
      <c r="L483" s="2">
        <v>489.03</v>
      </c>
      <c r="M483" s="2" t="s">
        <v>47</v>
      </c>
      <c r="N483" s="2" t="s">
        <v>48</v>
      </c>
      <c r="O483" s="2" t="s">
        <v>49</v>
      </c>
      <c r="P483" s="2" t="s">
        <v>69</v>
      </c>
      <c r="Q483">
        <f t="shared" si="37"/>
        <v>619.02</v>
      </c>
      <c r="R483">
        <f t="shared" si="38"/>
        <v>489.0258</v>
      </c>
      <c r="U483">
        <f t="shared" si="39"/>
        <v>7295.6662896825355</v>
      </c>
    </row>
    <row r="484" spans="1:21" ht="15.75" customHeight="1" x14ac:dyDescent="0.3">
      <c r="A484" s="2" t="s">
        <v>745</v>
      </c>
      <c r="B484" s="4" t="s">
        <v>87</v>
      </c>
      <c r="C484" s="4" t="str">
        <f t="shared" si="35"/>
        <v>Wednesday</v>
      </c>
      <c r="D484" s="4" t="str">
        <f t="shared" si="36"/>
        <v>Jan-2025</v>
      </c>
      <c r="E484" s="2" t="s">
        <v>53</v>
      </c>
      <c r="F484" s="2" t="s">
        <v>77</v>
      </c>
      <c r="G484" s="2" t="s">
        <v>57</v>
      </c>
      <c r="H484" s="2" t="s">
        <v>110</v>
      </c>
      <c r="I484" s="2">
        <v>3</v>
      </c>
      <c r="J484" s="2">
        <v>864.92</v>
      </c>
      <c r="K484" s="6">
        <v>7.0000000000000007E-2</v>
      </c>
      <c r="L484" s="2">
        <v>2413.13</v>
      </c>
      <c r="M484" s="2" t="s">
        <v>95</v>
      </c>
      <c r="N484" s="2" t="s">
        <v>65</v>
      </c>
      <c r="O484" s="2" t="s">
        <v>49</v>
      </c>
      <c r="P484" s="2" t="s">
        <v>50</v>
      </c>
      <c r="Q484">
        <f t="shared" si="37"/>
        <v>2594.7599999999998</v>
      </c>
      <c r="R484">
        <f t="shared" si="38"/>
        <v>2413.1267999999995</v>
      </c>
      <c r="U484">
        <f t="shared" si="39"/>
        <v>7560.0974409448818</v>
      </c>
    </row>
    <row r="485" spans="1:21" ht="15.75" customHeight="1" x14ac:dyDescent="0.3">
      <c r="A485" s="2" t="s">
        <v>746</v>
      </c>
      <c r="B485" s="4" t="s">
        <v>618</v>
      </c>
      <c r="C485" s="4" t="str">
        <f t="shared" si="35"/>
        <v>Friday</v>
      </c>
      <c r="D485" s="4" t="str">
        <f t="shared" si="36"/>
        <v>Jan-2025</v>
      </c>
      <c r="E485" s="2" t="s">
        <v>68</v>
      </c>
      <c r="F485" s="2" t="s">
        <v>77</v>
      </c>
      <c r="G485" s="2" t="s">
        <v>160</v>
      </c>
      <c r="H485" s="2" t="s">
        <v>193</v>
      </c>
      <c r="I485" s="2">
        <v>2</v>
      </c>
      <c r="J485" s="2">
        <v>3697.9</v>
      </c>
      <c r="K485" s="6">
        <v>0.18</v>
      </c>
      <c r="L485" s="2">
        <v>6064.56</v>
      </c>
      <c r="M485" s="2" t="s">
        <v>74</v>
      </c>
      <c r="N485" s="2" t="s">
        <v>59</v>
      </c>
      <c r="O485" s="2" t="s">
        <v>60</v>
      </c>
      <c r="P485" s="2" t="s">
        <v>50</v>
      </c>
      <c r="Q485">
        <f t="shared" si="37"/>
        <v>7395.8</v>
      </c>
      <c r="R485">
        <f t="shared" si="38"/>
        <v>6064.5560000000005</v>
      </c>
      <c r="U485">
        <f t="shared" si="39"/>
        <v>7935.7313319672139</v>
      </c>
    </row>
    <row r="486" spans="1:21" ht="15.75" customHeight="1" x14ac:dyDescent="0.3">
      <c r="A486" s="2" t="s">
        <v>747</v>
      </c>
      <c r="B486" s="4" t="s">
        <v>204</v>
      </c>
      <c r="C486" s="4" t="str">
        <f t="shared" si="35"/>
        <v>Thursday</v>
      </c>
      <c r="D486" s="4" t="str">
        <f t="shared" si="36"/>
        <v>Apr-2025</v>
      </c>
      <c r="E486" s="2" t="s">
        <v>68</v>
      </c>
      <c r="F486" s="2" t="s">
        <v>72</v>
      </c>
      <c r="G486" s="2" t="s">
        <v>57</v>
      </c>
      <c r="H486" s="2" t="s">
        <v>128</v>
      </c>
      <c r="I486" s="2">
        <v>5</v>
      </c>
      <c r="J486" s="2">
        <v>1969.58</v>
      </c>
      <c r="K486" s="6">
        <v>0.2</v>
      </c>
      <c r="L486" s="2">
        <v>7878.32</v>
      </c>
      <c r="M486" s="2" t="s">
        <v>81</v>
      </c>
      <c r="N486" s="2" t="s">
        <v>48</v>
      </c>
      <c r="O486" s="2" t="s">
        <v>60</v>
      </c>
      <c r="P486" s="2" t="s">
        <v>69</v>
      </c>
      <c r="Q486">
        <f t="shared" si="37"/>
        <v>9847.9</v>
      </c>
      <c r="R486">
        <f t="shared" si="38"/>
        <v>7878.32</v>
      </c>
      <c r="U486">
        <f t="shared" si="39"/>
        <v>7295.6662896825355</v>
      </c>
    </row>
    <row r="487" spans="1:21" ht="15.75" customHeight="1" x14ac:dyDescent="0.3">
      <c r="A487" s="2" t="s">
        <v>748</v>
      </c>
      <c r="B487" s="4" t="s">
        <v>174</v>
      </c>
      <c r="C487" s="4" t="str">
        <f t="shared" si="35"/>
        <v>Thursday</v>
      </c>
      <c r="D487" s="4" t="str">
        <f t="shared" si="36"/>
        <v>Feb-2025</v>
      </c>
      <c r="E487" s="2" t="s">
        <v>53</v>
      </c>
      <c r="F487" s="2" t="s">
        <v>54</v>
      </c>
      <c r="G487" s="2" t="s">
        <v>84</v>
      </c>
      <c r="H487" s="2" t="s">
        <v>85</v>
      </c>
      <c r="I487" s="2">
        <v>5</v>
      </c>
      <c r="J487" s="2">
        <v>4650.3999999999996</v>
      </c>
      <c r="K487" s="6">
        <v>0.16</v>
      </c>
      <c r="L487" s="2">
        <v>19531.68</v>
      </c>
      <c r="M487" s="2" t="s">
        <v>47</v>
      </c>
      <c r="N487" s="2" t="s">
        <v>59</v>
      </c>
      <c r="O487" s="2" t="s">
        <v>49</v>
      </c>
      <c r="P487" s="2" t="s">
        <v>50</v>
      </c>
      <c r="Q487">
        <f t="shared" si="37"/>
        <v>23252</v>
      </c>
      <c r="R487">
        <f t="shared" si="38"/>
        <v>19531.68</v>
      </c>
      <c r="U487">
        <f t="shared" si="39"/>
        <v>7935.7313319672139</v>
      </c>
    </row>
    <row r="488" spans="1:21" ht="15.75" customHeight="1" x14ac:dyDescent="0.3">
      <c r="A488" s="2" t="s">
        <v>749</v>
      </c>
      <c r="B488" s="4" t="s">
        <v>124</v>
      </c>
      <c r="C488" s="4" t="str">
        <f t="shared" si="35"/>
        <v>Friday</v>
      </c>
      <c r="D488" s="4" t="str">
        <f t="shared" si="36"/>
        <v>Apr-2025</v>
      </c>
      <c r="E488" s="2" t="s">
        <v>43</v>
      </c>
      <c r="F488" s="2" t="s">
        <v>44</v>
      </c>
      <c r="G488" s="2" t="s">
        <v>57</v>
      </c>
      <c r="H488" s="2" t="s">
        <v>128</v>
      </c>
      <c r="I488" s="2">
        <v>2</v>
      </c>
      <c r="J488" s="2">
        <v>1701.47</v>
      </c>
      <c r="K488" s="6">
        <v>0.17</v>
      </c>
      <c r="L488" s="2">
        <v>2824.44</v>
      </c>
      <c r="M488" s="2" t="s">
        <v>64</v>
      </c>
      <c r="N488" s="2" t="s">
        <v>59</v>
      </c>
      <c r="O488" s="2" t="s">
        <v>90</v>
      </c>
      <c r="P488" s="2" t="s">
        <v>50</v>
      </c>
      <c r="Q488">
        <f t="shared" si="37"/>
        <v>3402.94</v>
      </c>
      <c r="R488">
        <f t="shared" si="38"/>
        <v>2824.4402</v>
      </c>
      <c r="U488">
        <f t="shared" si="39"/>
        <v>7935.7313319672139</v>
      </c>
    </row>
    <row r="489" spans="1:21" ht="15.75" customHeight="1" x14ac:dyDescent="0.3">
      <c r="A489" s="2" t="s">
        <v>750</v>
      </c>
      <c r="B489" s="4" t="s">
        <v>195</v>
      </c>
      <c r="C489" s="4" t="str">
        <f t="shared" si="35"/>
        <v>Sunday</v>
      </c>
      <c r="D489" s="4" t="str">
        <f t="shared" si="36"/>
        <v>Feb-2025</v>
      </c>
      <c r="E489" s="2" t="s">
        <v>68</v>
      </c>
      <c r="F489" s="2" t="s">
        <v>77</v>
      </c>
      <c r="G489" s="2" t="s">
        <v>84</v>
      </c>
      <c r="H489" s="2" t="s">
        <v>85</v>
      </c>
      <c r="I489" s="2">
        <v>1</v>
      </c>
      <c r="J489" s="2">
        <v>1188.22</v>
      </c>
      <c r="K489" s="6">
        <v>7.0000000000000007E-2</v>
      </c>
      <c r="L489" s="2">
        <v>1105.04</v>
      </c>
      <c r="M489" s="2" t="s">
        <v>64</v>
      </c>
      <c r="N489" s="2" t="s">
        <v>59</v>
      </c>
      <c r="O489" s="2" t="s">
        <v>60</v>
      </c>
      <c r="P489" s="2" t="s">
        <v>50</v>
      </c>
      <c r="Q489">
        <f t="shared" si="37"/>
        <v>1188.22</v>
      </c>
      <c r="R489">
        <f t="shared" si="38"/>
        <v>1105.0445999999999</v>
      </c>
      <c r="U489">
        <f t="shared" si="39"/>
        <v>7935.7313319672139</v>
      </c>
    </row>
    <row r="490" spans="1:21" ht="15.75" customHeight="1" x14ac:dyDescent="0.3">
      <c r="A490" s="2" t="s">
        <v>751</v>
      </c>
      <c r="B490" s="4" t="s">
        <v>561</v>
      </c>
      <c r="C490" s="4" t="str">
        <f t="shared" si="35"/>
        <v>Tuesday</v>
      </c>
      <c r="D490" s="4" t="str">
        <f t="shared" si="36"/>
        <v>Jan-2025</v>
      </c>
      <c r="E490" s="2" t="s">
        <v>68</v>
      </c>
      <c r="F490" s="2" t="s">
        <v>77</v>
      </c>
      <c r="G490" s="2" t="s">
        <v>45</v>
      </c>
      <c r="H490" s="2" t="s">
        <v>73</v>
      </c>
      <c r="I490" s="2">
        <v>4</v>
      </c>
      <c r="J490" s="2">
        <v>1386.53</v>
      </c>
      <c r="K490" s="6">
        <v>0.1</v>
      </c>
      <c r="L490" s="2">
        <v>4991.51</v>
      </c>
      <c r="M490" s="2" t="s">
        <v>95</v>
      </c>
      <c r="N490" s="2" t="s">
        <v>59</v>
      </c>
      <c r="O490" s="2" t="s">
        <v>60</v>
      </c>
      <c r="P490" s="2" t="s">
        <v>142</v>
      </c>
      <c r="Q490">
        <f t="shared" si="37"/>
        <v>5546.12</v>
      </c>
      <c r="R490">
        <f t="shared" si="38"/>
        <v>4991.5079999999998</v>
      </c>
      <c r="U490">
        <f t="shared" si="39"/>
        <v>7935.7313319672139</v>
      </c>
    </row>
    <row r="491" spans="1:21" ht="15.75" customHeight="1" x14ac:dyDescent="0.3">
      <c r="A491" s="2" t="s">
        <v>752</v>
      </c>
      <c r="B491" s="4" t="s">
        <v>269</v>
      </c>
      <c r="C491" s="4" t="str">
        <f t="shared" si="35"/>
        <v>Thursday</v>
      </c>
      <c r="D491" s="4" t="str">
        <f t="shared" si="36"/>
        <v>Jul-2025</v>
      </c>
      <c r="E491" s="2" t="s">
        <v>83</v>
      </c>
      <c r="F491" s="2" t="s">
        <v>77</v>
      </c>
      <c r="G491" s="2" t="s">
        <v>84</v>
      </c>
      <c r="H491" s="2" t="s">
        <v>119</v>
      </c>
      <c r="I491" s="2">
        <v>5</v>
      </c>
      <c r="J491" s="2">
        <v>1060.8900000000001</v>
      </c>
      <c r="K491" s="6">
        <v>0.15</v>
      </c>
      <c r="L491" s="2">
        <v>4508.78</v>
      </c>
      <c r="M491" s="2" t="s">
        <v>74</v>
      </c>
      <c r="N491" s="2" t="s">
        <v>59</v>
      </c>
      <c r="O491" s="2" t="s">
        <v>49</v>
      </c>
      <c r="P491" s="2" t="s">
        <v>50</v>
      </c>
      <c r="Q491">
        <f t="shared" si="37"/>
        <v>5304.4500000000007</v>
      </c>
      <c r="R491">
        <f t="shared" si="38"/>
        <v>4508.7825000000003</v>
      </c>
      <c r="U491">
        <f t="shared" si="39"/>
        <v>7935.7313319672139</v>
      </c>
    </row>
    <row r="492" spans="1:21" ht="15.75" customHeight="1" x14ac:dyDescent="0.3">
      <c r="A492" s="2" t="s">
        <v>753</v>
      </c>
      <c r="B492" s="4" t="s">
        <v>754</v>
      </c>
      <c r="C492" s="4" t="str">
        <f t="shared" si="35"/>
        <v>Tuesday</v>
      </c>
      <c r="D492" s="4" t="str">
        <f t="shared" si="36"/>
        <v>Mar-2025</v>
      </c>
      <c r="E492" s="2" t="s">
        <v>43</v>
      </c>
      <c r="F492" s="2" t="s">
        <v>77</v>
      </c>
      <c r="G492" s="2" t="s">
        <v>160</v>
      </c>
      <c r="H492" s="2" t="s">
        <v>185</v>
      </c>
      <c r="I492" s="2">
        <v>1</v>
      </c>
      <c r="J492" s="2">
        <v>3391.56</v>
      </c>
      <c r="K492" s="6">
        <v>0.11</v>
      </c>
      <c r="L492" s="2">
        <v>3018.49</v>
      </c>
      <c r="M492" s="2" t="s">
        <v>64</v>
      </c>
      <c r="N492" s="2" t="s">
        <v>48</v>
      </c>
      <c r="O492" s="2" t="s">
        <v>60</v>
      </c>
      <c r="P492" s="2" t="s">
        <v>50</v>
      </c>
      <c r="Q492">
        <f t="shared" si="37"/>
        <v>3391.56</v>
      </c>
      <c r="R492">
        <f t="shared" si="38"/>
        <v>3018.4884000000002</v>
      </c>
      <c r="U492">
        <f t="shared" si="39"/>
        <v>7295.6662896825355</v>
      </c>
    </row>
    <row r="493" spans="1:21" ht="15.75" customHeight="1" x14ac:dyDescent="0.3">
      <c r="A493" s="2" t="s">
        <v>755</v>
      </c>
      <c r="B493" s="4" t="s">
        <v>223</v>
      </c>
      <c r="C493" s="4" t="str">
        <f t="shared" si="35"/>
        <v>Monday</v>
      </c>
      <c r="D493" s="4" t="str">
        <f t="shared" si="36"/>
        <v>Jun-2025</v>
      </c>
      <c r="E493" s="2" t="s">
        <v>43</v>
      </c>
      <c r="F493" s="2" t="s">
        <v>77</v>
      </c>
      <c r="G493" s="2" t="s">
        <v>57</v>
      </c>
      <c r="H493" s="2" t="s">
        <v>128</v>
      </c>
      <c r="I493" s="2">
        <v>5</v>
      </c>
      <c r="J493" s="2">
        <v>4125.76</v>
      </c>
      <c r="K493" s="6">
        <v>0.2</v>
      </c>
      <c r="L493" s="2">
        <v>16503.04</v>
      </c>
      <c r="M493" s="2" t="s">
        <v>47</v>
      </c>
      <c r="N493" s="2" t="s">
        <v>65</v>
      </c>
      <c r="O493" s="2" t="s">
        <v>49</v>
      </c>
      <c r="P493" s="2" t="s">
        <v>50</v>
      </c>
      <c r="Q493">
        <f t="shared" si="37"/>
        <v>20628.800000000003</v>
      </c>
      <c r="R493">
        <f t="shared" si="38"/>
        <v>16503.040000000005</v>
      </c>
      <c r="U493">
        <f t="shared" si="39"/>
        <v>7560.0974409448818</v>
      </c>
    </row>
    <row r="494" spans="1:21" ht="15.75" customHeight="1" x14ac:dyDescent="0.3">
      <c r="A494" s="2" t="s">
        <v>756</v>
      </c>
      <c r="B494" s="4" t="s">
        <v>234</v>
      </c>
      <c r="C494" s="4" t="str">
        <f t="shared" si="35"/>
        <v>Thursday</v>
      </c>
      <c r="D494" s="4" t="str">
        <f t="shared" si="36"/>
        <v>Jan-2025</v>
      </c>
      <c r="E494" s="2" t="s">
        <v>43</v>
      </c>
      <c r="F494" s="2" t="s">
        <v>77</v>
      </c>
      <c r="G494" s="2" t="s">
        <v>99</v>
      </c>
      <c r="H494" s="2" t="s">
        <v>122</v>
      </c>
      <c r="I494" s="2">
        <v>1</v>
      </c>
      <c r="J494" s="2">
        <v>650.62</v>
      </c>
      <c r="K494" s="6">
        <v>0.01</v>
      </c>
      <c r="L494" s="2">
        <v>644.11</v>
      </c>
      <c r="M494" s="2" t="s">
        <v>47</v>
      </c>
      <c r="N494" s="2" t="s">
        <v>59</v>
      </c>
      <c r="O494" s="2" t="s">
        <v>49</v>
      </c>
      <c r="P494" s="2" t="s">
        <v>69</v>
      </c>
      <c r="Q494">
        <f t="shared" si="37"/>
        <v>650.62</v>
      </c>
      <c r="R494">
        <f t="shared" si="38"/>
        <v>644.11379999999997</v>
      </c>
      <c r="U494">
        <f t="shared" si="39"/>
        <v>7935.7313319672139</v>
      </c>
    </row>
    <row r="495" spans="1:21" ht="15.75" customHeight="1" x14ac:dyDescent="0.3">
      <c r="A495" s="2" t="s">
        <v>757</v>
      </c>
      <c r="B495" s="4" t="s">
        <v>323</v>
      </c>
      <c r="C495" s="4" t="str">
        <f t="shared" si="35"/>
        <v>Sunday</v>
      </c>
      <c r="D495" s="4" t="str">
        <f t="shared" si="36"/>
        <v>Jun-2025</v>
      </c>
      <c r="E495" s="2" t="s">
        <v>43</v>
      </c>
      <c r="F495" s="2" t="s">
        <v>77</v>
      </c>
      <c r="G495" s="2" t="s">
        <v>160</v>
      </c>
      <c r="H495" s="2" t="s">
        <v>193</v>
      </c>
      <c r="I495" s="2">
        <v>4</v>
      </c>
      <c r="J495" s="2">
        <v>2408.83</v>
      </c>
      <c r="K495" s="6">
        <v>0.08</v>
      </c>
      <c r="L495" s="2">
        <v>8864.49</v>
      </c>
      <c r="M495" s="2" t="s">
        <v>95</v>
      </c>
      <c r="N495" s="2" t="s">
        <v>65</v>
      </c>
      <c r="O495" s="2" t="s">
        <v>49</v>
      </c>
      <c r="P495" s="2" t="s">
        <v>50</v>
      </c>
      <c r="Q495">
        <f t="shared" si="37"/>
        <v>9635.32</v>
      </c>
      <c r="R495">
        <f t="shared" si="38"/>
        <v>8864.4943999999996</v>
      </c>
      <c r="U495">
        <f t="shared" si="39"/>
        <v>7560.0974409448818</v>
      </c>
    </row>
    <row r="496" spans="1:21" ht="15.75" customHeight="1" x14ac:dyDescent="0.3">
      <c r="A496" s="2" t="s">
        <v>758</v>
      </c>
      <c r="B496" s="4" t="s">
        <v>71</v>
      </c>
      <c r="C496" s="4" t="str">
        <f t="shared" si="35"/>
        <v>Wednesday</v>
      </c>
      <c r="D496" s="4" t="str">
        <f t="shared" si="36"/>
        <v>Feb-2025</v>
      </c>
      <c r="E496" s="2" t="s">
        <v>68</v>
      </c>
      <c r="F496" s="2" t="s">
        <v>44</v>
      </c>
      <c r="G496" s="2" t="s">
        <v>57</v>
      </c>
      <c r="H496" s="2" t="s">
        <v>58</v>
      </c>
      <c r="I496" s="2">
        <v>2</v>
      </c>
      <c r="J496" s="2">
        <v>3505.85</v>
      </c>
      <c r="K496" s="6">
        <v>0.17</v>
      </c>
      <c r="L496" s="2">
        <v>5819.71</v>
      </c>
      <c r="M496" s="2" t="s">
        <v>74</v>
      </c>
      <c r="N496" s="2" t="s">
        <v>59</v>
      </c>
      <c r="O496" s="2" t="s">
        <v>60</v>
      </c>
      <c r="P496" s="2" t="s">
        <v>50</v>
      </c>
      <c r="Q496">
        <f t="shared" si="37"/>
        <v>7011.7</v>
      </c>
      <c r="R496">
        <f t="shared" si="38"/>
        <v>5819.7109999999993</v>
      </c>
      <c r="U496">
        <f t="shared" si="39"/>
        <v>7935.7313319672139</v>
      </c>
    </row>
    <row r="497" spans="1:21" ht="15.75" customHeight="1" x14ac:dyDescent="0.3">
      <c r="A497" s="2" t="s">
        <v>759</v>
      </c>
      <c r="B497" s="4" t="s">
        <v>259</v>
      </c>
      <c r="C497" s="4" t="str">
        <f t="shared" si="35"/>
        <v>Saturday</v>
      </c>
      <c r="D497" s="4" t="str">
        <f t="shared" si="36"/>
        <v>Mar-2025</v>
      </c>
      <c r="E497" s="2" t="s">
        <v>88</v>
      </c>
      <c r="F497" s="2" t="s">
        <v>54</v>
      </c>
      <c r="G497" s="2" t="s">
        <v>45</v>
      </c>
      <c r="H497" s="2" t="s">
        <v>63</v>
      </c>
      <c r="I497" s="2">
        <v>1</v>
      </c>
      <c r="J497" s="2">
        <v>2378.31</v>
      </c>
      <c r="K497" s="6">
        <v>0.24</v>
      </c>
      <c r="L497" s="2">
        <v>1807.52</v>
      </c>
      <c r="M497" s="2" t="s">
        <v>64</v>
      </c>
      <c r="N497" s="2" t="s">
        <v>65</v>
      </c>
      <c r="O497" s="2" t="s">
        <v>90</v>
      </c>
      <c r="P497" s="2" t="s">
        <v>50</v>
      </c>
      <c r="Q497">
        <f t="shared" si="37"/>
        <v>2378.31</v>
      </c>
      <c r="R497">
        <f t="shared" si="38"/>
        <v>1807.5155999999999</v>
      </c>
      <c r="U497">
        <f t="shared" si="39"/>
        <v>7560.0974409448818</v>
      </c>
    </row>
    <row r="498" spans="1:21" ht="15.75" customHeight="1" x14ac:dyDescent="0.3">
      <c r="A498" s="2" t="s">
        <v>760</v>
      </c>
      <c r="B498" s="4" t="s">
        <v>658</v>
      </c>
      <c r="C498" s="4" t="str">
        <f t="shared" si="35"/>
        <v>Thursday</v>
      </c>
      <c r="D498" s="4" t="str">
        <f t="shared" si="36"/>
        <v>Feb-2025</v>
      </c>
      <c r="E498" s="2" t="s">
        <v>53</v>
      </c>
      <c r="F498" s="2" t="s">
        <v>44</v>
      </c>
      <c r="G498" s="2" t="s">
        <v>160</v>
      </c>
      <c r="H498" s="2" t="s">
        <v>193</v>
      </c>
      <c r="I498" s="2">
        <v>4</v>
      </c>
      <c r="J498" s="2">
        <v>1232.73</v>
      </c>
      <c r="K498" s="6">
        <v>0.1</v>
      </c>
      <c r="L498" s="2">
        <v>4437.83</v>
      </c>
      <c r="M498" s="2" t="s">
        <v>81</v>
      </c>
      <c r="N498" s="2" t="s">
        <v>59</v>
      </c>
      <c r="O498" s="2" t="s">
        <v>49</v>
      </c>
      <c r="P498" s="2" t="s">
        <v>69</v>
      </c>
      <c r="Q498">
        <f t="shared" si="37"/>
        <v>4930.92</v>
      </c>
      <c r="R498">
        <f t="shared" si="38"/>
        <v>4437.8280000000004</v>
      </c>
      <c r="U498">
        <f t="shared" si="39"/>
        <v>7935.7313319672139</v>
      </c>
    </row>
    <row r="499" spans="1:21" ht="15.75" customHeight="1" x14ac:dyDescent="0.3">
      <c r="A499" s="2" t="s">
        <v>761</v>
      </c>
      <c r="B499" s="4" t="s">
        <v>172</v>
      </c>
      <c r="C499" s="4" t="str">
        <f t="shared" si="35"/>
        <v>Sunday</v>
      </c>
      <c r="D499" s="4" t="str">
        <f t="shared" si="36"/>
        <v>Feb-2025</v>
      </c>
      <c r="E499" s="2" t="s">
        <v>88</v>
      </c>
      <c r="F499" s="2" t="s">
        <v>77</v>
      </c>
      <c r="G499" s="2" t="s">
        <v>84</v>
      </c>
      <c r="H499" s="2" t="s">
        <v>93</v>
      </c>
      <c r="I499" s="2">
        <v>4</v>
      </c>
      <c r="J499" s="2">
        <v>2847.37</v>
      </c>
      <c r="K499" s="6">
        <v>0.18</v>
      </c>
      <c r="L499" s="2">
        <v>9339.3700000000008</v>
      </c>
      <c r="M499" s="2" t="s">
        <v>47</v>
      </c>
      <c r="N499" s="2" t="s">
        <v>59</v>
      </c>
      <c r="O499" s="2" t="s">
        <v>90</v>
      </c>
      <c r="P499" s="2" t="s">
        <v>69</v>
      </c>
      <c r="Q499">
        <f t="shared" si="37"/>
        <v>11389.48</v>
      </c>
      <c r="R499">
        <f t="shared" si="38"/>
        <v>9339.3736000000008</v>
      </c>
      <c r="U499">
        <f t="shared" si="39"/>
        <v>7935.7313319672139</v>
      </c>
    </row>
    <row r="500" spans="1:21" ht="15.75" customHeight="1" x14ac:dyDescent="0.3">
      <c r="A500" s="2" t="s">
        <v>762</v>
      </c>
      <c r="B500" s="4" t="s">
        <v>519</v>
      </c>
      <c r="C500" s="4" t="str">
        <f t="shared" si="35"/>
        <v>Saturday</v>
      </c>
      <c r="D500" s="4" t="str">
        <f t="shared" si="36"/>
        <v>Mar-2025</v>
      </c>
      <c r="E500" s="2" t="s">
        <v>83</v>
      </c>
      <c r="F500" s="2" t="s">
        <v>72</v>
      </c>
      <c r="G500" s="2" t="s">
        <v>160</v>
      </c>
      <c r="H500" s="2" t="s">
        <v>180</v>
      </c>
      <c r="I500" s="2">
        <v>2</v>
      </c>
      <c r="J500" s="2">
        <v>190.02</v>
      </c>
      <c r="K500" s="6">
        <v>0.17</v>
      </c>
      <c r="L500" s="2">
        <v>315.43</v>
      </c>
      <c r="M500" s="2" t="s">
        <v>74</v>
      </c>
      <c r="N500" s="2" t="s">
        <v>59</v>
      </c>
      <c r="O500" s="2" t="s">
        <v>60</v>
      </c>
      <c r="P500" s="2" t="s">
        <v>50</v>
      </c>
      <c r="Q500">
        <f t="shared" si="37"/>
        <v>380.04</v>
      </c>
      <c r="R500">
        <f t="shared" si="38"/>
        <v>315.4332</v>
      </c>
      <c r="U500">
        <f t="shared" si="39"/>
        <v>7935.7313319672139</v>
      </c>
    </row>
    <row r="501" spans="1:21" ht="15.75" customHeight="1" x14ac:dyDescent="0.3">
      <c r="A501" s="2" t="s">
        <v>763</v>
      </c>
      <c r="B501" s="4" t="s">
        <v>217</v>
      </c>
      <c r="C501" s="4" t="str">
        <f t="shared" si="35"/>
        <v>Friday</v>
      </c>
      <c r="D501" s="4" t="str">
        <f t="shared" si="36"/>
        <v>Jun-2025</v>
      </c>
      <c r="E501" s="2" t="s">
        <v>53</v>
      </c>
      <c r="F501" s="2" t="s">
        <v>77</v>
      </c>
      <c r="G501" s="2" t="s">
        <v>57</v>
      </c>
      <c r="H501" s="2" t="s">
        <v>58</v>
      </c>
      <c r="I501" s="2">
        <v>1</v>
      </c>
      <c r="J501" s="2">
        <v>4726.2700000000004</v>
      </c>
      <c r="K501" s="6">
        <v>0.24</v>
      </c>
      <c r="L501" s="2">
        <v>3591.97</v>
      </c>
      <c r="M501" s="2" t="s">
        <v>81</v>
      </c>
      <c r="N501" s="2" t="s">
        <v>65</v>
      </c>
      <c r="O501" s="2" t="s">
        <v>90</v>
      </c>
      <c r="P501" s="2" t="s">
        <v>50</v>
      </c>
      <c r="Q501">
        <f t="shared" si="37"/>
        <v>4726.2700000000004</v>
      </c>
      <c r="R501">
        <f t="shared" si="38"/>
        <v>3591.9652000000006</v>
      </c>
      <c r="U501">
        <f t="shared" si="39"/>
        <v>7560.0974409448818</v>
      </c>
    </row>
    <row r="502" spans="1:21" ht="15.75" customHeight="1" x14ac:dyDescent="0.3">
      <c r="A502" s="2" t="s">
        <v>764</v>
      </c>
      <c r="B502" s="4" t="s">
        <v>102</v>
      </c>
      <c r="C502" s="4" t="str">
        <f t="shared" si="35"/>
        <v>Friday</v>
      </c>
      <c r="D502" s="4" t="str">
        <f t="shared" si="36"/>
        <v>Apr-2025</v>
      </c>
      <c r="E502" s="2" t="s">
        <v>53</v>
      </c>
      <c r="F502" s="2" t="s">
        <v>77</v>
      </c>
      <c r="G502" s="2" t="s">
        <v>84</v>
      </c>
      <c r="H502" s="2" t="s">
        <v>119</v>
      </c>
      <c r="I502" s="2">
        <v>5</v>
      </c>
      <c r="J502" s="2">
        <v>4376.24</v>
      </c>
      <c r="K502" s="6">
        <v>0.17</v>
      </c>
      <c r="L502" s="2">
        <v>18161.400000000001</v>
      </c>
      <c r="M502" s="2" t="s">
        <v>74</v>
      </c>
      <c r="N502" s="2" t="s">
        <v>59</v>
      </c>
      <c r="O502" s="2" t="s">
        <v>60</v>
      </c>
      <c r="P502" s="2" t="s">
        <v>50</v>
      </c>
      <c r="Q502">
        <f t="shared" si="37"/>
        <v>21881.199999999997</v>
      </c>
      <c r="R502">
        <f t="shared" si="38"/>
        <v>18161.395999999997</v>
      </c>
      <c r="U502">
        <f t="shared" si="39"/>
        <v>7935.7313319672139</v>
      </c>
    </row>
    <row r="503" spans="1:21" ht="15.75" customHeight="1" x14ac:dyDescent="0.3">
      <c r="A503" s="2" t="s">
        <v>765</v>
      </c>
      <c r="B503" s="4" t="s">
        <v>138</v>
      </c>
      <c r="C503" s="4" t="str">
        <f t="shared" si="35"/>
        <v>Monday</v>
      </c>
      <c r="D503" s="4" t="str">
        <f t="shared" si="36"/>
        <v>May-2025</v>
      </c>
      <c r="E503" s="2" t="s">
        <v>68</v>
      </c>
      <c r="F503" s="2" t="s">
        <v>77</v>
      </c>
      <c r="G503" s="2" t="s">
        <v>84</v>
      </c>
      <c r="H503" s="2" t="s">
        <v>89</v>
      </c>
      <c r="I503" s="2">
        <v>5</v>
      </c>
      <c r="J503" s="2">
        <v>745.68</v>
      </c>
      <c r="K503" s="6">
        <v>0.16</v>
      </c>
      <c r="L503" s="2">
        <v>3131.86</v>
      </c>
      <c r="M503" s="2" t="s">
        <v>81</v>
      </c>
      <c r="N503" s="2" t="s">
        <v>65</v>
      </c>
      <c r="O503" s="2" t="s">
        <v>49</v>
      </c>
      <c r="P503" s="2" t="s">
        <v>69</v>
      </c>
      <c r="Q503">
        <f t="shared" si="37"/>
        <v>3728.3999999999996</v>
      </c>
      <c r="R503">
        <f t="shared" si="38"/>
        <v>3131.8559999999998</v>
      </c>
      <c r="U503">
        <f t="shared" si="39"/>
        <v>7560.0974409448818</v>
      </c>
    </row>
    <row r="504" spans="1:21" ht="15.75" customHeight="1" x14ac:dyDescent="0.3">
      <c r="A504" s="2" t="s">
        <v>766</v>
      </c>
      <c r="B504" s="4" t="s">
        <v>734</v>
      </c>
      <c r="C504" s="4" t="str">
        <f t="shared" si="35"/>
        <v>Sunday</v>
      </c>
      <c r="D504" s="4" t="str">
        <f t="shared" si="36"/>
        <v>Mar-2025</v>
      </c>
      <c r="E504" s="2" t="s">
        <v>83</v>
      </c>
      <c r="F504" s="2" t="s">
        <v>44</v>
      </c>
      <c r="G504" s="2" t="s">
        <v>160</v>
      </c>
      <c r="H504" s="2" t="s">
        <v>161</v>
      </c>
      <c r="I504" s="2">
        <v>5</v>
      </c>
      <c r="J504" s="2">
        <v>4593.8500000000004</v>
      </c>
      <c r="K504" s="6">
        <v>0.08</v>
      </c>
      <c r="L504" s="2">
        <v>21131.71</v>
      </c>
      <c r="M504" s="2" t="s">
        <v>47</v>
      </c>
      <c r="N504" s="2" t="s">
        <v>59</v>
      </c>
      <c r="O504" s="2" t="s">
        <v>49</v>
      </c>
      <c r="P504" s="2" t="s">
        <v>50</v>
      </c>
      <c r="Q504">
        <f t="shared" si="37"/>
        <v>22969.25</v>
      </c>
      <c r="R504">
        <f t="shared" si="38"/>
        <v>21131.71</v>
      </c>
      <c r="U504">
        <f t="shared" si="39"/>
        <v>7935.7313319672139</v>
      </c>
    </row>
    <row r="505" spans="1:21" ht="15.75" customHeight="1" x14ac:dyDescent="0.3">
      <c r="A505" s="2" t="s">
        <v>767</v>
      </c>
      <c r="B505" s="4" t="s">
        <v>276</v>
      </c>
      <c r="C505" s="4" t="str">
        <f t="shared" si="35"/>
        <v>Thursday</v>
      </c>
      <c r="D505" s="4" t="str">
        <f t="shared" si="36"/>
        <v>May-2025</v>
      </c>
      <c r="E505" s="2" t="s">
        <v>43</v>
      </c>
      <c r="F505" s="2" t="s">
        <v>72</v>
      </c>
      <c r="G505" s="2" t="s">
        <v>99</v>
      </c>
      <c r="H505" s="2" t="s">
        <v>100</v>
      </c>
      <c r="I505" s="2">
        <v>3</v>
      </c>
      <c r="J505" s="2">
        <v>2270.7199999999998</v>
      </c>
      <c r="K505" s="6">
        <v>0.23</v>
      </c>
      <c r="L505" s="2">
        <v>5245.36</v>
      </c>
      <c r="M505" s="2" t="s">
        <v>74</v>
      </c>
      <c r="N505" s="2" t="s">
        <v>65</v>
      </c>
      <c r="O505" s="2" t="s">
        <v>49</v>
      </c>
      <c r="P505" s="2" t="s">
        <v>50</v>
      </c>
      <c r="Q505">
        <f t="shared" si="37"/>
        <v>6812.16</v>
      </c>
      <c r="R505">
        <f t="shared" si="38"/>
        <v>5245.3631999999998</v>
      </c>
      <c r="U505">
        <f t="shared" si="39"/>
        <v>7560.0974409448818</v>
      </c>
    </row>
    <row r="506" spans="1:21" ht="15.75" customHeight="1" x14ac:dyDescent="0.3">
      <c r="A506" s="2" t="s">
        <v>768</v>
      </c>
      <c r="B506" s="4" t="s">
        <v>159</v>
      </c>
      <c r="C506" s="4" t="str">
        <f t="shared" si="35"/>
        <v>Sunday</v>
      </c>
      <c r="D506" s="4" t="str">
        <f t="shared" si="36"/>
        <v>Jun-2025</v>
      </c>
      <c r="E506" s="2" t="s">
        <v>88</v>
      </c>
      <c r="F506" s="2" t="s">
        <v>77</v>
      </c>
      <c r="G506" s="2" t="s">
        <v>99</v>
      </c>
      <c r="H506" s="2" t="s">
        <v>100</v>
      </c>
      <c r="I506" s="2">
        <v>5</v>
      </c>
      <c r="J506" s="2">
        <v>3123.04</v>
      </c>
      <c r="K506" s="6">
        <v>0.15</v>
      </c>
      <c r="L506" s="2">
        <v>13272.92</v>
      </c>
      <c r="M506" s="2" t="s">
        <v>47</v>
      </c>
      <c r="N506" s="2" t="s">
        <v>48</v>
      </c>
      <c r="O506" s="2" t="s">
        <v>49</v>
      </c>
      <c r="P506" s="2" t="s">
        <v>50</v>
      </c>
      <c r="Q506">
        <f t="shared" si="37"/>
        <v>15615.2</v>
      </c>
      <c r="R506">
        <f t="shared" si="38"/>
        <v>13272.92</v>
      </c>
      <c r="U506">
        <f t="shared" si="39"/>
        <v>7295.6662896825355</v>
      </c>
    </row>
    <row r="507" spans="1:21" ht="15.75" customHeight="1" x14ac:dyDescent="0.3">
      <c r="A507" s="2" t="s">
        <v>769</v>
      </c>
      <c r="B507" s="4" t="s">
        <v>136</v>
      </c>
      <c r="C507" s="4" t="str">
        <f t="shared" si="35"/>
        <v>Friday</v>
      </c>
      <c r="D507" s="4" t="str">
        <f t="shared" si="36"/>
        <v>May-2025</v>
      </c>
      <c r="E507" s="2" t="s">
        <v>43</v>
      </c>
      <c r="F507" s="2" t="s">
        <v>72</v>
      </c>
      <c r="G507" s="2" t="s">
        <v>99</v>
      </c>
      <c r="H507" s="2" t="s">
        <v>100</v>
      </c>
      <c r="I507" s="2">
        <v>4</v>
      </c>
      <c r="J507" s="2">
        <v>757.02</v>
      </c>
      <c r="K507" s="6">
        <v>0.21</v>
      </c>
      <c r="L507" s="2">
        <v>2392.1799999999998</v>
      </c>
      <c r="M507" s="2" t="s">
        <v>95</v>
      </c>
      <c r="N507" s="2" t="s">
        <v>59</v>
      </c>
      <c r="O507" s="2" t="s">
        <v>60</v>
      </c>
      <c r="P507" s="2" t="s">
        <v>50</v>
      </c>
      <c r="Q507">
        <f t="shared" si="37"/>
        <v>3028.08</v>
      </c>
      <c r="R507">
        <f t="shared" si="38"/>
        <v>2392.1831999999999</v>
      </c>
      <c r="U507">
        <f t="shared" si="39"/>
        <v>7935.7313319672139</v>
      </c>
    </row>
    <row r="508" spans="1:21" ht="15.75" customHeight="1" x14ac:dyDescent="0.3">
      <c r="A508" s="2" t="s">
        <v>770</v>
      </c>
      <c r="B508" s="4" t="s">
        <v>391</v>
      </c>
      <c r="C508" s="4" t="str">
        <f t="shared" si="35"/>
        <v>Tuesday</v>
      </c>
      <c r="D508" s="4" t="str">
        <f t="shared" si="36"/>
        <v>Apr-2025</v>
      </c>
      <c r="E508" s="2" t="s">
        <v>83</v>
      </c>
      <c r="F508" s="2" t="s">
        <v>72</v>
      </c>
      <c r="G508" s="2" t="s">
        <v>84</v>
      </c>
      <c r="H508" s="2" t="s">
        <v>85</v>
      </c>
      <c r="I508" s="2">
        <v>2</v>
      </c>
      <c r="J508" s="2">
        <v>1208.74</v>
      </c>
      <c r="K508" s="6">
        <v>0.1</v>
      </c>
      <c r="L508" s="2">
        <v>2175.73</v>
      </c>
      <c r="M508" s="2" t="s">
        <v>47</v>
      </c>
      <c r="N508" s="2" t="s">
        <v>48</v>
      </c>
      <c r="O508" s="2" t="s">
        <v>90</v>
      </c>
      <c r="P508" s="2" t="s">
        <v>96</v>
      </c>
      <c r="Q508">
        <f t="shared" si="37"/>
        <v>2417.48</v>
      </c>
      <c r="R508">
        <f t="shared" si="38"/>
        <v>2175.732</v>
      </c>
      <c r="U508">
        <f t="shared" si="39"/>
        <v>7295.6662896825355</v>
      </c>
    </row>
    <row r="509" spans="1:21" ht="15.75" customHeight="1" x14ac:dyDescent="0.3">
      <c r="A509" s="2" t="s">
        <v>771</v>
      </c>
      <c r="B509" s="4" t="s">
        <v>155</v>
      </c>
      <c r="C509" s="4" t="str">
        <f t="shared" si="35"/>
        <v>Saturday</v>
      </c>
      <c r="D509" s="4" t="str">
        <f t="shared" si="36"/>
        <v>Jan-2025</v>
      </c>
      <c r="E509" s="2" t="s">
        <v>88</v>
      </c>
      <c r="F509" s="2" t="s">
        <v>54</v>
      </c>
      <c r="G509" s="2" t="s">
        <v>99</v>
      </c>
      <c r="H509" s="2" t="s">
        <v>122</v>
      </c>
      <c r="I509" s="2">
        <v>4</v>
      </c>
      <c r="J509" s="2">
        <v>4348.93</v>
      </c>
      <c r="K509" s="6">
        <v>0.12</v>
      </c>
      <c r="L509" s="2">
        <v>15308.23</v>
      </c>
      <c r="M509" s="2" t="s">
        <v>95</v>
      </c>
      <c r="N509" s="2" t="s">
        <v>48</v>
      </c>
      <c r="O509" s="2" t="s">
        <v>60</v>
      </c>
      <c r="P509" s="2" t="s">
        <v>69</v>
      </c>
      <c r="Q509">
        <f t="shared" si="37"/>
        <v>17395.72</v>
      </c>
      <c r="R509">
        <f t="shared" si="38"/>
        <v>15308.233600000001</v>
      </c>
      <c r="U509">
        <f t="shared" si="39"/>
        <v>7295.6662896825355</v>
      </c>
    </row>
    <row r="510" spans="1:21" ht="15.75" customHeight="1" x14ac:dyDescent="0.3">
      <c r="A510" s="2" t="s">
        <v>772</v>
      </c>
      <c r="B510" s="4" t="s">
        <v>556</v>
      </c>
      <c r="C510" s="4" t="str">
        <f t="shared" si="35"/>
        <v>Monday</v>
      </c>
      <c r="D510" s="4" t="str">
        <f t="shared" si="36"/>
        <v>May-2025</v>
      </c>
      <c r="E510" s="2" t="s">
        <v>53</v>
      </c>
      <c r="F510" s="2" t="s">
        <v>44</v>
      </c>
      <c r="G510" s="2" t="s">
        <v>84</v>
      </c>
      <c r="H510" s="2" t="s">
        <v>85</v>
      </c>
      <c r="I510" s="2">
        <v>4</v>
      </c>
      <c r="J510" s="2">
        <v>3628.98</v>
      </c>
      <c r="K510" s="6">
        <v>0.1</v>
      </c>
      <c r="L510" s="2">
        <v>13064.33</v>
      </c>
      <c r="M510" s="2" t="s">
        <v>64</v>
      </c>
      <c r="N510" s="2" t="s">
        <v>59</v>
      </c>
      <c r="O510" s="2" t="s">
        <v>49</v>
      </c>
      <c r="P510" s="2" t="s">
        <v>50</v>
      </c>
      <c r="Q510">
        <f t="shared" si="37"/>
        <v>14515.92</v>
      </c>
      <c r="R510">
        <f t="shared" si="38"/>
        <v>13064.328</v>
      </c>
      <c r="U510">
        <f t="shared" si="39"/>
        <v>7935.7313319672139</v>
      </c>
    </row>
    <row r="511" spans="1:21" ht="15.75" customHeight="1" x14ac:dyDescent="0.3">
      <c r="A511" s="2" t="s">
        <v>773</v>
      </c>
      <c r="B511" s="4" t="s">
        <v>483</v>
      </c>
      <c r="C511" s="4" t="str">
        <f t="shared" si="35"/>
        <v>Tuesday</v>
      </c>
      <c r="D511" s="4" t="str">
        <f t="shared" si="36"/>
        <v>Jun-2025</v>
      </c>
      <c r="E511" s="2" t="s">
        <v>53</v>
      </c>
      <c r="F511" s="2" t="s">
        <v>54</v>
      </c>
      <c r="G511" s="2" t="s">
        <v>84</v>
      </c>
      <c r="H511" s="2" t="s">
        <v>85</v>
      </c>
      <c r="I511" s="2">
        <v>5</v>
      </c>
      <c r="J511" s="2">
        <v>2038.49</v>
      </c>
      <c r="K511" s="6">
        <v>0.18</v>
      </c>
      <c r="L511" s="2">
        <v>8357.81</v>
      </c>
      <c r="M511" s="2" t="s">
        <v>47</v>
      </c>
      <c r="N511" s="2" t="s">
        <v>59</v>
      </c>
      <c r="O511" s="2" t="s">
        <v>49</v>
      </c>
      <c r="P511" s="2" t="s">
        <v>50</v>
      </c>
      <c r="Q511">
        <f t="shared" si="37"/>
        <v>10192.450000000001</v>
      </c>
      <c r="R511">
        <f t="shared" si="38"/>
        <v>8357.8090000000011</v>
      </c>
      <c r="U511">
        <f t="shared" si="39"/>
        <v>7935.7313319672139</v>
      </c>
    </row>
    <row r="512" spans="1:21" ht="15.75" customHeight="1" x14ac:dyDescent="0.3">
      <c r="A512" s="2" t="s">
        <v>774</v>
      </c>
      <c r="B512" s="4" t="s">
        <v>213</v>
      </c>
      <c r="C512" s="4" t="str">
        <f t="shared" si="35"/>
        <v>Sunday</v>
      </c>
      <c r="D512" s="4" t="str">
        <f t="shared" si="36"/>
        <v>Apr-2025</v>
      </c>
      <c r="E512" s="2" t="s">
        <v>43</v>
      </c>
      <c r="F512" s="2" t="s">
        <v>54</v>
      </c>
      <c r="G512" s="2" t="s">
        <v>45</v>
      </c>
      <c r="H512" s="2" t="s">
        <v>78</v>
      </c>
      <c r="I512" s="2">
        <v>3</v>
      </c>
      <c r="J512" s="2">
        <v>3891.02</v>
      </c>
      <c r="K512" s="6">
        <v>7.0000000000000007E-2</v>
      </c>
      <c r="L512" s="2">
        <v>10855.95</v>
      </c>
      <c r="M512" s="2" t="s">
        <v>74</v>
      </c>
      <c r="N512" s="2" t="s">
        <v>65</v>
      </c>
      <c r="O512" s="2" t="s">
        <v>90</v>
      </c>
      <c r="P512" s="2" t="s">
        <v>50</v>
      </c>
      <c r="Q512">
        <f t="shared" si="37"/>
        <v>11673.06</v>
      </c>
      <c r="R512">
        <f t="shared" si="38"/>
        <v>10855.9458</v>
      </c>
      <c r="U512">
        <f t="shared" si="39"/>
        <v>7560.0974409448818</v>
      </c>
    </row>
    <row r="513" spans="1:21" ht="15.75" customHeight="1" x14ac:dyDescent="0.3">
      <c r="A513" s="2" t="s">
        <v>775</v>
      </c>
      <c r="B513" s="4" t="s">
        <v>734</v>
      </c>
      <c r="C513" s="4" t="str">
        <f t="shared" si="35"/>
        <v>Sunday</v>
      </c>
      <c r="D513" s="4" t="str">
        <f t="shared" si="36"/>
        <v>Mar-2025</v>
      </c>
      <c r="E513" s="2" t="s">
        <v>83</v>
      </c>
      <c r="F513" s="2" t="s">
        <v>77</v>
      </c>
      <c r="G513" s="2" t="s">
        <v>45</v>
      </c>
      <c r="H513" s="2" t="s">
        <v>78</v>
      </c>
      <c r="I513" s="2">
        <v>5</v>
      </c>
      <c r="J513" s="2">
        <v>654.54</v>
      </c>
      <c r="K513" s="6">
        <v>0.19</v>
      </c>
      <c r="L513" s="2">
        <v>2650.89</v>
      </c>
      <c r="M513" s="2" t="s">
        <v>74</v>
      </c>
      <c r="N513" s="2" t="s">
        <v>48</v>
      </c>
      <c r="O513" s="2" t="s">
        <v>49</v>
      </c>
      <c r="P513" s="2" t="s">
        <v>50</v>
      </c>
      <c r="Q513">
        <f t="shared" si="37"/>
        <v>3272.7</v>
      </c>
      <c r="R513">
        <f t="shared" si="38"/>
        <v>2650.8870000000002</v>
      </c>
      <c r="U513">
        <f t="shared" si="39"/>
        <v>7295.6662896825355</v>
      </c>
    </row>
    <row r="514" spans="1:21" ht="15.75" customHeight="1" x14ac:dyDescent="0.3">
      <c r="A514" s="2" t="s">
        <v>776</v>
      </c>
      <c r="B514" s="4" t="s">
        <v>463</v>
      </c>
      <c r="C514" s="4" t="str">
        <f t="shared" si="35"/>
        <v>Wednesday</v>
      </c>
      <c r="D514" s="4" t="str">
        <f t="shared" si="36"/>
        <v>Jul-2025</v>
      </c>
      <c r="E514" s="2" t="s">
        <v>53</v>
      </c>
      <c r="F514" s="2" t="s">
        <v>44</v>
      </c>
      <c r="G514" s="2" t="s">
        <v>160</v>
      </c>
      <c r="H514" s="2" t="s">
        <v>185</v>
      </c>
      <c r="I514" s="2">
        <v>5</v>
      </c>
      <c r="J514" s="2">
        <v>4493.43</v>
      </c>
      <c r="K514" s="6">
        <v>0.22</v>
      </c>
      <c r="L514" s="2">
        <v>17524.38</v>
      </c>
      <c r="M514" s="2" t="s">
        <v>47</v>
      </c>
      <c r="N514" s="2" t="s">
        <v>65</v>
      </c>
      <c r="O514" s="2" t="s">
        <v>60</v>
      </c>
      <c r="P514" s="2" t="s">
        <v>50</v>
      </c>
      <c r="Q514">
        <f t="shared" si="37"/>
        <v>22467.15</v>
      </c>
      <c r="R514">
        <f t="shared" si="38"/>
        <v>17524.377</v>
      </c>
      <c r="U514">
        <f t="shared" si="39"/>
        <v>7560.0974409448818</v>
      </c>
    </row>
    <row r="515" spans="1:21" ht="15.75" customHeight="1" x14ac:dyDescent="0.3">
      <c r="A515" s="2" t="s">
        <v>777</v>
      </c>
      <c r="B515" s="4" t="s">
        <v>237</v>
      </c>
      <c r="C515" s="4" t="str">
        <f t="shared" ref="C515:C578" si="40">TEXT(B515,"dddd")</f>
        <v>Sunday</v>
      </c>
      <c r="D515" s="4" t="str">
        <f t="shared" ref="D515:D578" si="41">TEXT(B515,"MMM-YYYY")</f>
        <v>May-2025</v>
      </c>
      <c r="E515" s="2" t="s">
        <v>53</v>
      </c>
      <c r="F515" s="2" t="s">
        <v>54</v>
      </c>
      <c r="G515" s="2" t="s">
        <v>99</v>
      </c>
      <c r="H515" s="2" t="s">
        <v>100</v>
      </c>
      <c r="I515" s="2">
        <v>4</v>
      </c>
      <c r="J515" s="2">
        <v>3206.95</v>
      </c>
      <c r="K515" s="6">
        <v>0.02</v>
      </c>
      <c r="L515" s="2">
        <v>12571.24</v>
      </c>
      <c r="M515" s="2" t="s">
        <v>95</v>
      </c>
      <c r="N515" s="2" t="s">
        <v>59</v>
      </c>
      <c r="O515" s="2" t="s">
        <v>49</v>
      </c>
      <c r="P515" s="2" t="s">
        <v>50</v>
      </c>
      <c r="Q515">
        <f t="shared" ref="Q515:Q578" si="42">J515*I515</f>
        <v>12827.8</v>
      </c>
      <c r="R515">
        <f t="shared" ref="R515:R578" si="43">Q515*(1-K515)</f>
        <v>12571.243999999999</v>
      </c>
      <c r="U515">
        <f t="shared" ref="U515:U578" si="44">AVERAGEIFS($Q$2:$Q$1501,$N$2:$N$1501,N515)</f>
        <v>7935.7313319672139</v>
      </c>
    </row>
    <row r="516" spans="1:21" ht="15.75" customHeight="1" x14ac:dyDescent="0.3">
      <c r="A516" s="2" t="s">
        <v>778</v>
      </c>
      <c r="B516" s="4" t="s">
        <v>431</v>
      </c>
      <c r="C516" s="4" t="str">
        <f t="shared" si="40"/>
        <v>Thursday</v>
      </c>
      <c r="D516" s="4" t="str">
        <f t="shared" si="41"/>
        <v>Jan-2025</v>
      </c>
      <c r="E516" s="2" t="s">
        <v>83</v>
      </c>
      <c r="F516" s="2" t="s">
        <v>77</v>
      </c>
      <c r="G516" s="2" t="s">
        <v>57</v>
      </c>
      <c r="H516" s="2" t="s">
        <v>110</v>
      </c>
      <c r="I516" s="2">
        <v>1</v>
      </c>
      <c r="J516" s="2">
        <v>3864.48</v>
      </c>
      <c r="K516" s="6">
        <v>0.23</v>
      </c>
      <c r="L516" s="2">
        <v>2975.65</v>
      </c>
      <c r="M516" s="2" t="s">
        <v>64</v>
      </c>
      <c r="N516" s="2" t="s">
        <v>65</v>
      </c>
      <c r="O516" s="2" t="s">
        <v>49</v>
      </c>
      <c r="P516" s="2" t="s">
        <v>50</v>
      </c>
      <c r="Q516">
        <f t="shared" si="42"/>
        <v>3864.48</v>
      </c>
      <c r="R516">
        <f t="shared" si="43"/>
        <v>2975.6496000000002</v>
      </c>
      <c r="U516">
        <f t="shared" si="44"/>
        <v>7560.0974409448818</v>
      </c>
    </row>
    <row r="517" spans="1:21" ht="15.75" customHeight="1" x14ac:dyDescent="0.3">
      <c r="A517" s="2" t="s">
        <v>779</v>
      </c>
      <c r="B517" s="4" t="s">
        <v>702</v>
      </c>
      <c r="C517" s="4" t="str">
        <f t="shared" si="40"/>
        <v>Friday</v>
      </c>
      <c r="D517" s="4" t="str">
        <f t="shared" si="41"/>
        <v>Jul-2025</v>
      </c>
      <c r="E517" s="2" t="s">
        <v>53</v>
      </c>
      <c r="F517" s="2" t="s">
        <v>77</v>
      </c>
      <c r="G517" s="2" t="s">
        <v>99</v>
      </c>
      <c r="H517" s="2" t="s">
        <v>122</v>
      </c>
      <c r="I517" s="2">
        <v>3</v>
      </c>
      <c r="J517" s="2">
        <v>3677.79</v>
      </c>
      <c r="K517" s="6">
        <v>0.24</v>
      </c>
      <c r="L517" s="2">
        <v>8385.36</v>
      </c>
      <c r="M517" s="2" t="s">
        <v>74</v>
      </c>
      <c r="N517" s="2" t="s">
        <v>65</v>
      </c>
      <c r="O517" s="2" t="s">
        <v>60</v>
      </c>
      <c r="P517" s="2" t="s">
        <v>50</v>
      </c>
      <c r="Q517">
        <f t="shared" si="42"/>
        <v>11033.369999999999</v>
      </c>
      <c r="R517">
        <f t="shared" si="43"/>
        <v>8385.3611999999994</v>
      </c>
      <c r="U517">
        <f t="shared" si="44"/>
        <v>7560.0974409448818</v>
      </c>
    </row>
    <row r="518" spans="1:21" ht="15.75" customHeight="1" x14ac:dyDescent="0.3">
      <c r="A518" s="2" t="s">
        <v>780</v>
      </c>
      <c r="B518" s="4" t="s">
        <v>323</v>
      </c>
      <c r="C518" s="4" t="str">
        <f t="shared" si="40"/>
        <v>Sunday</v>
      </c>
      <c r="D518" s="4" t="str">
        <f t="shared" si="41"/>
        <v>Jun-2025</v>
      </c>
      <c r="E518" s="2" t="s">
        <v>53</v>
      </c>
      <c r="F518" s="2" t="s">
        <v>44</v>
      </c>
      <c r="G518" s="2" t="s">
        <v>99</v>
      </c>
      <c r="H518" s="2" t="s">
        <v>122</v>
      </c>
      <c r="I518" s="2">
        <v>1</v>
      </c>
      <c r="J518" s="2">
        <v>2347.35</v>
      </c>
      <c r="K518" s="6">
        <v>0.21</v>
      </c>
      <c r="L518" s="2">
        <v>1854.41</v>
      </c>
      <c r="M518" s="2" t="s">
        <v>64</v>
      </c>
      <c r="N518" s="2" t="s">
        <v>65</v>
      </c>
      <c r="O518" s="2" t="s">
        <v>49</v>
      </c>
      <c r="P518" s="2" t="s">
        <v>50</v>
      </c>
      <c r="Q518">
        <f t="shared" si="42"/>
        <v>2347.35</v>
      </c>
      <c r="R518">
        <f t="shared" si="43"/>
        <v>1854.4065000000001</v>
      </c>
      <c r="U518">
        <f t="shared" si="44"/>
        <v>7560.0974409448818</v>
      </c>
    </row>
    <row r="519" spans="1:21" ht="15.75" customHeight="1" x14ac:dyDescent="0.3">
      <c r="A519" s="2" t="s">
        <v>781</v>
      </c>
      <c r="B519" s="4" t="s">
        <v>360</v>
      </c>
      <c r="C519" s="4" t="str">
        <f t="shared" si="40"/>
        <v>Wednesday</v>
      </c>
      <c r="D519" s="4" t="str">
        <f t="shared" si="41"/>
        <v>Jan-2025</v>
      </c>
      <c r="E519" s="2" t="s">
        <v>88</v>
      </c>
      <c r="F519" s="2" t="s">
        <v>44</v>
      </c>
      <c r="G519" s="2" t="s">
        <v>84</v>
      </c>
      <c r="H519" s="2" t="s">
        <v>119</v>
      </c>
      <c r="I519" s="2">
        <v>4</v>
      </c>
      <c r="J519" s="2">
        <v>2323.3200000000002</v>
      </c>
      <c r="K519" s="6">
        <v>0.11</v>
      </c>
      <c r="L519" s="2">
        <v>8271.02</v>
      </c>
      <c r="M519" s="2" t="s">
        <v>64</v>
      </c>
      <c r="N519" s="2" t="s">
        <v>59</v>
      </c>
      <c r="O519" s="2" t="s">
        <v>49</v>
      </c>
      <c r="P519" s="2" t="s">
        <v>50</v>
      </c>
      <c r="Q519">
        <f t="shared" si="42"/>
        <v>9293.2800000000007</v>
      </c>
      <c r="R519">
        <f t="shared" si="43"/>
        <v>8271.0192000000006</v>
      </c>
      <c r="U519">
        <f t="shared" si="44"/>
        <v>7935.7313319672139</v>
      </c>
    </row>
    <row r="520" spans="1:21" ht="15.75" customHeight="1" x14ac:dyDescent="0.3">
      <c r="A520" s="2" t="s">
        <v>782</v>
      </c>
      <c r="B520" s="4" t="s">
        <v>195</v>
      </c>
      <c r="C520" s="4" t="str">
        <f t="shared" si="40"/>
        <v>Sunday</v>
      </c>
      <c r="D520" s="4" t="str">
        <f t="shared" si="41"/>
        <v>Feb-2025</v>
      </c>
      <c r="E520" s="2" t="s">
        <v>68</v>
      </c>
      <c r="F520" s="2" t="s">
        <v>44</v>
      </c>
      <c r="G520" s="2" t="s">
        <v>57</v>
      </c>
      <c r="H520" s="2" t="s">
        <v>58</v>
      </c>
      <c r="I520" s="2">
        <v>1</v>
      </c>
      <c r="J520" s="2">
        <v>1005.72</v>
      </c>
      <c r="K520" s="6">
        <v>0.01</v>
      </c>
      <c r="L520" s="2">
        <v>995.66</v>
      </c>
      <c r="M520" s="2" t="s">
        <v>64</v>
      </c>
      <c r="N520" s="2" t="s">
        <v>48</v>
      </c>
      <c r="O520" s="2" t="s">
        <v>60</v>
      </c>
      <c r="P520" s="2" t="s">
        <v>50</v>
      </c>
      <c r="Q520">
        <f t="shared" si="42"/>
        <v>1005.72</v>
      </c>
      <c r="R520">
        <f t="shared" si="43"/>
        <v>995.66280000000006</v>
      </c>
      <c r="U520">
        <f t="shared" si="44"/>
        <v>7295.6662896825355</v>
      </c>
    </row>
    <row r="521" spans="1:21" ht="15.75" customHeight="1" x14ac:dyDescent="0.3">
      <c r="A521" s="2" t="s">
        <v>783</v>
      </c>
      <c r="B521" s="4" t="s">
        <v>401</v>
      </c>
      <c r="C521" s="4" t="str">
        <f t="shared" si="40"/>
        <v>Saturday</v>
      </c>
      <c r="D521" s="4" t="str">
        <f t="shared" si="41"/>
        <v>Jan-2025</v>
      </c>
      <c r="E521" s="2" t="s">
        <v>43</v>
      </c>
      <c r="F521" s="2" t="s">
        <v>72</v>
      </c>
      <c r="G521" s="2" t="s">
        <v>45</v>
      </c>
      <c r="H521" s="2" t="s">
        <v>63</v>
      </c>
      <c r="I521" s="2">
        <v>1</v>
      </c>
      <c r="J521" s="2">
        <v>2143.09</v>
      </c>
      <c r="K521" s="6">
        <v>0.04</v>
      </c>
      <c r="L521" s="2">
        <v>2057.37</v>
      </c>
      <c r="M521" s="2" t="s">
        <v>95</v>
      </c>
      <c r="N521" s="2" t="s">
        <v>48</v>
      </c>
      <c r="O521" s="2" t="s">
        <v>49</v>
      </c>
      <c r="P521" s="2" t="s">
        <v>50</v>
      </c>
      <c r="Q521">
        <f t="shared" si="42"/>
        <v>2143.09</v>
      </c>
      <c r="R521">
        <f t="shared" si="43"/>
        <v>2057.3663999999999</v>
      </c>
      <c r="U521">
        <f t="shared" si="44"/>
        <v>7295.6662896825355</v>
      </c>
    </row>
    <row r="522" spans="1:21" ht="15.75" customHeight="1" x14ac:dyDescent="0.3">
      <c r="A522" s="2" t="s">
        <v>784</v>
      </c>
      <c r="B522" s="4" t="s">
        <v>704</v>
      </c>
      <c r="C522" s="4" t="str">
        <f t="shared" si="40"/>
        <v>Tuesday</v>
      </c>
      <c r="D522" s="4" t="str">
        <f t="shared" si="41"/>
        <v>Jun-2025</v>
      </c>
      <c r="E522" s="2" t="s">
        <v>83</v>
      </c>
      <c r="F522" s="2" t="s">
        <v>54</v>
      </c>
      <c r="G522" s="2" t="s">
        <v>57</v>
      </c>
      <c r="H522" s="2" t="s">
        <v>110</v>
      </c>
      <c r="I522" s="2">
        <v>1</v>
      </c>
      <c r="J522" s="2">
        <v>556.32000000000005</v>
      </c>
      <c r="K522" s="6">
        <v>7.0000000000000007E-2</v>
      </c>
      <c r="L522" s="2">
        <v>517.38</v>
      </c>
      <c r="M522" s="2" t="s">
        <v>64</v>
      </c>
      <c r="N522" s="2" t="s">
        <v>65</v>
      </c>
      <c r="O522" s="2" t="s">
        <v>60</v>
      </c>
      <c r="P522" s="2" t="s">
        <v>142</v>
      </c>
      <c r="Q522">
        <f t="shared" si="42"/>
        <v>556.32000000000005</v>
      </c>
      <c r="R522">
        <f t="shared" si="43"/>
        <v>517.37760000000003</v>
      </c>
      <c r="U522">
        <f t="shared" si="44"/>
        <v>7560.0974409448818</v>
      </c>
    </row>
    <row r="523" spans="1:21" ht="15.75" customHeight="1" x14ac:dyDescent="0.3">
      <c r="A523" s="2" t="s">
        <v>785</v>
      </c>
      <c r="B523" s="4" t="s">
        <v>431</v>
      </c>
      <c r="C523" s="4" t="str">
        <f t="shared" si="40"/>
        <v>Thursday</v>
      </c>
      <c r="D523" s="4" t="str">
        <f t="shared" si="41"/>
        <v>Jan-2025</v>
      </c>
      <c r="E523" s="2" t="s">
        <v>43</v>
      </c>
      <c r="F523" s="2" t="s">
        <v>54</v>
      </c>
      <c r="G523" s="2" t="s">
        <v>84</v>
      </c>
      <c r="H523" s="2" t="s">
        <v>93</v>
      </c>
      <c r="I523" s="2">
        <v>1</v>
      </c>
      <c r="J523" s="2">
        <v>3503.64</v>
      </c>
      <c r="K523" s="6">
        <v>7.0000000000000007E-2</v>
      </c>
      <c r="L523" s="2">
        <v>3258.39</v>
      </c>
      <c r="M523" s="2" t="s">
        <v>74</v>
      </c>
      <c r="N523" s="2" t="s">
        <v>48</v>
      </c>
      <c r="O523" s="2" t="s">
        <v>49</v>
      </c>
      <c r="P523" s="2" t="s">
        <v>50</v>
      </c>
      <c r="Q523">
        <f t="shared" si="42"/>
        <v>3503.64</v>
      </c>
      <c r="R523">
        <f t="shared" si="43"/>
        <v>3258.3851999999997</v>
      </c>
      <c r="U523">
        <f t="shared" si="44"/>
        <v>7295.6662896825355</v>
      </c>
    </row>
    <row r="524" spans="1:21" ht="15.75" customHeight="1" x14ac:dyDescent="0.3">
      <c r="A524" s="2" t="s">
        <v>786</v>
      </c>
      <c r="B524" s="4" t="s">
        <v>342</v>
      </c>
      <c r="C524" s="4" t="str">
        <f t="shared" si="40"/>
        <v>Tuesday</v>
      </c>
      <c r="D524" s="4" t="str">
        <f t="shared" si="41"/>
        <v>May-2025</v>
      </c>
      <c r="E524" s="2" t="s">
        <v>53</v>
      </c>
      <c r="F524" s="2" t="s">
        <v>72</v>
      </c>
      <c r="G524" s="2" t="s">
        <v>99</v>
      </c>
      <c r="H524" s="2" t="s">
        <v>100</v>
      </c>
      <c r="I524" s="2">
        <v>5</v>
      </c>
      <c r="J524" s="2">
        <v>4937.2299999999996</v>
      </c>
      <c r="K524" s="6">
        <v>0.12</v>
      </c>
      <c r="L524" s="2">
        <v>21723.81</v>
      </c>
      <c r="M524" s="2" t="s">
        <v>64</v>
      </c>
      <c r="N524" s="2" t="s">
        <v>59</v>
      </c>
      <c r="O524" s="2" t="s">
        <v>49</v>
      </c>
      <c r="P524" s="2" t="s">
        <v>50</v>
      </c>
      <c r="Q524">
        <f t="shared" si="42"/>
        <v>24686.149999999998</v>
      </c>
      <c r="R524">
        <f t="shared" si="43"/>
        <v>21723.811999999998</v>
      </c>
      <c r="U524">
        <f t="shared" si="44"/>
        <v>7935.7313319672139</v>
      </c>
    </row>
    <row r="525" spans="1:21" ht="15.75" customHeight="1" x14ac:dyDescent="0.3">
      <c r="A525" s="2" t="s">
        <v>787</v>
      </c>
      <c r="B525" s="4" t="s">
        <v>213</v>
      </c>
      <c r="C525" s="4" t="str">
        <f t="shared" si="40"/>
        <v>Sunday</v>
      </c>
      <c r="D525" s="4" t="str">
        <f t="shared" si="41"/>
        <v>Apr-2025</v>
      </c>
      <c r="E525" s="2" t="s">
        <v>68</v>
      </c>
      <c r="F525" s="2" t="s">
        <v>54</v>
      </c>
      <c r="G525" s="2" t="s">
        <v>160</v>
      </c>
      <c r="H525" s="2" t="s">
        <v>180</v>
      </c>
      <c r="I525" s="2">
        <v>3</v>
      </c>
      <c r="J525" s="2">
        <v>4642.82</v>
      </c>
      <c r="K525" s="6">
        <v>0.15</v>
      </c>
      <c r="L525" s="2">
        <v>11839.19</v>
      </c>
      <c r="M525" s="2" t="s">
        <v>64</v>
      </c>
      <c r="N525" s="2" t="s">
        <v>59</v>
      </c>
      <c r="O525" s="2" t="s">
        <v>60</v>
      </c>
      <c r="P525" s="2" t="s">
        <v>50</v>
      </c>
      <c r="Q525">
        <f t="shared" si="42"/>
        <v>13928.46</v>
      </c>
      <c r="R525">
        <f t="shared" si="43"/>
        <v>11839.190999999999</v>
      </c>
      <c r="U525">
        <f t="shared" si="44"/>
        <v>7935.7313319672139</v>
      </c>
    </row>
    <row r="526" spans="1:21" ht="15.75" customHeight="1" x14ac:dyDescent="0.3">
      <c r="A526" s="2" t="s">
        <v>788</v>
      </c>
      <c r="B526" s="4" t="s">
        <v>172</v>
      </c>
      <c r="C526" s="4" t="str">
        <f t="shared" si="40"/>
        <v>Sunday</v>
      </c>
      <c r="D526" s="4" t="str">
        <f t="shared" si="41"/>
        <v>Feb-2025</v>
      </c>
      <c r="E526" s="2" t="s">
        <v>43</v>
      </c>
      <c r="F526" s="2" t="s">
        <v>77</v>
      </c>
      <c r="G526" s="2" t="s">
        <v>99</v>
      </c>
      <c r="H526" s="2" t="s">
        <v>122</v>
      </c>
      <c r="I526" s="2">
        <v>1</v>
      </c>
      <c r="J526" s="2">
        <v>217.54</v>
      </c>
      <c r="K526" s="6">
        <v>0.16</v>
      </c>
      <c r="L526" s="2">
        <v>182.73</v>
      </c>
      <c r="M526" s="2" t="s">
        <v>47</v>
      </c>
      <c r="N526" s="2" t="s">
        <v>48</v>
      </c>
      <c r="O526" s="2" t="s">
        <v>90</v>
      </c>
      <c r="P526" s="2" t="s">
        <v>142</v>
      </c>
      <c r="Q526">
        <f t="shared" si="42"/>
        <v>217.54</v>
      </c>
      <c r="R526">
        <f t="shared" si="43"/>
        <v>182.7336</v>
      </c>
      <c r="U526">
        <f t="shared" si="44"/>
        <v>7295.6662896825355</v>
      </c>
    </row>
    <row r="527" spans="1:21" ht="15.75" customHeight="1" x14ac:dyDescent="0.3">
      <c r="A527" s="2" t="s">
        <v>789</v>
      </c>
      <c r="B527" s="4" t="s">
        <v>288</v>
      </c>
      <c r="C527" s="4" t="str">
        <f t="shared" si="40"/>
        <v>Monday</v>
      </c>
      <c r="D527" s="4" t="str">
        <f t="shared" si="41"/>
        <v>Feb-2025</v>
      </c>
      <c r="E527" s="2" t="s">
        <v>53</v>
      </c>
      <c r="F527" s="2" t="s">
        <v>77</v>
      </c>
      <c r="G527" s="2" t="s">
        <v>84</v>
      </c>
      <c r="H527" s="2" t="s">
        <v>85</v>
      </c>
      <c r="I527" s="2">
        <v>5</v>
      </c>
      <c r="J527" s="2">
        <v>4049.61</v>
      </c>
      <c r="K527" s="6">
        <v>0.05</v>
      </c>
      <c r="L527" s="2">
        <v>19235.650000000001</v>
      </c>
      <c r="M527" s="2" t="s">
        <v>81</v>
      </c>
      <c r="N527" s="2" t="s">
        <v>65</v>
      </c>
      <c r="O527" s="2" t="s">
        <v>49</v>
      </c>
      <c r="P527" s="2" t="s">
        <v>50</v>
      </c>
      <c r="Q527">
        <f t="shared" si="42"/>
        <v>20248.05</v>
      </c>
      <c r="R527">
        <f t="shared" si="43"/>
        <v>19235.647499999999</v>
      </c>
      <c r="U527">
        <f t="shared" si="44"/>
        <v>7560.0974409448818</v>
      </c>
    </row>
    <row r="528" spans="1:21" ht="15.75" customHeight="1" x14ac:dyDescent="0.3">
      <c r="A528" s="2" t="s">
        <v>790</v>
      </c>
      <c r="B528" s="4" t="s">
        <v>149</v>
      </c>
      <c r="C528" s="4" t="str">
        <f t="shared" si="40"/>
        <v>Wednesday</v>
      </c>
      <c r="D528" s="4" t="str">
        <f t="shared" si="41"/>
        <v>Feb-2025</v>
      </c>
      <c r="E528" s="2" t="s">
        <v>43</v>
      </c>
      <c r="F528" s="2" t="s">
        <v>72</v>
      </c>
      <c r="G528" s="2" t="s">
        <v>160</v>
      </c>
      <c r="H528" s="2" t="s">
        <v>193</v>
      </c>
      <c r="I528" s="2">
        <v>5</v>
      </c>
      <c r="J528" s="2">
        <v>1687.23</v>
      </c>
      <c r="K528" s="6">
        <v>0</v>
      </c>
      <c r="L528" s="2">
        <v>8436.15</v>
      </c>
      <c r="M528" s="2" t="s">
        <v>81</v>
      </c>
      <c r="N528" s="2" t="s">
        <v>59</v>
      </c>
      <c r="O528" s="2" t="s">
        <v>49</v>
      </c>
      <c r="P528" s="2" t="s">
        <v>50</v>
      </c>
      <c r="Q528">
        <f t="shared" si="42"/>
        <v>8436.15</v>
      </c>
      <c r="R528">
        <f t="shared" si="43"/>
        <v>8436.15</v>
      </c>
      <c r="U528">
        <f t="shared" si="44"/>
        <v>7935.7313319672139</v>
      </c>
    </row>
    <row r="529" spans="1:21" ht="15.75" customHeight="1" x14ac:dyDescent="0.3">
      <c r="A529" s="2" t="s">
        <v>791</v>
      </c>
      <c r="B529" s="4" t="s">
        <v>192</v>
      </c>
      <c r="C529" s="4" t="str">
        <f t="shared" si="40"/>
        <v>Wednesday</v>
      </c>
      <c r="D529" s="4" t="str">
        <f t="shared" si="41"/>
        <v>Apr-2025</v>
      </c>
      <c r="E529" s="2" t="s">
        <v>88</v>
      </c>
      <c r="F529" s="2" t="s">
        <v>44</v>
      </c>
      <c r="G529" s="2" t="s">
        <v>57</v>
      </c>
      <c r="H529" s="2" t="s">
        <v>128</v>
      </c>
      <c r="I529" s="2">
        <v>3</v>
      </c>
      <c r="J529" s="2">
        <v>4619.17</v>
      </c>
      <c r="K529" s="6">
        <v>0.12</v>
      </c>
      <c r="L529" s="2">
        <v>12194.61</v>
      </c>
      <c r="M529" s="2" t="s">
        <v>47</v>
      </c>
      <c r="N529" s="2" t="s">
        <v>65</v>
      </c>
      <c r="O529" s="2" t="s">
        <v>60</v>
      </c>
      <c r="P529" s="2" t="s">
        <v>50</v>
      </c>
      <c r="Q529">
        <f t="shared" si="42"/>
        <v>13857.51</v>
      </c>
      <c r="R529">
        <f t="shared" si="43"/>
        <v>12194.6088</v>
      </c>
      <c r="U529">
        <f t="shared" si="44"/>
        <v>7560.0974409448818</v>
      </c>
    </row>
    <row r="530" spans="1:21" ht="15.75" customHeight="1" x14ac:dyDescent="0.3">
      <c r="A530" s="2" t="s">
        <v>792</v>
      </c>
      <c r="B530" s="4" t="s">
        <v>263</v>
      </c>
      <c r="C530" s="4" t="str">
        <f t="shared" si="40"/>
        <v>Wednesday</v>
      </c>
      <c r="D530" s="4" t="str">
        <f t="shared" si="41"/>
        <v>Feb-2025</v>
      </c>
      <c r="E530" s="2" t="s">
        <v>83</v>
      </c>
      <c r="F530" s="2" t="s">
        <v>44</v>
      </c>
      <c r="G530" s="2" t="s">
        <v>84</v>
      </c>
      <c r="H530" s="2" t="s">
        <v>119</v>
      </c>
      <c r="I530" s="2">
        <v>4</v>
      </c>
      <c r="J530" s="2">
        <v>3941.55</v>
      </c>
      <c r="K530" s="6">
        <v>0.1</v>
      </c>
      <c r="L530" s="2">
        <v>14189.58</v>
      </c>
      <c r="M530" s="2" t="s">
        <v>64</v>
      </c>
      <c r="N530" s="2" t="s">
        <v>65</v>
      </c>
      <c r="O530" s="2" t="s">
        <v>49</v>
      </c>
      <c r="P530" s="2" t="s">
        <v>142</v>
      </c>
      <c r="Q530">
        <f t="shared" si="42"/>
        <v>15766.2</v>
      </c>
      <c r="R530">
        <f t="shared" si="43"/>
        <v>14189.580000000002</v>
      </c>
      <c r="U530">
        <f t="shared" si="44"/>
        <v>7560.0974409448818</v>
      </c>
    </row>
    <row r="531" spans="1:21" ht="15.75" customHeight="1" x14ac:dyDescent="0.3">
      <c r="A531" s="2" t="s">
        <v>793</v>
      </c>
      <c r="B531" s="4" t="s">
        <v>134</v>
      </c>
      <c r="C531" s="4" t="str">
        <f t="shared" si="40"/>
        <v>Thursday</v>
      </c>
      <c r="D531" s="4" t="str">
        <f t="shared" si="41"/>
        <v>May-2025</v>
      </c>
      <c r="E531" s="2" t="s">
        <v>68</v>
      </c>
      <c r="F531" s="2" t="s">
        <v>44</v>
      </c>
      <c r="G531" s="2" t="s">
        <v>160</v>
      </c>
      <c r="H531" s="2" t="s">
        <v>180</v>
      </c>
      <c r="I531" s="2">
        <v>2</v>
      </c>
      <c r="J531" s="2">
        <v>2929.25</v>
      </c>
      <c r="K531" s="6">
        <v>0.08</v>
      </c>
      <c r="L531" s="2">
        <v>5389.82</v>
      </c>
      <c r="M531" s="2" t="s">
        <v>64</v>
      </c>
      <c r="N531" s="2" t="s">
        <v>48</v>
      </c>
      <c r="O531" s="2" t="s">
        <v>60</v>
      </c>
      <c r="P531" s="2" t="s">
        <v>96</v>
      </c>
      <c r="Q531">
        <f t="shared" si="42"/>
        <v>5858.5</v>
      </c>
      <c r="R531">
        <f t="shared" si="43"/>
        <v>5389.8200000000006</v>
      </c>
      <c r="U531">
        <f t="shared" si="44"/>
        <v>7295.6662896825355</v>
      </c>
    </row>
    <row r="532" spans="1:21" ht="15.75" customHeight="1" x14ac:dyDescent="0.3">
      <c r="A532" s="2" t="s">
        <v>794</v>
      </c>
      <c r="B532" s="4" t="s">
        <v>169</v>
      </c>
      <c r="C532" s="4" t="str">
        <f t="shared" si="40"/>
        <v>Monday</v>
      </c>
      <c r="D532" s="4" t="str">
        <f t="shared" si="41"/>
        <v>Mar-2025</v>
      </c>
      <c r="E532" s="2" t="s">
        <v>43</v>
      </c>
      <c r="F532" s="2" t="s">
        <v>77</v>
      </c>
      <c r="G532" s="2" t="s">
        <v>160</v>
      </c>
      <c r="H532" s="2" t="s">
        <v>193</v>
      </c>
      <c r="I532" s="2">
        <v>5</v>
      </c>
      <c r="J532" s="2">
        <v>4227.79</v>
      </c>
      <c r="K532" s="6">
        <v>0.14000000000000001</v>
      </c>
      <c r="L532" s="2">
        <v>18179.5</v>
      </c>
      <c r="M532" s="2" t="s">
        <v>74</v>
      </c>
      <c r="N532" s="2" t="s">
        <v>59</v>
      </c>
      <c r="O532" s="2" t="s">
        <v>60</v>
      </c>
      <c r="P532" s="2" t="s">
        <v>50</v>
      </c>
      <c r="Q532">
        <f t="shared" si="42"/>
        <v>21138.95</v>
      </c>
      <c r="R532">
        <f t="shared" si="43"/>
        <v>18179.496999999999</v>
      </c>
      <c r="U532">
        <f t="shared" si="44"/>
        <v>7935.7313319672139</v>
      </c>
    </row>
    <row r="533" spans="1:21" ht="15.75" customHeight="1" x14ac:dyDescent="0.3">
      <c r="A533" s="2" t="s">
        <v>795</v>
      </c>
      <c r="B533" s="4" t="s">
        <v>509</v>
      </c>
      <c r="C533" s="4" t="str">
        <f t="shared" si="40"/>
        <v>Tuesday</v>
      </c>
      <c r="D533" s="4" t="str">
        <f t="shared" si="41"/>
        <v>Feb-2025</v>
      </c>
      <c r="E533" s="2" t="s">
        <v>53</v>
      </c>
      <c r="F533" s="2" t="s">
        <v>72</v>
      </c>
      <c r="G533" s="2" t="s">
        <v>160</v>
      </c>
      <c r="H533" s="2" t="s">
        <v>180</v>
      </c>
      <c r="I533" s="2">
        <v>1</v>
      </c>
      <c r="J533" s="2">
        <v>2535.5700000000002</v>
      </c>
      <c r="K533" s="6">
        <v>0.06</v>
      </c>
      <c r="L533" s="2">
        <v>2383.44</v>
      </c>
      <c r="M533" s="2" t="s">
        <v>81</v>
      </c>
      <c r="N533" s="2" t="s">
        <v>65</v>
      </c>
      <c r="O533" s="2" t="s">
        <v>60</v>
      </c>
      <c r="P533" s="2" t="s">
        <v>50</v>
      </c>
      <c r="Q533">
        <f t="shared" si="42"/>
        <v>2535.5700000000002</v>
      </c>
      <c r="R533">
        <f t="shared" si="43"/>
        <v>2383.4358000000002</v>
      </c>
      <c r="U533">
        <f t="shared" si="44"/>
        <v>7560.0974409448818</v>
      </c>
    </row>
    <row r="534" spans="1:21" ht="15.75" customHeight="1" x14ac:dyDescent="0.3">
      <c r="A534" s="2" t="s">
        <v>796</v>
      </c>
      <c r="B534" s="4" t="s">
        <v>292</v>
      </c>
      <c r="C534" s="4" t="str">
        <f t="shared" si="40"/>
        <v>Friday</v>
      </c>
      <c r="D534" s="4" t="str">
        <f t="shared" si="41"/>
        <v>May-2025</v>
      </c>
      <c r="E534" s="2" t="s">
        <v>53</v>
      </c>
      <c r="F534" s="2" t="s">
        <v>54</v>
      </c>
      <c r="G534" s="2" t="s">
        <v>160</v>
      </c>
      <c r="H534" s="2" t="s">
        <v>161</v>
      </c>
      <c r="I534" s="2">
        <v>2</v>
      </c>
      <c r="J534" s="2">
        <v>4575.43</v>
      </c>
      <c r="K534" s="6">
        <v>0.11</v>
      </c>
      <c r="L534" s="2">
        <v>8144.27</v>
      </c>
      <c r="M534" s="2" t="s">
        <v>81</v>
      </c>
      <c r="N534" s="2" t="s">
        <v>48</v>
      </c>
      <c r="O534" s="2" t="s">
        <v>90</v>
      </c>
      <c r="P534" s="2" t="s">
        <v>69</v>
      </c>
      <c r="Q534">
        <f t="shared" si="42"/>
        <v>9150.86</v>
      </c>
      <c r="R534">
        <f t="shared" si="43"/>
        <v>8144.2654000000002</v>
      </c>
      <c r="U534">
        <f t="shared" si="44"/>
        <v>7295.6662896825355</v>
      </c>
    </row>
    <row r="535" spans="1:21" ht="15.75" customHeight="1" x14ac:dyDescent="0.3">
      <c r="A535" s="2" t="s">
        <v>797</v>
      </c>
      <c r="B535" s="4" t="s">
        <v>254</v>
      </c>
      <c r="C535" s="4" t="str">
        <f t="shared" si="40"/>
        <v>Tuesday</v>
      </c>
      <c r="D535" s="4" t="str">
        <f t="shared" si="41"/>
        <v>May-2025</v>
      </c>
      <c r="E535" s="2" t="s">
        <v>43</v>
      </c>
      <c r="F535" s="2" t="s">
        <v>77</v>
      </c>
      <c r="G535" s="2" t="s">
        <v>99</v>
      </c>
      <c r="H535" s="2" t="s">
        <v>122</v>
      </c>
      <c r="I535" s="2">
        <v>5</v>
      </c>
      <c r="J535" s="2">
        <v>1620.76</v>
      </c>
      <c r="K535" s="6">
        <v>0.08</v>
      </c>
      <c r="L535" s="2">
        <v>7455.5</v>
      </c>
      <c r="M535" s="2" t="s">
        <v>74</v>
      </c>
      <c r="N535" s="2" t="s">
        <v>59</v>
      </c>
      <c r="O535" s="2" t="s">
        <v>90</v>
      </c>
      <c r="P535" s="2" t="s">
        <v>50</v>
      </c>
      <c r="Q535">
        <f t="shared" si="42"/>
        <v>8103.8</v>
      </c>
      <c r="R535">
        <f t="shared" si="43"/>
        <v>7455.4960000000001</v>
      </c>
      <c r="U535">
        <f t="shared" si="44"/>
        <v>7935.7313319672139</v>
      </c>
    </row>
    <row r="536" spans="1:21" ht="15.75" customHeight="1" x14ac:dyDescent="0.3">
      <c r="A536" s="2" t="s">
        <v>798</v>
      </c>
      <c r="B536" s="4" t="s">
        <v>685</v>
      </c>
      <c r="C536" s="4" t="str">
        <f t="shared" si="40"/>
        <v>Tuesday</v>
      </c>
      <c r="D536" s="4" t="str">
        <f t="shared" si="41"/>
        <v>Jun-2025</v>
      </c>
      <c r="E536" s="2" t="s">
        <v>83</v>
      </c>
      <c r="F536" s="2" t="s">
        <v>44</v>
      </c>
      <c r="G536" s="2" t="s">
        <v>45</v>
      </c>
      <c r="H536" s="2" t="s">
        <v>73</v>
      </c>
      <c r="I536" s="2">
        <v>1</v>
      </c>
      <c r="J536" s="2">
        <v>1623.81</v>
      </c>
      <c r="K536" s="6">
        <v>0.01</v>
      </c>
      <c r="L536" s="2">
        <v>1607.57</v>
      </c>
      <c r="M536" s="2" t="s">
        <v>64</v>
      </c>
      <c r="N536" s="2" t="s">
        <v>48</v>
      </c>
      <c r="O536" s="2" t="s">
        <v>49</v>
      </c>
      <c r="P536" s="2" t="s">
        <v>50</v>
      </c>
      <c r="Q536">
        <f t="shared" si="42"/>
        <v>1623.81</v>
      </c>
      <c r="R536">
        <f t="shared" si="43"/>
        <v>1607.5718999999999</v>
      </c>
      <c r="U536">
        <f t="shared" si="44"/>
        <v>7295.6662896825355</v>
      </c>
    </row>
    <row r="537" spans="1:21" ht="15.75" customHeight="1" x14ac:dyDescent="0.3">
      <c r="A537" s="2" t="s">
        <v>799</v>
      </c>
      <c r="B537" s="4" t="s">
        <v>195</v>
      </c>
      <c r="C537" s="4" t="str">
        <f t="shared" si="40"/>
        <v>Sunday</v>
      </c>
      <c r="D537" s="4" t="str">
        <f t="shared" si="41"/>
        <v>Feb-2025</v>
      </c>
      <c r="E537" s="2" t="s">
        <v>68</v>
      </c>
      <c r="F537" s="2" t="s">
        <v>72</v>
      </c>
      <c r="G537" s="2" t="s">
        <v>45</v>
      </c>
      <c r="H537" s="2" t="s">
        <v>46</v>
      </c>
      <c r="I537" s="2">
        <v>5</v>
      </c>
      <c r="J537" s="2">
        <v>3816.62</v>
      </c>
      <c r="K537" s="6">
        <v>0.16</v>
      </c>
      <c r="L537" s="2">
        <v>16029.8</v>
      </c>
      <c r="M537" s="2" t="s">
        <v>81</v>
      </c>
      <c r="N537" s="2" t="s">
        <v>48</v>
      </c>
      <c r="O537" s="2" t="s">
        <v>90</v>
      </c>
      <c r="P537" s="2" t="s">
        <v>50</v>
      </c>
      <c r="Q537">
        <f t="shared" si="42"/>
        <v>19083.099999999999</v>
      </c>
      <c r="R537">
        <f t="shared" si="43"/>
        <v>16029.803999999998</v>
      </c>
      <c r="U537">
        <f t="shared" si="44"/>
        <v>7295.6662896825355</v>
      </c>
    </row>
    <row r="538" spans="1:21" ht="15.75" customHeight="1" x14ac:dyDescent="0.3">
      <c r="A538" s="2" t="s">
        <v>800</v>
      </c>
      <c r="B538" s="4" t="s">
        <v>124</v>
      </c>
      <c r="C538" s="4" t="str">
        <f t="shared" si="40"/>
        <v>Friday</v>
      </c>
      <c r="D538" s="4" t="str">
        <f t="shared" si="41"/>
        <v>Apr-2025</v>
      </c>
      <c r="E538" s="2" t="s">
        <v>68</v>
      </c>
      <c r="F538" s="2" t="s">
        <v>44</v>
      </c>
      <c r="G538" s="2" t="s">
        <v>160</v>
      </c>
      <c r="H538" s="2" t="s">
        <v>180</v>
      </c>
      <c r="I538" s="2">
        <v>1</v>
      </c>
      <c r="J538" s="2">
        <v>1436.01</v>
      </c>
      <c r="K538" s="6">
        <v>0.04</v>
      </c>
      <c r="L538" s="2">
        <v>1378.57</v>
      </c>
      <c r="M538" s="2" t="s">
        <v>81</v>
      </c>
      <c r="N538" s="2" t="s">
        <v>65</v>
      </c>
      <c r="O538" s="2" t="s">
        <v>90</v>
      </c>
      <c r="P538" s="2" t="s">
        <v>96</v>
      </c>
      <c r="Q538">
        <f t="shared" si="42"/>
        <v>1436.01</v>
      </c>
      <c r="R538">
        <f t="shared" si="43"/>
        <v>1378.5696</v>
      </c>
      <c r="U538">
        <f t="shared" si="44"/>
        <v>7560.0974409448818</v>
      </c>
    </row>
    <row r="539" spans="1:21" ht="15.75" customHeight="1" x14ac:dyDescent="0.3">
      <c r="A539" s="2" t="s">
        <v>801</v>
      </c>
      <c r="B539" s="4" t="s">
        <v>458</v>
      </c>
      <c r="C539" s="4" t="str">
        <f t="shared" si="40"/>
        <v>Monday</v>
      </c>
      <c r="D539" s="4" t="str">
        <f t="shared" si="41"/>
        <v>Apr-2025</v>
      </c>
      <c r="E539" s="2" t="s">
        <v>88</v>
      </c>
      <c r="F539" s="2" t="s">
        <v>72</v>
      </c>
      <c r="G539" s="2" t="s">
        <v>57</v>
      </c>
      <c r="H539" s="2" t="s">
        <v>128</v>
      </c>
      <c r="I539" s="2">
        <v>5</v>
      </c>
      <c r="J539" s="2">
        <v>1660.58</v>
      </c>
      <c r="K539" s="6">
        <v>0.04</v>
      </c>
      <c r="L539" s="2">
        <v>7970.78</v>
      </c>
      <c r="M539" s="2" t="s">
        <v>64</v>
      </c>
      <c r="N539" s="2" t="s">
        <v>65</v>
      </c>
      <c r="O539" s="2" t="s">
        <v>49</v>
      </c>
      <c r="P539" s="2" t="s">
        <v>50</v>
      </c>
      <c r="Q539">
        <f t="shared" si="42"/>
        <v>8302.9</v>
      </c>
      <c r="R539">
        <f t="shared" si="43"/>
        <v>7970.7839999999997</v>
      </c>
      <c r="U539">
        <f t="shared" si="44"/>
        <v>7560.0974409448818</v>
      </c>
    </row>
    <row r="540" spans="1:21" ht="15.75" customHeight="1" x14ac:dyDescent="0.3">
      <c r="A540" s="2" t="s">
        <v>802</v>
      </c>
      <c r="B540" s="4" t="s">
        <v>393</v>
      </c>
      <c r="C540" s="4" t="str">
        <f t="shared" si="40"/>
        <v>Thursday</v>
      </c>
      <c r="D540" s="4" t="str">
        <f t="shared" si="41"/>
        <v>Feb-2025</v>
      </c>
      <c r="E540" s="2" t="s">
        <v>43</v>
      </c>
      <c r="F540" s="2" t="s">
        <v>44</v>
      </c>
      <c r="G540" s="2" t="s">
        <v>99</v>
      </c>
      <c r="H540" s="2" t="s">
        <v>100</v>
      </c>
      <c r="I540" s="2">
        <v>5</v>
      </c>
      <c r="J540" s="2">
        <v>2273.87</v>
      </c>
      <c r="K540" s="6">
        <v>0.03</v>
      </c>
      <c r="L540" s="2">
        <v>11028.27</v>
      </c>
      <c r="M540" s="2" t="s">
        <v>64</v>
      </c>
      <c r="N540" s="2" t="s">
        <v>65</v>
      </c>
      <c r="O540" s="2" t="s">
        <v>60</v>
      </c>
      <c r="P540" s="2" t="s">
        <v>50</v>
      </c>
      <c r="Q540">
        <f t="shared" si="42"/>
        <v>11369.349999999999</v>
      </c>
      <c r="R540">
        <f t="shared" si="43"/>
        <v>11028.269499999999</v>
      </c>
      <c r="U540">
        <f t="shared" si="44"/>
        <v>7560.0974409448818</v>
      </c>
    </row>
    <row r="541" spans="1:21" ht="15.75" customHeight="1" x14ac:dyDescent="0.3">
      <c r="A541" s="2" t="s">
        <v>803</v>
      </c>
      <c r="B541" s="4" t="s">
        <v>545</v>
      </c>
      <c r="C541" s="4" t="str">
        <f t="shared" si="40"/>
        <v>Friday</v>
      </c>
      <c r="D541" s="4" t="str">
        <f t="shared" si="41"/>
        <v>Jun-2025</v>
      </c>
      <c r="E541" s="2" t="s">
        <v>83</v>
      </c>
      <c r="F541" s="2" t="s">
        <v>54</v>
      </c>
      <c r="G541" s="2" t="s">
        <v>45</v>
      </c>
      <c r="H541" s="2" t="s">
        <v>46</v>
      </c>
      <c r="I541" s="2">
        <v>5</v>
      </c>
      <c r="J541" s="2">
        <v>4467.25</v>
      </c>
      <c r="K541" s="6">
        <v>0.16</v>
      </c>
      <c r="L541" s="2">
        <v>18762.45</v>
      </c>
      <c r="M541" s="2" t="s">
        <v>74</v>
      </c>
      <c r="N541" s="2" t="s">
        <v>48</v>
      </c>
      <c r="O541" s="2" t="s">
        <v>49</v>
      </c>
      <c r="P541" s="2" t="s">
        <v>50</v>
      </c>
      <c r="Q541">
        <f t="shared" si="42"/>
        <v>22336.25</v>
      </c>
      <c r="R541">
        <f t="shared" si="43"/>
        <v>18762.45</v>
      </c>
      <c r="U541">
        <f t="shared" si="44"/>
        <v>7295.6662896825355</v>
      </c>
    </row>
    <row r="542" spans="1:21" ht="15.75" customHeight="1" x14ac:dyDescent="0.3">
      <c r="A542" s="2" t="s">
        <v>804</v>
      </c>
      <c r="B542" s="4" t="s">
        <v>805</v>
      </c>
      <c r="C542" s="4" t="str">
        <f t="shared" si="40"/>
        <v>Saturday</v>
      </c>
      <c r="D542" s="4" t="str">
        <f t="shared" si="41"/>
        <v>Jun-2025</v>
      </c>
      <c r="E542" s="2" t="s">
        <v>88</v>
      </c>
      <c r="F542" s="2" t="s">
        <v>54</v>
      </c>
      <c r="G542" s="2" t="s">
        <v>160</v>
      </c>
      <c r="H542" s="2" t="s">
        <v>180</v>
      </c>
      <c r="I542" s="2">
        <v>4</v>
      </c>
      <c r="J542" s="2">
        <v>2882.17</v>
      </c>
      <c r="K542" s="6">
        <v>0.02</v>
      </c>
      <c r="L542" s="2">
        <v>11298.11</v>
      </c>
      <c r="M542" s="2" t="s">
        <v>64</v>
      </c>
      <c r="N542" s="2" t="s">
        <v>48</v>
      </c>
      <c r="O542" s="2" t="s">
        <v>49</v>
      </c>
      <c r="P542" s="2" t="s">
        <v>50</v>
      </c>
      <c r="Q542">
        <f t="shared" si="42"/>
        <v>11528.68</v>
      </c>
      <c r="R542">
        <f t="shared" si="43"/>
        <v>11298.106400000001</v>
      </c>
      <c r="U542">
        <f t="shared" si="44"/>
        <v>7295.6662896825355</v>
      </c>
    </row>
    <row r="543" spans="1:21" ht="15.75" customHeight="1" x14ac:dyDescent="0.3">
      <c r="A543" s="2" t="s">
        <v>806</v>
      </c>
      <c r="B543" s="4" t="s">
        <v>189</v>
      </c>
      <c r="C543" s="4" t="str">
        <f t="shared" si="40"/>
        <v>Monday</v>
      </c>
      <c r="D543" s="4" t="str">
        <f t="shared" si="41"/>
        <v>Jun-2025</v>
      </c>
      <c r="E543" s="2" t="s">
        <v>83</v>
      </c>
      <c r="F543" s="2" t="s">
        <v>54</v>
      </c>
      <c r="G543" s="2" t="s">
        <v>160</v>
      </c>
      <c r="H543" s="2" t="s">
        <v>185</v>
      </c>
      <c r="I543" s="2">
        <v>2</v>
      </c>
      <c r="J543" s="2">
        <v>4319.37</v>
      </c>
      <c r="K543" s="6">
        <v>0.15</v>
      </c>
      <c r="L543" s="2">
        <v>7342.93</v>
      </c>
      <c r="M543" s="2" t="s">
        <v>47</v>
      </c>
      <c r="N543" s="2" t="s">
        <v>48</v>
      </c>
      <c r="O543" s="2" t="s">
        <v>60</v>
      </c>
      <c r="P543" s="2" t="s">
        <v>50</v>
      </c>
      <c r="Q543">
        <f t="shared" si="42"/>
        <v>8638.74</v>
      </c>
      <c r="R543">
        <f t="shared" si="43"/>
        <v>7342.9289999999992</v>
      </c>
      <c r="U543">
        <f t="shared" si="44"/>
        <v>7295.6662896825355</v>
      </c>
    </row>
    <row r="544" spans="1:21" ht="15.75" customHeight="1" x14ac:dyDescent="0.3">
      <c r="A544" s="2" t="s">
        <v>807</v>
      </c>
      <c r="B544" s="4" t="s">
        <v>369</v>
      </c>
      <c r="C544" s="4" t="str">
        <f t="shared" si="40"/>
        <v>Sunday</v>
      </c>
      <c r="D544" s="4" t="str">
        <f t="shared" si="41"/>
        <v>Jan-2025</v>
      </c>
      <c r="E544" s="2" t="s">
        <v>83</v>
      </c>
      <c r="F544" s="2" t="s">
        <v>77</v>
      </c>
      <c r="G544" s="2" t="s">
        <v>160</v>
      </c>
      <c r="H544" s="2" t="s">
        <v>180</v>
      </c>
      <c r="I544" s="2">
        <v>1</v>
      </c>
      <c r="J544" s="2">
        <v>2429.14</v>
      </c>
      <c r="K544" s="6">
        <v>0.09</v>
      </c>
      <c r="L544" s="2">
        <v>2210.52</v>
      </c>
      <c r="M544" s="2" t="s">
        <v>74</v>
      </c>
      <c r="N544" s="2" t="s">
        <v>48</v>
      </c>
      <c r="O544" s="2" t="s">
        <v>60</v>
      </c>
      <c r="P544" s="2" t="s">
        <v>50</v>
      </c>
      <c r="Q544">
        <f t="shared" si="42"/>
        <v>2429.14</v>
      </c>
      <c r="R544">
        <f t="shared" si="43"/>
        <v>2210.5174000000002</v>
      </c>
      <c r="U544">
        <f t="shared" si="44"/>
        <v>7295.6662896825355</v>
      </c>
    </row>
    <row r="545" spans="1:21" ht="15.75" customHeight="1" x14ac:dyDescent="0.3">
      <c r="A545" s="2" t="s">
        <v>808</v>
      </c>
      <c r="B545" s="4" t="s">
        <v>365</v>
      </c>
      <c r="C545" s="4" t="str">
        <f t="shared" si="40"/>
        <v>Monday</v>
      </c>
      <c r="D545" s="4" t="str">
        <f t="shared" si="41"/>
        <v>Jan-2025</v>
      </c>
      <c r="E545" s="2" t="s">
        <v>68</v>
      </c>
      <c r="F545" s="2" t="s">
        <v>54</v>
      </c>
      <c r="G545" s="2" t="s">
        <v>160</v>
      </c>
      <c r="H545" s="2" t="s">
        <v>161</v>
      </c>
      <c r="I545" s="2">
        <v>1</v>
      </c>
      <c r="J545" s="2">
        <v>1696.76</v>
      </c>
      <c r="K545" s="6">
        <v>0.16</v>
      </c>
      <c r="L545" s="2">
        <v>1425.28</v>
      </c>
      <c r="M545" s="2" t="s">
        <v>95</v>
      </c>
      <c r="N545" s="2" t="s">
        <v>65</v>
      </c>
      <c r="O545" s="2" t="s">
        <v>60</v>
      </c>
      <c r="P545" s="2" t="s">
        <v>50</v>
      </c>
      <c r="Q545">
        <f t="shared" si="42"/>
        <v>1696.76</v>
      </c>
      <c r="R545">
        <f t="shared" si="43"/>
        <v>1425.2783999999999</v>
      </c>
      <c r="U545">
        <f t="shared" si="44"/>
        <v>7560.0974409448818</v>
      </c>
    </row>
    <row r="546" spans="1:21" ht="15.75" customHeight="1" x14ac:dyDescent="0.3">
      <c r="A546" s="2" t="s">
        <v>809</v>
      </c>
      <c r="B546" s="4" t="s">
        <v>254</v>
      </c>
      <c r="C546" s="4" t="str">
        <f t="shared" si="40"/>
        <v>Tuesday</v>
      </c>
      <c r="D546" s="4" t="str">
        <f t="shared" si="41"/>
        <v>May-2025</v>
      </c>
      <c r="E546" s="2" t="s">
        <v>68</v>
      </c>
      <c r="F546" s="2" t="s">
        <v>77</v>
      </c>
      <c r="G546" s="2" t="s">
        <v>84</v>
      </c>
      <c r="H546" s="2" t="s">
        <v>119</v>
      </c>
      <c r="I546" s="2">
        <v>2</v>
      </c>
      <c r="J546" s="2">
        <v>4872.07</v>
      </c>
      <c r="K546" s="6">
        <v>0.1</v>
      </c>
      <c r="L546" s="2">
        <v>8769.73</v>
      </c>
      <c r="M546" s="2" t="s">
        <v>47</v>
      </c>
      <c r="N546" s="2" t="s">
        <v>59</v>
      </c>
      <c r="O546" s="2" t="s">
        <v>60</v>
      </c>
      <c r="P546" s="2" t="s">
        <v>142</v>
      </c>
      <c r="Q546">
        <f t="shared" si="42"/>
        <v>9744.14</v>
      </c>
      <c r="R546">
        <f t="shared" si="43"/>
        <v>8769.7260000000006</v>
      </c>
      <c r="U546">
        <f t="shared" si="44"/>
        <v>7935.7313319672139</v>
      </c>
    </row>
    <row r="547" spans="1:21" ht="15.75" customHeight="1" x14ac:dyDescent="0.3">
      <c r="A547" s="2" t="s">
        <v>810</v>
      </c>
      <c r="B547" s="4" t="s">
        <v>167</v>
      </c>
      <c r="C547" s="4" t="str">
        <f t="shared" si="40"/>
        <v>Wednesday</v>
      </c>
      <c r="D547" s="4" t="str">
        <f t="shared" si="41"/>
        <v>Mar-2025</v>
      </c>
      <c r="E547" s="2" t="s">
        <v>83</v>
      </c>
      <c r="F547" s="2" t="s">
        <v>44</v>
      </c>
      <c r="G547" s="2" t="s">
        <v>57</v>
      </c>
      <c r="H547" s="2" t="s">
        <v>141</v>
      </c>
      <c r="I547" s="2">
        <v>5</v>
      </c>
      <c r="J547" s="2">
        <v>3501.25</v>
      </c>
      <c r="K547" s="6">
        <v>0.04</v>
      </c>
      <c r="L547" s="2">
        <v>16806</v>
      </c>
      <c r="M547" s="2" t="s">
        <v>64</v>
      </c>
      <c r="N547" s="2" t="s">
        <v>65</v>
      </c>
      <c r="O547" s="2" t="s">
        <v>49</v>
      </c>
      <c r="P547" s="2" t="s">
        <v>50</v>
      </c>
      <c r="Q547">
        <f t="shared" si="42"/>
        <v>17506.25</v>
      </c>
      <c r="R547">
        <f t="shared" si="43"/>
        <v>16806</v>
      </c>
      <c r="U547">
        <f t="shared" si="44"/>
        <v>7560.0974409448818</v>
      </c>
    </row>
    <row r="548" spans="1:21" ht="15.75" customHeight="1" x14ac:dyDescent="0.3">
      <c r="A548" s="2" t="s">
        <v>811</v>
      </c>
      <c r="B548" s="4" t="s">
        <v>217</v>
      </c>
      <c r="C548" s="4" t="str">
        <f t="shared" si="40"/>
        <v>Friday</v>
      </c>
      <c r="D548" s="4" t="str">
        <f t="shared" si="41"/>
        <v>Jun-2025</v>
      </c>
      <c r="E548" s="2" t="s">
        <v>53</v>
      </c>
      <c r="F548" s="2" t="s">
        <v>77</v>
      </c>
      <c r="G548" s="2" t="s">
        <v>57</v>
      </c>
      <c r="H548" s="2" t="s">
        <v>141</v>
      </c>
      <c r="I548" s="2">
        <v>4</v>
      </c>
      <c r="J548" s="2">
        <v>1694.35</v>
      </c>
      <c r="K548" s="6">
        <v>0.02</v>
      </c>
      <c r="L548" s="2">
        <v>6641.85</v>
      </c>
      <c r="M548" s="2" t="s">
        <v>64</v>
      </c>
      <c r="N548" s="2" t="s">
        <v>59</v>
      </c>
      <c r="O548" s="2" t="s">
        <v>60</v>
      </c>
      <c r="P548" s="2" t="s">
        <v>50</v>
      </c>
      <c r="Q548">
        <f t="shared" si="42"/>
        <v>6777.4</v>
      </c>
      <c r="R548">
        <f t="shared" si="43"/>
        <v>6641.8519999999999</v>
      </c>
      <c r="U548">
        <f t="shared" si="44"/>
        <v>7935.7313319672139</v>
      </c>
    </row>
    <row r="549" spans="1:21" ht="15.75" customHeight="1" x14ac:dyDescent="0.3">
      <c r="A549" s="2" t="s">
        <v>812</v>
      </c>
      <c r="B549" s="4" t="s">
        <v>67</v>
      </c>
      <c r="C549" s="4" t="str">
        <f t="shared" si="40"/>
        <v>Tuesday</v>
      </c>
      <c r="D549" s="4" t="str">
        <f t="shared" si="41"/>
        <v>Feb-2025</v>
      </c>
      <c r="E549" s="2" t="s">
        <v>68</v>
      </c>
      <c r="F549" s="2" t="s">
        <v>44</v>
      </c>
      <c r="G549" s="2" t="s">
        <v>84</v>
      </c>
      <c r="H549" s="2" t="s">
        <v>93</v>
      </c>
      <c r="I549" s="2">
        <v>5</v>
      </c>
      <c r="J549" s="2">
        <v>3879.58</v>
      </c>
      <c r="K549" s="6">
        <v>0.09</v>
      </c>
      <c r="L549" s="2">
        <v>17652.09</v>
      </c>
      <c r="M549" s="2" t="s">
        <v>95</v>
      </c>
      <c r="N549" s="2" t="s">
        <v>59</v>
      </c>
      <c r="O549" s="2" t="s">
        <v>60</v>
      </c>
      <c r="P549" s="2" t="s">
        <v>50</v>
      </c>
      <c r="Q549">
        <f t="shared" si="42"/>
        <v>19397.900000000001</v>
      </c>
      <c r="R549">
        <f t="shared" si="43"/>
        <v>17652.089000000004</v>
      </c>
      <c r="U549">
        <f t="shared" si="44"/>
        <v>7935.7313319672139</v>
      </c>
    </row>
    <row r="550" spans="1:21" ht="15.75" customHeight="1" x14ac:dyDescent="0.3">
      <c r="A550" s="2" t="s">
        <v>813</v>
      </c>
      <c r="B550" s="4" t="s">
        <v>198</v>
      </c>
      <c r="C550" s="4" t="str">
        <f t="shared" si="40"/>
        <v>Saturday</v>
      </c>
      <c r="D550" s="4" t="str">
        <f t="shared" si="41"/>
        <v>Jan-2025</v>
      </c>
      <c r="E550" s="2" t="s">
        <v>88</v>
      </c>
      <c r="F550" s="2" t="s">
        <v>77</v>
      </c>
      <c r="G550" s="2" t="s">
        <v>99</v>
      </c>
      <c r="H550" s="2" t="s">
        <v>100</v>
      </c>
      <c r="I550" s="2">
        <v>5</v>
      </c>
      <c r="J550" s="2">
        <v>1528.37</v>
      </c>
      <c r="K550" s="6">
        <v>0.15</v>
      </c>
      <c r="L550" s="2">
        <v>6495.57</v>
      </c>
      <c r="M550" s="2" t="s">
        <v>47</v>
      </c>
      <c r="N550" s="2" t="s">
        <v>65</v>
      </c>
      <c r="O550" s="2" t="s">
        <v>60</v>
      </c>
      <c r="P550" s="2" t="s">
        <v>50</v>
      </c>
      <c r="Q550">
        <f t="shared" si="42"/>
        <v>7641.8499999999995</v>
      </c>
      <c r="R550">
        <f t="shared" si="43"/>
        <v>6495.5724999999993</v>
      </c>
      <c r="U550">
        <f t="shared" si="44"/>
        <v>7560.0974409448818</v>
      </c>
    </row>
    <row r="551" spans="1:21" ht="15.75" customHeight="1" x14ac:dyDescent="0.3">
      <c r="A551" s="2" t="s">
        <v>814</v>
      </c>
      <c r="B551" s="4" t="s">
        <v>417</v>
      </c>
      <c r="C551" s="4" t="str">
        <f t="shared" si="40"/>
        <v>Friday</v>
      </c>
      <c r="D551" s="4" t="str">
        <f t="shared" si="41"/>
        <v>Jan-2025</v>
      </c>
      <c r="E551" s="2" t="s">
        <v>68</v>
      </c>
      <c r="F551" s="2" t="s">
        <v>54</v>
      </c>
      <c r="G551" s="2" t="s">
        <v>160</v>
      </c>
      <c r="H551" s="2" t="s">
        <v>180</v>
      </c>
      <c r="I551" s="2">
        <v>3</v>
      </c>
      <c r="J551" s="2">
        <v>4952.42</v>
      </c>
      <c r="K551" s="6">
        <v>0.15</v>
      </c>
      <c r="L551" s="2">
        <v>12628.67</v>
      </c>
      <c r="M551" s="2" t="s">
        <v>81</v>
      </c>
      <c r="N551" s="2" t="s">
        <v>65</v>
      </c>
      <c r="O551" s="2" t="s">
        <v>49</v>
      </c>
      <c r="P551" s="2" t="s">
        <v>142</v>
      </c>
      <c r="Q551">
        <f t="shared" si="42"/>
        <v>14857.26</v>
      </c>
      <c r="R551">
        <f t="shared" si="43"/>
        <v>12628.671</v>
      </c>
      <c r="U551">
        <f t="shared" si="44"/>
        <v>7560.0974409448818</v>
      </c>
    </row>
    <row r="552" spans="1:21" ht="15.75" customHeight="1" x14ac:dyDescent="0.3">
      <c r="A552" s="2" t="s">
        <v>815</v>
      </c>
      <c r="B552" s="4" t="s">
        <v>549</v>
      </c>
      <c r="C552" s="4" t="str">
        <f t="shared" si="40"/>
        <v>Saturday</v>
      </c>
      <c r="D552" s="4" t="str">
        <f t="shared" si="41"/>
        <v>Mar-2025</v>
      </c>
      <c r="E552" s="2" t="s">
        <v>43</v>
      </c>
      <c r="F552" s="2" t="s">
        <v>44</v>
      </c>
      <c r="G552" s="2" t="s">
        <v>160</v>
      </c>
      <c r="H552" s="2" t="s">
        <v>193</v>
      </c>
      <c r="I552" s="2">
        <v>1</v>
      </c>
      <c r="J552" s="2">
        <v>3546.44</v>
      </c>
      <c r="K552" s="6">
        <v>0.21</v>
      </c>
      <c r="L552" s="2">
        <v>2801.69</v>
      </c>
      <c r="M552" s="2" t="s">
        <v>64</v>
      </c>
      <c r="N552" s="2" t="s">
        <v>48</v>
      </c>
      <c r="O552" s="2" t="s">
        <v>60</v>
      </c>
      <c r="P552" s="2" t="s">
        <v>69</v>
      </c>
      <c r="Q552">
        <f t="shared" si="42"/>
        <v>3546.44</v>
      </c>
      <c r="R552">
        <f t="shared" si="43"/>
        <v>2801.6876000000002</v>
      </c>
      <c r="U552">
        <f t="shared" si="44"/>
        <v>7295.6662896825355</v>
      </c>
    </row>
    <row r="553" spans="1:21" ht="15.75" customHeight="1" x14ac:dyDescent="0.3">
      <c r="A553" s="2" t="s">
        <v>816</v>
      </c>
      <c r="B553" s="4" t="s">
        <v>301</v>
      </c>
      <c r="C553" s="4" t="str">
        <f t="shared" si="40"/>
        <v>Sunday</v>
      </c>
      <c r="D553" s="4" t="str">
        <f t="shared" si="41"/>
        <v>Jun-2025</v>
      </c>
      <c r="E553" s="2" t="s">
        <v>83</v>
      </c>
      <c r="F553" s="2" t="s">
        <v>77</v>
      </c>
      <c r="G553" s="2" t="s">
        <v>45</v>
      </c>
      <c r="H553" s="2" t="s">
        <v>78</v>
      </c>
      <c r="I553" s="2">
        <v>3</v>
      </c>
      <c r="J553" s="2">
        <v>3587.69</v>
      </c>
      <c r="K553" s="6">
        <v>0.1</v>
      </c>
      <c r="L553" s="2">
        <v>9686.76</v>
      </c>
      <c r="M553" s="2" t="s">
        <v>64</v>
      </c>
      <c r="N553" s="2" t="s">
        <v>65</v>
      </c>
      <c r="O553" s="2" t="s">
        <v>60</v>
      </c>
      <c r="P553" s="2" t="s">
        <v>50</v>
      </c>
      <c r="Q553">
        <f t="shared" si="42"/>
        <v>10763.07</v>
      </c>
      <c r="R553">
        <f t="shared" si="43"/>
        <v>9686.7630000000008</v>
      </c>
      <c r="U553">
        <f t="shared" si="44"/>
        <v>7560.0974409448818</v>
      </c>
    </row>
    <row r="554" spans="1:21" ht="15.75" customHeight="1" x14ac:dyDescent="0.3">
      <c r="A554" s="2" t="s">
        <v>817</v>
      </c>
      <c r="B554" s="4" t="s">
        <v>561</v>
      </c>
      <c r="C554" s="4" t="str">
        <f t="shared" si="40"/>
        <v>Tuesday</v>
      </c>
      <c r="D554" s="4" t="str">
        <f t="shared" si="41"/>
        <v>Jan-2025</v>
      </c>
      <c r="E554" s="2" t="s">
        <v>88</v>
      </c>
      <c r="F554" s="2" t="s">
        <v>77</v>
      </c>
      <c r="G554" s="2" t="s">
        <v>84</v>
      </c>
      <c r="H554" s="2" t="s">
        <v>119</v>
      </c>
      <c r="I554" s="2">
        <v>3</v>
      </c>
      <c r="J554" s="2">
        <v>4215.82</v>
      </c>
      <c r="K554" s="6">
        <v>0.04</v>
      </c>
      <c r="L554" s="2">
        <v>12141.56</v>
      </c>
      <c r="M554" s="2" t="s">
        <v>64</v>
      </c>
      <c r="N554" s="2" t="s">
        <v>65</v>
      </c>
      <c r="O554" s="2" t="s">
        <v>49</v>
      </c>
      <c r="P554" s="2" t="s">
        <v>50</v>
      </c>
      <c r="Q554">
        <f t="shared" si="42"/>
        <v>12647.46</v>
      </c>
      <c r="R554">
        <f t="shared" si="43"/>
        <v>12141.561599999999</v>
      </c>
      <c r="U554">
        <f t="shared" si="44"/>
        <v>7560.0974409448818</v>
      </c>
    </row>
    <row r="555" spans="1:21" ht="15.75" customHeight="1" x14ac:dyDescent="0.3">
      <c r="A555" s="2" t="s">
        <v>818</v>
      </c>
      <c r="B555" s="4" t="s">
        <v>254</v>
      </c>
      <c r="C555" s="4" t="str">
        <f t="shared" si="40"/>
        <v>Tuesday</v>
      </c>
      <c r="D555" s="4" t="str">
        <f t="shared" si="41"/>
        <v>May-2025</v>
      </c>
      <c r="E555" s="2" t="s">
        <v>88</v>
      </c>
      <c r="F555" s="2" t="s">
        <v>54</v>
      </c>
      <c r="G555" s="2" t="s">
        <v>45</v>
      </c>
      <c r="H555" s="2" t="s">
        <v>46</v>
      </c>
      <c r="I555" s="2">
        <v>4</v>
      </c>
      <c r="J555" s="2">
        <v>4877.38</v>
      </c>
      <c r="K555" s="6">
        <v>0.03</v>
      </c>
      <c r="L555" s="2">
        <v>18924.23</v>
      </c>
      <c r="M555" s="2" t="s">
        <v>74</v>
      </c>
      <c r="N555" s="2" t="s">
        <v>59</v>
      </c>
      <c r="O555" s="2" t="s">
        <v>90</v>
      </c>
      <c r="P555" s="2" t="s">
        <v>69</v>
      </c>
      <c r="Q555">
        <f t="shared" si="42"/>
        <v>19509.52</v>
      </c>
      <c r="R555">
        <f t="shared" si="43"/>
        <v>18924.234400000001</v>
      </c>
      <c r="U555">
        <f t="shared" si="44"/>
        <v>7935.7313319672139</v>
      </c>
    </row>
    <row r="556" spans="1:21" ht="15.75" customHeight="1" x14ac:dyDescent="0.3">
      <c r="A556" s="2" t="s">
        <v>819</v>
      </c>
      <c r="B556" s="4" t="s">
        <v>722</v>
      </c>
      <c r="C556" s="4" t="str">
        <f t="shared" si="40"/>
        <v>Saturday</v>
      </c>
      <c r="D556" s="4" t="str">
        <f t="shared" si="41"/>
        <v>Feb-2025</v>
      </c>
      <c r="E556" s="2" t="s">
        <v>68</v>
      </c>
      <c r="F556" s="2" t="s">
        <v>72</v>
      </c>
      <c r="G556" s="2" t="s">
        <v>57</v>
      </c>
      <c r="H556" s="2" t="s">
        <v>141</v>
      </c>
      <c r="I556" s="2">
        <v>5</v>
      </c>
      <c r="J556" s="2">
        <v>2178.21</v>
      </c>
      <c r="K556" s="6">
        <v>0.21</v>
      </c>
      <c r="L556" s="2">
        <v>8603.93</v>
      </c>
      <c r="M556" s="2" t="s">
        <v>47</v>
      </c>
      <c r="N556" s="2" t="s">
        <v>65</v>
      </c>
      <c r="O556" s="2" t="s">
        <v>60</v>
      </c>
      <c r="P556" s="2" t="s">
        <v>50</v>
      </c>
      <c r="Q556">
        <f t="shared" si="42"/>
        <v>10891.05</v>
      </c>
      <c r="R556">
        <f t="shared" si="43"/>
        <v>8603.9295000000002</v>
      </c>
      <c r="U556">
        <f t="shared" si="44"/>
        <v>7560.0974409448818</v>
      </c>
    </row>
    <row r="557" spans="1:21" ht="15.75" customHeight="1" x14ac:dyDescent="0.3">
      <c r="A557" s="2" t="s">
        <v>820</v>
      </c>
      <c r="B557" s="4" t="s">
        <v>163</v>
      </c>
      <c r="C557" s="4" t="str">
        <f t="shared" si="40"/>
        <v>Monday</v>
      </c>
      <c r="D557" s="4" t="str">
        <f t="shared" si="41"/>
        <v>Feb-2025</v>
      </c>
      <c r="E557" s="2" t="s">
        <v>68</v>
      </c>
      <c r="F557" s="2" t="s">
        <v>72</v>
      </c>
      <c r="G557" s="2" t="s">
        <v>84</v>
      </c>
      <c r="H557" s="2" t="s">
        <v>93</v>
      </c>
      <c r="I557" s="2">
        <v>2</v>
      </c>
      <c r="J557" s="2">
        <v>3589.44</v>
      </c>
      <c r="K557" s="6">
        <v>7.0000000000000007E-2</v>
      </c>
      <c r="L557" s="2">
        <v>6676.36</v>
      </c>
      <c r="M557" s="2" t="s">
        <v>74</v>
      </c>
      <c r="N557" s="2" t="s">
        <v>59</v>
      </c>
      <c r="O557" s="2" t="s">
        <v>49</v>
      </c>
      <c r="P557" s="2" t="s">
        <v>50</v>
      </c>
      <c r="Q557">
        <f t="shared" si="42"/>
        <v>7178.88</v>
      </c>
      <c r="R557">
        <f t="shared" si="43"/>
        <v>6676.3584000000001</v>
      </c>
      <c r="U557">
        <f t="shared" si="44"/>
        <v>7935.7313319672139</v>
      </c>
    </row>
    <row r="558" spans="1:21" ht="15.75" customHeight="1" x14ac:dyDescent="0.3">
      <c r="A558" s="2" t="s">
        <v>821</v>
      </c>
      <c r="B558" s="4" t="s">
        <v>62</v>
      </c>
      <c r="C558" s="4" t="str">
        <f t="shared" si="40"/>
        <v>Monday</v>
      </c>
      <c r="D558" s="4" t="str">
        <f t="shared" si="41"/>
        <v>May-2025</v>
      </c>
      <c r="E558" s="2" t="s">
        <v>43</v>
      </c>
      <c r="F558" s="2" t="s">
        <v>72</v>
      </c>
      <c r="G558" s="2" t="s">
        <v>45</v>
      </c>
      <c r="H558" s="2" t="s">
        <v>73</v>
      </c>
      <c r="I558" s="2">
        <v>4</v>
      </c>
      <c r="J558" s="2">
        <v>4812.51</v>
      </c>
      <c r="K558" s="6">
        <v>0.02</v>
      </c>
      <c r="L558" s="2">
        <v>18865.04</v>
      </c>
      <c r="M558" s="2" t="s">
        <v>95</v>
      </c>
      <c r="N558" s="2" t="s">
        <v>59</v>
      </c>
      <c r="O558" s="2" t="s">
        <v>49</v>
      </c>
      <c r="P558" s="2" t="s">
        <v>50</v>
      </c>
      <c r="Q558">
        <f t="shared" si="42"/>
        <v>19250.04</v>
      </c>
      <c r="R558">
        <f t="shared" si="43"/>
        <v>18865.039199999999</v>
      </c>
      <c r="U558">
        <f t="shared" si="44"/>
        <v>7935.7313319672139</v>
      </c>
    </row>
    <row r="559" spans="1:21" ht="15.75" customHeight="1" x14ac:dyDescent="0.3">
      <c r="A559" s="2" t="s">
        <v>822</v>
      </c>
      <c r="B559" s="4" t="s">
        <v>519</v>
      </c>
      <c r="C559" s="4" t="str">
        <f t="shared" si="40"/>
        <v>Saturday</v>
      </c>
      <c r="D559" s="4" t="str">
        <f t="shared" si="41"/>
        <v>Mar-2025</v>
      </c>
      <c r="E559" s="2" t="s">
        <v>88</v>
      </c>
      <c r="F559" s="2" t="s">
        <v>72</v>
      </c>
      <c r="G559" s="2" t="s">
        <v>45</v>
      </c>
      <c r="H559" s="2" t="s">
        <v>46</v>
      </c>
      <c r="I559" s="2">
        <v>1</v>
      </c>
      <c r="J559" s="2">
        <v>3451.96</v>
      </c>
      <c r="K559" s="6">
        <v>0.13</v>
      </c>
      <c r="L559" s="2">
        <v>3003.21</v>
      </c>
      <c r="M559" s="2" t="s">
        <v>74</v>
      </c>
      <c r="N559" s="2" t="s">
        <v>59</v>
      </c>
      <c r="O559" s="2" t="s">
        <v>49</v>
      </c>
      <c r="P559" s="2" t="s">
        <v>50</v>
      </c>
      <c r="Q559">
        <f t="shared" si="42"/>
        <v>3451.96</v>
      </c>
      <c r="R559">
        <f t="shared" si="43"/>
        <v>3003.2051999999999</v>
      </c>
      <c r="U559">
        <f t="shared" si="44"/>
        <v>7935.7313319672139</v>
      </c>
    </row>
    <row r="560" spans="1:21" ht="15.75" customHeight="1" x14ac:dyDescent="0.3">
      <c r="A560" s="2" t="s">
        <v>823</v>
      </c>
      <c r="B560" s="4" t="s">
        <v>213</v>
      </c>
      <c r="C560" s="4" t="str">
        <f t="shared" si="40"/>
        <v>Sunday</v>
      </c>
      <c r="D560" s="4" t="str">
        <f t="shared" si="41"/>
        <v>Apr-2025</v>
      </c>
      <c r="E560" s="2" t="s">
        <v>83</v>
      </c>
      <c r="F560" s="2" t="s">
        <v>72</v>
      </c>
      <c r="G560" s="2" t="s">
        <v>160</v>
      </c>
      <c r="H560" s="2" t="s">
        <v>193</v>
      </c>
      <c r="I560" s="2">
        <v>4</v>
      </c>
      <c r="J560" s="2">
        <v>2912.43</v>
      </c>
      <c r="K560" s="6">
        <v>0.08</v>
      </c>
      <c r="L560" s="2">
        <v>10717.74</v>
      </c>
      <c r="M560" s="2" t="s">
        <v>74</v>
      </c>
      <c r="N560" s="2" t="s">
        <v>59</v>
      </c>
      <c r="O560" s="2" t="s">
        <v>60</v>
      </c>
      <c r="P560" s="2" t="s">
        <v>50</v>
      </c>
      <c r="Q560">
        <f t="shared" si="42"/>
        <v>11649.72</v>
      </c>
      <c r="R560">
        <f t="shared" si="43"/>
        <v>10717.742399999999</v>
      </c>
      <c r="U560">
        <f t="shared" si="44"/>
        <v>7935.7313319672139</v>
      </c>
    </row>
    <row r="561" spans="1:21" ht="15.75" customHeight="1" x14ac:dyDescent="0.3">
      <c r="A561" s="2" t="s">
        <v>824</v>
      </c>
      <c r="B561" s="4" t="s">
        <v>539</v>
      </c>
      <c r="C561" s="4" t="str">
        <f t="shared" si="40"/>
        <v>Tuesday</v>
      </c>
      <c r="D561" s="4" t="str">
        <f t="shared" si="41"/>
        <v>May-2025</v>
      </c>
      <c r="E561" s="2" t="s">
        <v>68</v>
      </c>
      <c r="F561" s="2" t="s">
        <v>72</v>
      </c>
      <c r="G561" s="2" t="s">
        <v>45</v>
      </c>
      <c r="H561" s="2" t="s">
        <v>63</v>
      </c>
      <c r="I561" s="2">
        <v>4</v>
      </c>
      <c r="J561" s="2">
        <v>2932.89</v>
      </c>
      <c r="K561" s="6">
        <v>0.14000000000000001</v>
      </c>
      <c r="L561" s="2">
        <v>10089.14</v>
      </c>
      <c r="M561" s="2" t="s">
        <v>81</v>
      </c>
      <c r="N561" s="2" t="s">
        <v>48</v>
      </c>
      <c r="O561" s="2" t="s">
        <v>49</v>
      </c>
      <c r="P561" s="2" t="s">
        <v>142</v>
      </c>
      <c r="Q561">
        <f t="shared" si="42"/>
        <v>11731.56</v>
      </c>
      <c r="R561">
        <f t="shared" si="43"/>
        <v>10089.141599999999</v>
      </c>
      <c r="U561">
        <f t="shared" si="44"/>
        <v>7295.6662896825355</v>
      </c>
    </row>
    <row r="562" spans="1:21" ht="15.75" customHeight="1" x14ac:dyDescent="0.3">
      <c r="A562" s="2" t="s">
        <v>825</v>
      </c>
      <c r="B562" s="4" t="s">
        <v>352</v>
      </c>
      <c r="C562" s="4" t="str">
        <f t="shared" si="40"/>
        <v>Thursday</v>
      </c>
      <c r="D562" s="4" t="str">
        <f t="shared" si="41"/>
        <v>Mar-2025</v>
      </c>
      <c r="E562" s="2" t="s">
        <v>43</v>
      </c>
      <c r="F562" s="2" t="s">
        <v>72</v>
      </c>
      <c r="G562" s="2" t="s">
        <v>57</v>
      </c>
      <c r="H562" s="2" t="s">
        <v>128</v>
      </c>
      <c r="I562" s="2">
        <v>2</v>
      </c>
      <c r="J562" s="2">
        <v>2577.42</v>
      </c>
      <c r="K562" s="6">
        <v>0.21</v>
      </c>
      <c r="L562" s="2">
        <v>4072.32</v>
      </c>
      <c r="M562" s="2" t="s">
        <v>74</v>
      </c>
      <c r="N562" s="2" t="s">
        <v>48</v>
      </c>
      <c r="O562" s="2" t="s">
        <v>60</v>
      </c>
      <c r="P562" s="2" t="s">
        <v>50</v>
      </c>
      <c r="Q562">
        <f t="shared" si="42"/>
        <v>5154.84</v>
      </c>
      <c r="R562">
        <f t="shared" si="43"/>
        <v>4072.3236000000002</v>
      </c>
      <c r="U562">
        <f t="shared" si="44"/>
        <v>7295.6662896825355</v>
      </c>
    </row>
    <row r="563" spans="1:21" ht="15.75" customHeight="1" x14ac:dyDescent="0.3">
      <c r="A563" s="2" t="s">
        <v>826</v>
      </c>
      <c r="B563" s="4" t="s">
        <v>130</v>
      </c>
      <c r="C563" s="4" t="str">
        <f t="shared" si="40"/>
        <v>Monday</v>
      </c>
      <c r="D563" s="4" t="str">
        <f t="shared" si="41"/>
        <v>Apr-2025</v>
      </c>
      <c r="E563" s="2" t="s">
        <v>43</v>
      </c>
      <c r="F563" s="2" t="s">
        <v>77</v>
      </c>
      <c r="G563" s="2" t="s">
        <v>160</v>
      </c>
      <c r="H563" s="2" t="s">
        <v>180</v>
      </c>
      <c r="I563" s="2">
        <v>1</v>
      </c>
      <c r="J563" s="2">
        <v>3058.73</v>
      </c>
      <c r="K563" s="6">
        <v>0.23</v>
      </c>
      <c r="L563" s="2">
        <v>2355.2199999999998</v>
      </c>
      <c r="M563" s="2" t="s">
        <v>95</v>
      </c>
      <c r="N563" s="2" t="s">
        <v>59</v>
      </c>
      <c r="O563" s="2" t="s">
        <v>49</v>
      </c>
      <c r="P563" s="2" t="s">
        <v>50</v>
      </c>
      <c r="Q563">
        <f t="shared" si="42"/>
        <v>3058.73</v>
      </c>
      <c r="R563">
        <f t="shared" si="43"/>
        <v>2355.2221</v>
      </c>
      <c r="U563">
        <f t="shared" si="44"/>
        <v>7935.7313319672139</v>
      </c>
    </row>
    <row r="564" spans="1:21" ht="15.75" customHeight="1" x14ac:dyDescent="0.3">
      <c r="A564" s="2" t="s">
        <v>827</v>
      </c>
      <c r="B564" s="4" t="s">
        <v>155</v>
      </c>
      <c r="C564" s="4" t="str">
        <f t="shared" si="40"/>
        <v>Saturday</v>
      </c>
      <c r="D564" s="4" t="str">
        <f t="shared" si="41"/>
        <v>Jan-2025</v>
      </c>
      <c r="E564" s="2" t="s">
        <v>43</v>
      </c>
      <c r="F564" s="2" t="s">
        <v>44</v>
      </c>
      <c r="G564" s="2" t="s">
        <v>160</v>
      </c>
      <c r="H564" s="2" t="s">
        <v>161</v>
      </c>
      <c r="I564" s="2">
        <v>2</v>
      </c>
      <c r="J564" s="2">
        <v>4016.92</v>
      </c>
      <c r="K564" s="6">
        <v>0.22</v>
      </c>
      <c r="L564" s="2">
        <v>6266.4</v>
      </c>
      <c r="M564" s="2" t="s">
        <v>47</v>
      </c>
      <c r="N564" s="2" t="s">
        <v>65</v>
      </c>
      <c r="O564" s="2" t="s">
        <v>60</v>
      </c>
      <c r="P564" s="2" t="s">
        <v>96</v>
      </c>
      <c r="Q564">
        <f t="shared" si="42"/>
        <v>8033.84</v>
      </c>
      <c r="R564">
        <f t="shared" si="43"/>
        <v>6266.3951999999999</v>
      </c>
      <c r="U564">
        <f t="shared" si="44"/>
        <v>7560.0974409448818</v>
      </c>
    </row>
    <row r="565" spans="1:21" ht="15.75" customHeight="1" x14ac:dyDescent="0.3">
      <c r="A565" s="2" t="s">
        <v>828</v>
      </c>
      <c r="B565" s="4" t="s">
        <v>52</v>
      </c>
      <c r="C565" s="4" t="str">
        <f t="shared" si="40"/>
        <v>Friday</v>
      </c>
      <c r="D565" s="4" t="str">
        <f t="shared" si="41"/>
        <v>Jan-2025</v>
      </c>
      <c r="E565" s="2" t="s">
        <v>83</v>
      </c>
      <c r="F565" s="2" t="s">
        <v>77</v>
      </c>
      <c r="G565" s="2" t="s">
        <v>57</v>
      </c>
      <c r="H565" s="2" t="s">
        <v>110</v>
      </c>
      <c r="I565" s="2">
        <v>2</v>
      </c>
      <c r="J565" s="2">
        <v>3337.27</v>
      </c>
      <c r="K565" s="6">
        <v>0.18</v>
      </c>
      <c r="L565" s="2">
        <v>5473.12</v>
      </c>
      <c r="M565" s="2" t="s">
        <v>74</v>
      </c>
      <c r="N565" s="2" t="s">
        <v>65</v>
      </c>
      <c r="O565" s="2" t="s">
        <v>90</v>
      </c>
      <c r="P565" s="2" t="s">
        <v>50</v>
      </c>
      <c r="Q565">
        <f t="shared" si="42"/>
        <v>6674.54</v>
      </c>
      <c r="R565">
        <f t="shared" si="43"/>
        <v>5473.1228000000001</v>
      </c>
      <c r="U565">
        <f t="shared" si="44"/>
        <v>7560.0974409448818</v>
      </c>
    </row>
    <row r="566" spans="1:21" ht="15.75" customHeight="1" x14ac:dyDescent="0.3">
      <c r="A566" s="2" t="s">
        <v>829</v>
      </c>
      <c r="B566" s="4" t="s">
        <v>618</v>
      </c>
      <c r="C566" s="4" t="str">
        <f t="shared" si="40"/>
        <v>Friday</v>
      </c>
      <c r="D566" s="4" t="str">
        <f t="shared" si="41"/>
        <v>Jan-2025</v>
      </c>
      <c r="E566" s="2" t="s">
        <v>43</v>
      </c>
      <c r="F566" s="2" t="s">
        <v>77</v>
      </c>
      <c r="G566" s="2" t="s">
        <v>160</v>
      </c>
      <c r="H566" s="2" t="s">
        <v>193</v>
      </c>
      <c r="I566" s="2">
        <v>2</v>
      </c>
      <c r="J566" s="2">
        <v>2373.67</v>
      </c>
      <c r="K566" s="6">
        <v>0.12</v>
      </c>
      <c r="L566" s="2">
        <v>4177.66</v>
      </c>
      <c r="M566" s="2" t="s">
        <v>95</v>
      </c>
      <c r="N566" s="2" t="s">
        <v>48</v>
      </c>
      <c r="O566" s="2" t="s">
        <v>60</v>
      </c>
      <c r="P566" s="2" t="s">
        <v>50</v>
      </c>
      <c r="Q566">
        <f t="shared" si="42"/>
        <v>4747.34</v>
      </c>
      <c r="R566">
        <f t="shared" si="43"/>
        <v>4177.6592000000001</v>
      </c>
      <c r="U566">
        <f t="shared" si="44"/>
        <v>7295.6662896825355</v>
      </c>
    </row>
    <row r="567" spans="1:21" ht="15.75" customHeight="1" x14ac:dyDescent="0.3">
      <c r="A567" s="2" t="s">
        <v>830</v>
      </c>
      <c r="B567" s="4" t="s">
        <v>223</v>
      </c>
      <c r="C567" s="4" t="str">
        <f t="shared" si="40"/>
        <v>Monday</v>
      </c>
      <c r="D567" s="4" t="str">
        <f t="shared" si="41"/>
        <v>Jun-2025</v>
      </c>
      <c r="E567" s="2" t="s">
        <v>43</v>
      </c>
      <c r="F567" s="2" t="s">
        <v>54</v>
      </c>
      <c r="G567" s="2" t="s">
        <v>84</v>
      </c>
      <c r="H567" s="2" t="s">
        <v>85</v>
      </c>
      <c r="I567" s="2">
        <v>4</v>
      </c>
      <c r="J567" s="2">
        <v>158.13</v>
      </c>
      <c r="K567" s="6">
        <v>0.23</v>
      </c>
      <c r="L567" s="2">
        <v>487.04</v>
      </c>
      <c r="M567" s="2" t="s">
        <v>47</v>
      </c>
      <c r="N567" s="2" t="s">
        <v>59</v>
      </c>
      <c r="O567" s="2" t="s">
        <v>60</v>
      </c>
      <c r="P567" s="2" t="s">
        <v>50</v>
      </c>
      <c r="Q567">
        <f t="shared" si="42"/>
        <v>632.52</v>
      </c>
      <c r="R567">
        <f t="shared" si="43"/>
        <v>487.04039999999998</v>
      </c>
      <c r="U567">
        <f t="shared" si="44"/>
        <v>7935.7313319672139</v>
      </c>
    </row>
    <row r="568" spans="1:21" ht="15.75" customHeight="1" x14ac:dyDescent="0.3">
      <c r="A568" s="2" t="s">
        <v>831</v>
      </c>
      <c r="B568" s="4" t="s">
        <v>832</v>
      </c>
      <c r="C568" s="4" t="str">
        <f t="shared" si="40"/>
        <v>Saturday</v>
      </c>
      <c r="D568" s="4" t="str">
        <f t="shared" si="41"/>
        <v>May-2025</v>
      </c>
      <c r="E568" s="2" t="s">
        <v>53</v>
      </c>
      <c r="F568" s="2" t="s">
        <v>72</v>
      </c>
      <c r="G568" s="2" t="s">
        <v>57</v>
      </c>
      <c r="H568" s="2" t="s">
        <v>128</v>
      </c>
      <c r="I568" s="2">
        <v>3</v>
      </c>
      <c r="J568" s="2">
        <v>4785.3</v>
      </c>
      <c r="K568" s="6">
        <v>0.11</v>
      </c>
      <c r="L568" s="2">
        <v>12776.75</v>
      </c>
      <c r="M568" s="2" t="s">
        <v>64</v>
      </c>
      <c r="N568" s="2" t="s">
        <v>59</v>
      </c>
      <c r="O568" s="2" t="s">
        <v>49</v>
      </c>
      <c r="P568" s="2" t="s">
        <v>50</v>
      </c>
      <c r="Q568">
        <f t="shared" si="42"/>
        <v>14355.900000000001</v>
      </c>
      <c r="R568">
        <f t="shared" si="43"/>
        <v>12776.751000000002</v>
      </c>
      <c r="U568">
        <f t="shared" si="44"/>
        <v>7935.7313319672139</v>
      </c>
    </row>
    <row r="569" spans="1:21" ht="15.75" customHeight="1" x14ac:dyDescent="0.3">
      <c r="A569" s="2" t="s">
        <v>833</v>
      </c>
      <c r="B569" s="4" t="s">
        <v>545</v>
      </c>
      <c r="C569" s="4" t="str">
        <f t="shared" si="40"/>
        <v>Friday</v>
      </c>
      <c r="D569" s="4" t="str">
        <f t="shared" si="41"/>
        <v>Jun-2025</v>
      </c>
      <c r="E569" s="2" t="s">
        <v>43</v>
      </c>
      <c r="F569" s="2" t="s">
        <v>77</v>
      </c>
      <c r="G569" s="2" t="s">
        <v>160</v>
      </c>
      <c r="H569" s="2" t="s">
        <v>193</v>
      </c>
      <c r="I569" s="2">
        <v>4</v>
      </c>
      <c r="J569" s="2">
        <v>3888.44</v>
      </c>
      <c r="K569" s="6">
        <v>0.19</v>
      </c>
      <c r="L569" s="2">
        <v>12598.55</v>
      </c>
      <c r="M569" s="2" t="s">
        <v>64</v>
      </c>
      <c r="N569" s="2" t="s">
        <v>65</v>
      </c>
      <c r="O569" s="2" t="s">
        <v>49</v>
      </c>
      <c r="P569" s="2" t="s">
        <v>50</v>
      </c>
      <c r="Q569">
        <f t="shared" si="42"/>
        <v>15553.76</v>
      </c>
      <c r="R569">
        <f t="shared" si="43"/>
        <v>12598.545600000001</v>
      </c>
      <c r="U569">
        <f t="shared" si="44"/>
        <v>7560.0974409448818</v>
      </c>
    </row>
    <row r="570" spans="1:21" ht="15.75" customHeight="1" x14ac:dyDescent="0.3">
      <c r="A570" s="2" t="s">
        <v>834</v>
      </c>
      <c r="B570" s="4" t="s">
        <v>835</v>
      </c>
      <c r="C570" s="4" t="str">
        <f t="shared" si="40"/>
        <v>Friday</v>
      </c>
      <c r="D570" s="4" t="str">
        <f t="shared" si="41"/>
        <v>Jan-2025</v>
      </c>
      <c r="E570" s="2" t="s">
        <v>68</v>
      </c>
      <c r="F570" s="2" t="s">
        <v>44</v>
      </c>
      <c r="G570" s="2" t="s">
        <v>99</v>
      </c>
      <c r="H570" s="2" t="s">
        <v>107</v>
      </c>
      <c r="I570" s="2">
        <v>1</v>
      </c>
      <c r="J570" s="2">
        <v>4175.28</v>
      </c>
      <c r="K570" s="6">
        <v>0</v>
      </c>
      <c r="L570" s="2">
        <v>4175.28</v>
      </c>
      <c r="M570" s="2" t="s">
        <v>95</v>
      </c>
      <c r="N570" s="2" t="s">
        <v>59</v>
      </c>
      <c r="O570" s="2" t="s">
        <v>90</v>
      </c>
      <c r="P570" s="2" t="s">
        <v>50</v>
      </c>
      <c r="Q570">
        <f t="shared" si="42"/>
        <v>4175.28</v>
      </c>
      <c r="R570">
        <f t="shared" si="43"/>
        <v>4175.28</v>
      </c>
      <c r="U570">
        <f t="shared" si="44"/>
        <v>7935.7313319672139</v>
      </c>
    </row>
    <row r="571" spans="1:21" ht="15.75" customHeight="1" x14ac:dyDescent="0.3">
      <c r="A571" s="2" t="s">
        <v>836</v>
      </c>
      <c r="B571" s="4" t="s">
        <v>102</v>
      </c>
      <c r="C571" s="4" t="str">
        <f t="shared" si="40"/>
        <v>Friday</v>
      </c>
      <c r="D571" s="4" t="str">
        <f t="shared" si="41"/>
        <v>Apr-2025</v>
      </c>
      <c r="E571" s="2" t="s">
        <v>43</v>
      </c>
      <c r="F571" s="2" t="s">
        <v>77</v>
      </c>
      <c r="G571" s="2" t="s">
        <v>160</v>
      </c>
      <c r="H571" s="2" t="s">
        <v>161</v>
      </c>
      <c r="I571" s="2">
        <v>1</v>
      </c>
      <c r="J571" s="2">
        <v>216.13</v>
      </c>
      <c r="K571" s="6">
        <v>0.02</v>
      </c>
      <c r="L571" s="2">
        <v>211.81</v>
      </c>
      <c r="M571" s="2" t="s">
        <v>81</v>
      </c>
      <c r="N571" s="2" t="s">
        <v>48</v>
      </c>
      <c r="O571" s="2" t="s">
        <v>49</v>
      </c>
      <c r="P571" s="2" t="s">
        <v>96</v>
      </c>
      <c r="Q571">
        <f t="shared" si="42"/>
        <v>216.13</v>
      </c>
      <c r="R571">
        <f t="shared" si="43"/>
        <v>211.8074</v>
      </c>
      <c r="U571">
        <f t="shared" si="44"/>
        <v>7295.6662896825355</v>
      </c>
    </row>
    <row r="572" spans="1:21" ht="15.75" customHeight="1" x14ac:dyDescent="0.3">
      <c r="A572" s="2" t="s">
        <v>837</v>
      </c>
      <c r="B572" s="4" t="s">
        <v>112</v>
      </c>
      <c r="C572" s="4" t="str">
        <f t="shared" si="40"/>
        <v>Thursday</v>
      </c>
      <c r="D572" s="4" t="str">
        <f t="shared" si="41"/>
        <v>Jan-2025</v>
      </c>
      <c r="E572" s="2" t="s">
        <v>53</v>
      </c>
      <c r="F572" s="2" t="s">
        <v>77</v>
      </c>
      <c r="G572" s="2" t="s">
        <v>45</v>
      </c>
      <c r="H572" s="2" t="s">
        <v>46</v>
      </c>
      <c r="I572" s="2">
        <v>4</v>
      </c>
      <c r="J572" s="2">
        <v>3316.33</v>
      </c>
      <c r="K572" s="6">
        <v>0.22</v>
      </c>
      <c r="L572" s="2">
        <v>10346.950000000001</v>
      </c>
      <c r="M572" s="2" t="s">
        <v>64</v>
      </c>
      <c r="N572" s="2" t="s">
        <v>48</v>
      </c>
      <c r="O572" s="2" t="s">
        <v>49</v>
      </c>
      <c r="P572" s="2" t="s">
        <v>69</v>
      </c>
      <c r="Q572">
        <f t="shared" si="42"/>
        <v>13265.32</v>
      </c>
      <c r="R572">
        <f t="shared" si="43"/>
        <v>10346.9496</v>
      </c>
      <c r="U572">
        <f t="shared" si="44"/>
        <v>7295.6662896825355</v>
      </c>
    </row>
    <row r="573" spans="1:21" ht="15.75" customHeight="1" x14ac:dyDescent="0.3">
      <c r="A573" s="2" t="s">
        <v>838</v>
      </c>
      <c r="B573" s="4" t="s">
        <v>630</v>
      </c>
      <c r="C573" s="4" t="str">
        <f t="shared" si="40"/>
        <v>Saturday</v>
      </c>
      <c r="D573" s="4" t="str">
        <f t="shared" si="41"/>
        <v>Jun-2025</v>
      </c>
      <c r="E573" s="2" t="s">
        <v>43</v>
      </c>
      <c r="F573" s="2" t="s">
        <v>54</v>
      </c>
      <c r="G573" s="2" t="s">
        <v>99</v>
      </c>
      <c r="H573" s="2" t="s">
        <v>107</v>
      </c>
      <c r="I573" s="2">
        <v>1</v>
      </c>
      <c r="J573" s="2">
        <v>3230.02</v>
      </c>
      <c r="K573" s="6">
        <v>0.23</v>
      </c>
      <c r="L573" s="2">
        <v>2487.12</v>
      </c>
      <c r="M573" s="2" t="s">
        <v>74</v>
      </c>
      <c r="N573" s="2" t="s">
        <v>59</v>
      </c>
      <c r="O573" s="2" t="s">
        <v>60</v>
      </c>
      <c r="P573" s="2" t="s">
        <v>50</v>
      </c>
      <c r="Q573">
        <f t="shared" si="42"/>
        <v>3230.02</v>
      </c>
      <c r="R573">
        <f t="shared" si="43"/>
        <v>2487.1154000000001</v>
      </c>
      <c r="U573">
        <f t="shared" si="44"/>
        <v>7935.7313319672139</v>
      </c>
    </row>
    <row r="574" spans="1:21" ht="15.75" customHeight="1" x14ac:dyDescent="0.3">
      <c r="A574" s="2" t="s">
        <v>839</v>
      </c>
      <c r="B574" s="4" t="s">
        <v>259</v>
      </c>
      <c r="C574" s="4" t="str">
        <f t="shared" si="40"/>
        <v>Saturday</v>
      </c>
      <c r="D574" s="4" t="str">
        <f t="shared" si="41"/>
        <v>Mar-2025</v>
      </c>
      <c r="E574" s="2" t="s">
        <v>88</v>
      </c>
      <c r="F574" s="2" t="s">
        <v>72</v>
      </c>
      <c r="G574" s="2" t="s">
        <v>160</v>
      </c>
      <c r="H574" s="2" t="s">
        <v>180</v>
      </c>
      <c r="I574" s="2">
        <v>1</v>
      </c>
      <c r="J574" s="2">
        <v>1975.72</v>
      </c>
      <c r="K574" s="6">
        <v>0.08</v>
      </c>
      <c r="L574" s="2">
        <v>1817.66</v>
      </c>
      <c r="M574" s="2" t="s">
        <v>95</v>
      </c>
      <c r="N574" s="2" t="s">
        <v>65</v>
      </c>
      <c r="O574" s="2" t="s">
        <v>90</v>
      </c>
      <c r="P574" s="2" t="s">
        <v>96</v>
      </c>
      <c r="Q574">
        <f t="shared" si="42"/>
        <v>1975.72</v>
      </c>
      <c r="R574">
        <f t="shared" si="43"/>
        <v>1817.6624000000002</v>
      </c>
      <c r="U574">
        <f t="shared" si="44"/>
        <v>7560.0974409448818</v>
      </c>
    </row>
    <row r="575" spans="1:21" ht="15.75" customHeight="1" x14ac:dyDescent="0.3">
      <c r="A575" s="2" t="s">
        <v>840</v>
      </c>
      <c r="B575" s="4" t="s">
        <v>350</v>
      </c>
      <c r="C575" s="4" t="str">
        <f t="shared" si="40"/>
        <v>Saturday</v>
      </c>
      <c r="D575" s="4" t="str">
        <f t="shared" si="41"/>
        <v>Apr-2025</v>
      </c>
      <c r="E575" s="2" t="s">
        <v>83</v>
      </c>
      <c r="F575" s="2" t="s">
        <v>44</v>
      </c>
      <c r="G575" s="2" t="s">
        <v>160</v>
      </c>
      <c r="H575" s="2" t="s">
        <v>161</v>
      </c>
      <c r="I575" s="2">
        <v>2</v>
      </c>
      <c r="J575" s="2">
        <v>3090.48</v>
      </c>
      <c r="K575" s="6">
        <v>0.04</v>
      </c>
      <c r="L575" s="2">
        <v>5933.72</v>
      </c>
      <c r="M575" s="2" t="s">
        <v>95</v>
      </c>
      <c r="N575" s="2" t="s">
        <v>65</v>
      </c>
      <c r="O575" s="2" t="s">
        <v>60</v>
      </c>
      <c r="P575" s="2" t="s">
        <v>50</v>
      </c>
      <c r="Q575">
        <f t="shared" si="42"/>
        <v>6180.96</v>
      </c>
      <c r="R575">
        <f t="shared" si="43"/>
        <v>5933.7215999999999</v>
      </c>
      <c r="U575">
        <f t="shared" si="44"/>
        <v>7560.0974409448818</v>
      </c>
    </row>
    <row r="576" spans="1:21" ht="15.75" customHeight="1" x14ac:dyDescent="0.3">
      <c r="A576" s="2" t="s">
        <v>841</v>
      </c>
      <c r="B576" s="4" t="s">
        <v>213</v>
      </c>
      <c r="C576" s="4" t="str">
        <f t="shared" si="40"/>
        <v>Sunday</v>
      </c>
      <c r="D576" s="4" t="str">
        <f t="shared" si="41"/>
        <v>Apr-2025</v>
      </c>
      <c r="E576" s="2" t="s">
        <v>68</v>
      </c>
      <c r="F576" s="2" t="s">
        <v>72</v>
      </c>
      <c r="G576" s="2" t="s">
        <v>84</v>
      </c>
      <c r="H576" s="2" t="s">
        <v>119</v>
      </c>
      <c r="I576" s="2">
        <v>3</v>
      </c>
      <c r="J576" s="2">
        <v>606.11</v>
      </c>
      <c r="K576" s="6">
        <v>0.02</v>
      </c>
      <c r="L576" s="2">
        <v>1781.96</v>
      </c>
      <c r="M576" s="2" t="s">
        <v>95</v>
      </c>
      <c r="N576" s="2" t="s">
        <v>65</v>
      </c>
      <c r="O576" s="2" t="s">
        <v>49</v>
      </c>
      <c r="P576" s="2" t="s">
        <v>142</v>
      </c>
      <c r="Q576">
        <f t="shared" si="42"/>
        <v>1818.33</v>
      </c>
      <c r="R576">
        <f t="shared" si="43"/>
        <v>1781.9633999999999</v>
      </c>
      <c r="U576">
        <f t="shared" si="44"/>
        <v>7560.0974409448818</v>
      </c>
    </row>
    <row r="577" spans="1:21" ht="15.75" customHeight="1" x14ac:dyDescent="0.3">
      <c r="A577" s="2" t="s">
        <v>842</v>
      </c>
      <c r="B577" s="4" t="s">
        <v>835</v>
      </c>
      <c r="C577" s="4" t="str">
        <f t="shared" si="40"/>
        <v>Friday</v>
      </c>
      <c r="D577" s="4" t="str">
        <f t="shared" si="41"/>
        <v>Jan-2025</v>
      </c>
      <c r="E577" s="2" t="s">
        <v>88</v>
      </c>
      <c r="F577" s="2" t="s">
        <v>44</v>
      </c>
      <c r="G577" s="2" t="s">
        <v>45</v>
      </c>
      <c r="H577" s="2" t="s">
        <v>73</v>
      </c>
      <c r="I577" s="2">
        <v>4</v>
      </c>
      <c r="J577" s="2">
        <v>1405.54</v>
      </c>
      <c r="K577" s="6">
        <v>0.18</v>
      </c>
      <c r="L577" s="2">
        <v>4610.17</v>
      </c>
      <c r="M577" s="2" t="s">
        <v>95</v>
      </c>
      <c r="N577" s="2" t="s">
        <v>48</v>
      </c>
      <c r="O577" s="2" t="s">
        <v>60</v>
      </c>
      <c r="P577" s="2" t="s">
        <v>50</v>
      </c>
      <c r="Q577">
        <f t="shared" si="42"/>
        <v>5622.16</v>
      </c>
      <c r="R577">
        <f t="shared" si="43"/>
        <v>4610.1712000000007</v>
      </c>
      <c r="U577">
        <f t="shared" si="44"/>
        <v>7295.6662896825355</v>
      </c>
    </row>
    <row r="578" spans="1:21" ht="15.75" customHeight="1" x14ac:dyDescent="0.3">
      <c r="A578" s="2" t="s">
        <v>843</v>
      </c>
      <c r="B578" s="4" t="s">
        <v>352</v>
      </c>
      <c r="C578" s="4" t="str">
        <f t="shared" si="40"/>
        <v>Thursday</v>
      </c>
      <c r="D578" s="4" t="str">
        <f t="shared" si="41"/>
        <v>Mar-2025</v>
      </c>
      <c r="E578" s="2" t="s">
        <v>83</v>
      </c>
      <c r="F578" s="2" t="s">
        <v>54</v>
      </c>
      <c r="G578" s="2" t="s">
        <v>84</v>
      </c>
      <c r="H578" s="2" t="s">
        <v>85</v>
      </c>
      <c r="I578" s="2">
        <v>1</v>
      </c>
      <c r="J578" s="2">
        <v>2746.63</v>
      </c>
      <c r="K578" s="6">
        <v>0</v>
      </c>
      <c r="L578" s="2">
        <v>2746.63</v>
      </c>
      <c r="M578" s="2" t="s">
        <v>74</v>
      </c>
      <c r="N578" s="2" t="s">
        <v>59</v>
      </c>
      <c r="O578" s="2" t="s">
        <v>49</v>
      </c>
      <c r="P578" s="2" t="s">
        <v>50</v>
      </c>
      <c r="Q578">
        <f t="shared" si="42"/>
        <v>2746.63</v>
      </c>
      <c r="R578">
        <f t="shared" si="43"/>
        <v>2746.63</v>
      </c>
      <c r="U578">
        <f t="shared" si="44"/>
        <v>7935.7313319672139</v>
      </c>
    </row>
    <row r="579" spans="1:21" ht="15.75" customHeight="1" x14ac:dyDescent="0.3">
      <c r="A579" s="2" t="s">
        <v>844</v>
      </c>
      <c r="B579" s="4" t="s">
        <v>206</v>
      </c>
      <c r="C579" s="4" t="str">
        <f t="shared" ref="C579:C642" si="45">TEXT(B579,"dddd")</f>
        <v>Monday</v>
      </c>
      <c r="D579" s="4" t="str">
        <f t="shared" ref="D579:D642" si="46">TEXT(B579,"MMM-YYYY")</f>
        <v>Jan-2025</v>
      </c>
      <c r="E579" s="2" t="s">
        <v>43</v>
      </c>
      <c r="F579" s="2" t="s">
        <v>72</v>
      </c>
      <c r="G579" s="2" t="s">
        <v>57</v>
      </c>
      <c r="H579" s="2" t="s">
        <v>58</v>
      </c>
      <c r="I579" s="2">
        <v>1</v>
      </c>
      <c r="J579" s="2">
        <v>3198.14</v>
      </c>
      <c r="K579" s="6">
        <v>0.24</v>
      </c>
      <c r="L579" s="2">
        <v>2430.59</v>
      </c>
      <c r="M579" s="2" t="s">
        <v>81</v>
      </c>
      <c r="N579" s="2" t="s">
        <v>65</v>
      </c>
      <c r="O579" s="2" t="s">
        <v>90</v>
      </c>
      <c r="P579" s="2" t="s">
        <v>50</v>
      </c>
      <c r="Q579">
        <f t="shared" ref="Q579:Q642" si="47">J579*I579</f>
        <v>3198.14</v>
      </c>
      <c r="R579">
        <f t="shared" ref="R579:R642" si="48">Q579*(1-K579)</f>
        <v>2430.5864000000001</v>
      </c>
      <c r="U579">
        <f t="shared" ref="U579:U642" si="49">AVERAGEIFS($Q$2:$Q$1501,$N$2:$N$1501,N579)</f>
        <v>7560.0974409448818</v>
      </c>
    </row>
    <row r="580" spans="1:21" ht="15.75" customHeight="1" x14ac:dyDescent="0.3">
      <c r="A580" s="2" t="s">
        <v>845</v>
      </c>
      <c r="B580" s="4" t="s">
        <v>198</v>
      </c>
      <c r="C580" s="4" t="str">
        <f t="shared" si="45"/>
        <v>Saturday</v>
      </c>
      <c r="D580" s="4" t="str">
        <f t="shared" si="46"/>
        <v>Jan-2025</v>
      </c>
      <c r="E580" s="2" t="s">
        <v>83</v>
      </c>
      <c r="F580" s="2" t="s">
        <v>77</v>
      </c>
      <c r="G580" s="2" t="s">
        <v>160</v>
      </c>
      <c r="H580" s="2" t="s">
        <v>193</v>
      </c>
      <c r="I580" s="2">
        <v>2</v>
      </c>
      <c r="J580" s="2">
        <v>965.43</v>
      </c>
      <c r="K580" s="6">
        <v>0.01</v>
      </c>
      <c r="L580" s="2">
        <v>1911.55</v>
      </c>
      <c r="M580" s="2" t="s">
        <v>81</v>
      </c>
      <c r="N580" s="2" t="s">
        <v>59</v>
      </c>
      <c r="O580" s="2" t="s">
        <v>60</v>
      </c>
      <c r="P580" s="2" t="s">
        <v>50</v>
      </c>
      <c r="Q580">
        <f t="shared" si="47"/>
        <v>1930.86</v>
      </c>
      <c r="R580">
        <f t="shared" si="48"/>
        <v>1911.5513999999998</v>
      </c>
      <c r="U580">
        <f t="shared" si="49"/>
        <v>7935.7313319672139</v>
      </c>
    </row>
    <row r="581" spans="1:21" ht="15.75" customHeight="1" x14ac:dyDescent="0.3">
      <c r="A581" s="2" t="s">
        <v>846</v>
      </c>
      <c r="B581" s="4" t="s">
        <v>469</v>
      </c>
      <c r="C581" s="4" t="str">
        <f t="shared" si="45"/>
        <v>Monday</v>
      </c>
      <c r="D581" s="4" t="str">
        <f t="shared" si="46"/>
        <v>Mar-2025</v>
      </c>
      <c r="E581" s="2" t="s">
        <v>43</v>
      </c>
      <c r="F581" s="2" t="s">
        <v>44</v>
      </c>
      <c r="G581" s="2" t="s">
        <v>84</v>
      </c>
      <c r="H581" s="2" t="s">
        <v>93</v>
      </c>
      <c r="I581" s="2">
        <v>4</v>
      </c>
      <c r="J581" s="2">
        <v>3703.09</v>
      </c>
      <c r="K581" s="6">
        <v>0.03</v>
      </c>
      <c r="L581" s="2">
        <v>14367.99</v>
      </c>
      <c r="M581" s="2" t="s">
        <v>74</v>
      </c>
      <c r="N581" s="2" t="s">
        <v>48</v>
      </c>
      <c r="O581" s="2" t="s">
        <v>90</v>
      </c>
      <c r="P581" s="2" t="s">
        <v>50</v>
      </c>
      <c r="Q581">
        <f t="shared" si="47"/>
        <v>14812.36</v>
      </c>
      <c r="R581">
        <f t="shared" si="48"/>
        <v>14367.9892</v>
      </c>
      <c r="U581">
        <f t="shared" si="49"/>
        <v>7295.6662896825355</v>
      </c>
    </row>
    <row r="582" spans="1:21" ht="15.75" customHeight="1" x14ac:dyDescent="0.3">
      <c r="A582" s="2" t="s">
        <v>847</v>
      </c>
      <c r="B582" s="4" t="s">
        <v>227</v>
      </c>
      <c r="C582" s="4" t="str">
        <f t="shared" si="45"/>
        <v>Friday</v>
      </c>
      <c r="D582" s="4" t="str">
        <f t="shared" si="46"/>
        <v>Mar-2025</v>
      </c>
      <c r="E582" s="2" t="s">
        <v>83</v>
      </c>
      <c r="F582" s="2" t="s">
        <v>44</v>
      </c>
      <c r="G582" s="2" t="s">
        <v>57</v>
      </c>
      <c r="H582" s="2" t="s">
        <v>110</v>
      </c>
      <c r="I582" s="2">
        <v>5</v>
      </c>
      <c r="J582" s="2">
        <v>3252.7</v>
      </c>
      <c r="K582" s="6">
        <v>0.12</v>
      </c>
      <c r="L582" s="2">
        <v>14311.88</v>
      </c>
      <c r="M582" s="2" t="s">
        <v>74</v>
      </c>
      <c r="N582" s="2" t="s">
        <v>48</v>
      </c>
      <c r="O582" s="2" t="s">
        <v>60</v>
      </c>
      <c r="P582" s="2" t="s">
        <v>50</v>
      </c>
      <c r="Q582">
        <f t="shared" si="47"/>
        <v>16263.5</v>
      </c>
      <c r="R582">
        <f t="shared" si="48"/>
        <v>14311.88</v>
      </c>
      <c r="U582">
        <f t="shared" si="49"/>
        <v>7295.6662896825355</v>
      </c>
    </row>
    <row r="583" spans="1:21" ht="15.75" customHeight="1" x14ac:dyDescent="0.3">
      <c r="A583" s="2" t="s">
        <v>848</v>
      </c>
      <c r="B583" s="4" t="s">
        <v>354</v>
      </c>
      <c r="C583" s="4" t="str">
        <f t="shared" si="45"/>
        <v>Thursday</v>
      </c>
      <c r="D583" s="4" t="str">
        <f t="shared" si="46"/>
        <v>Jun-2025</v>
      </c>
      <c r="E583" s="2" t="s">
        <v>53</v>
      </c>
      <c r="F583" s="2" t="s">
        <v>77</v>
      </c>
      <c r="G583" s="2" t="s">
        <v>45</v>
      </c>
      <c r="H583" s="2" t="s">
        <v>63</v>
      </c>
      <c r="I583" s="2">
        <v>2</v>
      </c>
      <c r="J583" s="2">
        <v>4054.81</v>
      </c>
      <c r="K583" s="6">
        <v>0.17</v>
      </c>
      <c r="L583" s="2">
        <v>6730.98</v>
      </c>
      <c r="M583" s="2" t="s">
        <v>74</v>
      </c>
      <c r="N583" s="2" t="s">
        <v>48</v>
      </c>
      <c r="O583" s="2" t="s">
        <v>60</v>
      </c>
      <c r="P583" s="2" t="s">
        <v>50</v>
      </c>
      <c r="Q583">
        <f t="shared" si="47"/>
        <v>8109.62</v>
      </c>
      <c r="R583">
        <f t="shared" si="48"/>
        <v>6730.9845999999998</v>
      </c>
      <c r="U583">
        <f t="shared" si="49"/>
        <v>7295.6662896825355</v>
      </c>
    </row>
    <row r="584" spans="1:21" ht="15.75" customHeight="1" x14ac:dyDescent="0.3">
      <c r="A584" s="2" t="s">
        <v>849</v>
      </c>
      <c r="B584" s="4" t="s">
        <v>269</v>
      </c>
      <c r="C584" s="4" t="str">
        <f t="shared" si="45"/>
        <v>Thursday</v>
      </c>
      <c r="D584" s="4" t="str">
        <f t="shared" si="46"/>
        <v>Jul-2025</v>
      </c>
      <c r="E584" s="2" t="s">
        <v>53</v>
      </c>
      <c r="F584" s="2" t="s">
        <v>77</v>
      </c>
      <c r="G584" s="2" t="s">
        <v>99</v>
      </c>
      <c r="H584" s="2" t="s">
        <v>100</v>
      </c>
      <c r="I584" s="2">
        <v>1</v>
      </c>
      <c r="J584" s="2">
        <v>2408.98</v>
      </c>
      <c r="K584" s="6">
        <v>0.23</v>
      </c>
      <c r="L584" s="2">
        <v>1854.91</v>
      </c>
      <c r="M584" s="2" t="s">
        <v>47</v>
      </c>
      <c r="N584" s="2" t="s">
        <v>65</v>
      </c>
      <c r="O584" s="2" t="s">
        <v>90</v>
      </c>
      <c r="P584" s="2" t="s">
        <v>50</v>
      </c>
      <c r="Q584">
        <f t="shared" si="47"/>
        <v>2408.98</v>
      </c>
      <c r="R584">
        <f t="shared" si="48"/>
        <v>1854.9146000000001</v>
      </c>
      <c r="U584">
        <f t="shared" si="49"/>
        <v>7560.0974409448818</v>
      </c>
    </row>
    <row r="585" spans="1:21" ht="15.75" customHeight="1" x14ac:dyDescent="0.3">
      <c r="A585" s="2" t="s">
        <v>850</v>
      </c>
      <c r="B585" s="4" t="s">
        <v>851</v>
      </c>
      <c r="C585" s="4" t="str">
        <f t="shared" si="45"/>
        <v>Friday</v>
      </c>
      <c r="D585" s="4" t="str">
        <f t="shared" si="46"/>
        <v>Jun-2025</v>
      </c>
      <c r="E585" s="2" t="s">
        <v>88</v>
      </c>
      <c r="F585" s="2" t="s">
        <v>44</v>
      </c>
      <c r="G585" s="2" t="s">
        <v>99</v>
      </c>
      <c r="H585" s="2" t="s">
        <v>100</v>
      </c>
      <c r="I585" s="2">
        <v>1</v>
      </c>
      <c r="J585" s="2">
        <v>2335.3000000000002</v>
      </c>
      <c r="K585" s="6">
        <v>0.04</v>
      </c>
      <c r="L585" s="2">
        <v>2241.89</v>
      </c>
      <c r="M585" s="2" t="s">
        <v>95</v>
      </c>
      <c r="N585" s="2" t="s">
        <v>65</v>
      </c>
      <c r="O585" s="2" t="s">
        <v>49</v>
      </c>
      <c r="P585" s="2" t="s">
        <v>142</v>
      </c>
      <c r="Q585">
        <f t="shared" si="47"/>
        <v>2335.3000000000002</v>
      </c>
      <c r="R585">
        <f t="shared" si="48"/>
        <v>2241.8879999999999</v>
      </c>
      <c r="U585">
        <f t="shared" si="49"/>
        <v>7560.0974409448818</v>
      </c>
    </row>
    <row r="586" spans="1:21" ht="15.75" customHeight="1" x14ac:dyDescent="0.3">
      <c r="A586" s="2" t="s">
        <v>852</v>
      </c>
      <c r="B586" s="4" t="s">
        <v>225</v>
      </c>
      <c r="C586" s="4" t="str">
        <f t="shared" si="45"/>
        <v>Thursday</v>
      </c>
      <c r="D586" s="4" t="str">
        <f t="shared" si="46"/>
        <v>Jun-2025</v>
      </c>
      <c r="E586" s="2" t="s">
        <v>83</v>
      </c>
      <c r="F586" s="2" t="s">
        <v>54</v>
      </c>
      <c r="G586" s="2" t="s">
        <v>45</v>
      </c>
      <c r="H586" s="2" t="s">
        <v>46</v>
      </c>
      <c r="I586" s="2">
        <v>2</v>
      </c>
      <c r="J586" s="2">
        <v>409.24</v>
      </c>
      <c r="K586" s="6">
        <v>0.05</v>
      </c>
      <c r="L586" s="2">
        <v>777.56</v>
      </c>
      <c r="M586" s="2" t="s">
        <v>64</v>
      </c>
      <c r="N586" s="2" t="s">
        <v>59</v>
      </c>
      <c r="O586" s="2" t="s">
        <v>60</v>
      </c>
      <c r="P586" s="2" t="s">
        <v>50</v>
      </c>
      <c r="Q586">
        <f t="shared" si="47"/>
        <v>818.48</v>
      </c>
      <c r="R586">
        <f t="shared" si="48"/>
        <v>777.55599999999993</v>
      </c>
      <c r="U586">
        <f t="shared" si="49"/>
        <v>7935.7313319672139</v>
      </c>
    </row>
    <row r="587" spans="1:21" ht="15.75" customHeight="1" x14ac:dyDescent="0.3">
      <c r="A587" s="2" t="s">
        <v>853</v>
      </c>
      <c r="B587" s="4" t="s">
        <v>710</v>
      </c>
      <c r="C587" s="4" t="str">
        <f t="shared" si="45"/>
        <v>Friday</v>
      </c>
      <c r="D587" s="4" t="str">
        <f t="shared" si="46"/>
        <v>Jan-2025</v>
      </c>
      <c r="E587" s="2" t="s">
        <v>43</v>
      </c>
      <c r="F587" s="2" t="s">
        <v>77</v>
      </c>
      <c r="G587" s="2" t="s">
        <v>57</v>
      </c>
      <c r="H587" s="2" t="s">
        <v>110</v>
      </c>
      <c r="I587" s="2">
        <v>5</v>
      </c>
      <c r="J587" s="2">
        <v>949.89</v>
      </c>
      <c r="K587" s="6">
        <v>0.02</v>
      </c>
      <c r="L587" s="2">
        <v>4654.46</v>
      </c>
      <c r="M587" s="2" t="s">
        <v>47</v>
      </c>
      <c r="N587" s="2" t="s">
        <v>48</v>
      </c>
      <c r="O587" s="2" t="s">
        <v>60</v>
      </c>
      <c r="P587" s="2" t="s">
        <v>142</v>
      </c>
      <c r="Q587">
        <f t="shared" si="47"/>
        <v>4749.45</v>
      </c>
      <c r="R587">
        <f t="shared" si="48"/>
        <v>4654.4609999999993</v>
      </c>
      <c r="U587">
        <f t="shared" si="49"/>
        <v>7295.6662896825355</v>
      </c>
    </row>
    <row r="588" spans="1:21" ht="15.75" customHeight="1" x14ac:dyDescent="0.3">
      <c r="A588" s="2" t="s">
        <v>854</v>
      </c>
      <c r="B588" s="4" t="s">
        <v>354</v>
      </c>
      <c r="C588" s="4" t="str">
        <f t="shared" si="45"/>
        <v>Thursday</v>
      </c>
      <c r="D588" s="4" t="str">
        <f t="shared" si="46"/>
        <v>Jun-2025</v>
      </c>
      <c r="E588" s="2" t="s">
        <v>68</v>
      </c>
      <c r="F588" s="2" t="s">
        <v>54</v>
      </c>
      <c r="G588" s="2" t="s">
        <v>99</v>
      </c>
      <c r="H588" s="2" t="s">
        <v>107</v>
      </c>
      <c r="I588" s="2">
        <v>2</v>
      </c>
      <c r="J588" s="2">
        <v>4635.8100000000004</v>
      </c>
      <c r="K588" s="6">
        <v>0.01</v>
      </c>
      <c r="L588" s="2">
        <v>9178.9</v>
      </c>
      <c r="M588" s="2" t="s">
        <v>47</v>
      </c>
      <c r="N588" s="2" t="s">
        <v>65</v>
      </c>
      <c r="O588" s="2" t="s">
        <v>90</v>
      </c>
      <c r="P588" s="2" t="s">
        <v>142</v>
      </c>
      <c r="Q588">
        <f t="shared" si="47"/>
        <v>9271.6200000000008</v>
      </c>
      <c r="R588">
        <f t="shared" si="48"/>
        <v>9178.9038</v>
      </c>
      <c r="U588">
        <f t="shared" si="49"/>
        <v>7560.0974409448818</v>
      </c>
    </row>
    <row r="589" spans="1:21" ht="15.75" customHeight="1" x14ac:dyDescent="0.3">
      <c r="A589" s="2" t="s">
        <v>855</v>
      </c>
      <c r="B589" s="4" t="s">
        <v>187</v>
      </c>
      <c r="C589" s="4" t="str">
        <f t="shared" si="45"/>
        <v>Thursday</v>
      </c>
      <c r="D589" s="4" t="str">
        <f t="shared" si="46"/>
        <v>Mar-2025</v>
      </c>
      <c r="E589" s="2" t="s">
        <v>53</v>
      </c>
      <c r="F589" s="2" t="s">
        <v>72</v>
      </c>
      <c r="G589" s="2" t="s">
        <v>45</v>
      </c>
      <c r="H589" s="2" t="s">
        <v>73</v>
      </c>
      <c r="I589" s="2">
        <v>2</v>
      </c>
      <c r="J589" s="2">
        <v>4638.07</v>
      </c>
      <c r="K589" s="6">
        <v>0.18</v>
      </c>
      <c r="L589" s="2">
        <v>7606.43</v>
      </c>
      <c r="M589" s="2" t="s">
        <v>95</v>
      </c>
      <c r="N589" s="2" t="s">
        <v>48</v>
      </c>
      <c r="O589" s="2" t="s">
        <v>49</v>
      </c>
      <c r="P589" s="2" t="s">
        <v>50</v>
      </c>
      <c r="Q589">
        <f t="shared" si="47"/>
        <v>9276.14</v>
      </c>
      <c r="R589">
        <f t="shared" si="48"/>
        <v>7606.4348</v>
      </c>
      <c r="U589">
        <f t="shared" si="49"/>
        <v>7295.6662896825355</v>
      </c>
    </row>
    <row r="590" spans="1:21" ht="15.75" customHeight="1" x14ac:dyDescent="0.3">
      <c r="A590" s="2" t="s">
        <v>856</v>
      </c>
      <c r="B590" s="4" t="s">
        <v>263</v>
      </c>
      <c r="C590" s="4" t="str">
        <f t="shared" si="45"/>
        <v>Wednesday</v>
      </c>
      <c r="D590" s="4" t="str">
        <f t="shared" si="46"/>
        <v>Feb-2025</v>
      </c>
      <c r="E590" s="2" t="s">
        <v>88</v>
      </c>
      <c r="F590" s="2" t="s">
        <v>44</v>
      </c>
      <c r="G590" s="2" t="s">
        <v>84</v>
      </c>
      <c r="H590" s="2" t="s">
        <v>119</v>
      </c>
      <c r="I590" s="2">
        <v>3</v>
      </c>
      <c r="J590" s="2">
        <v>2663.13</v>
      </c>
      <c r="K590" s="6">
        <v>0.1</v>
      </c>
      <c r="L590" s="2">
        <v>7190.45</v>
      </c>
      <c r="M590" s="2" t="s">
        <v>47</v>
      </c>
      <c r="N590" s="2" t="s">
        <v>59</v>
      </c>
      <c r="O590" s="2" t="s">
        <v>90</v>
      </c>
      <c r="P590" s="2" t="s">
        <v>50</v>
      </c>
      <c r="Q590">
        <f t="shared" si="47"/>
        <v>7989.39</v>
      </c>
      <c r="R590">
        <f t="shared" si="48"/>
        <v>7190.451</v>
      </c>
      <c r="U590">
        <f t="shared" si="49"/>
        <v>7935.7313319672139</v>
      </c>
    </row>
    <row r="591" spans="1:21" ht="15.75" customHeight="1" x14ac:dyDescent="0.3">
      <c r="A591" s="2" t="s">
        <v>857</v>
      </c>
      <c r="B591" s="4" t="s">
        <v>271</v>
      </c>
      <c r="C591" s="4" t="str">
        <f t="shared" si="45"/>
        <v>Thursday</v>
      </c>
      <c r="D591" s="4" t="str">
        <f t="shared" si="46"/>
        <v>May-2025</v>
      </c>
      <c r="E591" s="2" t="s">
        <v>43</v>
      </c>
      <c r="F591" s="2" t="s">
        <v>44</v>
      </c>
      <c r="G591" s="2" t="s">
        <v>84</v>
      </c>
      <c r="H591" s="2" t="s">
        <v>93</v>
      </c>
      <c r="I591" s="2">
        <v>1</v>
      </c>
      <c r="J591" s="2">
        <v>2832.78</v>
      </c>
      <c r="K591" s="6">
        <v>0.05</v>
      </c>
      <c r="L591" s="2">
        <v>2691.14</v>
      </c>
      <c r="M591" s="2" t="s">
        <v>81</v>
      </c>
      <c r="N591" s="2" t="s">
        <v>65</v>
      </c>
      <c r="O591" s="2" t="s">
        <v>49</v>
      </c>
      <c r="P591" s="2" t="s">
        <v>50</v>
      </c>
      <c r="Q591">
        <f t="shared" si="47"/>
        <v>2832.78</v>
      </c>
      <c r="R591">
        <f t="shared" si="48"/>
        <v>2691.1410000000001</v>
      </c>
      <c r="U591">
        <f t="shared" si="49"/>
        <v>7560.0974409448818</v>
      </c>
    </row>
    <row r="592" spans="1:21" ht="15.75" customHeight="1" x14ac:dyDescent="0.3">
      <c r="A592" s="2" t="s">
        <v>858</v>
      </c>
      <c r="B592" s="4" t="s">
        <v>393</v>
      </c>
      <c r="C592" s="4" t="str">
        <f t="shared" si="45"/>
        <v>Thursday</v>
      </c>
      <c r="D592" s="4" t="str">
        <f t="shared" si="46"/>
        <v>Feb-2025</v>
      </c>
      <c r="E592" s="2" t="s">
        <v>83</v>
      </c>
      <c r="F592" s="2" t="s">
        <v>54</v>
      </c>
      <c r="G592" s="2" t="s">
        <v>57</v>
      </c>
      <c r="H592" s="2" t="s">
        <v>110</v>
      </c>
      <c r="I592" s="2">
        <v>1</v>
      </c>
      <c r="J592" s="2">
        <v>1049.22</v>
      </c>
      <c r="K592" s="6">
        <v>0.2</v>
      </c>
      <c r="L592" s="2">
        <v>839.38</v>
      </c>
      <c r="M592" s="2" t="s">
        <v>47</v>
      </c>
      <c r="N592" s="2" t="s">
        <v>65</v>
      </c>
      <c r="O592" s="2" t="s">
        <v>49</v>
      </c>
      <c r="P592" s="2" t="s">
        <v>50</v>
      </c>
      <c r="Q592">
        <f t="shared" si="47"/>
        <v>1049.22</v>
      </c>
      <c r="R592">
        <f t="shared" si="48"/>
        <v>839.37600000000009</v>
      </c>
      <c r="U592">
        <f t="shared" si="49"/>
        <v>7560.0974409448818</v>
      </c>
    </row>
    <row r="593" spans="1:21" ht="15.75" customHeight="1" x14ac:dyDescent="0.3">
      <c r="A593" s="2" t="s">
        <v>859</v>
      </c>
      <c r="B593" s="4" t="s">
        <v>556</v>
      </c>
      <c r="C593" s="4" t="str">
        <f t="shared" si="45"/>
        <v>Monday</v>
      </c>
      <c r="D593" s="4" t="str">
        <f t="shared" si="46"/>
        <v>May-2025</v>
      </c>
      <c r="E593" s="2" t="s">
        <v>53</v>
      </c>
      <c r="F593" s="2" t="s">
        <v>44</v>
      </c>
      <c r="G593" s="2" t="s">
        <v>99</v>
      </c>
      <c r="H593" s="2" t="s">
        <v>100</v>
      </c>
      <c r="I593" s="2">
        <v>2</v>
      </c>
      <c r="J593" s="2">
        <v>2229.89</v>
      </c>
      <c r="K593" s="6">
        <v>0.08</v>
      </c>
      <c r="L593" s="2">
        <v>4103</v>
      </c>
      <c r="M593" s="2" t="s">
        <v>81</v>
      </c>
      <c r="N593" s="2" t="s">
        <v>65</v>
      </c>
      <c r="O593" s="2" t="s">
        <v>60</v>
      </c>
      <c r="P593" s="2" t="s">
        <v>50</v>
      </c>
      <c r="Q593">
        <f t="shared" si="47"/>
        <v>4459.78</v>
      </c>
      <c r="R593">
        <f t="shared" si="48"/>
        <v>4102.9975999999997</v>
      </c>
      <c r="U593">
        <f t="shared" si="49"/>
        <v>7560.0974409448818</v>
      </c>
    </row>
    <row r="594" spans="1:21" ht="15.75" customHeight="1" x14ac:dyDescent="0.3">
      <c r="A594" s="2" t="s">
        <v>860</v>
      </c>
      <c r="B594" s="4" t="s">
        <v>87</v>
      </c>
      <c r="C594" s="4" t="str">
        <f t="shared" si="45"/>
        <v>Wednesday</v>
      </c>
      <c r="D594" s="4" t="str">
        <f t="shared" si="46"/>
        <v>Jan-2025</v>
      </c>
      <c r="E594" s="2" t="s">
        <v>88</v>
      </c>
      <c r="F594" s="2" t="s">
        <v>54</v>
      </c>
      <c r="G594" s="2" t="s">
        <v>45</v>
      </c>
      <c r="H594" s="2" t="s">
        <v>78</v>
      </c>
      <c r="I594" s="2">
        <v>5</v>
      </c>
      <c r="J594" s="2">
        <v>668.72</v>
      </c>
      <c r="K594" s="6">
        <v>0.22</v>
      </c>
      <c r="L594" s="2">
        <v>2608.0100000000002</v>
      </c>
      <c r="M594" s="2" t="s">
        <v>95</v>
      </c>
      <c r="N594" s="2" t="s">
        <v>65</v>
      </c>
      <c r="O594" s="2" t="s">
        <v>49</v>
      </c>
      <c r="P594" s="2" t="s">
        <v>50</v>
      </c>
      <c r="Q594">
        <f t="shared" si="47"/>
        <v>3343.6000000000004</v>
      </c>
      <c r="R594">
        <f t="shared" si="48"/>
        <v>2608.0080000000003</v>
      </c>
      <c r="U594">
        <f t="shared" si="49"/>
        <v>7560.0974409448818</v>
      </c>
    </row>
    <row r="595" spans="1:21" ht="15.75" customHeight="1" x14ac:dyDescent="0.3">
      <c r="A595" s="2" t="s">
        <v>861</v>
      </c>
      <c r="B595" s="4" t="s">
        <v>261</v>
      </c>
      <c r="C595" s="4" t="str">
        <f t="shared" si="45"/>
        <v>Wednesday</v>
      </c>
      <c r="D595" s="4" t="str">
        <f t="shared" si="46"/>
        <v>Mar-2025</v>
      </c>
      <c r="E595" s="2" t="s">
        <v>88</v>
      </c>
      <c r="F595" s="2" t="s">
        <v>54</v>
      </c>
      <c r="G595" s="2" t="s">
        <v>160</v>
      </c>
      <c r="H595" s="2" t="s">
        <v>185</v>
      </c>
      <c r="I595" s="2">
        <v>1</v>
      </c>
      <c r="J595" s="2">
        <v>1698.05</v>
      </c>
      <c r="K595" s="6">
        <v>0.02</v>
      </c>
      <c r="L595" s="2">
        <v>1664.09</v>
      </c>
      <c r="M595" s="2" t="s">
        <v>81</v>
      </c>
      <c r="N595" s="2" t="s">
        <v>48</v>
      </c>
      <c r="O595" s="2" t="s">
        <v>49</v>
      </c>
      <c r="P595" s="2" t="s">
        <v>69</v>
      </c>
      <c r="Q595">
        <f t="shared" si="47"/>
        <v>1698.05</v>
      </c>
      <c r="R595">
        <f t="shared" si="48"/>
        <v>1664.0889999999999</v>
      </c>
      <c r="U595">
        <f t="shared" si="49"/>
        <v>7295.6662896825355</v>
      </c>
    </row>
    <row r="596" spans="1:21" ht="15.75" customHeight="1" x14ac:dyDescent="0.3">
      <c r="A596" s="2" t="s">
        <v>862</v>
      </c>
      <c r="B596" s="4" t="s">
        <v>449</v>
      </c>
      <c r="C596" s="4" t="str">
        <f t="shared" si="45"/>
        <v>Tuesday</v>
      </c>
      <c r="D596" s="4" t="str">
        <f t="shared" si="46"/>
        <v>Jun-2025</v>
      </c>
      <c r="E596" s="2" t="s">
        <v>53</v>
      </c>
      <c r="F596" s="2" t="s">
        <v>54</v>
      </c>
      <c r="G596" s="2" t="s">
        <v>84</v>
      </c>
      <c r="H596" s="2" t="s">
        <v>119</v>
      </c>
      <c r="I596" s="2">
        <v>4</v>
      </c>
      <c r="J596" s="2">
        <v>366.26</v>
      </c>
      <c r="K596" s="6">
        <v>0.11</v>
      </c>
      <c r="L596" s="2">
        <v>1303.8900000000001</v>
      </c>
      <c r="M596" s="2" t="s">
        <v>74</v>
      </c>
      <c r="N596" s="2" t="s">
        <v>59</v>
      </c>
      <c r="O596" s="2" t="s">
        <v>90</v>
      </c>
      <c r="P596" s="2" t="s">
        <v>50</v>
      </c>
      <c r="Q596">
        <f t="shared" si="47"/>
        <v>1465.04</v>
      </c>
      <c r="R596">
        <f t="shared" si="48"/>
        <v>1303.8856000000001</v>
      </c>
      <c r="U596">
        <f t="shared" si="49"/>
        <v>7935.7313319672139</v>
      </c>
    </row>
    <row r="597" spans="1:21" ht="15.75" customHeight="1" x14ac:dyDescent="0.3">
      <c r="A597" s="2" t="s">
        <v>863</v>
      </c>
      <c r="B597" s="4" t="s">
        <v>130</v>
      </c>
      <c r="C597" s="4" t="str">
        <f t="shared" si="45"/>
        <v>Monday</v>
      </c>
      <c r="D597" s="4" t="str">
        <f t="shared" si="46"/>
        <v>Apr-2025</v>
      </c>
      <c r="E597" s="2" t="s">
        <v>83</v>
      </c>
      <c r="F597" s="2" t="s">
        <v>44</v>
      </c>
      <c r="G597" s="2" t="s">
        <v>160</v>
      </c>
      <c r="H597" s="2" t="s">
        <v>161</v>
      </c>
      <c r="I597" s="2">
        <v>3</v>
      </c>
      <c r="J597" s="2">
        <v>4880.22</v>
      </c>
      <c r="K597" s="6">
        <v>0.05</v>
      </c>
      <c r="L597" s="2">
        <v>13908.63</v>
      </c>
      <c r="M597" s="2" t="s">
        <v>47</v>
      </c>
      <c r="N597" s="2" t="s">
        <v>59</v>
      </c>
      <c r="O597" s="2" t="s">
        <v>90</v>
      </c>
      <c r="P597" s="2" t="s">
        <v>50</v>
      </c>
      <c r="Q597">
        <f t="shared" si="47"/>
        <v>14640.66</v>
      </c>
      <c r="R597">
        <f t="shared" si="48"/>
        <v>13908.626999999999</v>
      </c>
      <c r="U597">
        <f t="shared" si="49"/>
        <v>7935.7313319672139</v>
      </c>
    </row>
    <row r="598" spans="1:21" ht="15.75" customHeight="1" x14ac:dyDescent="0.3">
      <c r="A598" s="2" t="s">
        <v>864</v>
      </c>
      <c r="B598" s="4" t="s">
        <v>223</v>
      </c>
      <c r="C598" s="4" t="str">
        <f t="shared" si="45"/>
        <v>Monday</v>
      </c>
      <c r="D598" s="4" t="str">
        <f t="shared" si="46"/>
        <v>Jun-2025</v>
      </c>
      <c r="E598" s="2" t="s">
        <v>88</v>
      </c>
      <c r="F598" s="2" t="s">
        <v>72</v>
      </c>
      <c r="G598" s="2" t="s">
        <v>45</v>
      </c>
      <c r="H598" s="2" t="s">
        <v>63</v>
      </c>
      <c r="I598" s="2">
        <v>4</v>
      </c>
      <c r="J598" s="2">
        <v>2149.3000000000002</v>
      </c>
      <c r="K598" s="6">
        <v>0.19</v>
      </c>
      <c r="L598" s="2">
        <v>6963.73</v>
      </c>
      <c r="M598" s="2" t="s">
        <v>95</v>
      </c>
      <c r="N598" s="2" t="s">
        <v>65</v>
      </c>
      <c r="O598" s="2" t="s">
        <v>90</v>
      </c>
      <c r="P598" s="2" t="s">
        <v>50</v>
      </c>
      <c r="Q598">
        <f t="shared" si="47"/>
        <v>8597.2000000000007</v>
      </c>
      <c r="R598">
        <f t="shared" si="48"/>
        <v>6963.7320000000009</v>
      </c>
      <c r="U598">
        <f t="shared" si="49"/>
        <v>7560.0974409448818</v>
      </c>
    </row>
    <row r="599" spans="1:21" ht="15.75" customHeight="1" x14ac:dyDescent="0.3">
      <c r="A599" s="2" t="s">
        <v>865</v>
      </c>
      <c r="B599" s="4" t="s">
        <v>433</v>
      </c>
      <c r="C599" s="4" t="str">
        <f t="shared" si="45"/>
        <v>Saturday</v>
      </c>
      <c r="D599" s="4" t="str">
        <f t="shared" si="46"/>
        <v>Jun-2025</v>
      </c>
      <c r="E599" s="2" t="s">
        <v>68</v>
      </c>
      <c r="F599" s="2" t="s">
        <v>54</v>
      </c>
      <c r="G599" s="2" t="s">
        <v>57</v>
      </c>
      <c r="H599" s="2" t="s">
        <v>110</v>
      </c>
      <c r="I599" s="2">
        <v>1</v>
      </c>
      <c r="J599" s="2">
        <v>2117.31</v>
      </c>
      <c r="K599" s="6">
        <v>0.13</v>
      </c>
      <c r="L599" s="2">
        <v>1842.06</v>
      </c>
      <c r="M599" s="2" t="s">
        <v>64</v>
      </c>
      <c r="N599" s="2" t="s">
        <v>48</v>
      </c>
      <c r="O599" s="2" t="s">
        <v>90</v>
      </c>
      <c r="P599" s="2" t="s">
        <v>142</v>
      </c>
      <c r="Q599">
        <f t="shared" si="47"/>
        <v>2117.31</v>
      </c>
      <c r="R599">
        <f t="shared" si="48"/>
        <v>1842.0597</v>
      </c>
      <c r="U599">
        <f t="shared" si="49"/>
        <v>7295.6662896825355</v>
      </c>
    </row>
    <row r="600" spans="1:21" ht="15.75" customHeight="1" x14ac:dyDescent="0.3">
      <c r="A600" s="2" t="s">
        <v>866</v>
      </c>
      <c r="B600" s="4" t="s">
        <v>596</v>
      </c>
      <c r="C600" s="4" t="str">
        <f t="shared" si="45"/>
        <v>Saturday</v>
      </c>
      <c r="D600" s="4" t="str">
        <f t="shared" si="46"/>
        <v>Mar-2025</v>
      </c>
      <c r="E600" s="2" t="s">
        <v>83</v>
      </c>
      <c r="F600" s="2" t="s">
        <v>77</v>
      </c>
      <c r="G600" s="2" t="s">
        <v>160</v>
      </c>
      <c r="H600" s="2" t="s">
        <v>193</v>
      </c>
      <c r="I600" s="2">
        <v>3</v>
      </c>
      <c r="J600" s="2">
        <v>2227.8200000000002</v>
      </c>
      <c r="K600" s="6">
        <v>0.06</v>
      </c>
      <c r="L600" s="2">
        <v>6282.45</v>
      </c>
      <c r="M600" s="2" t="s">
        <v>47</v>
      </c>
      <c r="N600" s="2" t="s">
        <v>48</v>
      </c>
      <c r="O600" s="2" t="s">
        <v>49</v>
      </c>
      <c r="P600" s="2" t="s">
        <v>69</v>
      </c>
      <c r="Q600">
        <f t="shared" si="47"/>
        <v>6683.4600000000009</v>
      </c>
      <c r="R600">
        <f t="shared" si="48"/>
        <v>6282.4524000000001</v>
      </c>
      <c r="U600">
        <f t="shared" si="49"/>
        <v>7295.6662896825355</v>
      </c>
    </row>
    <row r="601" spans="1:21" ht="15.75" customHeight="1" x14ac:dyDescent="0.3">
      <c r="A601" s="2" t="s">
        <v>867</v>
      </c>
      <c r="B601" s="4" t="s">
        <v>221</v>
      </c>
      <c r="C601" s="4" t="str">
        <f t="shared" si="45"/>
        <v>Saturday</v>
      </c>
      <c r="D601" s="4" t="str">
        <f t="shared" si="46"/>
        <v>May-2025</v>
      </c>
      <c r="E601" s="2" t="s">
        <v>53</v>
      </c>
      <c r="F601" s="2" t="s">
        <v>44</v>
      </c>
      <c r="G601" s="2" t="s">
        <v>45</v>
      </c>
      <c r="H601" s="2" t="s">
        <v>73</v>
      </c>
      <c r="I601" s="2">
        <v>5</v>
      </c>
      <c r="J601" s="2">
        <v>264.74</v>
      </c>
      <c r="K601" s="6">
        <v>0.13</v>
      </c>
      <c r="L601" s="2">
        <v>1151.6199999999999</v>
      </c>
      <c r="M601" s="2" t="s">
        <v>95</v>
      </c>
      <c r="N601" s="2" t="s">
        <v>65</v>
      </c>
      <c r="O601" s="2" t="s">
        <v>60</v>
      </c>
      <c r="P601" s="2" t="s">
        <v>50</v>
      </c>
      <c r="Q601">
        <f t="shared" si="47"/>
        <v>1323.7</v>
      </c>
      <c r="R601">
        <f t="shared" si="48"/>
        <v>1151.6190000000001</v>
      </c>
      <c r="U601">
        <f t="shared" si="49"/>
        <v>7560.0974409448818</v>
      </c>
    </row>
    <row r="602" spans="1:21" ht="15.75" customHeight="1" x14ac:dyDescent="0.3">
      <c r="A602" s="2" t="s">
        <v>868</v>
      </c>
      <c r="B602" s="4" t="s">
        <v>348</v>
      </c>
      <c r="C602" s="4" t="str">
        <f t="shared" si="45"/>
        <v>Wednesday</v>
      </c>
      <c r="D602" s="4" t="str">
        <f t="shared" si="46"/>
        <v>May-2025</v>
      </c>
      <c r="E602" s="2" t="s">
        <v>68</v>
      </c>
      <c r="F602" s="2" t="s">
        <v>77</v>
      </c>
      <c r="G602" s="2" t="s">
        <v>99</v>
      </c>
      <c r="H602" s="2" t="s">
        <v>100</v>
      </c>
      <c r="I602" s="2">
        <v>4</v>
      </c>
      <c r="J602" s="2">
        <v>4754.68</v>
      </c>
      <c r="K602" s="6">
        <v>0.03</v>
      </c>
      <c r="L602" s="2">
        <v>18448.16</v>
      </c>
      <c r="M602" s="2" t="s">
        <v>95</v>
      </c>
      <c r="N602" s="2" t="s">
        <v>59</v>
      </c>
      <c r="O602" s="2" t="s">
        <v>60</v>
      </c>
      <c r="P602" s="2" t="s">
        <v>50</v>
      </c>
      <c r="Q602">
        <f t="shared" si="47"/>
        <v>19018.72</v>
      </c>
      <c r="R602">
        <f t="shared" si="48"/>
        <v>18448.1584</v>
      </c>
      <c r="U602">
        <f t="shared" si="49"/>
        <v>7935.7313319672139</v>
      </c>
    </row>
    <row r="603" spans="1:21" ht="15.75" customHeight="1" x14ac:dyDescent="0.3">
      <c r="A603" s="2" t="s">
        <v>869</v>
      </c>
      <c r="B603" s="4" t="s">
        <v>172</v>
      </c>
      <c r="C603" s="4" t="str">
        <f t="shared" si="45"/>
        <v>Sunday</v>
      </c>
      <c r="D603" s="4" t="str">
        <f t="shared" si="46"/>
        <v>Feb-2025</v>
      </c>
      <c r="E603" s="2" t="s">
        <v>83</v>
      </c>
      <c r="F603" s="2" t="s">
        <v>54</v>
      </c>
      <c r="G603" s="2" t="s">
        <v>45</v>
      </c>
      <c r="H603" s="2" t="s">
        <v>46</v>
      </c>
      <c r="I603" s="2">
        <v>4</v>
      </c>
      <c r="J603" s="2">
        <v>4303.82</v>
      </c>
      <c r="K603" s="6">
        <v>0.19</v>
      </c>
      <c r="L603" s="2">
        <v>13944.38</v>
      </c>
      <c r="M603" s="2" t="s">
        <v>81</v>
      </c>
      <c r="N603" s="2" t="s">
        <v>48</v>
      </c>
      <c r="O603" s="2" t="s">
        <v>90</v>
      </c>
      <c r="P603" s="2" t="s">
        <v>50</v>
      </c>
      <c r="Q603">
        <f t="shared" si="47"/>
        <v>17215.28</v>
      </c>
      <c r="R603">
        <f t="shared" si="48"/>
        <v>13944.3768</v>
      </c>
      <c r="U603">
        <f t="shared" si="49"/>
        <v>7295.6662896825355</v>
      </c>
    </row>
    <row r="604" spans="1:21" ht="15.75" customHeight="1" x14ac:dyDescent="0.3">
      <c r="A604" s="2" t="s">
        <v>870</v>
      </c>
      <c r="B604" s="4" t="s">
        <v>208</v>
      </c>
      <c r="C604" s="4" t="str">
        <f t="shared" si="45"/>
        <v>Tuesday</v>
      </c>
      <c r="D604" s="4" t="str">
        <f t="shared" si="46"/>
        <v>Jul-2025</v>
      </c>
      <c r="E604" s="2" t="s">
        <v>88</v>
      </c>
      <c r="F604" s="2" t="s">
        <v>44</v>
      </c>
      <c r="G604" s="2" t="s">
        <v>99</v>
      </c>
      <c r="H604" s="2" t="s">
        <v>147</v>
      </c>
      <c r="I604" s="2">
        <v>4</v>
      </c>
      <c r="J604" s="2">
        <v>3549.12</v>
      </c>
      <c r="K604" s="6">
        <v>0</v>
      </c>
      <c r="L604" s="2">
        <v>14196.48</v>
      </c>
      <c r="M604" s="2" t="s">
        <v>81</v>
      </c>
      <c r="N604" s="2" t="s">
        <v>59</v>
      </c>
      <c r="O604" s="2" t="s">
        <v>49</v>
      </c>
      <c r="P604" s="2" t="s">
        <v>50</v>
      </c>
      <c r="Q604">
        <f t="shared" si="47"/>
        <v>14196.48</v>
      </c>
      <c r="R604">
        <f t="shared" si="48"/>
        <v>14196.48</v>
      </c>
      <c r="U604">
        <f t="shared" si="49"/>
        <v>7935.7313319672139</v>
      </c>
    </row>
    <row r="605" spans="1:21" ht="15.75" customHeight="1" x14ac:dyDescent="0.3">
      <c r="A605" s="2" t="s">
        <v>871</v>
      </c>
      <c r="B605" s="4" t="s">
        <v>463</v>
      </c>
      <c r="C605" s="4" t="str">
        <f t="shared" si="45"/>
        <v>Wednesday</v>
      </c>
      <c r="D605" s="4" t="str">
        <f t="shared" si="46"/>
        <v>Jul-2025</v>
      </c>
      <c r="E605" s="2" t="s">
        <v>43</v>
      </c>
      <c r="F605" s="2" t="s">
        <v>44</v>
      </c>
      <c r="G605" s="2" t="s">
        <v>160</v>
      </c>
      <c r="H605" s="2" t="s">
        <v>193</v>
      </c>
      <c r="I605" s="2">
        <v>5</v>
      </c>
      <c r="J605" s="2">
        <v>2757.93</v>
      </c>
      <c r="K605" s="6">
        <v>0.2</v>
      </c>
      <c r="L605" s="2">
        <v>11031.72</v>
      </c>
      <c r="M605" s="2" t="s">
        <v>74</v>
      </c>
      <c r="N605" s="2" t="s">
        <v>65</v>
      </c>
      <c r="O605" s="2" t="s">
        <v>49</v>
      </c>
      <c r="P605" s="2" t="s">
        <v>50</v>
      </c>
      <c r="Q605">
        <f t="shared" si="47"/>
        <v>13789.65</v>
      </c>
      <c r="R605">
        <f t="shared" si="48"/>
        <v>11031.720000000001</v>
      </c>
      <c r="U605">
        <f t="shared" si="49"/>
        <v>7560.0974409448818</v>
      </c>
    </row>
    <row r="606" spans="1:21" ht="15.75" customHeight="1" x14ac:dyDescent="0.3">
      <c r="A606" s="2" t="s">
        <v>872</v>
      </c>
      <c r="B606" s="4" t="s">
        <v>121</v>
      </c>
      <c r="C606" s="4" t="str">
        <f t="shared" si="45"/>
        <v>Monday</v>
      </c>
      <c r="D606" s="4" t="str">
        <f t="shared" si="46"/>
        <v>Feb-2025</v>
      </c>
      <c r="E606" s="2" t="s">
        <v>68</v>
      </c>
      <c r="F606" s="2" t="s">
        <v>72</v>
      </c>
      <c r="G606" s="2" t="s">
        <v>160</v>
      </c>
      <c r="H606" s="2" t="s">
        <v>193</v>
      </c>
      <c r="I606" s="2">
        <v>1</v>
      </c>
      <c r="J606" s="2">
        <v>1976.48</v>
      </c>
      <c r="K606" s="6">
        <v>0.12</v>
      </c>
      <c r="L606" s="2">
        <v>1739.3</v>
      </c>
      <c r="M606" s="2" t="s">
        <v>81</v>
      </c>
      <c r="N606" s="2" t="s">
        <v>48</v>
      </c>
      <c r="O606" s="2" t="s">
        <v>90</v>
      </c>
      <c r="P606" s="2" t="s">
        <v>50</v>
      </c>
      <c r="Q606">
        <f t="shared" si="47"/>
        <v>1976.48</v>
      </c>
      <c r="R606">
        <f t="shared" si="48"/>
        <v>1739.3024</v>
      </c>
      <c r="U606">
        <f t="shared" si="49"/>
        <v>7295.6662896825355</v>
      </c>
    </row>
    <row r="607" spans="1:21" ht="15.75" customHeight="1" x14ac:dyDescent="0.3">
      <c r="A607" s="2" t="s">
        <v>873</v>
      </c>
      <c r="B607" s="4" t="s">
        <v>225</v>
      </c>
      <c r="C607" s="4" t="str">
        <f t="shared" si="45"/>
        <v>Thursday</v>
      </c>
      <c r="D607" s="4" t="str">
        <f t="shared" si="46"/>
        <v>Jun-2025</v>
      </c>
      <c r="E607" s="2" t="s">
        <v>68</v>
      </c>
      <c r="F607" s="2" t="s">
        <v>77</v>
      </c>
      <c r="G607" s="2" t="s">
        <v>57</v>
      </c>
      <c r="H607" s="2" t="s">
        <v>128</v>
      </c>
      <c r="I607" s="2">
        <v>3</v>
      </c>
      <c r="J607" s="2">
        <v>1269.3</v>
      </c>
      <c r="K607" s="6">
        <v>0.03</v>
      </c>
      <c r="L607" s="2">
        <v>3693.66</v>
      </c>
      <c r="M607" s="2" t="s">
        <v>47</v>
      </c>
      <c r="N607" s="2" t="s">
        <v>48</v>
      </c>
      <c r="O607" s="2" t="s">
        <v>60</v>
      </c>
      <c r="P607" s="2" t="s">
        <v>142</v>
      </c>
      <c r="Q607">
        <f t="shared" si="47"/>
        <v>3807.8999999999996</v>
      </c>
      <c r="R607">
        <f t="shared" si="48"/>
        <v>3693.6629999999996</v>
      </c>
      <c r="U607">
        <f t="shared" si="49"/>
        <v>7295.6662896825355</v>
      </c>
    </row>
    <row r="608" spans="1:21" ht="15.75" customHeight="1" x14ac:dyDescent="0.3">
      <c r="A608" s="2" t="s">
        <v>874</v>
      </c>
      <c r="B608" s="4" t="s">
        <v>163</v>
      </c>
      <c r="C608" s="4" t="str">
        <f t="shared" si="45"/>
        <v>Monday</v>
      </c>
      <c r="D608" s="4" t="str">
        <f t="shared" si="46"/>
        <v>Feb-2025</v>
      </c>
      <c r="E608" s="2" t="s">
        <v>43</v>
      </c>
      <c r="F608" s="2" t="s">
        <v>54</v>
      </c>
      <c r="G608" s="2" t="s">
        <v>99</v>
      </c>
      <c r="H608" s="2" t="s">
        <v>107</v>
      </c>
      <c r="I608" s="2">
        <v>4</v>
      </c>
      <c r="J608" s="2">
        <v>1458.01</v>
      </c>
      <c r="K608" s="6">
        <v>0.02</v>
      </c>
      <c r="L608" s="2">
        <v>5715.4</v>
      </c>
      <c r="M608" s="2" t="s">
        <v>81</v>
      </c>
      <c r="N608" s="2" t="s">
        <v>59</v>
      </c>
      <c r="O608" s="2" t="s">
        <v>60</v>
      </c>
      <c r="P608" s="2" t="s">
        <v>50</v>
      </c>
      <c r="Q608">
        <f t="shared" si="47"/>
        <v>5832.04</v>
      </c>
      <c r="R608">
        <f t="shared" si="48"/>
        <v>5715.3991999999998</v>
      </c>
      <c r="U608">
        <f t="shared" si="49"/>
        <v>7935.7313319672139</v>
      </c>
    </row>
    <row r="609" spans="1:21" ht="15.75" customHeight="1" x14ac:dyDescent="0.3">
      <c r="A609" s="2" t="s">
        <v>875</v>
      </c>
      <c r="B609" s="4" t="s">
        <v>600</v>
      </c>
      <c r="C609" s="4" t="str">
        <f t="shared" si="45"/>
        <v>Saturday</v>
      </c>
      <c r="D609" s="4" t="str">
        <f t="shared" si="46"/>
        <v>Jun-2025</v>
      </c>
      <c r="E609" s="2" t="s">
        <v>83</v>
      </c>
      <c r="F609" s="2" t="s">
        <v>44</v>
      </c>
      <c r="G609" s="2" t="s">
        <v>57</v>
      </c>
      <c r="H609" s="2" t="s">
        <v>128</v>
      </c>
      <c r="I609" s="2">
        <v>5</v>
      </c>
      <c r="J609" s="2">
        <v>4507.3100000000004</v>
      </c>
      <c r="K609" s="6">
        <v>0.11</v>
      </c>
      <c r="L609" s="2">
        <v>20057.53</v>
      </c>
      <c r="M609" s="2" t="s">
        <v>64</v>
      </c>
      <c r="N609" s="2" t="s">
        <v>59</v>
      </c>
      <c r="O609" s="2" t="s">
        <v>60</v>
      </c>
      <c r="P609" s="2" t="s">
        <v>50</v>
      </c>
      <c r="Q609">
        <f t="shared" si="47"/>
        <v>22536.550000000003</v>
      </c>
      <c r="R609">
        <f t="shared" si="48"/>
        <v>20057.529500000004</v>
      </c>
      <c r="U609">
        <f t="shared" si="49"/>
        <v>7935.7313319672139</v>
      </c>
    </row>
    <row r="610" spans="1:21" ht="15.75" customHeight="1" x14ac:dyDescent="0.3">
      <c r="A610" s="2" t="s">
        <v>876</v>
      </c>
      <c r="B610" s="4" t="s">
        <v>151</v>
      </c>
      <c r="C610" s="4" t="str">
        <f t="shared" si="45"/>
        <v>Monday</v>
      </c>
      <c r="D610" s="4" t="str">
        <f t="shared" si="46"/>
        <v>Jun-2025</v>
      </c>
      <c r="E610" s="2" t="s">
        <v>53</v>
      </c>
      <c r="F610" s="2" t="s">
        <v>72</v>
      </c>
      <c r="G610" s="2" t="s">
        <v>84</v>
      </c>
      <c r="H610" s="2" t="s">
        <v>93</v>
      </c>
      <c r="I610" s="2">
        <v>3</v>
      </c>
      <c r="J610" s="2">
        <v>4795.46</v>
      </c>
      <c r="K610" s="6">
        <v>0.02</v>
      </c>
      <c r="L610" s="2">
        <v>14098.65</v>
      </c>
      <c r="M610" s="2" t="s">
        <v>74</v>
      </c>
      <c r="N610" s="2" t="s">
        <v>48</v>
      </c>
      <c r="O610" s="2" t="s">
        <v>90</v>
      </c>
      <c r="P610" s="2" t="s">
        <v>50</v>
      </c>
      <c r="Q610">
        <f t="shared" si="47"/>
        <v>14386.380000000001</v>
      </c>
      <c r="R610">
        <f t="shared" si="48"/>
        <v>14098.652400000001</v>
      </c>
      <c r="U610">
        <f t="shared" si="49"/>
        <v>7295.6662896825355</v>
      </c>
    </row>
    <row r="611" spans="1:21" ht="15.75" customHeight="1" x14ac:dyDescent="0.3">
      <c r="A611" s="2" t="s">
        <v>877</v>
      </c>
      <c r="B611" s="4" t="s">
        <v>427</v>
      </c>
      <c r="C611" s="4" t="str">
        <f t="shared" si="45"/>
        <v>Thursday</v>
      </c>
      <c r="D611" s="4" t="str">
        <f t="shared" si="46"/>
        <v>Feb-2025</v>
      </c>
      <c r="E611" s="2" t="s">
        <v>88</v>
      </c>
      <c r="F611" s="2" t="s">
        <v>77</v>
      </c>
      <c r="G611" s="2" t="s">
        <v>99</v>
      </c>
      <c r="H611" s="2" t="s">
        <v>147</v>
      </c>
      <c r="I611" s="2">
        <v>1</v>
      </c>
      <c r="J611" s="2">
        <v>1536.53</v>
      </c>
      <c r="K611" s="6">
        <v>0.24</v>
      </c>
      <c r="L611" s="2">
        <v>1167.76</v>
      </c>
      <c r="M611" s="2" t="s">
        <v>47</v>
      </c>
      <c r="N611" s="2" t="s">
        <v>59</v>
      </c>
      <c r="O611" s="2" t="s">
        <v>49</v>
      </c>
      <c r="P611" s="2" t="s">
        <v>50</v>
      </c>
      <c r="Q611">
        <f t="shared" si="47"/>
        <v>1536.53</v>
      </c>
      <c r="R611">
        <f t="shared" si="48"/>
        <v>1167.7628</v>
      </c>
      <c r="U611">
        <f t="shared" si="49"/>
        <v>7935.7313319672139</v>
      </c>
    </row>
    <row r="612" spans="1:21" ht="15.75" customHeight="1" x14ac:dyDescent="0.3">
      <c r="A612" s="2" t="s">
        <v>878</v>
      </c>
      <c r="B612" s="4" t="s">
        <v>223</v>
      </c>
      <c r="C612" s="4" t="str">
        <f t="shared" si="45"/>
        <v>Monday</v>
      </c>
      <c r="D612" s="4" t="str">
        <f t="shared" si="46"/>
        <v>Jun-2025</v>
      </c>
      <c r="E612" s="2" t="s">
        <v>53</v>
      </c>
      <c r="F612" s="2" t="s">
        <v>72</v>
      </c>
      <c r="G612" s="2" t="s">
        <v>84</v>
      </c>
      <c r="H612" s="2" t="s">
        <v>85</v>
      </c>
      <c r="I612" s="2">
        <v>1</v>
      </c>
      <c r="J612" s="2">
        <v>207.98</v>
      </c>
      <c r="K612" s="6">
        <v>0.2</v>
      </c>
      <c r="L612" s="2">
        <v>166.38</v>
      </c>
      <c r="M612" s="2" t="s">
        <v>81</v>
      </c>
      <c r="N612" s="2" t="s">
        <v>48</v>
      </c>
      <c r="O612" s="2" t="s">
        <v>49</v>
      </c>
      <c r="P612" s="2" t="s">
        <v>50</v>
      </c>
      <c r="Q612">
        <f t="shared" si="47"/>
        <v>207.98</v>
      </c>
      <c r="R612">
        <f t="shared" si="48"/>
        <v>166.38400000000001</v>
      </c>
      <c r="U612">
        <f t="shared" si="49"/>
        <v>7295.6662896825355</v>
      </c>
    </row>
    <row r="613" spans="1:21" ht="15.75" customHeight="1" x14ac:dyDescent="0.3">
      <c r="A613" s="2" t="s">
        <v>879</v>
      </c>
      <c r="B613" s="4" t="s">
        <v>880</v>
      </c>
      <c r="C613" s="4" t="str">
        <f t="shared" si="45"/>
        <v>Monday</v>
      </c>
      <c r="D613" s="4" t="str">
        <f t="shared" si="46"/>
        <v>Mar-2025</v>
      </c>
      <c r="E613" s="2" t="s">
        <v>83</v>
      </c>
      <c r="F613" s="2" t="s">
        <v>77</v>
      </c>
      <c r="G613" s="2" t="s">
        <v>160</v>
      </c>
      <c r="H613" s="2" t="s">
        <v>180</v>
      </c>
      <c r="I613" s="2">
        <v>5</v>
      </c>
      <c r="J613" s="2">
        <v>4225.3500000000004</v>
      </c>
      <c r="K613" s="6">
        <v>0.11</v>
      </c>
      <c r="L613" s="2">
        <v>18802.810000000001</v>
      </c>
      <c r="M613" s="2" t="s">
        <v>64</v>
      </c>
      <c r="N613" s="2" t="s">
        <v>59</v>
      </c>
      <c r="O613" s="2" t="s">
        <v>60</v>
      </c>
      <c r="P613" s="2" t="s">
        <v>69</v>
      </c>
      <c r="Q613">
        <f t="shared" si="47"/>
        <v>21126.75</v>
      </c>
      <c r="R613">
        <f t="shared" si="48"/>
        <v>18802.807499999999</v>
      </c>
      <c r="U613">
        <f t="shared" si="49"/>
        <v>7935.7313319672139</v>
      </c>
    </row>
    <row r="614" spans="1:21" ht="15.75" customHeight="1" x14ac:dyDescent="0.3">
      <c r="A614" s="2" t="s">
        <v>881</v>
      </c>
      <c r="B614" s="4" t="s">
        <v>56</v>
      </c>
      <c r="C614" s="4" t="str">
        <f t="shared" si="45"/>
        <v>Tuesday</v>
      </c>
      <c r="D614" s="4" t="str">
        <f t="shared" si="46"/>
        <v>Jan-2025</v>
      </c>
      <c r="E614" s="2" t="s">
        <v>43</v>
      </c>
      <c r="F614" s="2" t="s">
        <v>77</v>
      </c>
      <c r="G614" s="2" t="s">
        <v>160</v>
      </c>
      <c r="H614" s="2" t="s">
        <v>161</v>
      </c>
      <c r="I614" s="2">
        <v>3</v>
      </c>
      <c r="J614" s="2">
        <v>4856.55</v>
      </c>
      <c r="K614" s="6">
        <v>0.19</v>
      </c>
      <c r="L614" s="2">
        <v>11801.42</v>
      </c>
      <c r="M614" s="2" t="s">
        <v>47</v>
      </c>
      <c r="N614" s="2" t="s">
        <v>65</v>
      </c>
      <c r="O614" s="2" t="s">
        <v>90</v>
      </c>
      <c r="P614" s="2" t="s">
        <v>50</v>
      </c>
      <c r="Q614">
        <f t="shared" si="47"/>
        <v>14569.650000000001</v>
      </c>
      <c r="R614">
        <f t="shared" si="48"/>
        <v>11801.416500000001</v>
      </c>
      <c r="U614">
        <f t="shared" si="49"/>
        <v>7560.0974409448818</v>
      </c>
    </row>
    <row r="615" spans="1:21" ht="15.75" customHeight="1" x14ac:dyDescent="0.3">
      <c r="A615" s="2" t="s">
        <v>882</v>
      </c>
      <c r="B615" s="4" t="s">
        <v>427</v>
      </c>
      <c r="C615" s="4" t="str">
        <f t="shared" si="45"/>
        <v>Thursday</v>
      </c>
      <c r="D615" s="4" t="str">
        <f t="shared" si="46"/>
        <v>Feb-2025</v>
      </c>
      <c r="E615" s="2" t="s">
        <v>68</v>
      </c>
      <c r="F615" s="2" t="s">
        <v>77</v>
      </c>
      <c r="G615" s="2" t="s">
        <v>84</v>
      </c>
      <c r="H615" s="2" t="s">
        <v>119</v>
      </c>
      <c r="I615" s="2">
        <v>5</v>
      </c>
      <c r="J615" s="2">
        <v>1497.71</v>
      </c>
      <c r="K615" s="6">
        <v>0.24</v>
      </c>
      <c r="L615" s="2">
        <v>5691.3</v>
      </c>
      <c r="M615" s="2" t="s">
        <v>47</v>
      </c>
      <c r="N615" s="2" t="s">
        <v>59</v>
      </c>
      <c r="O615" s="2" t="s">
        <v>49</v>
      </c>
      <c r="P615" s="2" t="s">
        <v>50</v>
      </c>
      <c r="Q615">
        <f t="shared" si="47"/>
        <v>7488.55</v>
      </c>
      <c r="R615">
        <f t="shared" si="48"/>
        <v>5691.2979999999998</v>
      </c>
      <c r="U615">
        <f t="shared" si="49"/>
        <v>7935.7313319672139</v>
      </c>
    </row>
    <row r="616" spans="1:21" ht="15.75" customHeight="1" x14ac:dyDescent="0.3">
      <c r="A616" s="2" t="s">
        <v>883</v>
      </c>
      <c r="B616" s="4" t="s">
        <v>62</v>
      </c>
      <c r="C616" s="4" t="str">
        <f t="shared" si="45"/>
        <v>Monday</v>
      </c>
      <c r="D616" s="4" t="str">
        <f t="shared" si="46"/>
        <v>May-2025</v>
      </c>
      <c r="E616" s="2" t="s">
        <v>43</v>
      </c>
      <c r="F616" s="2" t="s">
        <v>44</v>
      </c>
      <c r="G616" s="2" t="s">
        <v>45</v>
      </c>
      <c r="H616" s="2" t="s">
        <v>46</v>
      </c>
      <c r="I616" s="2">
        <v>4</v>
      </c>
      <c r="J616" s="2">
        <v>1376</v>
      </c>
      <c r="K616" s="6">
        <v>0.05</v>
      </c>
      <c r="L616" s="2">
        <v>5228.8</v>
      </c>
      <c r="M616" s="2" t="s">
        <v>64</v>
      </c>
      <c r="N616" s="2" t="s">
        <v>48</v>
      </c>
      <c r="O616" s="2" t="s">
        <v>49</v>
      </c>
      <c r="P616" s="2" t="s">
        <v>50</v>
      </c>
      <c r="Q616">
        <f t="shared" si="47"/>
        <v>5504</v>
      </c>
      <c r="R616">
        <f t="shared" si="48"/>
        <v>5228.8</v>
      </c>
      <c r="U616">
        <f t="shared" si="49"/>
        <v>7295.6662896825355</v>
      </c>
    </row>
    <row r="617" spans="1:21" ht="15.75" customHeight="1" x14ac:dyDescent="0.3">
      <c r="A617" s="2" t="s">
        <v>884</v>
      </c>
      <c r="B617" s="4" t="s">
        <v>208</v>
      </c>
      <c r="C617" s="4" t="str">
        <f t="shared" si="45"/>
        <v>Tuesday</v>
      </c>
      <c r="D617" s="4" t="str">
        <f t="shared" si="46"/>
        <v>Jul-2025</v>
      </c>
      <c r="E617" s="2" t="s">
        <v>43</v>
      </c>
      <c r="F617" s="2" t="s">
        <v>54</v>
      </c>
      <c r="G617" s="2" t="s">
        <v>160</v>
      </c>
      <c r="H617" s="2" t="s">
        <v>161</v>
      </c>
      <c r="I617" s="2">
        <v>2</v>
      </c>
      <c r="J617" s="2">
        <v>2714.85</v>
      </c>
      <c r="K617" s="6">
        <v>0.03</v>
      </c>
      <c r="L617" s="2">
        <v>5266.81</v>
      </c>
      <c r="M617" s="2" t="s">
        <v>74</v>
      </c>
      <c r="N617" s="2" t="s">
        <v>59</v>
      </c>
      <c r="O617" s="2" t="s">
        <v>90</v>
      </c>
      <c r="P617" s="2" t="s">
        <v>69</v>
      </c>
      <c r="Q617">
        <f t="shared" si="47"/>
        <v>5429.7</v>
      </c>
      <c r="R617">
        <f t="shared" si="48"/>
        <v>5266.8089999999993</v>
      </c>
      <c r="U617">
        <f t="shared" si="49"/>
        <v>7935.7313319672139</v>
      </c>
    </row>
    <row r="618" spans="1:21" ht="15.75" customHeight="1" x14ac:dyDescent="0.3">
      <c r="A618" s="2" t="s">
        <v>885</v>
      </c>
      <c r="B618" s="4" t="s">
        <v>549</v>
      </c>
      <c r="C618" s="4" t="str">
        <f t="shared" si="45"/>
        <v>Saturday</v>
      </c>
      <c r="D618" s="4" t="str">
        <f t="shared" si="46"/>
        <v>Mar-2025</v>
      </c>
      <c r="E618" s="2" t="s">
        <v>43</v>
      </c>
      <c r="F618" s="2" t="s">
        <v>72</v>
      </c>
      <c r="G618" s="2" t="s">
        <v>99</v>
      </c>
      <c r="H618" s="2" t="s">
        <v>147</v>
      </c>
      <c r="I618" s="2">
        <v>5</v>
      </c>
      <c r="J618" s="2">
        <v>4880.45</v>
      </c>
      <c r="K618" s="6">
        <v>0.08</v>
      </c>
      <c r="L618" s="2">
        <v>22450.07</v>
      </c>
      <c r="M618" s="2" t="s">
        <v>47</v>
      </c>
      <c r="N618" s="2" t="s">
        <v>48</v>
      </c>
      <c r="O618" s="2" t="s">
        <v>49</v>
      </c>
      <c r="P618" s="2" t="s">
        <v>50</v>
      </c>
      <c r="Q618">
        <f t="shared" si="47"/>
        <v>24402.25</v>
      </c>
      <c r="R618">
        <f t="shared" si="48"/>
        <v>22450.07</v>
      </c>
      <c r="U618">
        <f t="shared" si="49"/>
        <v>7295.6662896825355</v>
      </c>
    </row>
    <row r="619" spans="1:21" ht="15.75" customHeight="1" x14ac:dyDescent="0.3">
      <c r="A619" s="2" t="s">
        <v>886</v>
      </c>
      <c r="B619" s="4" t="s">
        <v>449</v>
      </c>
      <c r="C619" s="4" t="str">
        <f t="shared" si="45"/>
        <v>Tuesday</v>
      </c>
      <c r="D619" s="4" t="str">
        <f t="shared" si="46"/>
        <v>Jun-2025</v>
      </c>
      <c r="E619" s="2" t="s">
        <v>68</v>
      </c>
      <c r="F619" s="2" t="s">
        <v>44</v>
      </c>
      <c r="G619" s="2" t="s">
        <v>160</v>
      </c>
      <c r="H619" s="2" t="s">
        <v>161</v>
      </c>
      <c r="I619" s="2">
        <v>1</v>
      </c>
      <c r="J619" s="2">
        <v>3685.04</v>
      </c>
      <c r="K619" s="6">
        <v>0.23</v>
      </c>
      <c r="L619" s="2">
        <v>2837.48</v>
      </c>
      <c r="M619" s="2" t="s">
        <v>74</v>
      </c>
      <c r="N619" s="2" t="s">
        <v>65</v>
      </c>
      <c r="O619" s="2" t="s">
        <v>90</v>
      </c>
      <c r="P619" s="2" t="s">
        <v>50</v>
      </c>
      <c r="Q619">
        <f t="shared" si="47"/>
        <v>3685.04</v>
      </c>
      <c r="R619">
        <f t="shared" si="48"/>
        <v>2837.4807999999998</v>
      </c>
      <c r="U619">
        <f t="shared" si="49"/>
        <v>7560.0974409448818</v>
      </c>
    </row>
    <row r="620" spans="1:21" ht="15.75" customHeight="1" x14ac:dyDescent="0.3">
      <c r="A620" s="2" t="s">
        <v>887</v>
      </c>
      <c r="B620" s="4" t="s">
        <v>463</v>
      </c>
      <c r="C620" s="4" t="str">
        <f t="shared" si="45"/>
        <v>Wednesday</v>
      </c>
      <c r="D620" s="4" t="str">
        <f t="shared" si="46"/>
        <v>Jul-2025</v>
      </c>
      <c r="E620" s="2" t="s">
        <v>83</v>
      </c>
      <c r="F620" s="2" t="s">
        <v>77</v>
      </c>
      <c r="G620" s="2" t="s">
        <v>84</v>
      </c>
      <c r="H620" s="2" t="s">
        <v>119</v>
      </c>
      <c r="I620" s="2">
        <v>3</v>
      </c>
      <c r="J620" s="2">
        <v>369.66</v>
      </c>
      <c r="K620" s="6">
        <v>0.16</v>
      </c>
      <c r="L620" s="2">
        <v>931.54</v>
      </c>
      <c r="M620" s="2" t="s">
        <v>81</v>
      </c>
      <c r="N620" s="2" t="s">
        <v>48</v>
      </c>
      <c r="O620" s="2" t="s">
        <v>49</v>
      </c>
      <c r="P620" s="2" t="s">
        <v>142</v>
      </c>
      <c r="Q620">
        <f t="shared" si="47"/>
        <v>1108.98</v>
      </c>
      <c r="R620">
        <f t="shared" si="48"/>
        <v>931.54319999999996</v>
      </c>
      <c r="U620">
        <f t="shared" si="49"/>
        <v>7295.6662896825355</v>
      </c>
    </row>
    <row r="621" spans="1:21" ht="15.75" customHeight="1" x14ac:dyDescent="0.3">
      <c r="A621" s="2" t="s">
        <v>888</v>
      </c>
      <c r="B621" s="4" t="s">
        <v>576</v>
      </c>
      <c r="C621" s="4" t="str">
        <f t="shared" si="45"/>
        <v>Sunday</v>
      </c>
      <c r="D621" s="4" t="str">
        <f t="shared" si="46"/>
        <v>Mar-2025</v>
      </c>
      <c r="E621" s="2" t="s">
        <v>53</v>
      </c>
      <c r="F621" s="2" t="s">
        <v>54</v>
      </c>
      <c r="G621" s="2" t="s">
        <v>160</v>
      </c>
      <c r="H621" s="2" t="s">
        <v>161</v>
      </c>
      <c r="I621" s="2">
        <v>4</v>
      </c>
      <c r="J621" s="2">
        <v>3417.61</v>
      </c>
      <c r="K621" s="6">
        <v>0.24</v>
      </c>
      <c r="L621" s="2">
        <v>10389.530000000001</v>
      </c>
      <c r="M621" s="2" t="s">
        <v>95</v>
      </c>
      <c r="N621" s="2" t="s">
        <v>59</v>
      </c>
      <c r="O621" s="2" t="s">
        <v>49</v>
      </c>
      <c r="P621" s="2" t="s">
        <v>50</v>
      </c>
      <c r="Q621">
        <f t="shared" si="47"/>
        <v>13670.44</v>
      </c>
      <c r="R621">
        <f t="shared" si="48"/>
        <v>10389.5344</v>
      </c>
      <c r="U621">
        <f t="shared" si="49"/>
        <v>7935.7313319672139</v>
      </c>
    </row>
    <row r="622" spans="1:21" ht="15.75" customHeight="1" x14ac:dyDescent="0.3">
      <c r="A622" s="2" t="s">
        <v>889</v>
      </c>
      <c r="B622" s="4" t="s">
        <v>600</v>
      </c>
      <c r="C622" s="4" t="str">
        <f t="shared" si="45"/>
        <v>Saturday</v>
      </c>
      <c r="D622" s="4" t="str">
        <f t="shared" si="46"/>
        <v>Jun-2025</v>
      </c>
      <c r="E622" s="2" t="s">
        <v>43</v>
      </c>
      <c r="F622" s="2" t="s">
        <v>72</v>
      </c>
      <c r="G622" s="2" t="s">
        <v>160</v>
      </c>
      <c r="H622" s="2" t="s">
        <v>193</v>
      </c>
      <c r="I622" s="2">
        <v>4</v>
      </c>
      <c r="J622" s="2">
        <v>1911.19</v>
      </c>
      <c r="K622" s="6">
        <v>0.09</v>
      </c>
      <c r="L622" s="2">
        <v>6956.73</v>
      </c>
      <c r="M622" s="2" t="s">
        <v>74</v>
      </c>
      <c r="N622" s="2" t="s">
        <v>48</v>
      </c>
      <c r="O622" s="2" t="s">
        <v>60</v>
      </c>
      <c r="P622" s="2" t="s">
        <v>50</v>
      </c>
      <c r="Q622">
        <f t="shared" si="47"/>
        <v>7644.76</v>
      </c>
      <c r="R622">
        <f t="shared" si="48"/>
        <v>6956.7316000000001</v>
      </c>
      <c r="U622">
        <f t="shared" si="49"/>
        <v>7295.6662896825355</v>
      </c>
    </row>
    <row r="623" spans="1:21" ht="15.75" customHeight="1" x14ac:dyDescent="0.3">
      <c r="A623" s="2" t="s">
        <v>890</v>
      </c>
      <c r="B623" s="4" t="s">
        <v>265</v>
      </c>
      <c r="C623" s="4" t="str">
        <f t="shared" si="45"/>
        <v>Tuesday</v>
      </c>
      <c r="D623" s="4" t="str">
        <f t="shared" si="46"/>
        <v>May-2025</v>
      </c>
      <c r="E623" s="2" t="s">
        <v>88</v>
      </c>
      <c r="F623" s="2" t="s">
        <v>54</v>
      </c>
      <c r="G623" s="2" t="s">
        <v>84</v>
      </c>
      <c r="H623" s="2" t="s">
        <v>93</v>
      </c>
      <c r="I623" s="2">
        <v>4</v>
      </c>
      <c r="J623" s="2">
        <v>4038.06</v>
      </c>
      <c r="K623" s="6">
        <v>7.0000000000000007E-2</v>
      </c>
      <c r="L623" s="2">
        <v>15021.58</v>
      </c>
      <c r="M623" s="2" t="s">
        <v>74</v>
      </c>
      <c r="N623" s="2" t="s">
        <v>59</v>
      </c>
      <c r="O623" s="2" t="s">
        <v>49</v>
      </c>
      <c r="P623" s="2" t="s">
        <v>50</v>
      </c>
      <c r="Q623">
        <f t="shared" si="47"/>
        <v>16152.24</v>
      </c>
      <c r="R623">
        <f t="shared" si="48"/>
        <v>15021.583199999999</v>
      </c>
      <c r="U623">
        <f t="shared" si="49"/>
        <v>7935.7313319672139</v>
      </c>
    </row>
    <row r="624" spans="1:21" ht="15.75" customHeight="1" x14ac:dyDescent="0.3">
      <c r="A624" s="2" t="s">
        <v>891</v>
      </c>
      <c r="B624" s="4" t="s">
        <v>225</v>
      </c>
      <c r="C624" s="4" t="str">
        <f t="shared" si="45"/>
        <v>Thursday</v>
      </c>
      <c r="D624" s="4" t="str">
        <f t="shared" si="46"/>
        <v>Jun-2025</v>
      </c>
      <c r="E624" s="2" t="s">
        <v>68</v>
      </c>
      <c r="F624" s="2" t="s">
        <v>72</v>
      </c>
      <c r="G624" s="2" t="s">
        <v>84</v>
      </c>
      <c r="H624" s="2" t="s">
        <v>119</v>
      </c>
      <c r="I624" s="2">
        <v>2</v>
      </c>
      <c r="J624" s="2">
        <v>1118.1400000000001</v>
      </c>
      <c r="K624" s="6">
        <v>0.12</v>
      </c>
      <c r="L624" s="2">
        <v>1967.93</v>
      </c>
      <c r="M624" s="2" t="s">
        <v>64</v>
      </c>
      <c r="N624" s="2" t="s">
        <v>48</v>
      </c>
      <c r="O624" s="2" t="s">
        <v>49</v>
      </c>
      <c r="P624" s="2" t="s">
        <v>50</v>
      </c>
      <c r="Q624">
        <f t="shared" si="47"/>
        <v>2236.2800000000002</v>
      </c>
      <c r="R624">
        <f t="shared" si="48"/>
        <v>1967.9264000000003</v>
      </c>
      <c r="U624">
        <f t="shared" si="49"/>
        <v>7295.6662896825355</v>
      </c>
    </row>
    <row r="625" spans="1:21" ht="15.75" customHeight="1" x14ac:dyDescent="0.3">
      <c r="A625" s="2" t="s">
        <v>892</v>
      </c>
      <c r="B625" s="4" t="s">
        <v>480</v>
      </c>
      <c r="C625" s="4" t="str">
        <f t="shared" si="45"/>
        <v>Sunday</v>
      </c>
      <c r="D625" s="4" t="str">
        <f t="shared" si="46"/>
        <v>May-2025</v>
      </c>
      <c r="E625" s="2" t="s">
        <v>53</v>
      </c>
      <c r="F625" s="2" t="s">
        <v>77</v>
      </c>
      <c r="G625" s="2" t="s">
        <v>57</v>
      </c>
      <c r="H625" s="2" t="s">
        <v>141</v>
      </c>
      <c r="I625" s="2">
        <v>3</v>
      </c>
      <c r="J625" s="2">
        <v>2131.12</v>
      </c>
      <c r="K625" s="6">
        <v>0.14000000000000001</v>
      </c>
      <c r="L625" s="2">
        <v>5498.29</v>
      </c>
      <c r="M625" s="2" t="s">
        <v>95</v>
      </c>
      <c r="N625" s="2" t="s">
        <v>65</v>
      </c>
      <c r="O625" s="2" t="s">
        <v>49</v>
      </c>
      <c r="P625" s="2" t="s">
        <v>50</v>
      </c>
      <c r="Q625">
        <f t="shared" si="47"/>
        <v>6393.36</v>
      </c>
      <c r="R625">
        <f t="shared" si="48"/>
        <v>5498.2896000000001</v>
      </c>
      <c r="U625">
        <f t="shared" si="49"/>
        <v>7560.0974409448818</v>
      </c>
    </row>
    <row r="626" spans="1:21" ht="15.75" customHeight="1" x14ac:dyDescent="0.3">
      <c r="A626" s="2" t="s">
        <v>893</v>
      </c>
      <c r="B626" s="4" t="s">
        <v>151</v>
      </c>
      <c r="C626" s="4" t="str">
        <f t="shared" si="45"/>
        <v>Monday</v>
      </c>
      <c r="D626" s="4" t="str">
        <f t="shared" si="46"/>
        <v>Jun-2025</v>
      </c>
      <c r="E626" s="2" t="s">
        <v>68</v>
      </c>
      <c r="F626" s="2" t="s">
        <v>54</v>
      </c>
      <c r="G626" s="2" t="s">
        <v>84</v>
      </c>
      <c r="H626" s="2" t="s">
        <v>89</v>
      </c>
      <c r="I626" s="2">
        <v>3</v>
      </c>
      <c r="J626" s="2">
        <v>4189.47</v>
      </c>
      <c r="K626" s="6">
        <v>0.08</v>
      </c>
      <c r="L626" s="2">
        <v>11562.94</v>
      </c>
      <c r="M626" s="2" t="s">
        <v>74</v>
      </c>
      <c r="N626" s="2" t="s">
        <v>48</v>
      </c>
      <c r="O626" s="2" t="s">
        <v>49</v>
      </c>
      <c r="P626" s="2" t="s">
        <v>50</v>
      </c>
      <c r="Q626">
        <f t="shared" si="47"/>
        <v>12568.41</v>
      </c>
      <c r="R626">
        <f t="shared" si="48"/>
        <v>11562.9372</v>
      </c>
      <c r="U626">
        <f t="shared" si="49"/>
        <v>7295.6662896825355</v>
      </c>
    </row>
    <row r="627" spans="1:21" ht="15.75" customHeight="1" x14ac:dyDescent="0.3">
      <c r="A627" s="2" t="s">
        <v>894</v>
      </c>
      <c r="B627" s="4" t="s">
        <v>393</v>
      </c>
      <c r="C627" s="4" t="str">
        <f t="shared" si="45"/>
        <v>Thursday</v>
      </c>
      <c r="D627" s="4" t="str">
        <f t="shared" si="46"/>
        <v>Feb-2025</v>
      </c>
      <c r="E627" s="2" t="s">
        <v>43</v>
      </c>
      <c r="F627" s="2" t="s">
        <v>54</v>
      </c>
      <c r="G627" s="2" t="s">
        <v>45</v>
      </c>
      <c r="H627" s="2" t="s">
        <v>78</v>
      </c>
      <c r="I627" s="2">
        <v>4</v>
      </c>
      <c r="J627" s="2">
        <v>708.47</v>
      </c>
      <c r="K627" s="6">
        <v>0.17</v>
      </c>
      <c r="L627" s="2">
        <v>2352.12</v>
      </c>
      <c r="M627" s="2" t="s">
        <v>81</v>
      </c>
      <c r="N627" s="2" t="s">
        <v>59</v>
      </c>
      <c r="O627" s="2" t="s">
        <v>60</v>
      </c>
      <c r="P627" s="2" t="s">
        <v>50</v>
      </c>
      <c r="Q627">
        <f t="shared" si="47"/>
        <v>2833.88</v>
      </c>
      <c r="R627">
        <f t="shared" si="48"/>
        <v>2352.1203999999998</v>
      </c>
      <c r="U627">
        <f t="shared" si="49"/>
        <v>7935.7313319672139</v>
      </c>
    </row>
    <row r="628" spans="1:21" ht="15.75" customHeight="1" x14ac:dyDescent="0.3">
      <c r="A628" s="2" t="s">
        <v>895</v>
      </c>
      <c r="B628" s="4" t="s">
        <v>195</v>
      </c>
      <c r="C628" s="4" t="str">
        <f t="shared" si="45"/>
        <v>Sunday</v>
      </c>
      <c r="D628" s="4" t="str">
        <f t="shared" si="46"/>
        <v>Feb-2025</v>
      </c>
      <c r="E628" s="2" t="s">
        <v>53</v>
      </c>
      <c r="F628" s="2" t="s">
        <v>54</v>
      </c>
      <c r="G628" s="2" t="s">
        <v>99</v>
      </c>
      <c r="H628" s="2" t="s">
        <v>100</v>
      </c>
      <c r="I628" s="2">
        <v>1</v>
      </c>
      <c r="J628" s="2">
        <v>3034.57</v>
      </c>
      <c r="K628" s="6">
        <v>0.09</v>
      </c>
      <c r="L628" s="2">
        <v>2761.46</v>
      </c>
      <c r="M628" s="2" t="s">
        <v>81</v>
      </c>
      <c r="N628" s="2" t="s">
        <v>65</v>
      </c>
      <c r="O628" s="2" t="s">
        <v>60</v>
      </c>
      <c r="P628" s="2" t="s">
        <v>69</v>
      </c>
      <c r="Q628">
        <f t="shared" si="47"/>
        <v>3034.57</v>
      </c>
      <c r="R628">
        <f t="shared" si="48"/>
        <v>2761.4587000000001</v>
      </c>
      <c r="U628">
        <f t="shared" si="49"/>
        <v>7560.0974409448818</v>
      </c>
    </row>
    <row r="629" spans="1:21" ht="15.75" customHeight="1" x14ac:dyDescent="0.3">
      <c r="A629" s="2" t="s">
        <v>896</v>
      </c>
      <c r="B629" s="4" t="s">
        <v>172</v>
      </c>
      <c r="C629" s="4" t="str">
        <f t="shared" si="45"/>
        <v>Sunday</v>
      </c>
      <c r="D629" s="4" t="str">
        <f t="shared" si="46"/>
        <v>Feb-2025</v>
      </c>
      <c r="E629" s="2" t="s">
        <v>43</v>
      </c>
      <c r="F629" s="2" t="s">
        <v>44</v>
      </c>
      <c r="G629" s="2" t="s">
        <v>84</v>
      </c>
      <c r="H629" s="2" t="s">
        <v>93</v>
      </c>
      <c r="I629" s="2">
        <v>5</v>
      </c>
      <c r="J629" s="2">
        <v>185.97</v>
      </c>
      <c r="K629" s="6">
        <v>0.06</v>
      </c>
      <c r="L629" s="2">
        <v>874.06</v>
      </c>
      <c r="M629" s="2" t="s">
        <v>64</v>
      </c>
      <c r="N629" s="2" t="s">
        <v>59</v>
      </c>
      <c r="O629" s="2" t="s">
        <v>49</v>
      </c>
      <c r="P629" s="2" t="s">
        <v>50</v>
      </c>
      <c r="Q629">
        <f t="shared" si="47"/>
        <v>929.85</v>
      </c>
      <c r="R629">
        <f t="shared" si="48"/>
        <v>874.05899999999997</v>
      </c>
      <c r="U629">
        <f t="shared" si="49"/>
        <v>7935.7313319672139</v>
      </c>
    </row>
    <row r="630" spans="1:21" ht="15.75" customHeight="1" x14ac:dyDescent="0.3">
      <c r="A630" s="2" t="s">
        <v>897</v>
      </c>
      <c r="B630" s="4" t="s">
        <v>572</v>
      </c>
      <c r="C630" s="4" t="str">
        <f t="shared" si="45"/>
        <v>Wednesday</v>
      </c>
      <c r="D630" s="4" t="str">
        <f t="shared" si="46"/>
        <v>Jun-2025</v>
      </c>
      <c r="E630" s="2" t="s">
        <v>43</v>
      </c>
      <c r="F630" s="2" t="s">
        <v>44</v>
      </c>
      <c r="G630" s="2" t="s">
        <v>84</v>
      </c>
      <c r="H630" s="2" t="s">
        <v>119</v>
      </c>
      <c r="I630" s="2">
        <v>3</v>
      </c>
      <c r="J630" s="2">
        <v>1869.7</v>
      </c>
      <c r="K630" s="6">
        <v>0.16</v>
      </c>
      <c r="L630" s="2">
        <v>4711.6400000000003</v>
      </c>
      <c r="M630" s="2" t="s">
        <v>47</v>
      </c>
      <c r="N630" s="2" t="s">
        <v>48</v>
      </c>
      <c r="O630" s="2" t="s">
        <v>60</v>
      </c>
      <c r="P630" s="2" t="s">
        <v>50</v>
      </c>
      <c r="Q630">
        <f t="shared" si="47"/>
        <v>5609.1</v>
      </c>
      <c r="R630">
        <f t="shared" si="48"/>
        <v>4711.6440000000002</v>
      </c>
      <c r="U630">
        <f t="shared" si="49"/>
        <v>7295.6662896825355</v>
      </c>
    </row>
    <row r="631" spans="1:21" ht="15.75" customHeight="1" x14ac:dyDescent="0.3">
      <c r="A631" s="2" t="s">
        <v>898</v>
      </c>
      <c r="B631" s="4" t="s">
        <v>138</v>
      </c>
      <c r="C631" s="4" t="str">
        <f t="shared" si="45"/>
        <v>Monday</v>
      </c>
      <c r="D631" s="4" t="str">
        <f t="shared" si="46"/>
        <v>May-2025</v>
      </c>
      <c r="E631" s="2" t="s">
        <v>68</v>
      </c>
      <c r="F631" s="2" t="s">
        <v>72</v>
      </c>
      <c r="G631" s="2" t="s">
        <v>57</v>
      </c>
      <c r="H631" s="2" t="s">
        <v>128</v>
      </c>
      <c r="I631" s="2">
        <v>2</v>
      </c>
      <c r="J631" s="2">
        <v>3846.98</v>
      </c>
      <c r="K631" s="6">
        <v>0.15</v>
      </c>
      <c r="L631" s="2">
        <v>6539.87</v>
      </c>
      <c r="M631" s="2" t="s">
        <v>47</v>
      </c>
      <c r="N631" s="2" t="s">
        <v>59</v>
      </c>
      <c r="O631" s="2" t="s">
        <v>90</v>
      </c>
      <c r="P631" s="2" t="s">
        <v>69</v>
      </c>
      <c r="Q631">
        <f t="shared" si="47"/>
        <v>7693.96</v>
      </c>
      <c r="R631">
        <f t="shared" si="48"/>
        <v>6539.866</v>
      </c>
      <c r="U631">
        <f t="shared" si="49"/>
        <v>7935.7313319672139</v>
      </c>
    </row>
    <row r="632" spans="1:21" ht="15.75" customHeight="1" x14ac:dyDescent="0.3">
      <c r="A632" s="2" t="s">
        <v>899</v>
      </c>
      <c r="B632" s="4" t="s">
        <v>431</v>
      </c>
      <c r="C632" s="4" t="str">
        <f t="shared" si="45"/>
        <v>Thursday</v>
      </c>
      <c r="D632" s="4" t="str">
        <f t="shared" si="46"/>
        <v>Jan-2025</v>
      </c>
      <c r="E632" s="2" t="s">
        <v>43</v>
      </c>
      <c r="F632" s="2" t="s">
        <v>72</v>
      </c>
      <c r="G632" s="2" t="s">
        <v>160</v>
      </c>
      <c r="H632" s="2" t="s">
        <v>180</v>
      </c>
      <c r="I632" s="2">
        <v>5</v>
      </c>
      <c r="J632" s="2">
        <v>1822.98</v>
      </c>
      <c r="K632" s="6">
        <v>0.04</v>
      </c>
      <c r="L632" s="2">
        <v>8750.2999999999993</v>
      </c>
      <c r="M632" s="2" t="s">
        <v>95</v>
      </c>
      <c r="N632" s="2" t="s">
        <v>59</v>
      </c>
      <c r="O632" s="2" t="s">
        <v>90</v>
      </c>
      <c r="P632" s="2" t="s">
        <v>50</v>
      </c>
      <c r="Q632">
        <f t="shared" si="47"/>
        <v>9114.9</v>
      </c>
      <c r="R632">
        <f t="shared" si="48"/>
        <v>8750.3040000000001</v>
      </c>
      <c r="U632">
        <f t="shared" si="49"/>
        <v>7935.7313319672139</v>
      </c>
    </row>
    <row r="633" spans="1:21" ht="15.75" customHeight="1" x14ac:dyDescent="0.3">
      <c r="A633" s="2" t="s">
        <v>900</v>
      </c>
      <c r="B633" s="4" t="s">
        <v>385</v>
      </c>
      <c r="C633" s="4" t="str">
        <f t="shared" si="45"/>
        <v>Tuesday</v>
      </c>
      <c r="D633" s="4" t="str">
        <f t="shared" si="46"/>
        <v>Mar-2025</v>
      </c>
      <c r="E633" s="2" t="s">
        <v>43</v>
      </c>
      <c r="F633" s="2" t="s">
        <v>44</v>
      </c>
      <c r="G633" s="2" t="s">
        <v>84</v>
      </c>
      <c r="H633" s="2" t="s">
        <v>85</v>
      </c>
      <c r="I633" s="2">
        <v>2</v>
      </c>
      <c r="J633" s="2">
        <v>857.32</v>
      </c>
      <c r="K633" s="6">
        <v>0.06</v>
      </c>
      <c r="L633" s="2">
        <v>1611.76</v>
      </c>
      <c r="M633" s="2" t="s">
        <v>47</v>
      </c>
      <c r="N633" s="2" t="s">
        <v>48</v>
      </c>
      <c r="O633" s="2" t="s">
        <v>90</v>
      </c>
      <c r="P633" s="2" t="s">
        <v>50</v>
      </c>
      <c r="Q633">
        <f t="shared" si="47"/>
        <v>1714.64</v>
      </c>
      <c r="R633">
        <f t="shared" si="48"/>
        <v>1611.7616</v>
      </c>
      <c r="U633">
        <f t="shared" si="49"/>
        <v>7295.6662896825355</v>
      </c>
    </row>
    <row r="634" spans="1:21" ht="15.75" customHeight="1" x14ac:dyDescent="0.3">
      <c r="A634" s="2" t="s">
        <v>901</v>
      </c>
      <c r="B634" s="4" t="s">
        <v>433</v>
      </c>
      <c r="C634" s="4" t="str">
        <f t="shared" si="45"/>
        <v>Saturday</v>
      </c>
      <c r="D634" s="4" t="str">
        <f t="shared" si="46"/>
        <v>Jun-2025</v>
      </c>
      <c r="E634" s="2" t="s">
        <v>88</v>
      </c>
      <c r="F634" s="2" t="s">
        <v>72</v>
      </c>
      <c r="G634" s="2" t="s">
        <v>45</v>
      </c>
      <c r="H634" s="2" t="s">
        <v>46</v>
      </c>
      <c r="I634" s="2">
        <v>3</v>
      </c>
      <c r="J634" s="2">
        <v>1626.71</v>
      </c>
      <c r="K634" s="6">
        <v>0.09</v>
      </c>
      <c r="L634" s="2">
        <v>4440.92</v>
      </c>
      <c r="M634" s="2" t="s">
        <v>95</v>
      </c>
      <c r="N634" s="2" t="s">
        <v>65</v>
      </c>
      <c r="O634" s="2" t="s">
        <v>60</v>
      </c>
      <c r="P634" s="2" t="s">
        <v>50</v>
      </c>
      <c r="Q634">
        <f t="shared" si="47"/>
        <v>4880.13</v>
      </c>
      <c r="R634">
        <f t="shared" si="48"/>
        <v>4440.9183000000003</v>
      </c>
      <c r="U634">
        <f t="shared" si="49"/>
        <v>7560.0974409448818</v>
      </c>
    </row>
    <row r="635" spans="1:21" ht="15.75" customHeight="1" x14ac:dyDescent="0.3">
      <c r="A635" s="2" t="s">
        <v>902</v>
      </c>
      <c r="B635" s="4" t="s">
        <v>710</v>
      </c>
      <c r="C635" s="4" t="str">
        <f t="shared" si="45"/>
        <v>Friday</v>
      </c>
      <c r="D635" s="4" t="str">
        <f t="shared" si="46"/>
        <v>Jan-2025</v>
      </c>
      <c r="E635" s="2" t="s">
        <v>53</v>
      </c>
      <c r="F635" s="2" t="s">
        <v>77</v>
      </c>
      <c r="G635" s="2" t="s">
        <v>160</v>
      </c>
      <c r="H635" s="2" t="s">
        <v>193</v>
      </c>
      <c r="I635" s="2">
        <v>2</v>
      </c>
      <c r="J635" s="2">
        <v>3471.43</v>
      </c>
      <c r="K635" s="6">
        <v>0.08</v>
      </c>
      <c r="L635" s="2">
        <v>6387.43</v>
      </c>
      <c r="M635" s="2" t="s">
        <v>47</v>
      </c>
      <c r="N635" s="2" t="s">
        <v>48</v>
      </c>
      <c r="O635" s="2" t="s">
        <v>90</v>
      </c>
      <c r="P635" s="2" t="s">
        <v>96</v>
      </c>
      <c r="Q635">
        <f t="shared" si="47"/>
        <v>6942.86</v>
      </c>
      <c r="R635">
        <f t="shared" si="48"/>
        <v>6387.4312</v>
      </c>
      <c r="U635">
        <f t="shared" si="49"/>
        <v>7295.6662896825355</v>
      </c>
    </row>
    <row r="636" spans="1:21" ht="15.75" customHeight="1" x14ac:dyDescent="0.3">
      <c r="A636" s="2" t="s">
        <v>903</v>
      </c>
      <c r="B636" s="4" t="s">
        <v>245</v>
      </c>
      <c r="C636" s="4" t="str">
        <f t="shared" si="45"/>
        <v>Wednesday</v>
      </c>
      <c r="D636" s="4" t="str">
        <f t="shared" si="46"/>
        <v>Jun-2025</v>
      </c>
      <c r="E636" s="2" t="s">
        <v>53</v>
      </c>
      <c r="F636" s="2" t="s">
        <v>44</v>
      </c>
      <c r="G636" s="2" t="s">
        <v>84</v>
      </c>
      <c r="H636" s="2" t="s">
        <v>93</v>
      </c>
      <c r="I636" s="2">
        <v>4</v>
      </c>
      <c r="J636" s="2">
        <v>308.33</v>
      </c>
      <c r="K636" s="6">
        <v>0.03</v>
      </c>
      <c r="L636" s="2">
        <v>1196.32</v>
      </c>
      <c r="M636" s="2" t="s">
        <v>95</v>
      </c>
      <c r="N636" s="2" t="s">
        <v>65</v>
      </c>
      <c r="O636" s="2" t="s">
        <v>49</v>
      </c>
      <c r="P636" s="2" t="s">
        <v>50</v>
      </c>
      <c r="Q636">
        <f t="shared" si="47"/>
        <v>1233.32</v>
      </c>
      <c r="R636">
        <f t="shared" si="48"/>
        <v>1196.3203999999998</v>
      </c>
      <c r="U636">
        <f t="shared" si="49"/>
        <v>7560.0974409448818</v>
      </c>
    </row>
    <row r="637" spans="1:21" ht="15.75" customHeight="1" x14ac:dyDescent="0.3">
      <c r="A637" s="2" t="s">
        <v>904</v>
      </c>
      <c r="B637" s="4" t="s">
        <v>569</v>
      </c>
      <c r="C637" s="4" t="str">
        <f t="shared" si="45"/>
        <v>Friday</v>
      </c>
      <c r="D637" s="4" t="str">
        <f t="shared" si="46"/>
        <v>Apr-2025</v>
      </c>
      <c r="E637" s="2" t="s">
        <v>53</v>
      </c>
      <c r="F637" s="2" t="s">
        <v>77</v>
      </c>
      <c r="G637" s="2" t="s">
        <v>160</v>
      </c>
      <c r="H637" s="2" t="s">
        <v>193</v>
      </c>
      <c r="I637" s="2">
        <v>1</v>
      </c>
      <c r="J637" s="2">
        <v>3797.3</v>
      </c>
      <c r="K637" s="6">
        <v>0.2</v>
      </c>
      <c r="L637" s="2">
        <v>3037.84</v>
      </c>
      <c r="M637" s="2" t="s">
        <v>81</v>
      </c>
      <c r="N637" s="2" t="s">
        <v>59</v>
      </c>
      <c r="O637" s="2" t="s">
        <v>49</v>
      </c>
      <c r="P637" s="2" t="s">
        <v>50</v>
      </c>
      <c r="Q637">
        <f t="shared" si="47"/>
        <v>3797.3</v>
      </c>
      <c r="R637">
        <f t="shared" si="48"/>
        <v>3037.84</v>
      </c>
      <c r="U637">
        <f t="shared" si="49"/>
        <v>7935.7313319672139</v>
      </c>
    </row>
    <row r="638" spans="1:21" ht="15.75" customHeight="1" x14ac:dyDescent="0.3">
      <c r="A638" s="2" t="s">
        <v>905</v>
      </c>
      <c r="B638" s="4" t="s">
        <v>76</v>
      </c>
      <c r="C638" s="4" t="str">
        <f t="shared" si="45"/>
        <v>Saturday</v>
      </c>
      <c r="D638" s="4" t="str">
        <f t="shared" si="46"/>
        <v>Feb-2025</v>
      </c>
      <c r="E638" s="2" t="s">
        <v>43</v>
      </c>
      <c r="F638" s="2" t="s">
        <v>72</v>
      </c>
      <c r="G638" s="2" t="s">
        <v>99</v>
      </c>
      <c r="H638" s="2" t="s">
        <v>122</v>
      </c>
      <c r="I638" s="2">
        <v>2</v>
      </c>
      <c r="J638" s="2">
        <v>4244.72</v>
      </c>
      <c r="K638" s="6">
        <v>0.24</v>
      </c>
      <c r="L638" s="2">
        <v>6451.97</v>
      </c>
      <c r="M638" s="2" t="s">
        <v>95</v>
      </c>
      <c r="N638" s="2" t="s">
        <v>48</v>
      </c>
      <c r="O638" s="2" t="s">
        <v>49</v>
      </c>
      <c r="P638" s="2" t="s">
        <v>50</v>
      </c>
      <c r="Q638">
        <f t="shared" si="47"/>
        <v>8489.44</v>
      </c>
      <c r="R638">
        <f t="shared" si="48"/>
        <v>6451.9744000000001</v>
      </c>
      <c r="U638">
        <f t="shared" si="49"/>
        <v>7295.6662896825355</v>
      </c>
    </row>
    <row r="639" spans="1:21" ht="15.75" customHeight="1" x14ac:dyDescent="0.3">
      <c r="A639" s="2" t="s">
        <v>906</v>
      </c>
      <c r="B639" s="4" t="s">
        <v>132</v>
      </c>
      <c r="C639" s="4" t="str">
        <f t="shared" si="45"/>
        <v>Monday</v>
      </c>
      <c r="D639" s="4" t="str">
        <f t="shared" si="46"/>
        <v>Feb-2025</v>
      </c>
      <c r="E639" s="2" t="s">
        <v>68</v>
      </c>
      <c r="F639" s="2" t="s">
        <v>77</v>
      </c>
      <c r="G639" s="2" t="s">
        <v>57</v>
      </c>
      <c r="H639" s="2" t="s">
        <v>110</v>
      </c>
      <c r="I639" s="2">
        <v>1</v>
      </c>
      <c r="J639" s="2">
        <v>4115.97</v>
      </c>
      <c r="K639" s="6">
        <v>0.19</v>
      </c>
      <c r="L639" s="2">
        <v>3333.94</v>
      </c>
      <c r="M639" s="2" t="s">
        <v>64</v>
      </c>
      <c r="N639" s="2" t="s">
        <v>48</v>
      </c>
      <c r="O639" s="2" t="s">
        <v>49</v>
      </c>
      <c r="P639" s="2" t="s">
        <v>50</v>
      </c>
      <c r="Q639">
        <f t="shared" si="47"/>
        <v>4115.97</v>
      </c>
      <c r="R639">
        <f t="shared" si="48"/>
        <v>3333.9357000000005</v>
      </c>
      <c r="U639">
        <f t="shared" si="49"/>
        <v>7295.6662896825355</v>
      </c>
    </row>
    <row r="640" spans="1:21" ht="15.75" customHeight="1" x14ac:dyDescent="0.3">
      <c r="A640" s="2" t="s">
        <v>907</v>
      </c>
      <c r="B640" s="4" t="s">
        <v>483</v>
      </c>
      <c r="C640" s="4" t="str">
        <f t="shared" si="45"/>
        <v>Tuesday</v>
      </c>
      <c r="D640" s="4" t="str">
        <f t="shared" si="46"/>
        <v>Jun-2025</v>
      </c>
      <c r="E640" s="2" t="s">
        <v>68</v>
      </c>
      <c r="F640" s="2" t="s">
        <v>54</v>
      </c>
      <c r="G640" s="2" t="s">
        <v>160</v>
      </c>
      <c r="H640" s="2" t="s">
        <v>161</v>
      </c>
      <c r="I640" s="2">
        <v>1</v>
      </c>
      <c r="J640" s="2">
        <v>4628.74</v>
      </c>
      <c r="K640" s="6">
        <v>0.23</v>
      </c>
      <c r="L640" s="2">
        <v>3564.13</v>
      </c>
      <c r="M640" s="2" t="s">
        <v>95</v>
      </c>
      <c r="N640" s="2" t="s">
        <v>59</v>
      </c>
      <c r="O640" s="2" t="s">
        <v>49</v>
      </c>
      <c r="P640" s="2" t="s">
        <v>50</v>
      </c>
      <c r="Q640">
        <f t="shared" si="47"/>
        <v>4628.74</v>
      </c>
      <c r="R640">
        <f t="shared" si="48"/>
        <v>3564.1297999999997</v>
      </c>
      <c r="U640">
        <f t="shared" si="49"/>
        <v>7935.7313319672139</v>
      </c>
    </row>
    <row r="641" spans="1:21" ht="15.75" customHeight="1" x14ac:dyDescent="0.3">
      <c r="A641" s="2" t="s">
        <v>908</v>
      </c>
      <c r="B641" s="4" t="s">
        <v>453</v>
      </c>
      <c r="C641" s="4" t="str">
        <f t="shared" si="45"/>
        <v>Monday</v>
      </c>
      <c r="D641" s="4" t="str">
        <f t="shared" si="46"/>
        <v>Jun-2025</v>
      </c>
      <c r="E641" s="2" t="s">
        <v>83</v>
      </c>
      <c r="F641" s="2" t="s">
        <v>77</v>
      </c>
      <c r="G641" s="2" t="s">
        <v>57</v>
      </c>
      <c r="H641" s="2" t="s">
        <v>110</v>
      </c>
      <c r="I641" s="2">
        <v>3</v>
      </c>
      <c r="J641" s="2">
        <v>4908.38</v>
      </c>
      <c r="K641" s="6">
        <v>0.11</v>
      </c>
      <c r="L641" s="2">
        <v>13105.37</v>
      </c>
      <c r="M641" s="2" t="s">
        <v>95</v>
      </c>
      <c r="N641" s="2" t="s">
        <v>48</v>
      </c>
      <c r="O641" s="2" t="s">
        <v>49</v>
      </c>
      <c r="P641" s="2" t="s">
        <v>50</v>
      </c>
      <c r="Q641">
        <f t="shared" si="47"/>
        <v>14725.14</v>
      </c>
      <c r="R641">
        <f t="shared" si="48"/>
        <v>13105.374599999999</v>
      </c>
      <c r="U641">
        <f t="shared" si="49"/>
        <v>7295.6662896825355</v>
      </c>
    </row>
    <row r="642" spans="1:21" ht="15.75" customHeight="1" x14ac:dyDescent="0.3">
      <c r="A642" s="2" t="s">
        <v>909</v>
      </c>
      <c r="B642" s="4" t="s">
        <v>202</v>
      </c>
      <c r="C642" s="4" t="str">
        <f t="shared" si="45"/>
        <v>Wednesday</v>
      </c>
      <c r="D642" s="4" t="str">
        <f t="shared" si="46"/>
        <v>Apr-2025</v>
      </c>
      <c r="E642" s="2" t="s">
        <v>83</v>
      </c>
      <c r="F642" s="2" t="s">
        <v>44</v>
      </c>
      <c r="G642" s="2" t="s">
        <v>160</v>
      </c>
      <c r="H642" s="2" t="s">
        <v>193</v>
      </c>
      <c r="I642" s="2">
        <v>2</v>
      </c>
      <c r="J642" s="2">
        <v>2529.5</v>
      </c>
      <c r="K642" s="6">
        <v>0.09</v>
      </c>
      <c r="L642" s="2">
        <v>4603.6899999999996</v>
      </c>
      <c r="M642" s="2" t="s">
        <v>95</v>
      </c>
      <c r="N642" s="2" t="s">
        <v>59</v>
      </c>
      <c r="O642" s="2" t="s">
        <v>60</v>
      </c>
      <c r="P642" s="2" t="s">
        <v>50</v>
      </c>
      <c r="Q642">
        <f t="shared" si="47"/>
        <v>5059</v>
      </c>
      <c r="R642">
        <f t="shared" si="48"/>
        <v>4603.6900000000005</v>
      </c>
      <c r="U642">
        <f t="shared" si="49"/>
        <v>7935.7313319672139</v>
      </c>
    </row>
    <row r="643" spans="1:21" ht="15.75" customHeight="1" x14ac:dyDescent="0.3">
      <c r="A643" s="2" t="s">
        <v>910</v>
      </c>
      <c r="B643" s="4" t="s">
        <v>754</v>
      </c>
      <c r="C643" s="4" t="str">
        <f t="shared" ref="C643:C706" si="50">TEXT(B643,"dddd")</f>
        <v>Tuesday</v>
      </c>
      <c r="D643" s="4" t="str">
        <f t="shared" ref="D643:D706" si="51">TEXT(B643,"MMM-YYYY")</f>
        <v>Mar-2025</v>
      </c>
      <c r="E643" s="2" t="s">
        <v>83</v>
      </c>
      <c r="F643" s="2" t="s">
        <v>77</v>
      </c>
      <c r="G643" s="2" t="s">
        <v>84</v>
      </c>
      <c r="H643" s="2" t="s">
        <v>93</v>
      </c>
      <c r="I643" s="2">
        <v>5</v>
      </c>
      <c r="J643" s="2">
        <v>3707.25</v>
      </c>
      <c r="K643" s="6">
        <v>0.17</v>
      </c>
      <c r="L643" s="2">
        <v>15385.09</v>
      </c>
      <c r="M643" s="2" t="s">
        <v>81</v>
      </c>
      <c r="N643" s="2" t="s">
        <v>65</v>
      </c>
      <c r="O643" s="2" t="s">
        <v>60</v>
      </c>
      <c r="P643" s="2" t="s">
        <v>50</v>
      </c>
      <c r="Q643">
        <f t="shared" ref="Q643:Q706" si="52">J643*I643</f>
        <v>18536.25</v>
      </c>
      <c r="R643">
        <f t="shared" ref="R643:R706" si="53">Q643*(1-K643)</f>
        <v>15385.0875</v>
      </c>
      <c r="U643">
        <f t="shared" ref="U643:U706" si="54">AVERAGEIFS($Q$2:$Q$1501,$N$2:$N$1501,N643)</f>
        <v>7560.0974409448818</v>
      </c>
    </row>
    <row r="644" spans="1:21" ht="15.75" customHeight="1" x14ac:dyDescent="0.3">
      <c r="A644" s="2" t="s">
        <v>911</v>
      </c>
      <c r="B644" s="4" t="s">
        <v>469</v>
      </c>
      <c r="C644" s="4" t="str">
        <f t="shared" si="50"/>
        <v>Monday</v>
      </c>
      <c r="D644" s="4" t="str">
        <f t="shared" si="51"/>
        <v>Mar-2025</v>
      </c>
      <c r="E644" s="2" t="s">
        <v>88</v>
      </c>
      <c r="F644" s="2" t="s">
        <v>44</v>
      </c>
      <c r="G644" s="2" t="s">
        <v>160</v>
      </c>
      <c r="H644" s="2" t="s">
        <v>185</v>
      </c>
      <c r="I644" s="2">
        <v>3</v>
      </c>
      <c r="J644" s="2">
        <v>978.56</v>
      </c>
      <c r="K644" s="6">
        <v>0.25</v>
      </c>
      <c r="L644" s="2">
        <v>2201.7600000000002</v>
      </c>
      <c r="M644" s="2" t="s">
        <v>95</v>
      </c>
      <c r="N644" s="2" t="s">
        <v>65</v>
      </c>
      <c r="O644" s="2" t="s">
        <v>60</v>
      </c>
      <c r="P644" s="2" t="s">
        <v>50</v>
      </c>
      <c r="Q644">
        <f t="shared" si="52"/>
        <v>2935.68</v>
      </c>
      <c r="R644">
        <f t="shared" si="53"/>
        <v>2201.7599999999998</v>
      </c>
      <c r="U644">
        <f t="shared" si="54"/>
        <v>7560.0974409448818</v>
      </c>
    </row>
    <row r="645" spans="1:21" ht="15.75" customHeight="1" x14ac:dyDescent="0.3">
      <c r="A645" s="2" t="s">
        <v>912</v>
      </c>
      <c r="B645" s="4" t="s">
        <v>307</v>
      </c>
      <c r="C645" s="4" t="str">
        <f t="shared" si="50"/>
        <v>Wednesday</v>
      </c>
      <c r="D645" s="4" t="str">
        <f t="shared" si="51"/>
        <v>Jun-2025</v>
      </c>
      <c r="E645" s="2" t="s">
        <v>53</v>
      </c>
      <c r="F645" s="2" t="s">
        <v>77</v>
      </c>
      <c r="G645" s="2" t="s">
        <v>57</v>
      </c>
      <c r="H645" s="2" t="s">
        <v>128</v>
      </c>
      <c r="I645" s="2">
        <v>4</v>
      </c>
      <c r="J645" s="2">
        <v>3505.68</v>
      </c>
      <c r="K645" s="6">
        <v>0.24</v>
      </c>
      <c r="L645" s="2">
        <v>10657.27</v>
      </c>
      <c r="M645" s="2" t="s">
        <v>47</v>
      </c>
      <c r="N645" s="2" t="s">
        <v>65</v>
      </c>
      <c r="O645" s="2" t="s">
        <v>49</v>
      </c>
      <c r="P645" s="2" t="s">
        <v>50</v>
      </c>
      <c r="Q645">
        <f t="shared" si="52"/>
        <v>14022.72</v>
      </c>
      <c r="R645">
        <f t="shared" si="53"/>
        <v>10657.2672</v>
      </c>
      <c r="U645">
        <f t="shared" si="54"/>
        <v>7560.0974409448818</v>
      </c>
    </row>
    <row r="646" spans="1:21" ht="15.75" customHeight="1" x14ac:dyDescent="0.3">
      <c r="A646" s="2" t="s">
        <v>913</v>
      </c>
      <c r="B646" s="4" t="s">
        <v>851</v>
      </c>
      <c r="C646" s="4" t="str">
        <f t="shared" si="50"/>
        <v>Friday</v>
      </c>
      <c r="D646" s="4" t="str">
        <f t="shared" si="51"/>
        <v>Jun-2025</v>
      </c>
      <c r="E646" s="2" t="s">
        <v>88</v>
      </c>
      <c r="F646" s="2" t="s">
        <v>72</v>
      </c>
      <c r="G646" s="2" t="s">
        <v>99</v>
      </c>
      <c r="H646" s="2" t="s">
        <v>107</v>
      </c>
      <c r="I646" s="2">
        <v>1</v>
      </c>
      <c r="J646" s="2">
        <v>1241.06</v>
      </c>
      <c r="K646" s="6">
        <v>0.11</v>
      </c>
      <c r="L646" s="2">
        <v>1104.54</v>
      </c>
      <c r="M646" s="2" t="s">
        <v>64</v>
      </c>
      <c r="N646" s="2" t="s">
        <v>65</v>
      </c>
      <c r="O646" s="2" t="s">
        <v>60</v>
      </c>
      <c r="P646" s="2" t="s">
        <v>142</v>
      </c>
      <c r="Q646">
        <f t="shared" si="52"/>
        <v>1241.06</v>
      </c>
      <c r="R646">
        <f t="shared" si="53"/>
        <v>1104.5434</v>
      </c>
      <c r="U646">
        <f t="shared" si="54"/>
        <v>7560.0974409448818</v>
      </c>
    </row>
    <row r="647" spans="1:21" ht="15.75" customHeight="1" x14ac:dyDescent="0.3">
      <c r="A647" s="2" t="s">
        <v>914</v>
      </c>
      <c r="B647" s="4" t="s">
        <v>433</v>
      </c>
      <c r="C647" s="4" t="str">
        <f t="shared" si="50"/>
        <v>Saturday</v>
      </c>
      <c r="D647" s="4" t="str">
        <f t="shared" si="51"/>
        <v>Jun-2025</v>
      </c>
      <c r="E647" s="2" t="s">
        <v>83</v>
      </c>
      <c r="F647" s="2" t="s">
        <v>72</v>
      </c>
      <c r="G647" s="2" t="s">
        <v>57</v>
      </c>
      <c r="H647" s="2" t="s">
        <v>58</v>
      </c>
      <c r="I647" s="2">
        <v>5</v>
      </c>
      <c r="J647" s="2">
        <v>4755.68</v>
      </c>
      <c r="K647" s="6">
        <v>0.25</v>
      </c>
      <c r="L647" s="2">
        <v>17833.8</v>
      </c>
      <c r="M647" s="2" t="s">
        <v>81</v>
      </c>
      <c r="N647" s="2" t="s">
        <v>65</v>
      </c>
      <c r="O647" s="2" t="s">
        <v>49</v>
      </c>
      <c r="P647" s="2" t="s">
        <v>50</v>
      </c>
      <c r="Q647">
        <f t="shared" si="52"/>
        <v>23778.400000000001</v>
      </c>
      <c r="R647">
        <f t="shared" si="53"/>
        <v>17833.800000000003</v>
      </c>
      <c r="U647">
        <f t="shared" si="54"/>
        <v>7560.0974409448818</v>
      </c>
    </row>
    <row r="648" spans="1:21" ht="15.75" customHeight="1" x14ac:dyDescent="0.3">
      <c r="A648" s="2" t="s">
        <v>915</v>
      </c>
      <c r="B648" s="4" t="s">
        <v>239</v>
      </c>
      <c r="C648" s="4" t="str">
        <f t="shared" si="50"/>
        <v>Sunday</v>
      </c>
      <c r="D648" s="4" t="str">
        <f t="shared" si="51"/>
        <v>Feb-2025</v>
      </c>
      <c r="E648" s="2" t="s">
        <v>53</v>
      </c>
      <c r="F648" s="2" t="s">
        <v>44</v>
      </c>
      <c r="G648" s="2" t="s">
        <v>84</v>
      </c>
      <c r="H648" s="2" t="s">
        <v>93</v>
      </c>
      <c r="I648" s="2">
        <v>4</v>
      </c>
      <c r="J648" s="2">
        <v>1231.03</v>
      </c>
      <c r="K648" s="6">
        <v>0.24</v>
      </c>
      <c r="L648" s="2">
        <v>3742.33</v>
      </c>
      <c r="M648" s="2" t="s">
        <v>81</v>
      </c>
      <c r="N648" s="2" t="s">
        <v>65</v>
      </c>
      <c r="O648" s="2" t="s">
        <v>90</v>
      </c>
      <c r="P648" s="2" t="s">
        <v>50</v>
      </c>
      <c r="Q648">
        <f t="shared" si="52"/>
        <v>4924.12</v>
      </c>
      <c r="R648">
        <f t="shared" si="53"/>
        <v>3742.3312000000001</v>
      </c>
      <c r="U648">
        <f t="shared" si="54"/>
        <v>7560.0974409448818</v>
      </c>
    </row>
    <row r="649" spans="1:21" ht="15.75" customHeight="1" x14ac:dyDescent="0.3">
      <c r="A649" s="2" t="s">
        <v>916</v>
      </c>
      <c r="B649" s="4" t="s">
        <v>76</v>
      </c>
      <c r="C649" s="4" t="str">
        <f t="shared" si="50"/>
        <v>Saturday</v>
      </c>
      <c r="D649" s="4" t="str">
        <f t="shared" si="51"/>
        <v>Feb-2025</v>
      </c>
      <c r="E649" s="2" t="s">
        <v>53</v>
      </c>
      <c r="F649" s="2" t="s">
        <v>44</v>
      </c>
      <c r="G649" s="2" t="s">
        <v>45</v>
      </c>
      <c r="H649" s="2" t="s">
        <v>73</v>
      </c>
      <c r="I649" s="2">
        <v>5</v>
      </c>
      <c r="J649" s="2">
        <v>3428.1</v>
      </c>
      <c r="K649" s="6">
        <v>0.04</v>
      </c>
      <c r="L649" s="2">
        <v>16454.88</v>
      </c>
      <c r="M649" s="2" t="s">
        <v>47</v>
      </c>
      <c r="N649" s="2" t="s">
        <v>65</v>
      </c>
      <c r="O649" s="2" t="s">
        <v>49</v>
      </c>
      <c r="P649" s="2" t="s">
        <v>142</v>
      </c>
      <c r="Q649">
        <f t="shared" si="52"/>
        <v>17140.5</v>
      </c>
      <c r="R649">
        <f t="shared" si="53"/>
        <v>16454.88</v>
      </c>
      <c r="U649">
        <f t="shared" si="54"/>
        <v>7560.0974409448818</v>
      </c>
    </row>
    <row r="650" spans="1:21" ht="15.75" customHeight="1" x14ac:dyDescent="0.3">
      <c r="A650" s="2" t="s">
        <v>917</v>
      </c>
      <c r="B650" s="4" t="s">
        <v>56</v>
      </c>
      <c r="C650" s="4" t="str">
        <f t="shared" si="50"/>
        <v>Tuesday</v>
      </c>
      <c r="D650" s="4" t="str">
        <f t="shared" si="51"/>
        <v>Jan-2025</v>
      </c>
      <c r="E650" s="2" t="s">
        <v>83</v>
      </c>
      <c r="F650" s="2" t="s">
        <v>44</v>
      </c>
      <c r="G650" s="2" t="s">
        <v>57</v>
      </c>
      <c r="H650" s="2" t="s">
        <v>141</v>
      </c>
      <c r="I650" s="2">
        <v>4</v>
      </c>
      <c r="J650" s="2">
        <v>2502.23</v>
      </c>
      <c r="K650" s="6">
        <v>7.0000000000000007E-2</v>
      </c>
      <c r="L650" s="2">
        <v>9308.2999999999993</v>
      </c>
      <c r="M650" s="2" t="s">
        <v>47</v>
      </c>
      <c r="N650" s="2" t="s">
        <v>65</v>
      </c>
      <c r="O650" s="2" t="s">
        <v>60</v>
      </c>
      <c r="P650" s="2" t="s">
        <v>96</v>
      </c>
      <c r="Q650">
        <f t="shared" si="52"/>
        <v>10008.92</v>
      </c>
      <c r="R650">
        <f t="shared" si="53"/>
        <v>9308.2955999999995</v>
      </c>
      <c r="U650">
        <f t="shared" si="54"/>
        <v>7560.0974409448818</v>
      </c>
    </row>
    <row r="651" spans="1:21" ht="15.75" customHeight="1" x14ac:dyDescent="0.3">
      <c r="A651" s="2" t="s">
        <v>918</v>
      </c>
      <c r="B651" s="4" t="s">
        <v>237</v>
      </c>
      <c r="C651" s="4" t="str">
        <f t="shared" si="50"/>
        <v>Sunday</v>
      </c>
      <c r="D651" s="4" t="str">
        <f t="shared" si="51"/>
        <v>May-2025</v>
      </c>
      <c r="E651" s="2" t="s">
        <v>53</v>
      </c>
      <c r="F651" s="2" t="s">
        <v>44</v>
      </c>
      <c r="G651" s="2" t="s">
        <v>45</v>
      </c>
      <c r="H651" s="2" t="s">
        <v>73</v>
      </c>
      <c r="I651" s="2">
        <v>3</v>
      </c>
      <c r="J651" s="2">
        <v>4279.08</v>
      </c>
      <c r="K651" s="6">
        <v>0.11</v>
      </c>
      <c r="L651" s="2">
        <v>11425.14</v>
      </c>
      <c r="M651" s="2" t="s">
        <v>74</v>
      </c>
      <c r="N651" s="2" t="s">
        <v>65</v>
      </c>
      <c r="O651" s="2" t="s">
        <v>90</v>
      </c>
      <c r="P651" s="2" t="s">
        <v>50</v>
      </c>
      <c r="Q651">
        <f t="shared" si="52"/>
        <v>12837.24</v>
      </c>
      <c r="R651">
        <f t="shared" si="53"/>
        <v>11425.143599999999</v>
      </c>
      <c r="U651">
        <f t="shared" si="54"/>
        <v>7560.0974409448818</v>
      </c>
    </row>
    <row r="652" spans="1:21" ht="15.75" customHeight="1" x14ac:dyDescent="0.3">
      <c r="A652" s="2" t="s">
        <v>919</v>
      </c>
      <c r="B652" s="4" t="s">
        <v>231</v>
      </c>
      <c r="C652" s="4" t="str">
        <f t="shared" si="50"/>
        <v>Sunday</v>
      </c>
      <c r="D652" s="4" t="str">
        <f t="shared" si="51"/>
        <v>Feb-2025</v>
      </c>
      <c r="E652" s="2" t="s">
        <v>83</v>
      </c>
      <c r="F652" s="2" t="s">
        <v>54</v>
      </c>
      <c r="G652" s="2" t="s">
        <v>160</v>
      </c>
      <c r="H652" s="2" t="s">
        <v>161</v>
      </c>
      <c r="I652" s="2">
        <v>3</v>
      </c>
      <c r="J652" s="2">
        <v>3607.04</v>
      </c>
      <c r="K652" s="6">
        <v>0.12</v>
      </c>
      <c r="L652" s="2">
        <v>9522.59</v>
      </c>
      <c r="M652" s="2" t="s">
        <v>74</v>
      </c>
      <c r="N652" s="2" t="s">
        <v>48</v>
      </c>
      <c r="O652" s="2" t="s">
        <v>90</v>
      </c>
      <c r="P652" s="2" t="s">
        <v>50</v>
      </c>
      <c r="Q652">
        <f t="shared" si="52"/>
        <v>10821.119999999999</v>
      </c>
      <c r="R652">
        <f t="shared" si="53"/>
        <v>9522.5855999999985</v>
      </c>
      <c r="U652">
        <f t="shared" si="54"/>
        <v>7295.6662896825355</v>
      </c>
    </row>
    <row r="653" spans="1:21" ht="15.75" customHeight="1" x14ac:dyDescent="0.3">
      <c r="A653" s="2" t="s">
        <v>920</v>
      </c>
      <c r="B653" s="4" t="s">
        <v>313</v>
      </c>
      <c r="C653" s="4" t="str">
        <f t="shared" si="50"/>
        <v>Friday</v>
      </c>
      <c r="D653" s="4" t="str">
        <f t="shared" si="51"/>
        <v>Mar-2025</v>
      </c>
      <c r="E653" s="2" t="s">
        <v>83</v>
      </c>
      <c r="F653" s="2" t="s">
        <v>54</v>
      </c>
      <c r="G653" s="2" t="s">
        <v>57</v>
      </c>
      <c r="H653" s="2" t="s">
        <v>141</v>
      </c>
      <c r="I653" s="2">
        <v>5</v>
      </c>
      <c r="J653" s="2">
        <v>373.11</v>
      </c>
      <c r="K653" s="6">
        <v>7.0000000000000007E-2</v>
      </c>
      <c r="L653" s="2">
        <v>1734.96</v>
      </c>
      <c r="M653" s="2" t="s">
        <v>64</v>
      </c>
      <c r="N653" s="2" t="s">
        <v>48</v>
      </c>
      <c r="O653" s="2" t="s">
        <v>49</v>
      </c>
      <c r="P653" s="2" t="s">
        <v>50</v>
      </c>
      <c r="Q653">
        <f t="shared" si="52"/>
        <v>1865.5500000000002</v>
      </c>
      <c r="R653">
        <f t="shared" si="53"/>
        <v>1734.9615000000001</v>
      </c>
      <c r="U653">
        <f t="shared" si="54"/>
        <v>7295.6662896825355</v>
      </c>
    </row>
    <row r="654" spans="1:21" ht="15.75" customHeight="1" x14ac:dyDescent="0.3">
      <c r="A654" s="2" t="s">
        <v>921</v>
      </c>
      <c r="B654" s="4" t="s">
        <v>922</v>
      </c>
      <c r="C654" s="4" t="str">
        <f t="shared" si="50"/>
        <v>Friday</v>
      </c>
      <c r="D654" s="4" t="str">
        <f t="shared" si="51"/>
        <v>Mar-2025</v>
      </c>
      <c r="E654" s="2" t="s">
        <v>43</v>
      </c>
      <c r="F654" s="2" t="s">
        <v>44</v>
      </c>
      <c r="G654" s="2" t="s">
        <v>160</v>
      </c>
      <c r="H654" s="2" t="s">
        <v>180</v>
      </c>
      <c r="I654" s="2">
        <v>5</v>
      </c>
      <c r="J654" s="2">
        <v>321.08</v>
      </c>
      <c r="K654" s="6">
        <v>0.21</v>
      </c>
      <c r="L654" s="2">
        <v>1268.27</v>
      </c>
      <c r="M654" s="2" t="s">
        <v>95</v>
      </c>
      <c r="N654" s="2" t="s">
        <v>48</v>
      </c>
      <c r="O654" s="2" t="s">
        <v>60</v>
      </c>
      <c r="P654" s="2" t="s">
        <v>142</v>
      </c>
      <c r="Q654">
        <f t="shared" si="52"/>
        <v>1605.3999999999999</v>
      </c>
      <c r="R654">
        <f t="shared" si="53"/>
        <v>1268.2659999999998</v>
      </c>
      <c r="U654">
        <f t="shared" si="54"/>
        <v>7295.6662896825355</v>
      </c>
    </row>
    <row r="655" spans="1:21" ht="15.75" customHeight="1" x14ac:dyDescent="0.3">
      <c r="A655" s="2" t="s">
        <v>923</v>
      </c>
      <c r="B655" s="4" t="s">
        <v>149</v>
      </c>
      <c r="C655" s="4" t="str">
        <f t="shared" si="50"/>
        <v>Wednesday</v>
      </c>
      <c r="D655" s="4" t="str">
        <f t="shared" si="51"/>
        <v>Feb-2025</v>
      </c>
      <c r="E655" s="2" t="s">
        <v>53</v>
      </c>
      <c r="F655" s="2" t="s">
        <v>77</v>
      </c>
      <c r="G655" s="2" t="s">
        <v>160</v>
      </c>
      <c r="H655" s="2" t="s">
        <v>185</v>
      </c>
      <c r="I655" s="2">
        <v>3</v>
      </c>
      <c r="J655" s="2">
        <v>2118.46</v>
      </c>
      <c r="K655" s="6">
        <v>0.01</v>
      </c>
      <c r="L655" s="2">
        <v>6291.83</v>
      </c>
      <c r="M655" s="2" t="s">
        <v>74</v>
      </c>
      <c r="N655" s="2" t="s">
        <v>65</v>
      </c>
      <c r="O655" s="2" t="s">
        <v>90</v>
      </c>
      <c r="P655" s="2" t="s">
        <v>50</v>
      </c>
      <c r="Q655">
        <f t="shared" si="52"/>
        <v>6355.38</v>
      </c>
      <c r="R655">
        <f t="shared" si="53"/>
        <v>6291.8262000000004</v>
      </c>
      <c r="U655">
        <f t="shared" si="54"/>
        <v>7560.0974409448818</v>
      </c>
    </row>
    <row r="656" spans="1:21" ht="15.75" customHeight="1" x14ac:dyDescent="0.3">
      <c r="A656" s="2" t="s">
        <v>924</v>
      </c>
      <c r="B656" s="4" t="s">
        <v>225</v>
      </c>
      <c r="C656" s="4" t="str">
        <f t="shared" si="50"/>
        <v>Thursday</v>
      </c>
      <c r="D656" s="4" t="str">
        <f t="shared" si="51"/>
        <v>Jun-2025</v>
      </c>
      <c r="E656" s="2" t="s">
        <v>53</v>
      </c>
      <c r="F656" s="2" t="s">
        <v>54</v>
      </c>
      <c r="G656" s="2" t="s">
        <v>160</v>
      </c>
      <c r="H656" s="2" t="s">
        <v>193</v>
      </c>
      <c r="I656" s="2">
        <v>3</v>
      </c>
      <c r="J656" s="2">
        <v>931.92</v>
      </c>
      <c r="K656" s="6">
        <v>0.13</v>
      </c>
      <c r="L656" s="2">
        <v>2432.31</v>
      </c>
      <c r="M656" s="2" t="s">
        <v>81</v>
      </c>
      <c r="N656" s="2" t="s">
        <v>48</v>
      </c>
      <c r="O656" s="2" t="s">
        <v>90</v>
      </c>
      <c r="P656" s="2" t="s">
        <v>50</v>
      </c>
      <c r="Q656">
        <f t="shared" si="52"/>
        <v>2795.7599999999998</v>
      </c>
      <c r="R656">
        <f t="shared" si="53"/>
        <v>2432.3111999999996</v>
      </c>
      <c r="U656">
        <f t="shared" si="54"/>
        <v>7295.6662896825355</v>
      </c>
    </row>
    <row r="657" spans="1:21" ht="15.75" customHeight="1" x14ac:dyDescent="0.3">
      <c r="A657" s="2" t="s">
        <v>925</v>
      </c>
      <c r="B657" s="4" t="s">
        <v>234</v>
      </c>
      <c r="C657" s="4" t="str">
        <f t="shared" si="50"/>
        <v>Thursday</v>
      </c>
      <c r="D657" s="4" t="str">
        <f t="shared" si="51"/>
        <v>Jan-2025</v>
      </c>
      <c r="E657" s="2" t="s">
        <v>43</v>
      </c>
      <c r="F657" s="2" t="s">
        <v>54</v>
      </c>
      <c r="G657" s="2" t="s">
        <v>84</v>
      </c>
      <c r="H657" s="2" t="s">
        <v>85</v>
      </c>
      <c r="I657" s="2">
        <v>4</v>
      </c>
      <c r="J657" s="2">
        <v>2981.15</v>
      </c>
      <c r="K657" s="6">
        <v>0.25</v>
      </c>
      <c r="L657" s="2">
        <v>8943.4500000000007</v>
      </c>
      <c r="M657" s="2" t="s">
        <v>95</v>
      </c>
      <c r="N657" s="2" t="s">
        <v>59</v>
      </c>
      <c r="O657" s="2" t="s">
        <v>60</v>
      </c>
      <c r="P657" s="2" t="s">
        <v>50</v>
      </c>
      <c r="Q657">
        <f t="shared" si="52"/>
        <v>11924.6</v>
      </c>
      <c r="R657">
        <f t="shared" si="53"/>
        <v>8943.4500000000007</v>
      </c>
      <c r="U657">
        <f t="shared" si="54"/>
        <v>7935.7313319672139</v>
      </c>
    </row>
    <row r="658" spans="1:21" ht="15.75" customHeight="1" x14ac:dyDescent="0.3">
      <c r="A658" s="2" t="s">
        <v>926</v>
      </c>
      <c r="B658" s="4" t="s">
        <v>241</v>
      </c>
      <c r="C658" s="4" t="str">
        <f t="shared" si="50"/>
        <v>Monday</v>
      </c>
      <c r="D658" s="4" t="str">
        <f t="shared" si="51"/>
        <v>Jun-2025</v>
      </c>
      <c r="E658" s="2" t="s">
        <v>53</v>
      </c>
      <c r="F658" s="2" t="s">
        <v>77</v>
      </c>
      <c r="G658" s="2" t="s">
        <v>45</v>
      </c>
      <c r="H658" s="2" t="s">
        <v>73</v>
      </c>
      <c r="I658" s="2">
        <v>4</v>
      </c>
      <c r="J658" s="2">
        <v>2563.5700000000002</v>
      </c>
      <c r="K658" s="6">
        <v>0.19</v>
      </c>
      <c r="L658" s="2">
        <v>8305.9699999999993</v>
      </c>
      <c r="M658" s="2" t="s">
        <v>47</v>
      </c>
      <c r="N658" s="2" t="s">
        <v>65</v>
      </c>
      <c r="O658" s="2" t="s">
        <v>60</v>
      </c>
      <c r="P658" s="2" t="s">
        <v>50</v>
      </c>
      <c r="Q658">
        <f t="shared" si="52"/>
        <v>10254.280000000001</v>
      </c>
      <c r="R658">
        <f t="shared" si="53"/>
        <v>8305.966800000002</v>
      </c>
      <c r="U658">
        <f t="shared" si="54"/>
        <v>7560.0974409448818</v>
      </c>
    </row>
    <row r="659" spans="1:21" ht="15.75" customHeight="1" x14ac:dyDescent="0.3">
      <c r="A659" s="2" t="s">
        <v>927</v>
      </c>
      <c r="B659" s="4" t="s">
        <v>149</v>
      </c>
      <c r="C659" s="4" t="str">
        <f t="shared" si="50"/>
        <v>Wednesday</v>
      </c>
      <c r="D659" s="4" t="str">
        <f t="shared" si="51"/>
        <v>Feb-2025</v>
      </c>
      <c r="E659" s="2" t="s">
        <v>88</v>
      </c>
      <c r="F659" s="2" t="s">
        <v>72</v>
      </c>
      <c r="G659" s="2" t="s">
        <v>160</v>
      </c>
      <c r="H659" s="2" t="s">
        <v>185</v>
      </c>
      <c r="I659" s="2">
        <v>1</v>
      </c>
      <c r="J659" s="2">
        <v>4217.8599999999997</v>
      </c>
      <c r="K659" s="6">
        <v>0.13</v>
      </c>
      <c r="L659" s="2">
        <v>3669.54</v>
      </c>
      <c r="M659" s="2" t="s">
        <v>74</v>
      </c>
      <c r="N659" s="2" t="s">
        <v>59</v>
      </c>
      <c r="O659" s="2" t="s">
        <v>60</v>
      </c>
      <c r="P659" s="2" t="s">
        <v>50</v>
      </c>
      <c r="Q659">
        <f t="shared" si="52"/>
        <v>4217.8599999999997</v>
      </c>
      <c r="R659">
        <f t="shared" si="53"/>
        <v>3669.5381999999995</v>
      </c>
      <c r="U659">
        <f t="shared" si="54"/>
        <v>7935.7313319672139</v>
      </c>
    </row>
    <row r="660" spans="1:21" ht="15.75" customHeight="1" x14ac:dyDescent="0.3">
      <c r="A660" s="2" t="s">
        <v>928</v>
      </c>
      <c r="B660" s="4" t="s">
        <v>261</v>
      </c>
      <c r="C660" s="4" t="str">
        <f t="shared" si="50"/>
        <v>Wednesday</v>
      </c>
      <c r="D660" s="4" t="str">
        <f t="shared" si="51"/>
        <v>Mar-2025</v>
      </c>
      <c r="E660" s="2" t="s">
        <v>88</v>
      </c>
      <c r="F660" s="2" t="s">
        <v>72</v>
      </c>
      <c r="G660" s="2" t="s">
        <v>57</v>
      </c>
      <c r="H660" s="2" t="s">
        <v>141</v>
      </c>
      <c r="I660" s="2">
        <v>1</v>
      </c>
      <c r="J660" s="2">
        <v>3616.76</v>
      </c>
      <c r="K660" s="6">
        <v>0.14000000000000001</v>
      </c>
      <c r="L660" s="2">
        <v>3110.41</v>
      </c>
      <c r="M660" s="2" t="s">
        <v>64</v>
      </c>
      <c r="N660" s="2" t="s">
        <v>59</v>
      </c>
      <c r="O660" s="2" t="s">
        <v>49</v>
      </c>
      <c r="P660" s="2" t="s">
        <v>50</v>
      </c>
      <c r="Q660">
        <f t="shared" si="52"/>
        <v>3616.76</v>
      </c>
      <c r="R660">
        <f t="shared" si="53"/>
        <v>3110.4136000000003</v>
      </c>
      <c r="U660">
        <f t="shared" si="54"/>
        <v>7935.7313319672139</v>
      </c>
    </row>
    <row r="661" spans="1:21" ht="15.75" customHeight="1" x14ac:dyDescent="0.3">
      <c r="A661" s="2" t="s">
        <v>929</v>
      </c>
      <c r="B661" s="4" t="s">
        <v>42</v>
      </c>
      <c r="C661" s="4" t="str">
        <f t="shared" si="50"/>
        <v>Wednesday</v>
      </c>
      <c r="D661" s="4" t="str">
        <f t="shared" si="51"/>
        <v>May-2025</v>
      </c>
      <c r="E661" s="2" t="s">
        <v>83</v>
      </c>
      <c r="F661" s="2" t="s">
        <v>54</v>
      </c>
      <c r="G661" s="2" t="s">
        <v>57</v>
      </c>
      <c r="H661" s="2" t="s">
        <v>141</v>
      </c>
      <c r="I661" s="2">
        <v>1</v>
      </c>
      <c r="J661" s="2">
        <v>3292.53</v>
      </c>
      <c r="K661" s="6">
        <v>0.08</v>
      </c>
      <c r="L661" s="2">
        <v>3029.13</v>
      </c>
      <c r="M661" s="2" t="s">
        <v>47</v>
      </c>
      <c r="N661" s="2" t="s">
        <v>65</v>
      </c>
      <c r="O661" s="2" t="s">
        <v>60</v>
      </c>
      <c r="P661" s="2" t="s">
        <v>50</v>
      </c>
      <c r="Q661">
        <f t="shared" si="52"/>
        <v>3292.53</v>
      </c>
      <c r="R661">
        <f t="shared" si="53"/>
        <v>3029.1276000000003</v>
      </c>
      <c r="U661">
        <f t="shared" si="54"/>
        <v>7560.0974409448818</v>
      </c>
    </row>
    <row r="662" spans="1:21" ht="15.75" customHeight="1" x14ac:dyDescent="0.3">
      <c r="A662" s="2" t="s">
        <v>930</v>
      </c>
      <c r="B662" s="4" t="s">
        <v>124</v>
      </c>
      <c r="C662" s="4" t="str">
        <f t="shared" si="50"/>
        <v>Friday</v>
      </c>
      <c r="D662" s="4" t="str">
        <f t="shared" si="51"/>
        <v>Apr-2025</v>
      </c>
      <c r="E662" s="2" t="s">
        <v>83</v>
      </c>
      <c r="F662" s="2" t="s">
        <v>77</v>
      </c>
      <c r="G662" s="2" t="s">
        <v>160</v>
      </c>
      <c r="H662" s="2" t="s">
        <v>161</v>
      </c>
      <c r="I662" s="2">
        <v>5</v>
      </c>
      <c r="J662" s="2">
        <v>2625.31</v>
      </c>
      <c r="K662" s="6">
        <v>0.17</v>
      </c>
      <c r="L662" s="2">
        <v>10895.04</v>
      </c>
      <c r="M662" s="2" t="s">
        <v>74</v>
      </c>
      <c r="N662" s="2" t="s">
        <v>65</v>
      </c>
      <c r="O662" s="2" t="s">
        <v>49</v>
      </c>
      <c r="P662" s="2" t="s">
        <v>69</v>
      </c>
      <c r="Q662">
        <f t="shared" si="52"/>
        <v>13126.55</v>
      </c>
      <c r="R662">
        <f t="shared" si="53"/>
        <v>10895.036499999998</v>
      </c>
      <c r="U662">
        <f t="shared" si="54"/>
        <v>7560.0974409448818</v>
      </c>
    </row>
    <row r="663" spans="1:21" ht="15.75" customHeight="1" x14ac:dyDescent="0.3">
      <c r="A663" s="2" t="s">
        <v>931</v>
      </c>
      <c r="B663" s="4" t="s">
        <v>313</v>
      </c>
      <c r="C663" s="4" t="str">
        <f t="shared" si="50"/>
        <v>Friday</v>
      </c>
      <c r="D663" s="4" t="str">
        <f t="shared" si="51"/>
        <v>Mar-2025</v>
      </c>
      <c r="E663" s="2" t="s">
        <v>68</v>
      </c>
      <c r="F663" s="2" t="s">
        <v>54</v>
      </c>
      <c r="G663" s="2" t="s">
        <v>57</v>
      </c>
      <c r="H663" s="2" t="s">
        <v>110</v>
      </c>
      <c r="I663" s="2">
        <v>4</v>
      </c>
      <c r="J663" s="2">
        <v>1412.89</v>
      </c>
      <c r="K663" s="6">
        <v>0.16</v>
      </c>
      <c r="L663" s="2">
        <v>4747.3100000000004</v>
      </c>
      <c r="M663" s="2" t="s">
        <v>74</v>
      </c>
      <c r="N663" s="2" t="s">
        <v>48</v>
      </c>
      <c r="O663" s="2" t="s">
        <v>49</v>
      </c>
      <c r="P663" s="2" t="s">
        <v>69</v>
      </c>
      <c r="Q663">
        <f t="shared" si="52"/>
        <v>5651.56</v>
      </c>
      <c r="R663">
        <f t="shared" si="53"/>
        <v>4747.3104000000003</v>
      </c>
      <c r="U663">
        <f t="shared" si="54"/>
        <v>7295.6662896825355</v>
      </c>
    </row>
    <row r="664" spans="1:21" ht="15.75" customHeight="1" x14ac:dyDescent="0.3">
      <c r="A664" s="2" t="s">
        <v>932</v>
      </c>
      <c r="B664" s="4" t="s">
        <v>92</v>
      </c>
      <c r="C664" s="4" t="str">
        <f t="shared" si="50"/>
        <v>Wednesday</v>
      </c>
      <c r="D664" s="4" t="str">
        <f t="shared" si="51"/>
        <v>May-2025</v>
      </c>
      <c r="E664" s="2" t="s">
        <v>43</v>
      </c>
      <c r="F664" s="2" t="s">
        <v>54</v>
      </c>
      <c r="G664" s="2" t="s">
        <v>45</v>
      </c>
      <c r="H664" s="2" t="s">
        <v>78</v>
      </c>
      <c r="I664" s="2">
        <v>2</v>
      </c>
      <c r="J664" s="2">
        <v>837.32</v>
      </c>
      <c r="K664" s="6">
        <v>0.17</v>
      </c>
      <c r="L664" s="2">
        <v>1389.95</v>
      </c>
      <c r="M664" s="2" t="s">
        <v>74</v>
      </c>
      <c r="N664" s="2" t="s">
        <v>48</v>
      </c>
      <c r="O664" s="2" t="s">
        <v>60</v>
      </c>
      <c r="P664" s="2" t="s">
        <v>50</v>
      </c>
      <c r="Q664">
        <f t="shared" si="52"/>
        <v>1674.64</v>
      </c>
      <c r="R664">
        <f t="shared" si="53"/>
        <v>1389.9512</v>
      </c>
      <c r="U664">
        <f t="shared" si="54"/>
        <v>7295.6662896825355</v>
      </c>
    </row>
    <row r="665" spans="1:21" ht="15.75" customHeight="1" x14ac:dyDescent="0.3">
      <c r="A665" s="2" t="s">
        <v>933</v>
      </c>
      <c r="B665" s="4" t="s">
        <v>299</v>
      </c>
      <c r="C665" s="4" t="str">
        <f t="shared" si="50"/>
        <v>Sunday</v>
      </c>
      <c r="D665" s="4" t="str">
        <f t="shared" si="51"/>
        <v>Jun-2025</v>
      </c>
      <c r="E665" s="2" t="s">
        <v>83</v>
      </c>
      <c r="F665" s="2" t="s">
        <v>77</v>
      </c>
      <c r="G665" s="2" t="s">
        <v>45</v>
      </c>
      <c r="H665" s="2" t="s">
        <v>78</v>
      </c>
      <c r="I665" s="2">
        <v>2</v>
      </c>
      <c r="J665" s="2">
        <v>1356.59</v>
      </c>
      <c r="K665" s="6">
        <v>0.15</v>
      </c>
      <c r="L665" s="2">
        <v>2306.1999999999998</v>
      </c>
      <c r="M665" s="2" t="s">
        <v>81</v>
      </c>
      <c r="N665" s="2" t="s">
        <v>65</v>
      </c>
      <c r="O665" s="2" t="s">
        <v>60</v>
      </c>
      <c r="P665" s="2" t="s">
        <v>50</v>
      </c>
      <c r="Q665">
        <f t="shared" si="52"/>
        <v>2713.18</v>
      </c>
      <c r="R665">
        <f t="shared" si="53"/>
        <v>2306.203</v>
      </c>
      <c r="U665">
        <f t="shared" si="54"/>
        <v>7560.0974409448818</v>
      </c>
    </row>
    <row r="666" spans="1:21" ht="15.75" customHeight="1" x14ac:dyDescent="0.3">
      <c r="A666" s="2" t="s">
        <v>934</v>
      </c>
      <c r="B666" s="4" t="s">
        <v>204</v>
      </c>
      <c r="C666" s="4" t="str">
        <f t="shared" si="50"/>
        <v>Thursday</v>
      </c>
      <c r="D666" s="4" t="str">
        <f t="shared" si="51"/>
        <v>Apr-2025</v>
      </c>
      <c r="E666" s="2" t="s">
        <v>88</v>
      </c>
      <c r="F666" s="2" t="s">
        <v>44</v>
      </c>
      <c r="G666" s="2" t="s">
        <v>99</v>
      </c>
      <c r="H666" s="2" t="s">
        <v>100</v>
      </c>
      <c r="I666" s="2">
        <v>4</v>
      </c>
      <c r="J666" s="2">
        <v>2843.14</v>
      </c>
      <c r="K666" s="6">
        <v>0.11</v>
      </c>
      <c r="L666" s="2">
        <v>10121.58</v>
      </c>
      <c r="M666" s="2" t="s">
        <v>81</v>
      </c>
      <c r="N666" s="2" t="s">
        <v>65</v>
      </c>
      <c r="O666" s="2" t="s">
        <v>49</v>
      </c>
      <c r="P666" s="2" t="s">
        <v>50</v>
      </c>
      <c r="Q666">
        <f t="shared" si="52"/>
        <v>11372.56</v>
      </c>
      <c r="R666">
        <f t="shared" si="53"/>
        <v>10121.5784</v>
      </c>
      <c r="U666">
        <f t="shared" si="54"/>
        <v>7560.0974409448818</v>
      </c>
    </row>
    <row r="667" spans="1:21" ht="15.75" customHeight="1" x14ac:dyDescent="0.3">
      <c r="A667" s="2" t="s">
        <v>935</v>
      </c>
      <c r="B667" s="4" t="s">
        <v>549</v>
      </c>
      <c r="C667" s="4" t="str">
        <f t="shared" si="50"/>
        <v>Saturday</v>
      </c>
      <c r="D667" s="4" t="str">
        <f t="shared" si="51"/>
        <v>Mar-2025</v>
      </c>
      <c r="E667" s="2" t="s">
        <v>53</v>
      </c>
      <c r="F667" s="2" t="s">
        <v>54</v>
      </c>
      <c r="G667" s="2" t="s">
        <v>160</v>
      </c>
      <c r="H667" s="2" t="s">
        <v>161</v>
      </c>
      <c r="I667" s="2">
        <v>5</v>
      </c>
      <c r="J667" s="2">
        <v>962.33</v>
      </c>
      <c r="K667" s="6">
        <v>0.21</v>
      </c>
      <c r="L667" s="2">
        <v>3801.2</v>
      </c>
      <c r="M667" s="2" t="s">
        <v>81</v>
      </c>
      <c r="N667" s="2" t="s">
        <v>65</v>
      </c>
      <c r="O667" s="2" t="s">
        <v>49</v>
      </c>
      <c r="P667" s="2" t="s">
        <v>142</v>
      </c>
      <c r="Q667">
        <f t="shared" si="52"/>
        <v>4811.6500000000005</v>
      </c>
      <c r="R667">
        <f t="shared" si="53"/>
        <v>3801.2035000000005</v>
      </c>
      <c r="U667">
        <f t="shared" si="54"/>
        <v>7560.0974409448818</v>
      </c>
    </row>
    <row r="668" spans="1:21" ht="15.75" customHeight="1" x14ac:dyDescent="0.3">
      <c r="A668" s="2" t="s">
        <v>936</v>
      </c>
      <c r="B668" s="4" t="s">
        <v>702</v>
      </c>
      <c r="C668" s="4" t="str">
        <f t="shared" si="50"/>
        <v>Friday</v>
      </c>
      <c r="D668" s="4" t="str">
        <f t="shared" si="51"/>
        <v>Jul-2025</v>
      </c>
      <c r="E668" s="2" t="s">
        <v>43</v>
      </c>
      <c r="F668" s="2" t="s">
        <v>44</v>
      </c>
      <c r="G668" s="2" t="s">
        <v>45</v>
      </c>
      <c r="H668" s="2" t="s">
        <v>46</v>
      </c>
      <c r="I668" s="2">
        <v>1</v>
      </c>
      <c r="J668" s="2">
        <v>4512.82</v>
      </c>
      <c r="K668" s="6">
        <v>0.1</v>
      </c>
      <c r="L668" s="2">
        <v>4061.54</v>
      </c>
      <c r="M668" s="2" t="s">
        <v>64</v>
      </c>
      <c r="N668" s="2" t="s">
        <v>65</v>
      </c>
      <c r="O668" s="2" t="s">
        <v>60</v>
      </c>
      <c r="P668" s="2" t="s">
        <v>50</v>
      </c>
      <c r="Q668">
        <f t="shared" si="52"/>
        <v>4512.82</v>
      </c>
      <c r="R668">
        <f t="shared" si="53"/>
        <v>4061.538</v>
      </c>
      <c r="U668">
        <f t="shared" si="54"/>
        <v>7560.0974409448818</v>
      </c>
    </row>
    <row r="669" spans="1:21" ht="15.75" customHeight="1" x14ac:dyDescent="0.3">
      <c r="A669" s="2" t="s">
        <v>937</v>
      </c>
      <c r="B669" s="4" t="s">
        <v>114</v>
      </c>
      <c r="C669" s="4" t="str">
        <f t="shared" si="50"/>
        <v>Wednesday</v>
      </c>
      <c r="D669" s="4" t="str">
        <f t="shared" si="51"/>
        <v>Jan-2025</v>
      </c>
      <c r="E669" s="2" t="s">
        <v>53</v>
      </c>
      <c r="F669" s="2" t="s">
        <v>72</v>
      </c>
      <c r="G669" s="2" t="s">
        <v>99</v>
      </c>
      <c r="H669" s="2" t="s">
        <v>122</v>
      </c>
      <c r="I669" s="2">
        <v>5</v>
      </c>
      <c r="J669" s="2">
        <v>4671.38</v>
      </c>
      <c r="K669" s="6">
        <v>0.13</v>
      </c>
      <c r="L669" s="2">
        <v>20320.5</v>
      </c>
      <c r="M669" s="2" t="s">
        <v>64</v>
      </c>
      <c r="N669" s="2" t="s">
        <v>59</v>
      </c>
      <c r="O669" s="2" t="s">
        <v>49</v>
      </c>
      <c r="P669" s="2" t="s">
        <v>50</v>
      </c>
      <c r="Q669">
        <f t="shared" si="52"/>
        <v>23356.9</v>
      </c>
      <c r="R669">
        <f t="shared" si="53"/>
        <v>20320.503000000001</v>
      </c>
      <c r="U669">
        <f t="shared" si="54"/>
        <v>7935.7313319672139</v>
      </c>
    </row>
    <row r="670" spans="1:21" ht="15.75" customHeight="1" x14ac:dyDescent="0.3">
      <c r="A670" s="2" t="s">
        <v>938</v>
      </c>
      <c r="B670" s="4" t="s">
        <v>401</v>
      </c>
      <c r="C670" s="4" t="str">
        <f t="shared" si="50"/>
        <v>Saturday</v>
      </c>
      <c r="D670" s="4" t="str">
        <f t="shared" si="51"/>
        <v>Jan-2025</v>
      </c>
      <c r="E670" s="2" t="s">
        <v>68</v>
      </c>
      <c r="F670" s="2" t="s">
        <v>77</v>
      </c>
      <c r="G670" s="2" t="s">
        <v>45</v>
      </c>
      <c r="H670" s="2" t="s">
        <v>78</v>
      </c>
      <c r="I670" s="2">
        <v>3</v>
      </c>
      <c r="J670" s="2">
        <v>4178.4399999999996</v>
      </c>
      <c r="K670" s="6">
        <v>0.18</v>
      </c>
      <c r="L670" s="2">
        <v>10278.959999999999</v>
      </c>
      <c r="M670" s="2" t="s">
        <v>95</v>
      </c>
      <c r="N670" s="2" t="s">
        <v>65</v>
      </c>
      <c r="O670" s="2" t="s">
        <v>49</v>
      </c>
      <c r="P670" s="2" t="s">
        <v>69</v>
      </c>
      <c r="Q670">
        <f t="shared" si="52"/>
        <v>12535.32</v>
      </c>
      <c r="R670">
        <f t="shared" si="53"/>
        <v>10278.9624</v>
      </c>
      <c r="U670">
        <f t="shared" si="54"/>
        <v>7560.0974409448818</v>
      </c>
    </row>
    <row r="671" spans="1:21" ht="15.75" customHeight="1" x14ac:dyDescent="0.3">
      <c r="A671" s="2" t="s">
        <v>939</v>
      </c>
      <c r="B671" s="4" t="s">
        <v>323</v>
      </c>
      <c r="C671" s="4" t="str">
        <f t="shared" si="50"/>
        <v>Sunday</v>
      </c>
      <c r="D671" s="4" t="str">
        <f t="shared" si="51"/>
        <v>Jun-2025</v>
      </c>
      <c r="E671" s="2" t="s">
        <v>53</v>
      </c>
      <c r="F671" s="2" t="s">
        <v>44</v>
      </c>
      <c r="G671" s="2" t="s">
        <v>99</v>
      </c>
      <c r="H671" s="2" t="s">
        <v>122</v>
      </c>
      <c r="I671" s="2">
        <v>3</v>
      </c>
      <c r="J671" s="2">
        <v>2253.4299999999998</v>
      </c>
      <c r="K671" s="6">
        <v>0.06</v>
      </c>
      <c r="L671" s="2">
        <v>6354.67</v>
      </c>
      <c r="M671" s="2" t="s">
        <v>47</v>
      </c>
      <c r="N671" s="2" t="s">
        <v>48</v>
      </c>
      <c r="O671" s="2" t="s">
        <v>49</v>
      </c>
      <c r="P671" s="2" t="s">
        <v>50</v>
      </c>
      <c r="Q671">
        <f t="shared" si="52"/>
        <v>6760.2899999999991</v>
      </c>
      <c r="R671">
        <f t="shared" si="53"/>
        <v>6354.672599999999</v>
      </c>
      <c r="U671">
        <f t="shared" si="54"/>
        <v>7295.6662896825355</v>
      </c>
    </row>
    <row r="672" spans="1:21" ht="15.75" customHeight="1" x14ac:dyDescent="0.3">
      <c r="A672" s="2" t="s">
        <v>940</v>
      </c>
      <c r="B672" s="4" t="s">
        <v>722</v>
      </c>
      <c r="C672" s="4" t="str">
        <f t="shared" si="50"/>
        <v>Saturday</v>
      </c>
      <c r="D672" s="4" t="str">
        <f t="shared" si="51"/>
        <v>Feb-2025</v>
      </c>
      <c r="E672" s="2" t="s">
        <v>43</v>
      </c>
      <c r="F672" s="2" t="s">
        <v>72</v>
      </c>
      <c r="G672" s="2" t="s">
        <v>160</v>
      </c>
      <c r="H672" s="2" t="s">
        <v>193</v>
      </c>
      <c r="I672" s="2">
        <v>4</v>
      </c>
      <c r="J672" s="2">
        <v>3445.42</v>
      </c>
      <c r="K672" s="6">
        <v>0.24</v>
      </c>
      <c r="L672" s="2">
        <v>10474.08</v>
      </c>
      <c r="M672" s="2" t="s">
        <v>64</v>
      </c>
      <c r="N672" s="2" t="s">
        <v>65</v>
      </c>
      <c r="O672" s="2" t="s">
        <v>90</v>
      </c>
      <c r="P672" s="2" t="s">
        <v>50</v>
      </c>
      <c r="Q672">
        <f t="shared" si="52"/>
        <v>13781.68</v>
      </c>
      <c r="R672">
        <f t="shared" si="53"/>
        <v>10474.076800000001</v>
      </c>
      <c r="U672">
        <f t="shared" si="54"/>
        <v>7560.0974409448818</v>
      </c>
    </row>
    <row r="673" spans="1:21" ht="15.75" customHeight="1" x14ac:dyDescent="0.3">
      <c r="A673" s="2" t="s">
        <v>941</v>
      </c>
      <c r="B673" s="4" t="s">
        <v>427</v>
      </c>
      <c r="C673" s="4" t="str">
        <f t="shared" si="50"/>
        <v>Thursday</v>
      </c>
      <c r="D673" s="4" t="str">
        <f t="shared" si="51"/>
        <v>Feb-2025</v>
      </c>
      <c r="E673" s="2" t="s">
        <v>53</v>
      </c>
      <c r="F673" s="2" t="s">
        <v>72</v>
      </c>
      <c r="G673" s="2" t="s">
        <v>160</v>
      </c>
      <c r="H673" s="2" t="s">
        <v>180</v>
      </c>
      <c r="I673" s="2">
        <v>1</v>
      </c>
      <c r="J673" s="2">
        <v>3484.34</v>
      </c>
      <c r="K673" s="6">
        <v>0.2</v>
      </c>
      <c r="L673" s="2">
        <v>2787.47</v>
      </c>
      <c r="M673" s="2" t="s">
        <v>64</v>
      </c>
      <c r="N673" s="2" t="s">
        <v>48</v>
      </c>
      <c r="O673" s="2" t="s">
        <v>90</v>
      </c>
      <c r="P673" s="2" t="s">
        <v>50</v>
      </c>
      <c r="Q673">
        <f t="shared" si="52"/>
        <v>3484.34</v>
      </c>
      <c r="R673">
        <f t="shared" si="53"/>
        <v>2787.4720000000002</v>
      </c>
      <c r="U673">
        <f t="shared" si="54"/>
        <v>7295.6662896825355</v>
      </c>
    </row>
    <row r="674" spans="1:21" ht="15.75" customHeight="1" x14ac:dyDescent="0.3">
      <c r="A674" s="2" t="s">
        <v>942</v>
      </c>
      <c r="B674" s="4" t="s">
        <v>229</v>
      </c>
      <c r="C674" s="4" t="str">
        <f t="shared" si="50"/>
        <v>Friday</v>
      </c>
      <c r="D674" s="4" t="str">
        <f t="shared" si="51"/>
        <v>Apr-2025</v>
      </c>
      <c r="E674" s="2" t="s">
        <v>53</v>
      </c>
      <c r="F674" s="2" t="s">
        <v>72</v>
      </c>
      <c r="G674" s="2" t="s">
        <v>160</v>
      </c>
      <c r="H674" s="2" t="s">
        <v>180</v>
      </c>
      <c r="I674" s="2">
        <v>4</v>
      </c>
      <c r="J674" s="2">
        <v>2003.51</v>
      </c>
      <c r="K674" s="6">
        <v>0.23</v>
      </c>
      <c r="L674" s="2">
        <v>6170.81</v>
      </c>
      <c r="M674" s="2" t="s">
        <v>64</v>
      </c>
      <c r="N674" s="2" t="s">
        <v>48</v>
      </c>
      <c r="O674" s="2" t="s">
        <v>60</v>
      </c>
      <c r="P674" s="2" t="s">
        <v>50</v>
      </c>
      <c r="Q674">
        <f t="shared" si="52"/>
        <v>8014.04</v>
      </c>
      <c r="R674">
        <f t="shared" si="53"/>
        <v>6170.8108000000002</v>
      </c>
      <c r="U674">
        <f t="shared" si="54"/>
        <v>7295.6662896825355</v>
      </c>
    </row>
    <row r="675" spans="1:21" ht="15.75" customHeight="1" x14ac:dyDescent="0.3">
      <c r="A675" s="2" t="s">
        <v>943</v>
      </c>
      <c r="B675" s="4" t="s">
        <v>195</v>
      </c>
      <c r="C675" s="4" t="str">
        <f t="shared" si="50"/>
        <v>Sunday</v>
      </c>
      <c r="D675" s="4" t="str">
        <f t="shared" si="51"/>
        <v>Feb-2025</v>
      </c>
      <c r="E675" s="2" t="s">
        <v>88</v>
      </c>
      <c r="F675" s="2" t="s">
        <v>44</v>
      </c>
      <c r="G675" s="2" t="s">
        <v>99</v>
      </c>
      <c r="H675" s="2" t="s">
        <v>107</v>
      </c>
      <c r="I675" s="2">
        <v>3</v>
      </c>
      <c r="J675" s="2">
        <v>4409.3900000000003</v>
      </c>
      <c r="K675" s="6">
        <v>0.19</v>
      </c>
      <c r="L675" s="2">
        <v>10714.82</v>
      </c>
      <c r="M675" s="2" t="s">
        <v>47</v>
      </c>
      <c r="N675" s="2" t="s">
        <v>65</v>
      </c>
      <c r="O675" s="2" t="s">
        <v>60</v>
      </c>
      <c r="P675" s="2" t="s">
        <v>50</v>
      </c>
      <c r="Q675">
        <f t="shared" si="52"/>
        <v>13228.170000000002</v>
      </c>
      <c r="R675">
        <f t="shared" si="53"/>
        <v>10714.817700000001</v>
      </c>
      <c r="U675">
        <f t="shared" si="54"/>
        <v>7560.0974409448818</v>
      </c>
    </row>
    <row r="676" spans="1:21" ht="15.75" customHeight="1" x14ac:dyDescent="0.3">
      <c r="A676" s="2" t="s">
        <v>944</v>
      </c>
      <c r="B676" s="4" t="s">
        <v>710</v>
      </c>
      <c r="C676" s="4" t="str">
        <f t="shared" si="50"/>
        <v>Friday</v>
      </c>
      <c r="D676" s="4" t="str">
        <f t="shared" si="51"/>
        <v>Jan-2025</v>
      </c>
      <c r="E676" s="2" t="s">
        <v>83</v>
      </c>
      <c r="F676" s="2" t="s">
        <v>72</v>
      </c>
      <c r="G676" s="2" t="s">
        <v>45</v>
      </c>
      <c r="H676" s="2" t="s">
        <v>73</v>
      </c>
      <c r="I676" s="2">
        <v>4</v>
      </c>
      <c r="J676" s="2">
        <v>4396.13</v>
      </c>
      <c r="K676" s="6">
        <v>0.21</v>
      </c>
      <c r="L676" s="2">
        <v>13891.77</v>
      </c>
      <c r="M676" s="2" t="s">
        <v>74</v>
      </c>
      <c r="N676" s="2" t="s">
        <v>65</v>
      </c>
      <c r="O676" s="2" t="s">
        <v>90</v>
      </c>
      <c r="P676" s="2" t="s">
        <v>50</v>
      </c>
      <c r="Q676">
        <f t="shared" si="52"/>
        <v>17584.52</v>
      </c>
      <c r="R676">
        <f t="shared" si="53"/>
        <v>13891.7708</v>
      </c>
      <c r="U676">
        <f t="shared" si="54"/>
        <v>7560.0974409448818</v>
      </c>
    </row>
    <row r="677" spans="1:21" ht="15.75" customHeight="1" x14ac:dyDescent="0.3">
      <c r="A677" s="2" t="s">
        <v>945</v>
      </c>
      <c r="B677" s="4" t="s">
        <v>52</v>
      </c>
      <c r="C677" s="4" t="str">
        <f t="shared" si="50"/>
        <v>Friday</v>
      </c>
      <c r="D677" s="4" t="str">
        <f t="shared" si="51"/>
        <v>Jan-2025</v>
      </c>
      <c r="E677" s="2" t="s">
        <v>68</v>
      </c>
      <c r="F677" s="2" t="s">
        <v>77</v>
      </c>
      <c r="G677" s="2" t="s">
        <v>160</v>
      </c>
      <c r="H677" s="2" t="s">
        <v>185</v>
      </c>
      <c r="I677" s="2">
        <v>3</v>
      </c>
      <c r="J677" s="2">
        <v>2320.98</v>
      </c>
      <c r="K677" s="6">
        <v>0.01</v>
      </c>
      <c r="L677" s="2">
        <v>6893.31</v>
      </c>
      <c r="M677" s="2" t="s">
        <v>64</v>
      </c>
      <c r="N677" s="2" t="s">
        <v>59</v>
      </c>
      <c r="O677" s="2" t="s">
        <v>90</v>
      </c>
      <c r="P677" s="2" t="s">
        <v>50</v>
      </c>
      <c r="Q677">
        <f t="shared" si="52"/>
        <v>6962.9400000000005</v>
      </c>
      <c r="R677">
        <f t="shared" si="53"/>
        <v>6893.3106000000007</v>
      </c>
      <c r="U677">
        <f t="shared" si="54"/>
        <v>7935.7313319672139</v>
      </c>
    </row>
    <row r="678" spans="1:21" ht="15.75" customHeight="1" x14ac:dyDescent="0.3">
      <c r="A678" s="2" t="s">
        <v>946</v>
      </c>
      <c r="B678" s="4" t="s">
        <v>382</v>
      </c>
      <c r="C678" s="4" t="str">
        <f t="shared" si="50"/>
        <v>Monday</v>
      </c>
      <c r="D678" s="4" t="str">
        <f t="shared" si="51"/>
        <v>Apr-2025</v>
      </c>
      <c r="E678" s="2" t="s">
        <v>83</v>
      </c>
      <c r="F678" s="2" t="s">
        <v>77</v>
      </c>
      <c r="G678" s="2" t="s">
        <v>99</v>
      </c>
      <c r="H678" s="2" t="s">
        <v>100</v>
      </c>
      <c r="I678" s="2">
        <v>3</v>
      </c>
      <c r="J678" s="2">
        <v>1637.24</v>
      </c>
      <c r="K678" s="6">
        <v>0.02</v>
      </c>
      <c r="L678" s="2">
        <v>4813.49</v>
      </c>
      <c r="M678" s="2" t="s">
        <v>47</v>
      </c>
      <c r="N678" s="2" t="s">
        <v>59</v>
      </c>
      <c r="O678" s="2" t="s">
        <v>90</v>
      </c>
      <c r="P678" s="2" t="s">
        <v>50</v>
      </c>
      <c r="Q678">
        <f t="shared" si="52"/>
        <v>4911.72</v>
      </c>
      <c r="R678">
        <f t="shared" si="53"/>
        <v>4813.4856</v>
      </c>
      <c r="U678">
        <f t="shared" si="54"/>
        <v>7935.7313319672139</v>
      </c>
    </row>
    <row r="679" spans="1:21" ht="15.75" customHeight="1" x14ac:dyDescent="0.3">
      <c r="A679" s="2" t="s">
        <v>947</v>
      </c>
      <c r="B679" s="4" t="s">
        <v>413</v>
      </c>
      <c r="C679" s="4" t="str">
        <f t="shared" si="50"/>
        <v>Friday</v>
      </c>
      <c r="D679" s="4" t="str">
        <f t="shared" si="51"/>
        <v>Mar-2025</v>
      </c>
      <c r="E679" s="2" t="s">
        <v>43</v>
      </c>
      <c r="F679" s="2" t="s">
        <v>72</v>
      </c>
      <c r="G679" s="2" t="s">
        <v>99</v>
      </c>
      <c r="H679" s="2" t="s">
        <v>147</v>
      </c>
      <c r="I679" s="2">
        <v>2</v>
      </c>
      <c r="J679" s="2">
        <v>1377.33</v>
      </c>
      <c r="K679" s="6">
        <v>0.17</v>
      </c>
      <c r="L679" s="2">
        <v>2286.37</v>
      </c>
      <c r="M679" s="2" t="s">
        <v>74</v>
      </c>
      <c r="N679" s="2" t="s">
        <v>65</v>
      </c>
      <c r="O679" s="2" t="s">
        <v>60</v>
      </c>
      <c r="P679" s="2" t="s">
        <v>50</v>
      </c>
      <c r="Q679">
        <f t="shared" si="52"/>
        <v>2754.66</v>
      </c>
      <c r="R679">
        <f t="shared" si="53"/>
        <v>2286.3678</v>
      </c>
      <c r="U679">
        <f t="shared" si="54"/>
        <v>7560.0974409448818</v>
      </c>
    </row>
    <row r="680" spans="1:21" ht="15.75" customHeight="1" x14ac:dyDescent="0.3">
      <c r="A680" s="2" t="s">
        <v>948</v>
      </c>
      <c r="B680" s="4" t="s">
        <v>754</v>
      </c>
      <c r="C680" s="4" t="str">
        <f t="shared" si="50"/>
        <v>Tuesday</v>
      </c>
      <c r="D680" s="4" t="str">
        <f t="shared" si="51"/>
        <v>Mar-2025</v>
      </c>
      <c r="E680" s="2" t="s">
        <v>88</v>
      </c>
      <c r="F680" s="2" t="s">
        <v>77</v>
      </c>
      <c r="G680" s="2" t="s">
        <v>84</v>
      </c>
      <c r="H680" s="2" t="s">
        <v>89</v>
      </c>
      <c r="I680" s="2">
        <v>5</v>
      </c>
      <c r="J680" s="2">
        <v>1199.99</v>
      </c>
      <c r="K680" s="6">
        <v>0.24</v>
      </c>
      <c r="L680" s="2">
        <v>4559.96</v>
      </c>
      <c r="M680" s="2" t="s">
        <v>74</v>
      </c>
      <c r="N680" s="2" t="s">
        <v>65</v>
      </c>
      <c r="O680" s="2" t="s">
        <v>49</v>
      </c>
      <c r="P680" s="2" t="s">
        <v>69</v>
      </c>
      <c r="Q680">
        <f t="shared" si="52"/>
        <v>5999.95</v>
      </c>
      <c r="R680">
        <f t="shared" si="53"/>
        <v>4559.9619999999995</v>
      </c>
      <c r="U680">
        <f t="shared" si="54"/>
        <v>7560.0974409448818</v>
      </c>
    </row>
    <row r="681" spans="1:21" ht="15.75" customHeight="1" x14ac:dyDescent="0.3">
      <c r="A681" s="2" t="s">
        <v>949</v>
      </c>
      <c r="B681" s="4" t="s">
        <v>200</v>
      </c>
      <c r="C681" s="4" t="str">
        <f t="shared" si="50"/>
        <v>Saturday</v>
      </c>
      <c r="D681" s="4" t="str">
        <f t="shared" si="51"/>
        <v>May-2025</v>
      </c>
      <c r="E681" s="2" t="s">
        <v>43</v>
      </c>
      <c r="F681" s="2" t="s">
        <v>44</v>
      </c>
      <c r="G681" s="2" t="s">
        <v>84</v>
      </c>
      <c r="H681" s="2" t="s">
        <v>119</v>
      </c>
      <c r="I681" s="2">
        <v>4</v>
      </c>
      <c r="J681" s="2">
        <v>3128.22</v>
      </c>
      <c r="K681" s="6">
        <v>0.15</v>
      </c>
      <c r="L681" s="2">
        <v>10635.95</v>
      </c>
      <c r="M681" s="2" t="s">
        <v>47</v>
      </c>
      <c r="N681" s="2" t="s">
        <v>48</v>
      </c>
      <c r="O681" s="2" t="s">
        <v>90</v>
      </c>
      <c r="P681" s="2" t="s">
        <v>96</v>
      </c>
      <c r="Q681">
        <f t="shared" si="52"/>
        <v>12512.88</v>
      </c>
      <c r="R681">
        <f t="shared" si="53"/>
        <v>10635.947999999999</v>
      </c>
      <c r="U681">
        <f t="shared" si="54"/>
        <v>7295.6662896825355</v>
      </c>
    </row>
    <row r="682" spans="1:21" ht="15.75" customHeight="1" x14ac:dyDescent="0.3">
      <c r="A682" s="2" t="s">
        <v>950</v>
      </c>
      <c r="B682" s="4" t="s">
        <v>572</v>
      </c>
      <c r="C682" s="4" t="str">
        <f t="shared" si="50"/>
        <v>Wednesday</v>
      </c>
      <c r="D682" s="4" t="str">
        <f t="shared" si="51"/>
        <v>Jun-2025</v>
      </c>
      <c r="E682" s="2" t="s">
        <v>53</v>
      </c>
      <c r="F682" s="2" t="s">
        <v>77</v>
      </c>
      <c r="G682" s="2" t="s">
        <v>99</v>
      </c>
      <c r="H682" s="2" t="s">
        <v>100</v>
      </c>
      <c r="I682" s="2">
        <v>4</v>
      </c>
      <c r="J682" s="2">
        <v>4153.5600000000004</v>
      </c>
      <c r="K682" s="6">
        <v>0.12</v>
      </c>
      <c r="L682" s="2">
        <v>14620.53</v>
      </c>
      <c r="M682" s="2" t="s">
        <v>64</v>
      </c>
      <c r="N682" s="2" t="s">
        <v>65</v>
      </c>
      <c r="O682" s="2" t="s">
        <v>90</v>
      </c>
      <c r="P682" s="2" t="s">
        <v>50</v>
      </c>
      <c r="Q682">
        <f t="shared" si="52"/>
        <v>16614.240000000002</v>
      </c>
      <c r="R682">
        <f t="shared" si="53"/>
        <v>14620.531200000001</v>
      </c>
      <c r="U682">
        <f t="shared" si="54"/>
        <v>7560.0974409448818</v>
      </c>
    </row>
    <row r="683" spans="1:21" ht="15.75" customHeight="1" x14ac:dyDescent="0.3">
      <c r="A683" s="2" t="s">
        <v>951</v>
      </c>
      <c r="B683" s="4" t="s">
        <v>513</v>
      </c>
      <c r="C683" s="4" t="str">
        <f t="shared" si="50"/>
        <v>Tuesday</v>
      </c>
      <c r="D683" s="4" t="str">
        <f t="shared" si="51"/>
        <v>Mar-2025</v>
      </c>
      <c r="E683" s="2" t="s">
        <v>83</v>
      </c>
      <c r="F683" s="2" t="s">
        <v>77</v>
      </c>
      <c r="G683" s="2" t="s">
        <v>160</v>
      </c>
      <c r="H683" s="2" t="s">
        <v>180</v>
      </c>
      <c r="I683" s="2">
        <v>4</v>
      </c>
      <c r="J683" s="2">
        <v>4296.05</v>
      </c>
      <c r="K683" s="6">
        <v>0.15</v>
      </c>
      <c r="L683" s="2">
        <v>14606.57</v>
      </c>
      <c r="M683" s="2" t="s">
        <v>74</v>
      </c>
      <c r="N683" s="2" t="s">
        <v>48</v>
      </c>
      <c r="O683" s="2" t="s">
        <v>60</v>
      </c>
      <c r="P683" s="2" t="s">
        <v>50</v>
      </c>
      <c r="Q683">
        <f t="shared" si="52"/>
        <v>17184.2</v>
      </c>
      <c r="R683">
        <f t="shared" si="53"/>
        <v>14606.57</v>
      </c>
      <c r="U683">
        <f t="shared" si="54"/>
        <v>7295.6662896825355</v>
      </c>
    </row>
    <row r="684" spans="1:21" ht="15.75" customHeight="1" x14ac:dyDescent="0.3">
      <c r="A684" s="2" t="s">
        <v>952</v>
      </c>
      <c r="B684" s="4" t="s">
        <v>413</v>
      </c>
      <c r="C684" s="4" t="str">
        <f t="shared" si="50"/>
        <v>Friday</v>
      </c>
      <c r="D684" s="4" t="str">
        <f t="shared" si="51"/>
        <v>Mar-2025</v>
      </c>
      <c r="E684" s="2" t="s">
        <v>53</v>
      </c>
      <c r="F684" s="2" t="s">
        <v>54</v>
      </c>
      <c r="G684" s="2" t="s">
        <v>84</v>
      </c>
      <c r="H684" s="2" t="s">
        <v>119</v>
      </c>
      <c r="I684" s="2">
        <v>2</v>
      </c>
      <c r="J684" s="2">
        <v>3126.63</v>
      </c>
      <c r="K684" s="6">
        <v>0.23</v>
      </c>
      <c r="L684" s="2">
        <v>4815.01</v>
      </c>
      <c r="M684" s="2" t="s">
        <v>81</v>
      </c>
      <c r="N684" s="2" t="s">
        <v>65</v>
      </c>
      <c r="O684" s="2" t="s">
        <v>60</v>
      </c>
      <c r="P684" s="2" t="s">
        <v>50</v>
      </c>
      <c r="Q684">
        <f t="shared" si="52"/>
        <v>6253.26</v>
      </c>
      <c r="R684">
        <f t="shared" si="53"/>
        <v>4815.0102000000006</v>
      </c>
      <c r="U684">
        <f t="shared" si="54"/>
        <v>7560.0974409448818</v>
      </c>
    </row>
    <row r="685" spans="1:21" ht="15.75" customHeight="1" x14ac:dyDescent="0.3">
      <c r="A685" s="2" t="s">
        <v>953</v>
      </c>
      <c r="B685" s="4" t="s">
        <v>192</v>
      </c>
      <c r="C685" s="4" t="str">
        <f t="shared" si="50"/>
        <v>Wednesday</v>
      </c>
      <c r="D685" s="4" t="str">
        <f t="shared" si="51"/>
        <v>Apr-2025</v>
      </c>
      <c r="E685" s="2" t="s">
        <v>43</v>
      </c>
      <c r="F685" s="2" t="s">
        <v>72</v>
      </c>
      <c r="G685" s="2" t="s">
        <v>84</v>
      </c>
      <c r="H685" s="2" t="s">
        <v>119</v>
      </c>
      <c r="I685" s="2">
        <v>2</v>
      </c>
      <c r="J685" s="2">
        <v>3595.35</v>
      </c>
      <c r="K685" s="6">
        <v>0.18</v>
      </c>
      <c r="L685" s="2">
        <v>5896.37</v>
      </c>
      <c r="M685" s="2" t="s">
        <v>74</v>
      </c>
      <c r="N685" s="2" t="s">
        <v>59</v>
      </c>
      <c r="O685" s="2" t="s">
        <v>49</v>
      </c>
      <c r="P685" s="2" t="s">
        <v>50</v>
      </c>
      <c r="Q685">
        <f t="shared" si="52"/>
        <v>7190.7</v>
      </c>
      <c r="R685">
        <f t="shared" si="53"/>
        <v>5896.3740000000007</v>
      </c>
      <c r="U685">
        <f t="shared" si="54"/>
        <v>7935.7313319672139</v>
      </c>
    </row>
    <row r="686" spans="1:21" ht="15.75" customHeight="1" x14ac:dyDescent="0.3">
      <c r="A686" s="2" t="s">
        <v>954</v>
      </c>
      <c r="B686" s="4" t="s">
        <v>552</v>
      </c>
      <c r="C686" s="4" t="str">
        <f t="shared" si="50"/>
        <v>Saturday</v>
      </c>
      <c r="D686" s="4" t="str">
        <f t="shared" si="51"/>
        <v>Apr-2025</v>
      </c>
      <c r="E686" s="2" t="s">
        <v>53</v>
      </c>
      <c r="F686" s="2" t="s">
        <v>44</v>
      </c>
      <c r="G686" s="2" t="s">
        <v>57</v>
      </c>
      <c r="H686" s="2" t="s">
        <v>128</v>
      </c>
      <c r="I686" s="2">
        <v>4</v>
      </c>
      <c r="J686" s="2">
        <v>4550.3100000000004</v>
      </c>
      <c r="K686" s="6">
        <v>0.25</v>
      </c>
      <c r="L686" s="2">
        <v>13650.93</v>
      </c>
      <c r="M686" s="2" t="s">
        <v>81</v>
      </c>
      <c r="N686" s="2" t="s">
        <v>48</v>
      </c>
      <c r="O686" s="2" t="s">
        <v>49</v>
      </c>
      <c r="P686" s="2" t="s">
        <v>50</v>
      </c>
      <c r="Q686">
        <f t="shared" si="52"/>
        <v>18201.240000000002</v>
      </c>
      <c r="R686">
        <f t="shared" si="53"/>
        <v>13650.93</v>
      </c>
      <c r="U686">
        <f t="shared" si="54"/>
        <v>7295.6662896825355</v>
      </c>
    </row>
    <row r="687" spans="1:21" ht="15.75" customHeight="1" x14ac:dyDescent="0.3">
      <c r="A687" s="2" t="s">
        <v>955</v>
      </c>
      <c r="B687" s="4" t="s">
        <v>401</v>
      </c>
      <c r="C687" s="4" t="str">
        <f t="shared" si="50"/>
        <v>Saturday</v>
      </c>
      <c r="D687" s="4" t="str">
        <f t="shared" si="51"/>
        <v>Jan-2025</v>
      </c>
      <c r="E687" s="2" t="s">
        <v>43</v>
      </c>
      <c r="F687" s="2" t="s">
        <v>77</v>
      </c>
      <c r="G687" s="2" t="s">
        <v>57</v>
      </c>
      <c r="H687" s="2" t="s">
        <v>141</v>
      </c>
      <c r="I687" s="2">
        <v>3</v>
      </c>
      <c r="J687" s="2">
        <v>747.97</v>
      </c>
      <c r="K687" s="6">
        <v>0.22</v>
      </c>
      <c r="L687" s="2">
        <v>1750.25</v>
      </c>
      <c r="M687" s="2" t="s">
        <v>74</v>
      </c>
      <c r="N687" s="2" t="s">
        <v>59</v>
      </c>
      <c r="O687" s="2" t="s">
        <v>90</v>
      </c>
      <c r="P687" s="2" t="s">
        <v>50</v>
      </c>
      <c r="Q687">
        <f t="shared" si="52"/>
        <v>2243.91</v>
      </c>
      <c r="R687">
        <f t="shared" si="53"/>
        <v>1750.2498000000001</v>
      </c>
      <c r="U687">
        <f t="shared" si="54"/>
        <v>7935.7313319672139</v>
      </c>
    </row>
    <row r="688" spans="1:21" ht="15.75" customHeight="1" x14ac:dyDescent="0.3">
      <c r="A688" s="2" t="s">
        <v>956</v>
      </c>
      <c r="B688" s="4" t="s">
        <v>385</v>
      </c>
      <c r="C688" s="4" t="str">
        <f t="shared" si="50"/>
        <v>Tuesday</v>
      </c>
      <c r="D688" s="4" t="str">
        <f t="shared" si="51"/>
        <v>Mar-2025</v>
      </c>
      <c r="E688" s="2" t="s">
        <v>43</v>
      </c>
      <c r="F688" s="2" t="s">
        <v>72</v>
      </c>
      <c r="G688" s="2" t="s">
        <v>57</v>
      </c>
      <c r="H688" s="2" t="s">
        <v>141</v>
      </c>
      <c r="I688" s="2">
        <v>1</v>
      </c>
      <c r="J688" s="2">
        <v>1654.86</v>
      </c>
      <c r="K688" s="6">
        <v>0.13</v>
      </c>
      <c r="L688" s="2">
        <v>1439.73</v>
      </c>
      <c r="M688" s="2" t="s">
        <v>74</v>
      </c>
      <c r="N688" s="2" t="s">
        <v>48</v>
      </c>
      <c r="O688" s="2" t="s">
        <v>90</v>
      </c>
      <c r="P688" s="2" t="s">
        <v>50</v>
      </c>
      <c r="Q688">
        <f t="shared" si="52"/>
        <v>1654.86</v>
      </c>
      <c r="R688">
        <f t="shared" si="53"/>
        <v>1439.7282</v>
      </c>
      <c r="U688">
        <f t="shared" si="54"/>
        <v>7295.6662896825355</v>
      </c>
    </row>
    <row r="689" spans="1:21" ht="15.75" customHeight="1" x14ac:dyDescent="0.3">
      <c r="A689" s="2" t="s">
        <v>957</v>
      </c>
      <c r="B689" s="4" t="s">
        <v>354</v>
      </c>
      <c r="C689" s="4" t="str">
        <f t="shared" si="50"/>
        <v>Thursday</v>
      </c>
      <c r="D689" s="4" t="str">
        <f t="shared" si="51"/>
        <v>Jun-2025</v>
      </c>
      <c r="E689" s="2" t="s">
        <v>83</v>
      </c>
      <c r="F689" s="2" t="s">
        <v>72</v>
      </c>
      <c r="G689" s="2" t="s">
        <v>45</v>
      </c>
      <c r="H689" s="2" t="s">
        <v>78</v>
      </c>
      <c r="I689" s="2">
        <v>3</v>
      </c>
      <c r="J689" s="2">
        <v>4638.5600000000004</v>
      </c>
      <c r="K689" s="6">
        <v>7.0000000000000007E-2</v>
      </c>
      <c r="L689" s="2">
        <v>12941.58</v>
      </c>
      <c r="M689" s="2" t="s">
        <v>81</v>
      </c>
      <c r="N689" s="2" t="s">
        <v>59</v>
      </c>
      <c r="O689" s="2" t="s">
        <v>60</v>
      </c>
      <c r="P689" s="2" t="s">
        <v>50</v>
      </c>
      <c r="Q689">
        <f t="shared" si="52"/>
        <v>13915.68</v>
      </c>
      <c r="R689">
        <f t="shared" si="53"/>
        <v>12941.582399999999</v>
      </c>
      <c r="U689">
        <f t="shared" si="54"/>
        <v>7935.7313319672139</v>
      </c>
    </row>
    <row r="690" spans="1:21" ht="15.75" customHeight="1" x14ac:dyDescent="0.3">
      <c r="A690" s="2" t="s">
        <v>958</v>
      </c>
      <c r="B690" s="4" t="s">
        <v>567</v>
      </c>
      <c r="C690" s="4" t="str">
        <f t="shared" si="50"/>
        <v>Thursday</v>
      </c>
      <c r="D690" s="4" t="str">
        <f t="shared" si="51"/>
        <v>Apr-2025</v>
      </c>
      <c r="E690" s="2" t="s">
        <v>43</v>
      </c>
      <c r="F690" s="2" t="s">
        <v>44</v>
      </c>
      <c r="G690" s="2" t="s">
        <v>84</v>
      </c>
      <c r="H690" s="2" t="s">
        <v>119</v>
      </c>
      <c r="I690" s="2">
        <v>5</v>
      </c>
      <c r="J690" s="2">
        <v>4279.8599999999997</v>
      </c>
      <c r="K690" s="6">
        <v>0.16</v>
      </c>
      <c r="L690" s="2">
        <v>17975.41</v>
      </c>
      <c r="M690" s="2" t="s">
        <v>74</v>
      </c>
      <c r="N690" s="2" t="s">
        <v>48</v>
      </c>
      <c r="O690" s="2" t="s">
        <v>60</v>
      </c>
      <c r="P690" s="2" t="s">
        <v>50</v>
      </c>
      <c r="Q690">
        <f t="shared" si="52"/>
        <v>21399.3</v>
      </c>
      <c r="R690">
        <f t="shared" si="53"/>
        <v>17975.412</v>
      </c>
      <c r="U690">
        <f t="shared" si="54"/>
        <v>7295.6662896825355</v>
      </c>
    </row>
    <row r="691" spans="1:21" ht="15.75" customHeight="1" x14ac:dyDescent="0.3">
      <c r="A691" s="2" t="s">
        <v>959</v>
      </c>
      <c r="B691" s="4" t="s">
        <v>578</v>
      </c>
      <c r="C691" s="4" t="str">
        <f t="shared" si="50"/>
        <v>Saturday</v>
      </c>
      <c r="D691" s="4" t="str">
        <f t="shared" si="51"/>
        <v>Feb-2025</v>
      </c>
      <c r="E691" s="2" t="s">
        <v>88</v>
      </c>
      <c r="F691" s="2" t="s">
        <v>54</v>
      </c>
      <c r="G691" s="2" t="s">
        <v>45</v>
      </c>
      <c r="H691" s="2" t="s">
        <v>78</v>
      </c>
      <c r="I691" s="2">
        <v>3</v>
      </c>
      <c r="J691" s="2">
        <v>901.42</v>
      </c>
      <c r="K691" s="6">
        <v>0.12</v>
      </c>
      <c r="L691" s="2">
        <v>2379.75</v>
      </c>
      <c r="M691" s="2" t="s">
        <v>95</v>
      </c>
      <c r="N691" s="2" t="s">
        <v>65</v>
      </c>
      <c r="O691" s="2" t="s">
        <v>90</v>
      </c>
      <c r="P691" s="2" t="s">
        <v>50</v>
      </c>
      <c r="Q691">
        <f t="shared" si="52"/>
        <v>2704.2599999999998</v>
      </c>
      <c r="R691">
        <f t="shared" si="53"/>
        <v>2379.7487999999998</v>
      </c>
      <c r="U691">
        <f t="shared" si="54"/>
        <v>7560.0974409448818</v>
      </c>
    </row>
    <row r="692" spans="1:21" ht="15.75" customHeight="1" x14ac:dyDescent="0.3">
      <c r="A692" s="2" t="s">
        <v>960</v>
      </c>
      <c r="B692" s="4" t="s">
        <v>961</v>
      </c>
      <c r="C692" s="4" t="str">
        <f t="shared" si="50"/>
        <v>Friday</v>
      </c>
      <c r="D692" s="4" t="str">
        <f t="shared" si="51"/>
        <v>Feb-2025</v>
      </c>
      <c r="E692" s="2" t="s">
        <v>83</v>
      </c>
      <c r="F692" s="2" t="s">
        <v>77</v>
      </c>
      <c r="G692" s="2" t="s">
        <v>160</v>
      </c>
      <c r="H692" s="2" t="s">
        <v>185</v>
      </c>
      <c r="I692" s="2">
        <v>2</v>
      </c>
      <c r="J692" s="2">
        <v>705.91</v>
      </c>
      <c r="K692" s="6">
        <v>0.02</v>
      </c>
      <c r="L692" s="2">
        <v>1383.58</v>
      </c>
      <c r="M692" s="2" t="s">
        <v>74</v>
      </c>
      <c r="N692" s="2" t="s">
        <v>48</v>
      </c>
      <c r="O692" s="2" t="s">
        <v>60</v>
      </c>
      <c r="P692" s="2" t="s">
        <v>142</v>
      </c>
      <c r="Q692">
        <f t="shared" si="52"/>
        <v>1411.82</v>
      </c>
      <c r="R692">
        <f t="shared" si="53"/>
        <v>1383.5835999999999</v>
      </c>
      <c r="U692">
        <f t="shared" si="54"/>
        <v>7295.6662896825355</v>
      </c>
    </row>
    <row r="693" spans="1:21" ht="15.75" customHeight="1" x14ac:dyDescent="0.3">
      <c r="A693" s="2" t="s">
        <v>962</v>
      </c>
      <c r="B693" s="4" t="s">
        <v>198</v>
      </c>
      <c r="C693" s="4" t="str">
        <f t="shared" si="50"/>
        <v>Saturday</v>
      </c>
      <c r="D693" s="4" t="str">
        <f t="shared" si="51"/>
        <v>Jan-2025</v>
      </c>
      <c r="E693" s="2" t="s">
        <v>68</v>
      </c>
      <c r="F693" s="2" t="s">
        <v>77</v>
      </c>
      <c r="G693" s="2" t="s">
        <v>57</v>
      </c>
      <c r="H693" s="2" t="s">
        <v>58</v>
      </c>
      <c r="I693" s="2">
        <v>5</v>
      </c>
      <c r="J693" s="2">
        <v>4990.22</v>
      </c>
      <c r="K693" s="6">
        <v>0</v>
      </c>
      <c r="L693" s="2">
        <v>24951.1</v>
      </c>
      <c r="M693" s="2" t="s">
        <v>64</v>
      </c>
      <c r="N693" s="2" t="s">
        <v>48</v>
      </c>
      <c r="O693" s="2" t="s">
        <v>49</v>
      </c>
      <c r="P693" s="2" t="s">
        <v>50</v>
      </c>
      <c r="Q693">
        <f t="shared" si="52"/>
        <v>24951.100000000002</v>
      </c>
      <c r="R693">
        <f t="shared" si="53"/>
        <v>24951.100000000002</v>
      </c>
      <c r="U693">
        <f t="shared" si="54"/>
        <v>7295.6662896825355</v>
      </c>
    </row>
    <row r="694" spans="1:21" ht="15.75" customHeight="1" x14ac:dyDescent="0.3">
      <c r="A694" s="2" t="s">
        <v>963</v>
      </c>
      <c r="B694" s="4" t="s">
        <v>539</v>
      </c>
      <c r="C694" s="4" t="str">
        <f t="shared" si="50"/>
        <v>Tuesday</v>
      </c>
      <c r="D694" s="4" t="str">
        <f t="shared" si="51"/>
        <v>May-2025</v>
      </c>
      <c r="E694" s="2" t="s">
        <v>83</v>
      </c>
      <c r="F694" s="2" t="s">
        <v>54</v>
      </c>
      <c r="G694" s="2" t="s">
        <v>45</v>
      </c>
      <c r="H694" s="2" t="s">
        <v>78</v>
      </c>
      <c r="I694" s="2">
        <v>1</v>
      </c>
      <c r="J694" s="2">
        <v>1492.98</v>
      </c>
      <c r="K694" s="6">
        <v>0.25</v>
      </c>
      <c r="L694" s="2">
        <v>1119.74</v>
      </c>
      <c r="M694" s="2" t="s">
        <v>95</v>
      </c>
      <c r="N694" s="2" t="s">
        <v>65</v>
      </c>
      <c r="O694" s="2" t="s">
        <v>90</v>
      </c>
      <c r="P694" s="2" t="s">
        <v>50</v>
      </c>
      <c r="Q694">
        <f t="shared" si="52"/>
        <v>1492.98</v>
      </c>
      <c r="R694">
        <f t="shared" si="53"/>
        <v>1119.7350000000001</v>
      </c>
      <c r="U694">
        <f t="shared" si="54"/>
        <v>7560.0974409448818</v>
      </c>
    </row>
    <row r="695" spans="1:21" ht="15.75" customHeight="1" x14ac:dyDescent="0.3">
      <c r="A695" s="2" t="s">
        <v>964</v>
      </c>
      <c r="B695" s="4" t="s">
        <v>413</v>
      </c>
      <c r="C695" s="4" t="str">
        <f t="shared" si="50"/>
        <v>Friday</v>
      </c>
      <c r="D695" s="4" t="str">
        <f t="shared" si="51"/>
        <v>Mar-2025</v>
      </c>
      <c r="E695" s="2" t="s">
        <v>88</v>
      </c>
      <c r="F695" s="2" t="s">
        <v>72</v>
      </c>
      <c r="G695" s="2" t="s">
        <v>45</v>
      </c>
      <c r="H695" s="2" t="s">
        <v>63</v>
      </c>
      <c r="I695" s="2">
        <v>4</v>
      </c>
      <c r="J695" s="2">
        <v>4170.43</v>
      </c>
      <c r="K695" s="6">
        <v>0.16</v>
      </c>
      <c r="L695" s="2">
        <v>14012.64</v>
      </c>
      <c r="M695" s="2" t="s">
        <v>95</v>
      </c>
      <c r="N695" s="2" t="s">
        <v>48</v>
      </c>
      <c r="O695" s="2" t="s">
        <v>60</v>
      </c>
      <c r="P695" s="2" t="s">
        <v>50</v>
      </c>
      <c r="Q695">
        <f t="shared" si="52"/>
        <v>16681.72</v>
      </c>
      <c r="R695">
        <f t="shared" si="53"/>
        <v>14012.6448</v>
      </c>
      <c r="U695">
        <f t="shared" si="54"/>
        <v>7295.6662896825355</v>
      </c>
    </row>
    <row r="696" spans="1:21" ht="15.75" customHeight="1" x14ac:dyDescent="0.3">
      <c r="A696" s="2" t="s">
        <v>965</v>
      </c>
      <c r="B696" s="4" t="s">
        <v>417</v>
      </c>
      <c r="C696" s="4" t="str">
        <f t="shared" si="50"/>
        <v>Friday</v>
      </c>
      <c r="D696" s="4" t="str">
        <f t="shared" si="51"/>
        <v>Jan-2025</v>
      </c>
      <c r="E696" s="2" t="s">
        <v>53</v>
      </c>
      <c r="F696" s="2" t="s">
        <v>77</v>
      </c>
      <c r="G696" s="2" t="s">
        <v>45</v>
      </c>
      <c r="H696" s="2" t="s">
        <v>63</v>
      </c>
      <c r="I696" s="2">
        <v>3</v>
      </c>
      <c r="J696" s="2">
        <v>4742.3500000000004</v>
      </c>
      <c r="K696" s="6">
        <v>0.25</v>
      </c>
      <c r="L696" s="2">
        <v>10670.29</v>
      </c>
      <c r="M696" s="2" t="s">
        <v>64</v>
      </c>
      <c r="N696" s="2" t="s">
        <v>65</v>
      </c>
      <c r="O696" s="2" t="s">
        <v>49</v>
      </c>
      <c r="P696" s="2" t="s">
        <v>50</v>
      </c>
      <c r="Q696">
        <f t="shared" si="52"/>
        <v>14227.050000000001</v>
      </c>
      <c r="R696">
        <f t="shared" si="53"/>
        <v>10670.2875</v>
      </c>
      <c r="U696">
        <f t="shared" si="54"/>
        <v>7560.0974409448818</v>
      </c>
    </row>
    <row r="697" spans="1:21" ht="15.75" customHeight="1" x14ac:dyDescent="0.3">
      <c r="A697" s="2" t="s">
        <v>966</v>
      </c>
      <c r="B697" s="4" t="s">
        <v>522</v>
      </c>
      <c r="C697" s="4" t="str">
        <f t="shared" si="50"/>
        <v>Sunday</v>
      </c>
      <c r="D697" s="4" t="str">
        <f t="shared" si="51"/>
        <v>Apr-2025</v>
      </c>
      <c r="E697" s="2" t="s">
        <v>43</v>
      </c>
      <c r="F697" s="2" t="s">
        <v>54</v>
      </c>
      <c r="G697" s="2" t="s">
        <v>45</v>
      </c>
      <c r="H697" s="2" t="s">
        <v>63</v>
      </c>
      <c r="I697" s="2">
        <v>1</v>
      </c>
      <c r="J697" s="2">
        <v>2781.07</v>
      </c>
      <c r="K697" s="6">
        <v>0.15</v>
      </c>
      <c r="L697" s="2">
        <v>2363.91</v>
      </c>
      <c r="M697" s="2" t="s">
        <v>95</v>
      </c>
      <c r="N697" s="2" t="s">
        <v>59</v>
      </c>
      <c r="O697" s="2" t="s">
        <v>90</v>
      </c>
      <c r="P697" s="2" t="s">
        <v>50</v>
      </c>
      <c r="Q697">
        <f t="shared" si="52"/>
        <v>2781.07</v>
      </c>
      <c r="R697">
        <f t="shared" si="53"/>
        <v>2363.9095000000002</v>
      </c>
      <c r="U697">
        <f t="shared" si="54"/>
        <v>7935.7313319672139</v>
      </c>
    </row>
    <row r="698" spans="1:21" ht="15.75" customHeight="1" x14ac:dyDescent="0.3">
      <c r="A698" s="2" t="s">
        <v>967</v>
      </c>
      <c r="B698" s="4" t="s">
        <v>208</v>
      </c>
      <c r="C698" s="4" t="str">
        <f t="shared" si="50"/>
        <v>Tuesday</v>
      </c>
      <c r="D698" s="4" t="str">
        <f t="shared" si="51"/>
        <v>Jul-2025</v>
      </c>
      <c r="E698" s="2" t="s">
        <v>53</v>
      </c>
      <c r="F698" s="2" t="s">
        <v>77</v>
      </c>
      <c r="G698" s="2" t="s">
        <v>99</v>
      </c>
      <c r="H698" s="2" t="s">
        <v>147</v>
      </c>
      <c r="I698" s="2">
        <v>2</v>
      </c>
      <c r="J698" s="2">
        <v>2003.66</v>
      </c>
      <c r="K698" s="6">
        <v>0.1</v>
      </c>
      <c r="L698" s="2">
        <v>3606.59</v>
      </c>
      <c r="M698" s="2" t="s">
        <v>95</v>
      </c>
      <c r="N698" s="2" t="s">
        <v>48</v>
      </c>
      <c r="O698" s="2" t="s">
        <v>49</v>
      </c>
      <c r="P698" s="2" t="s">
        <v>50</v>
      </c>
      <c r="Q698">
        <f t="shared" si="52"/>
        <v>4007.32</v>
      </c>
      <c r="R698">
        <f t="shared" si="53"/>
        <v>3606.5880000000002</v>
      </c>
      <c r="U698">
        <f t="shared" si="54"/>
        <v>7295.6662896825355</v>
      </c>
    </row>
    <row r="699" spans="1:21" ht="15.75" customHeight="1" x14ac:dyDescent="0.3">
      <c r="A699" s="2" t="s">
        <v>968</v>
      </c>
      <c r="B699" s="4" t="s">
        <v>159</v>
      </c>
      <c r="C699" s="4" t="str">
        <f t="shared" si="50"/>
        <v>Sunday</v>
      </c>
      <c r="D699" s="4" t="str">
        <f t="shared" si="51"/>
        <v>Jun-2025</v>
      </c>
      <c r="E699" s="2" t="s">
        <v>43</v>
      </c>
      <c r="F699" s="2" t="s">
        <v>77</v>
      </c>
      <c r="G699" s="2" t="s">
        <v>84</v>
      </c>
      <c r="H699" s="2" t="s">
        <v>85</v>
      </c>
      <c r="I699" s="2">
        <v>3</v>
      </c>
      <c r="J699" s="2">
        <v>3361.05</v>
      </c>
      <c r="K699" s="6">
        <v>0.21</v>
      </c>
      <c r="L699" s="2">
        <v>7965.69</v>
      </c>
      <c r="M699" s="2" t="s">
        <v>64</v>
      </c>
      <c r="N699" s="2" t="s">
        <v>48</v>
      </c>
      <c r="O699" s="2" t="s">
        <v>49</v>
      </c>
      <c r="P699" s="2" t="s">
        <v>50</v>
      </c>
      <c r="Q699">
        <f t="shared" si="52"/>
        <v>10083.150000000001</v>
      </c>
      <c r="R699">
        <f t="shared" si="53"/>
        <v>7965.6885000000011</v>
      </c>
      <c r="U699">
        <f t="shared" si="54"/>
        <v>7295.6662896825355</v>
      </c>
    </row>
    <row r="700" spans="1:21" ht="15.75" customHeight="1" x14ac:dyDescent="0.3">
      <c r="A700" s="2" t="s">
        <v>969</v>
      </c>
      <c r="B700" s="4" t="s">
        <v>204</v>
      </c>
      <c r="C700" s="4" t="str">
        <f t="shared" si="50"/>
        <v>Thursday</v>
      </c>
      <c r="D700" s="4" t="str">
        <f t="shared" si="51"/>
        <v>Apr-2025</v>
      </c>
      <c r="E700" s="2" t="s">
        <v>43</v>
      </c>
      <c r="F700" s="2" t="s">
        <v>77</v>
      </c>
      <c r="G700" s="2" t="s">
        <v>84</v>
      </c>
      <c r="H700" s="2" t="s">
        <v>85</v>
      </c>
      <c r="I700" s="2">
        <v>4</v>
      </c>
      <c r="J700" s="2">
        <v>542.09</v>
      </c>
      <c r="K700" s="6">
        <v>0.11</v>
      </c>
      <c r="L700" s="2">
        <v>1929.84</v>
      </c>
      <c r="M700" s="2" t="s">
        <v>64</v>
      </c>
      <c r="N700" s="2" t="s">
        <v>59</v>
      </c>
      <c r="O700" s="2" t="s">
        <v>60</v>
      </c>
      <c r="P700" s="2" t="s">
        <v>50</v>
      </c>
      <c r="Q700">
        <f t="shared" si="52"/>
        <v>2168.36</v>
      </c>
      <c r="R700">
        <f t="shared" si="53"/>
        <v>1929.8404</v>
      </c>
      <c r="U700">
        <f t="shared" si="54"/>
        <v>7935.7313319672139</v>
      </c>
    </row>
    <row r="701" spans="1:21" ht="15.75" customHeight="1" x14ac:dyDescent="0.3">
      <c r="A701" s="2" t="s">
        <v>970</v>
      </c>
      <c r="B701" s="4" t="s">
        <v>292</v>
      </c>
      <c r="C701" s="4" t="str">
        <f t="shared" si="50"/>
        <v>Friday</v>
      </c>
      <c r="D701" s="4" t="str">
        <f t="shared" si="51"/>
        <v>May-2025</v>
      </c>
      <c r="E701" s="2" t="s">
        <v>53</v>
      </c>
      <c r="F701" s="2" t="s">
        <v>77</v>
      </c>
      <c r="G701" s="2" t="s">
        <v>84</v>
      </c>
      <c r="H701" s="2" t="s">
        <v>93</v>
      </c>
      <c r="I701" s="2">
        <v>4</v>
      </c>
      <c r="J701" s="2">
        <v>3414.56</v>
      </c>
      <c r="K701" s="6">
        <v>0.16</v>
      </c>
      <c r="L701" s="2">
        <v>11472.92</v>
      </c>
      <c r="M701" s="2" t="s">
        <v>64</v>
      </c>
      <c r="N701" s="2" t="s">
        <v>65</v>
      </c>
      <c r="O701" s="2" t="s">
        <v>49</v>
      </c>
      <c r="P701" s="2" t="s">
        <v>69</v>
      </c>
      <c r="Q701">
        <f t="shared" si="52"/>
        <v>13658.24</v>
      </c>
      <c r="R701">
        <f t="shared" si="53"/>
        <v>11472.9216</v>
      </c>
      <c r="U701">
        <f t="shared" si="54"/>
        <v>7560.0974409448818</v>
      </c>
    </row>
    <row r="702" spans="1:21" ht="15.75" customHeight="1" x14ac:dyDescent="0.3">
      <c r="A702" s="2" t="s">
        <v>971</v>
      </c>
      <c r="B702" s="4" t="s">
        <v>134</v>
      </c>
      <c r="C702" s="4" t="str">
        <f t="shared" si="50"/>
        <v>Thursday</v>
      </c>
      <c r="D702" s="4" t="str">
        <f t="shared" si="51"/>
        <v>May-2025</v>
      </c>
      <c r="E702" s="2" t="s">
        <v>43</v>
      </c>
      <c r="F702" s="2" t="s">
        <v>77</v>
      </c>
      <c r="G702" s="2" t="s">
        <v>57</v>
      </c>
      <c r="H702" s="2" t="s">
        <v>128</v>
      </c>
      <c r="I702" s="2">
        <v>1</v>
      </c>
      <c r="J702" s="2">
        <v>4545.32</v>
      </c>
      <c r="K702" s="6">
        <v>0.12</v>
      </c>
      <c r="L702" s="2">
        <v>3999.88</v>
      </c>
      <c r="M702" s="2" t="s">
        <v>74</v>
      </c>
      <c r="N702" s="2" t="s">
        <v>65</v>
      </c>
      <c r="O702" s="2" t="s">
        <v>90</v>
      </c>
      <c r="P702" s="2" t="s">
        <v>50</v>
      </c>
      <c r="Q702">
        <f t="shared" si="52"/>
        <v>4545.32</v>
      </c>
      <c r="R702">
        <f t="shared" si="53"/>
        <v>3999.8815999999997</v>
      </c>
      <c r="U702">
        <f t="shared" si="54"/>
        <v>7560.0974409448818</v>
      </c>
    </row>
    <row r="703" spans="1:21" ht="15.75" customHeight="1" x14ac:dyDescent="0.3">
      <c r="A703" s="2" t="s">
        <v>972</v>
      </c>
      <c r="B703" s="4" t="s">
        <v>702</v>
      </c>
      <c r="C703" s="4" t="str">
        <f t="shared" si="50"/>
        <v>Friday</v>
      </c>
      <c r="D703" s="4" t="str">
        <f t="shared" si="51"/>
        <v>Jul-2025</v>
      </c>
      <c r="E703" s="2" t="s">
        <v>68</v>
      </c>
      <c r="F703" s="2" t="s">
        <v>44</v>
      </c>
      <c r="G703" s="2" t="s">
        <v>160</v>
      </c>
      <c r="H703" s="2" t="s">
        <v>161</v>
      </c>
      <c r="I703" s="2">
        <v>5</v>
      </c>
      <c r="J703" s="2">
        <v>333.87</v>
      </c>
      <c r="K703" s="6">
        <v>0.02</v>
      </c>
      <c r="L703" s="2">
        <v>1635.96</v>
      </c>
      <c r="M703" s="2" t="s">
        <v>74</v>
      </c>
      <c r="N703" s="2" t="s">
        <v>65</v>
      </c>
      <c r="O703" s="2" t="s">
        <v>90</v>
      </c>
      <c r="P703" s="2" t="s">
        <v>50</v>
      </c>
      <c r="Q703">
        <f t="shared" si="52"/>
        <v>1669.35</v>
      </c>
      <c r="R703">
        <f t="shared" si="53"/>
        <v>1635.963</v>
      </c>
      <c r="U703">
        <f t="shared" si="54"/>
        <v>7560.0974409448818</v>
      </c>
    </row>
    <row r="704" spans="1:21" ht="15.75" customHeight="1" x14ac:dyDescent="0.3">
      <c r="A704" s="2" t="s">
        <v>973</v>
      </c>
      <c r="B704" s="4" t="s">
        <v>342</v>
      </c>
      <c r="C704" s="4" t="str">
        <f t="shared" si="50"/>
        <v>Tuesday</v>
      </c>
      <c r="D704" s="4" t="str">
        <f t="shared" si="51"/>
        <v>May-2025</v>
      </c>
      <c r="E704" s="2" t="s">
        <v>83</v>
      </c>
      <c r="F704" s="2" t="s">
        <v>44</v>
      </c>
      <c r="G704" s="2" t="s">
        <v>84</v>
      </c>
      <c r="H704" s="2" t="s">
        <v>93</v>
      </c>
      <c r="I704" s="2">
        <v>3</v>
      </c>
      <c r="J704" s="2">
        <v>1348.82</v>
      </c>
      <c r="K704" s="6">
        <v>0.02</v>
      </c>
      <c r="L704" s="2">
        <v>3965.53</v>
      </c>
      <c r="M704" s="2" t="s">
        <v>64</v>
      </c>
      <c r="N704" s="2" t="s">
        <v>65</v>
      </c>
      <c r="O704" s="2" t="s">
        <v>49</v>
      </c>
      <c r="P704" s="2" t="s">
        <v>50</v>
      </c>
      <c r="Q704">
        <f t="shared" si="52"/>
        <v>4046.46</v>
      </c>
      <c r="R704">
        <f t="shared" si="53"/>
        <v>3965.5308</v>
      </c>
      <c r="U704">
        <f t="shared" si="54"/>
        <v>7560.0974409448818</v>
      </c>
    </row>
    <row r="705" spans="1:21" ht="15.75" customHeight="1" x14ac:dyDescent="0.3">
      <c r="A705" s="2" t="s">
        <v>974</v>
      </c>
      <c r="B705" s="4" t="s">
        <v>62</v>
      </c>
      <c r="C705" s="4" t="str">
        <f t="shared" si="50"/>
        <v>Monday</v>
      </c>
      <c r="D705" s="4" t="str">
        <f t="shared" si="51"/>
        <v>May-2025</v>
      </c>
      <c r="E705" s="2" t="s">
        <v>88</v>
      </c>
      <c r="F705" s="2" t="s">
        <v>54</v>
      </c>
      <c r="G705" s="2" t="s">
        <v>84</v>
      </c>
      <c r="H705" s="2" t="s">
        <v>119</v>
      </c>
      <c r="I705" s="2">
        <v>1</v>
      </c>
      <c r="J705" s="2">
        <v>2139.63</v>
      </c>
      <c r="K705" s="6">
        <v>0.18</v>
      </c>
      <c r="L705" s="2">
        <v>1754.5</v>
      </c>
      <c r="M705" s="2" t="s">
        <v>74</v>
      </c>
      <c r="N705" s="2" t="s">
        <v>48</v>
      </c>
      <c r="O705" s="2" t="s">
        <v>60</v>
      </c>
      <c r="P705" s="2" t="s">
        <v>142</v>
      </c>
      <c r="Q705">
        <f t="shared" si="52"/>
        <v>2139.63</v>
      </c>
      <c r="R705">
        <f t="shared" si="53"/>
        <v>1754.4966000000002</v>
      </c>
      <c r="U705">
        <f t="shared" si="54"/>
        <v>7295.6662896825355</v>
      </c>
    </row>
    <row r="706" spans="1:21" ht="15.75" customHeight="1" x14ac:dyDescent="0.3">
      <c r="A706" s="2" t="s">
        <v>975</v>
      </c>
      <c r="B706" s="4" t="s">
        <v>265</v>
      </c>
      <c r="C706" s="4" t="str">
        <f t="shared" si="50"/>
        <v>Tuesday</v>
      </c>
      <c r="D706" s="4" t="str">
        <f t="shared" si="51"/>
        <v>May-2025</v>
      </c>
      <c r="E706" s="2" t="s">
        <v>43</v>
      </c>
      <c r="F706" s="2" t="s">
        <v>44</v>
      </c>
      <c r="G706" s="2" t="s">
        <v>84</v>
      </c>
      <c r="H706" s="2" t="s">
        <v>89</v>
      </c>
      <c r="I706" s="2">
        <v>2</v>
      </c>
      <c r="J706" s="2">
        <v>483.28</v>
      </c>
      <c r="K706" s="6">
        <v>0.25</v>
      </c>
      <c r="L706" s="2">
        <v>724.92</v>
      </c>
      <c r="M706" s="2" t="s">
        <v>47</v>
      </c>
      <c r="N706" s="2" t="s">
        <v>48</v>
      </c>
      <c r="O706" s="2" t="s">
        <v>60</v>
      </c>
      <c r="P706" s="2" t="s">
        <v>50</v>
      </c>
      <c r="Q706">
        <f t="shared" si="52"/>
        <v>966.56</v>
      </c>
      <c r="R706">
        <f t="shared" si="53"/>
        <v>724.92</v>
      </c>
      <c r="U706">
        <f t="shared" si="54"/>
        <v>7295.6662896825355</v>
      </c>
    </row>
    <row r="707" spans="1:21" ht="15.75" customHeight="1" x14ac:dyDescent="0.3">
      <c r="A707" s="2" t="s">
        <v>976</v>
      </c>
      <c r="B707" s="4" t="s">
        <v>132</v>
      </c>
      <c r="C707" s="4" t="str">
        <f t="shared" ref="C707:C770" si="55">TEXT(B707,"dddd")</f>
        <v>Monday</v>
      </c>
      <c r="D707" s="4" t="str">
        <f t="shared" ref="D707:D770" si="56">TEXT(B707,"MMM-YYYY")</f>
        <v>Feb-2025</v>
      </c>
      <c r="E707" s="2" t="s">
        <v>83</v>
      </c>
      <c r="F707" s="2" t="s">
        <v>54</v>
      </c>
      <c r="G707" s="2" t="s">
        <v>45</v>
      </c>
      <c r="H707" s="2" t="s">
        <v>46</v>
      </c>
      <c r="I707" s="2">
        <v>2</v>
      </c>
      <c r="J707" s="2">
        <v>3313.42</v>
      </c>
      <c r="K707" s="6">
        <v>0.12</v>
      </c>
      <c r="L707" s="2">
        <v>5831.62</v>
      </c>
      <c r="M707" s="2" t="s">
        <v>95</v>
      </c>
      <c r="N707" s="2" t="s">
        <v>48</v>
      </c>
      <c r="O707" s="2" t="s">
        <v>60</v>
      </c>
      <c r="P707" s="2" t="s">
        <v>50</v>
      </c>
      <c r="Q707">
        <f t="shared" ref="Q707:Q770" si="57">J707*I707</f>
        <v>6626.84</v>
      </c>
      <c r="R707">
        <f t="shared" ref="R707:R770" si="58">Q707*(1-K707)</f>
        <v>5831.6192000000001</v>
      </c>
      <c r="U707">
        <f t="shared" ref="U707:U770" si="59">AVERAGEIFS($Q$2:$Q$1501,$N$2:$N$1501,N707)</f>
        <v>7295.6662896825355</v>
      </c>
    </row>
    <row r="708" spans="1:21" ht="15.75" customHeight="1" x14ac:dyDescent="0.3">
      <c r="A708" s="2" t="s">
        <v>977</v>
      </c>
      <c r="B708" s="4" t="s">
        <v>227</v>
      </c>
      <c r="C708" s="4" t="str">
        <f t="shared" si="55"/>
        <v>Friday</v>
      </c>
      <c r="D708" s="4" t="str">
        <f t="shared" si="56"/>
        <v>Mar-2025</v>
      </c>
      <c r="E708" s="2" t="s">
        <v>83</v>
      </c>
      <c r="F708" s="2" t="s">
        <v>77</v>
      </c>
      <c r="G708" s="2" t="s">
        <v>57</v>
      </c>
      <c r="H708" s="2" t="s">
        <v>58</v>
      </c>
      <c r="I708" s="2">
        <v>2</v>
      </c>
      <c r="J708" s="2">
        <v>762.06</v>
      </c>
      <c r="K708" s="6">
        <v>0.05</v>
      </c>
      <c r="L708" s="2">
        <v>1447.91</v>
      </c>
      <c r="M708" s="2" t="s">
        <v>81</v>
      </c>
      <c r="N708" s="2" t="s">
        <v>48</v>
      </c>
      <c r="O708" s="2" t="s">
        <v>90</v>
      </c>
      <c r="P708" s="2" t="s">
        <v>69</v>
      </c>
      <c r="Q708">
        <f t="shared" si="57"/>
        <v>1524.12</v>
      </c>
      <c r="R708">
        <f t="shared" si="58"/>
        <v>1447.9139999999998</v>
      </c>
      <c r="U708">
        <f t="shared" si="59"/>
        <v>7295.6662896825355</v>
      </c>
    </row>
    <row r="709" spans="1:21" ht="15.75" customHeight="1" x14ac:dyDescent="0.3">
      <c r="A709" s="2" t="s">
        <v>978</v>
      </c>
      <c r="B709" s="4" t="s">
        <v>352</v>
      </c>
      <c r="C709" s="4" t="str">
        <f t="shared" si="55"/>
        <v>Thursday</v>
      </c>
      <c r="D709" s="4" t="str">
        <f t="shared" si="56"/>
        <v>Mar-2025</v>
      </c>
      <c r="E709" s="2" t="s">
        <v>88</v>
      </c>
      <c r="F709" s="2" t="s">
        <v>77</v>
      </c>
      <c r="G709" s="2" t="s">
        <v>99</v>
      </c>
      <c r="H709" s="2" t="s">
        <v>147</v>
      </c>
      <c r="I709" s="2">
        <v>5</v>
      </c>
      <c r="J709" s="2">
        <v>1035.48</v>
      </c>
      <c r="K709" s="6">
        <v>0.08</v>
      </c>
      <c r="L709" s="2">
        <v>4763.21</v>
      </c>
      <c r="M709" s="2" t="s">
        <v>47</v>
      </c>
      <c r="N709" s="2" t="s">
        <v>65</v>
      </c>
      <c r="O709" s="2" t="s">
        <v>60</v>
      </c>
      <c r="P709" s="2" t="s">
        <v>50</v>
      </c>
      <c r="Q709">
        <f t="shared" si="57"/>
        <v>5177.3999999999996</v>
      </c>
      <c r="R709">
        <f t="shared" si="58"/>
        <v>4763.2079999999996</v>
      </c>
      <c r="U709">
        <f t="shared" si="59"/>
        <v>7560.0974409448818</v>
      </c>
    </row>
    <row r="710" spans="1:21" ht="15.75" customHeight="1" x14ac:dyDescent="0.3">
      <c r="A710" s="2" t="s">
        <v>979</v>
      </c>
      <c r="B710" s="4" t="s">
        <v>234</v>
      </c>
      <c r="C710" s="4" t="str">
        <f t="shared" si="55"/>
        <v>Thursday</v>
      </c>
      <c r="D710" s="4" t="str">
        <f t="shared" si="56"/>
        <v>Jan-2025</v>
      </c>
      <c r="E710" s="2" t="s">
        <v>88</v>
      </c>
      <c r="F710" s="2" t="s">
        <v>77</v>
      </c>
      <c r="G710" s="2" t="s">
        <v>45</v>
      </c>
      <c r="H710" s="2" t="s">
        <v>46</v>
      </c>
      <c r="I710" s="2">
        <v>4</v>
      </c>
      <c r="J710" s="2">
        <v>4822.95</v>
      </c>
      <c r="K710" s="6">
        <v>0.12</v>
      </c>
      <c r="L710" s="2">
        <v>16976.78</v>
      </c>
      <c r="M710" s="2" t="s">
        <v>47</v>
      </c>
      <c r="N710" s="2" t="s">
        <v>59</v>
      </c>
      <c r="O710" s="2" t="s">
        <v>60</v>
      </c>
      <c r="P710" s="2" t="s">
        <v>50</v>
      </c>
      <c r="Q710">
        <f t="shared" si="57"/>
        <v>19291.8</v>
      </c>
      <c r="R710">
        <f t="shared" si="58"/>
        <v>16976.784</v>
      </c>
      <c r="U710">
        <f t="shared" si="59"/>
        <v>7935.7313319672139</v>
      </c>
    </row>
    <row r="711" spans="1:21" ht="15.75" customHeight="1" x14ac:dyDescent="0.3">
      <c r="A711" s="2" t="s">
        <v>980</v>
      </c>
      <c r="B711" s="4" t="s">
        <v>237</v>
      </c>
      <c r="C711" s="4" t="str">
        <f t="shared" si="55"/>
        <v>Sunday</v>
      </c>
      <c r="D711" s="4" t="str">
        <f t="shared" si="56"/>
        <v>May-2025</v>
      </c>
      <c r="E711" s="2" t="s">
        <v>53</v>
      </c>
      <c r="F711" s="2" t="s">
        <v>54</v>
      </c>
      <c r="G711" s="2" t="s">
        <v>57</v>
      </c>
      <c r="H711" s="2" t="s">
        <v>141</v>
      </c>
      <c r="I711" s="2">
        <v>1</v>
      </c>
      <c r="J711" s="2">
        <v>3189.01</v>
      </c>
      <c r="K711" s="6">
        <v>0.18</v>
      </c>
      <c r="L711" s="2">
        <v>2614.9899999999998</v>
      </c>
      <c r="M711" s="2" t="s">
        <v>81</v>
      </c>
      <c r="N711" s="2" t="s">
        <v>48</v>
      </c>
      <c r="O711" s="2" t="s">
        <v>60</v>
      </c>
      <c r="P711" s="2" t="s">
        <v>50</v>
      </c>
      <c r="Q711">
        <f t="shared" si="57"/>
        <v>3189.01</v>
      </c>
      <c r="R711">
        <f t="shared" si="58"/>
        <v>2614.9882000000002</v>
      </c>
      <c r="U711">
        <f t="shared" si="59"/>
        <v>7295.6662896825355</v>
      </c>
    </row>
    <row r="712" spans="1:21" ht="15.75" customHeight="1" x14ac:dyDescent="0.3">
      <c r="A712" s="2" t="s">
        <v>981</v>
      </c>
      <c r="B712" s="4" t="s">
        <v>453</v>
      </c>
      <c r="C712" s="4" t="str">
        <f t="shared" si="55"/>
        <v>Monday</v>
      </c>
      <c r="D712" s="4" t="str">
        <f t="shared" si="56"/>
        <v>Jun-2025</v>
      </c>
      <c r="E712" s="2" t="s">
        <v>53</v>
      </c>
      <c r="F712" s="2" t="s">
        <v>54</v>
      </c>
      <c r="G712" s="2" t="s">
        <v>57</v>
      </c>
      <c r="H712" s="2" t="s">
        <v>58</v>
      </c>
      <c r="I712" s="2">
        <v>4</v>
      </c>
      <c r="J712" s="2">
        <v>2615.44</v>
      </c>
      <c r="K712" s="6">
        <v>0.18</v>
      </c>
      <c r="L712" s="2">
        <v>8578.64</v>
      </c>
      <c r="M712" s="2" t="s">
        <v>74</v>
      </c>
      <c r="N712" s="2" t="s">
        <v>65</v>
      </c>
      <c r="O712" s="2" t="s">
        <v>49</v>
      </c>
      <c r="P712" s="2" t="s">
        <v>50</v>
      </c>
      <c r="Q712">
        <f t="shared" si="57"/>
        <v>10461.76</v>
      </c>
      <c r="R712">
        <f t="shared" si="58"/>
        <v>8578.6432000000004</v>
      </c>
      <c r="U712">
        <f t="shared" si="59"/>
        <v>7560.0974409448818</v>
      </c>
    </row>
    <row r="713" spans="1:21" ht="15.75" customHeight="1" x14ac:dyDescent="0.3">
      <c r="A713" s="2" t="s">
        <v>982</v>
      </c>
      <c r="B713" s="4" t="s">
        <v>549</v>
      </c>
      <c r="C713" s="4" t="str">
        <f t="shared" si="55"/>
        <v>Saturday</v>
      </c>
      <c r="D713" s="4" t="str">
        <f t="shared" si="56"/>
        <v>Mar-2025</v>
      </c>
      <c r="E713" s="2" t="s">
        <v>83</v>
      </c>
      <c r="F713" s="2" t="s">
        <v>54</v>
      </c>
      <c r="G713" s="2" t="s">
        <v>45</v>
      </c>
      <c r="H713" s="2" t="s">
        <v>46</v>
      </c>
      <c r="I713" s="2">
        <v>5</v>
      </c>
      <c r="J713" s="2">
        <v>411.2</v>
      </c>
      <c r="K713" s="6">
        <v>0.22</v>
      </c>
      <c r="L713" s="2">
        <v>1603.68</v>
      </c>
      <c r="M713" s="2" t="s">
        <v>64</v>
      </c>
      <c r="N713" s="2" t="s">
        <v>65</v>
      </c>
      <c r="O713" s="2" t="s">
        <v>60</v>
      </c>
      <c r="P713" s="2" t="s">
        <v>50</v>
      </c>
      <c r="Q713">
        <f t="shared" si="57"/>
        <v>2056</v>
      </c>
      <c r="R713">
        <f t="shared" si="58"/>
        <v>1603.68</v>
      </c>
      <c r="U713">
        <f t="shared" si="59"/>
        <v>7560.0974409448818</v>
      </c>
    </row>
    <row r="714" spans="1:21" ht="15.75" customHeight="1" x14ac:dyDescent="0.3">
      <c r="A714" s="2" t="s">
        <v>983</v>
      </c>
      <c r="B714" s="4" t="s">
        <v>375</v>
      </c>
      <c r="C714" s="4" t="str">
        <f t="shared" si="55"/>
        <v>Sunday</v>
      </c>
      <c r="D714" s="4" t="str">
        <f t="shared" si="56"/>
        <v>May-2025</v>
      </c>
      <c r="E714" s="2" t="s">
        <v>83</v>
      </c>
      <c r="F714" s="2" t="s">
        <v>54</v>
      </c>
      <c r="G714" s="2" t="s">
        <v>57</v>
      </c>
      <c r="H714" s="2" t="s">
        <v>58</v>
      </c>
      <c r="I714" s="2">
        <v>2</v>
      </c>
      <c r="J714" s="2">
        <v>1511.25</v>
      </c>
      <c r="K714" s="6">
        <v>0.05</v>
      </c>
      <c r="L714" s="2">
        <v>2871.38</v>
      </c>
      <c r="M714" s="2" t="s">
        <v>74</v>
      </c>
      <c r="N714" s="2" t="s">
        <v>48</v>
      </c>
      <c r="O714" s="2" t="s">
        <v>60</v>
      </c>
      <c r="P714" s="2" t="s">
        <v>50</v>
      </c>
      <c r="Q714">
        <f t="shared" si="57"/>
        <v>3022.5</v>
      </c>
      <c r="R714">
        <f t="shared" si="58"/>
        <v>2871.375</v>
      </c>
      <c r="U714">
        <f t="shared" si="59"/>
        <v>7295.6662896825355</v>
      </c>
    </row>
    <row r="715" spans="1:21" ht="15.75" customHeight="1" x14ac:dyDescent="0.3">
      <c r="A715" s="2" t="s">
        <v>984</v>
      </c>
      <c r="B715" s="4" t="s">
        <v>513</v>
      </c>
      <c r="C715" s="4" t="str">
        <f t="shared" si="55"/>
        <v>Tuesday</v>
      </c>
      <c r="D715" s="4" t="str">
        <f t="shared" si="56"/>
        <v>Mar-2025</v>
      </c>
      <c r="E715" s="2" t="s">
        <v>68</v>
      </c>
      <c r="F715" s="2" t="s">
        <v>72</v>
      </c>
      <c r="G715" s="2" t="s">
        <v>99</v>
      </c>
      <c r="H715" s="2" t="s">
        <v>107</v>
      </c>
      <c r="I715" s="2">
        <v>3</v>
      </c>
      <c r="J715" s="2">
        <v>3642.68</v>
      </c>
      <c r="K715" s="6">
        <v>0.1</v>
      </c>
      <c r="L715" s="2">
        <v>9835.24</v>
      </c>
      <c r="M715" s="2" t="s">
        <v>74</v>
      </c>
      <c r="N715" s="2" t="s">
        <v>48</v>
      </c>
      <c r="O715" s="2" t="s">
        <v>60</v>
      </c>
      <c r="P715" s="2" t="s">
        <v>142</v>
      </c>
      <c r="Q715">
        <f t="shared" si="57"/>
        <v>10928.039999999999</v>
      </c>
      <c r="R715">
        <f t="shared" si="58"/>
        <v>9835.235999999999</v>
      </c>
      <c r="U715">
        <f t="shared" si="59"/>
        <v>7295.6662896825355</v>
      </c>
    </row>
    <row r="716" spans="1:21" ht="15.75" customHeight="1" x14ac:dyDescent="0.3">
      <c r="A716" s="2" t="s">
        <v>985</v>
      </c>
      <c r="B716" s="4" t="s">
        <v>237</v>
      </c>
      <c r="C716" s="4" t="str">
        <f t="shared" si="55"/>
        <v>Sunday</v>
      </c>
      <c r="D716" s="4" t="str">
        <f t="shared" si="56"/>
        <v>May-2025</v>
      </c>
      <c r="E716" s="2" t="s">
        <v>43</v>
      </c>
      <c r="F716" s="2" t="s">
        <v>54</v>
      </c>
      <c r="G716" s="2" t="s">
        <v>99</v>
      </c>
      <c r="H716" s="2" t="s">
        <v>122</v>
      </c>
      <c r="I716" s="2">
        <v>4</v>
      </c>
      <c r="J716" s="2">
        <v>732.57</v>
      </c>
      <c r="K716" s="6">
        <v>0.05</v>
      </c>
      <c r="L716" s="2">
        <v>2783.77</v>
      </c>
      <c r="M716" s="2" t="s">
        <v>95</v>
      </c>
      <c r="N716" s="2" t="s">
        <v>59</v>
      </c>
      <c r="O716" s="2" t="s">
        <v>49</v>
      </c>
      <c r="P716" s="2" t="s">
        <v>50</v>
      </c>
      <c r="Q716">
        <f t="shared" si="57"/>
        <v>2930.28</v>
      </c>
      <c r="R716">
        <f t="shared" si="58"/>
        <v>2783.7660000000001</v>
      </c>
      <c r="U716">
        <f t="shared" si="59"/>
        <v>7935.7313319672139</v>
      </c>
    </row>
    <row r="717" spans="1:21" ht="15.75" customHeight="1" x14ac:dyDescent="0.3">
      <c r="A717" s="2" t="s">
        <v>986</v>
      </c>
      <c r="B717" s="4" t="s">
        <v>189</v>
      </c>
      <c r="C717" s="4" t="str">
        <f t="shared" si="55"/>
        <v>Monday</v>
      </c>
      <c r="D717" s="4" t="str">
        <f t="shared" si="56"/>
        <v>Jun-2025</v>
      </c>
      <c r="E717" s="2" t="s">
        <v>43</v>
      </c>
      <c r="F717" s="2" t="s">
        <v>72</v>
      </c>
      <c r="G717" s="2" t="s">
        <v>84</v>
      </c>
      <c r="H717" s="2" t="s">
        <v>85</v>
      </c>
      <c r="I717" s="2">
        <v>5</v>
      </c>
      <c r="J717" s="2">
        <v>330.54</v>
      </c>
      <c r="K717" s="6">
        <v>0</v>
      </c>
      <c r="L717" s="2">
        <v>1652.7</v>
      </c>
      <c r="M717" s="2" t="s">
        <v>47</v>
      </c>
      <c r="N717" s="2" t="s">
        <v>48</v>
      </c>
      <c r="O717" s="2" t="s">
        <v>60</v>
      </c>
      <c r="P717" s="2" t="s">
        <v>50</v>
      </c>
      <c r="Q717">
        <f t="shared" si="57"/>
        <v>1652.7</v>
      </c>
      <c r="R717">
        <f t="shared" si="58"/>
        <v>1652.7</v>
      </c>
      <c r="U717">
        <f t="shared" si="59"/>
        <v>7295.6662896825355</v>
      </c>
    </row>
    <row r="718" spans="1:21" ht="15.75" customHeight="1" x14ac:dyDescent="0.3">
      <c r="A718" s="2" t="s">
        <v>987</v>
      </c>
      <c r="B718" s="4" t="s">
        <v>206</v>
      </c>
      <c r="C718" s="4" t="str">
        <f t="shared" si="55"/>
        <v>Monday</v>
      </c>
      <c r="D718" s="4" t="str">
        <f t="shared" si="56"/>
        <v>Jan-2025</v>
      </c>
      <c r="E718" s="2" t="s">
        <v>53</v>
      </c>
      <c r="F718" s="2" t="s">
        <v>54</v>
      </c>
      <c r="G718" s="2" t="s">
        <v>99</v>
      </c>
      <c r="H718" s="2" t="s">
        <v>100</v>
      </c>
      <c r="I718" s="2">
        <v>1</v>
      </c>
      <c r="J718" s="2">
        <v>3126.06</v>
      </c>
      <c r="K718" s="6">
        <v>0.03</v>
      </c>
      <c r="L718" s="2">
        <v>3032.28</v>
      </c>
      <c r="M718" s="2" t="s">
        <v>81</v>
      </c>
      <c r="N718" s="2" t="s">
        <v>65</v>
      </c>
      <c r="O718" s="2" t="s">
        <v>90</v>
      </c>
      <c r="P718" s="2" t="s">
        <v>50</v>
      </c>
      <c r="Q718">
        <f t="shared" si="57"/>
        <v>3126.06</v>
      </c>
      <c r="R718">
        <f t="shared" si="58"/>
        <v>3032.2781999999997</v>
      </c>
      <c r="U718">
        <f t="shared" si="59"/>
        <v>7560.0974409448818</v>
      </c>
    </row>
    <row r="719" spans="1:21" ht="15.75" customHeight="1" x14ac:dyDescent="0.3">
      <c r="A719" s="2" t="s">
        <v>988</v>
      </c>
      <c r="B719" s="4" t="s">
        <v>134</v>
      </c>
      <c r="C719" s="4" t="str">
        <f t="shared" si="55"/>
        <v>Thursday</v>
      </c>
      <c r="D719" s="4" t="str">
        <f t="shared" si="56"/>
        <v>May-2025</v>
      </c>
      <c r="E719" s="2" t="s">
        <v>53</v>
      </c>
      <c r="F719" s="2" t="s">
        <v>44</v>
      </c>
      <c r="G719" s="2" t="s">
        <v>160</v>
      </c>
      <c r="H719" s="2" t="s">
        <v>180</v>
      </c>
      <c r="I719" s="2">
        <v>2</v>
      </c>
      <c r="J719" s="2">
        <v>4281.7</v>
      </c>
      <c r="K719" s="6">
        <v>0.22</v>
      </c>
      <c r="L719" s="2">
        <v>6679.45</v>
      </c>
      <c r="M719" s="2" t="s">
        <v>64</v>
      </c>
      <c r="N719" s="2" t="s">
        <v>65</v>
      </c>
      <c r="O719" s="2" t="s">
        <v>49</v>
      </c>
      <c r="P719" s="2" t="s">
        <v>50</v>
      </c>
      <c r="Q719">
        <f t="shared" si="57"/>
        <v>8563.4</v>
      </c>
      <c r="R719">
        <f t="shared" si="58"/>
        <v>6679.4520000000002</v>
      </c>
      <c r="U719">
        <f t="shared" si="59"/>
        <v>7560.0974409448818</v>
      </c>
    </row>
    <row r="720" spans="1:21" ht="15.75" customHeight="1" x14ac:dyDescent="0.3">
      <c r="A720" s="2" t="s">
        <v>989</v>
      </c>
      <c r="B720" s="4" t="s">
        <v>354</v>
      </c>
      <c r="C720" s="4" t="str">
        <f t="shared" si="55"/>
        <v>Thursday</v>
      </c>
      <c r="D720" s="4" t="str">
        <f t="shared" si="56"/>
        <v>Jun-2025</v>
      </c>
      <c r="E720" s="2" t="s">
        <v>53</v>
      </c>
      <c r="F720" s="2" t="s">
        <v>44</v>
      </c>
      <c r="G720" s="2" t="s">
        <v>84</v>
      </c>
      <c r="H720" s="2" t="s">
        <v>85</v>
      </c>
      <c r="I720" s="2">
        <v>5</v>
      </c>
      <c r="J720" s="2">
        <v>3932.57</v>
      </c>
      <c r="K720" s="6">
        <v>0.24</v>
      </c>
      <c r="L720" s="2">
        <v>14943.77</v>
      </c>
      <c r="M720" s="2" t="s">
        <v>95</v>
      </c>
      <c r="N720" s="2" t="s">
        <v>59</v>
      </c>
      <c r="O720" s="2" t="s">
        <v>49</v>
      </c>
      <c r="P720" s="2" t="s">
        <v>50</v>
      </c>
      <c r="Q720">
        <f t="shared" si="57"/>
        <v>19662.850000000002</v>
      </c>
      <c r="R720">
        <f t="shared" si="58"/>
        <v>14943.766000000001</v>
      </c>
      <c r="U720">
        <f t="shared" si="59"/>
        <v>7935.7313319672139</v>
      </c>
    </row>
    <row r="721" spans="1:21" ht="15.75" customHeight="1" x14ac:dyDescent="0.3">
      <c r="A721" s="2" t="s">
        <v>990</v>
      </c>
      <c r="B721" s="4" t="s">
        <v>734</v>
      </c>
      <c r="C721" s="4" t="str">
        <f t="shared" si="55"/>
        <v>Sunday</v>
      </c>
      <c r="D721" s="4" t="str">
        <f t="shared" si="56"/>
        <v>Mar-2025</v>
      </c>
      <c r="E721" s="2" t="s">
        <v>88</v>
      </c>
      <c r="F721" s="2" t="s">
        <v>44</v>
      </c>
      <c r="G721" s="2" t="s">
        <v>99</v>
      </c>
      <c r="H721" s="2" t="s">
        <v>100</v>
      </c>
      <c r="I721" s="2">
        <v>3</v>
      </c>
      <c r="J721" s="2">
        <v>3570</v>
      </c>
      <c r="K721" s="6">
        <v>0.19</v>
      </c>
      <c r="L721" s="2">
        <v>8675.1</v>
      </c>
      <c r="M721" s="2" t="s">
        <v>81</v>
      </c>
      <c r="N721" s="2" t="s">
        <v>48</v>
      </c>
      <c r="O721" s="2" t="s">
        <v>60</v>
      </c>
      <c r="P721" s="2" t="s">
        <v>50</v>
      </c>
      <c r="Q721">
        <f t="shared" si="57"/>
        <v>10710</v>
      </c>
      <c r="R721">
        <f t="shared" si="58"/>
        <v>8675.1</v>
      </c>
      <c r="U721">
        <f t="shared" si="59"/>
        <v>7295.6662896825355</v>
      </c>
    </row>
    <row r="722" spans="1:21" ht="15.75" customHeight="1" x14ac:dyDescent="0.3">
      <c r="A722" s="2" t="s">
        <v>991</v>
      </c>
      <c r="B722" s="4" t="s">
        <v>124</v>
      </c>
      <c r="C722" s="4" t="str">
        <f t="shared" si="55"/>
        <v>Friday</v>
      </c>
      <c r="D722" s="4" t="str">
        <f t="shared" si="56"/>
        <v>Apr-2025</v>
      </c>
      <c r="E722" s="2" t="s">
        <v>88</v>
      </c>
      <c r="F722" s="2" t="s">
        <v>77</v>
      </c>
      <c r="G722" s="2" t="s">
        <v>160</v>
      </c>
      <c r="H722" s="2" t="s">
        <v>180</v>
      </c>
      <c r="I722" s="2">
        <v>4</v>
      </c>
      <c r="J722" s="2">
        <v>4851.22</v>
      </c>
      <c r="K722" s="6">
        <v>0.19</v>
      </c>
      <c r="L722" s="2">
        <v>15717.95</v>
      </c>
      <c r="M722" s="2" t="s">
        <v>95</v>
      </c>
      <c r="N722" s="2" t="s">
        <v>48</v>
      </c>
      <c r="O722" s="2" t="s">
        <v>90</v>
      </c>
      <c r="P722" s="2" t="s">
        <v>142</v>
      </c>
      <c r="Q722">
        <f t="shared" si="57"/>
        <v>19404.88</v>
      </c>
      <c r="R722">
        <f t="shared" si="58"/>
        <v>15717.952800000003</v>
      </c>
      <c r="U722">
        <f t="shared" si="59"/>
        <v>7295.6662896825355</v>
      </c>
    </row>
    <row r="723" spans="1:21" ht="15.75" customHeight="1" x14ac:dyDescent="0.3">
      <c r="A723" s="2" t="s">
        <v>992</v>
      </c>
      <c r="B723" s="4" t="s">
        <v>513</v>
      </c>
      <c r="C723" s="4" t="str">
        <f t="shared" si="55"/>
        <v>Tuesday</v>
      </c>
      <c r="D723" s="4" t="str">
        <f t="shared" si="56"/>
        <v>Mar-2025</v>
      </c>
      <c r="E723" s="2" t="s">
        <v>43</v>
      </c>
      <c r="F723" s="2" t="s">
        <v>72</v>
      </c>
      <c r="G723" s="2" t="s">
        <v>84</v>
      </c>
      <c r="H723" s="2" t="s">
        <v>89</v>
      </c>
      <c r="I723" s="2">
        <v>1</v>
      </c>
      <c r="J723" s="2">
        <v>1403.48</v>
      </c>
      <c r="K723" s="6">
        <v>0.18</v>
      </c>
      <c r="L723" s="2">
        <v>1150.8499999999999</v>
      </c>
      <c r="M723" s="2" t="s">
        <v>64</v>
      </c>
      <c r="N723" s="2" t="s">
        <v>48</v>
      </c>
      <c r="O723" s="2" t="s">
        <v>60</v>
      </c>
      <c r="P723" s="2" t="s">
        <v>50</v>
      </c>
      <c r="Q723">
        <f t="shared" si="57"/>
        <v>1403.48</v>
      </c>
      <c r="R723">
        <f t="shared" si="58"/>
        <v>1150.8536000000001</v>
      </c>
      <c r="U723">
        <f t="shared" si="59"/>
        <v>7295.6662896825355</v>
      </c>
    </row>
    <row r="724" spans="1:21" ht="15.75" customHeight="1" x14ac:dyDescent="0.3">
      <c r="A724" s="2" t="s">
        <v>993</v>
      </c>
      <c r="B724" s="4" t="s">
        <v>556</v>
      </c>
      <c r="C724" s="4" t="str">
        <f t="shared" si="55"/>
        <v>Monday</v>
      </c>
      <c r="D724" s="4" t="str">
        <f t="shared" si="56"/>
        <v>May-2025</v>
      </c>
      <c r="E724" s="2" t="s">
        <v>68</v>
      </c>
      <c r="F724" s="2" t="s">
        <v>54</v>
      </c>
      <c r="G724" s="2" t="s">
        <v>99</v>
      </c>
      <c r="H724" s="2" t="s">
        <v>122</v>
      </c>
      <c r="I724" s="2">
        <v>2</v>
      </c>
      <c r="J724" s="2">
        <v>4028.67</v>
      </c>
      <c r="K724" s="6">
        <v>0.1</v>
      </c>
      <c r="L724" s="2">
        <v>7251.61</v>
      </c>
      <c r="M724" s="2" t="s">
        <v>74</v>
      </c>
      <c r="N724" s="2" t="s">
        <v>48</v>
      </c>
      <c r="O724" s="2" t="s">
        <v>60</v>
      </c>
      <c r="P724" s="2" t="s">
        <v>96</v>
      </c>
      <c r="Q724">
        <f t="shared" si="57"/>
        <v>8057.34</v>
      </c>
      <c r="R724">
        <f t="shared" si="58"/>
        <v>7251.6060000000007</v>
      </c>
      <c r="U724">
        <f t="shared" si="59"/>
        <v>7295.6662896825355</v>
      </c>
    </row>
    <row r="725" spans="1:21" ht="15.75" customHeight="1" x14ac:dyDescent="0.3">
      <c r="A725" s="2" t="s">
        <v>994</v>
      </c>
      <c r="B725" s="4" t="s">
        <v>576</v>
      </c>
      <c r="C725" s="4" t="str">
        <f t="shared" si="55"/>
        <v>Sunday</v>
      </c>
      <c r="D725" s="4" t="str">
        <f t="shared" si="56"/>
        <v>Mar-2025</v>
      </c>
      <c r="E725" s="2" t="s">
        <v>53</v>
      </c>
      <c r="F725" s="2" t="s">
        <v>44</v>
      </c>
      <c r="G725" s="2" t="s">
        <v>57</v>
      </c>
      <c r="H725" s="2" t="s">
        <v>58</v>
      </c>
      <c r="I725" s="2">
        <v>1</v>
      </c>
      <c r="J725" s="2">
        <v>3616.37</v>
      </c>
      <c r="K725" s="6">
        <v>0.13</v>
      </c>
      <c r="L725" s="2">
        <v>3146.24</v>
      </c>
      <c r="M725" s="2" t="s">
        <v>74</v>
      </c>
      <c r="N725" s="2" t="s">
        <v>48</v>
      </c>
      <c r="O725" s="2" t="s">
        <v>90</v>
      </c>
      <c r="P725" s="2" t="s">
        <v>50</v>
      </c>
      <c r="Q725">
        <f t="shared" si="57"/>
        <v>3616.37</v>
      </c>
      <c r="R725">
        <f t="shared" si="58"/>
        <v>3146.2419</v>
      </c>
      <c r="U725">
        <f t="shared" si="59"/>
        <v>7295.6662896825355</v>
      </c>
    </row>
    <row r="726" spans="1:21" ht="15.75" customHeight="1" x14ac:dyDescent="0.3">
      <c r="A726" s="2" t="s">
        <v>995</v>
      </c>
      <c r="B726" s="4" t="s">
        <v>922</v>
      </c>
      <c r="C726" s="4" t="str">
        <f t="shared" si="55"/>
        <v>Friday</v>
      </c>
      <c r="D726" s="4" t="str">
        <f t="shared" si="56"/>
        <v>Mar-2025</v>
      </c>
      <c r="E726" s="2" t="s">
        <v>83</v>
      </c>
      <c r="F726" s="2" t="s">
        <v>44</v>
      </c>
      <c r="G726" s="2" t="s">
        <v>84</v>
      </c>
      <c r="H726" s="2" t="s">
        <v>119</v>
      </c>
      <c r="I726" s="2">
        <v>1</v>
      </c>
      <c r="J726" s="2">
        <v>3334.86</v>
      </c>
      <c r="K726" s="6">
        <v>0.16</v>
      </c>
      <c r="L726" s="2">
        <v>2801.28</v>
      </c>
      <c r="M726" s="2" t="s">
        <v>95</v>
      </c>
      <c r="N726" s="2" t="s">
        <v>65</v>
      </c>
      <c r="O726" s="2" t="s">
        <v>49</v>
      </c>
      <c r="P726" s="2" t="s">
        <v>96</v>
      </c>
      <c r="Q726">
        <f t="shared" si="57"/>
        <v>3334.86</v>
      </c>
      <c r="R726">
        <f t="shared" si="58"/>
        <v>2801.2824000000001</v>
      </c>
      <c r="U726">
        <f t="shared" si="59"/>
        <v>7560.0974409448818</v>
      </c>
    </row>
    <row r="727" spans="1:21" ht="15.75" customHeight="1" x14ac:dyDescent="0.3">
      <c r="A727" s="2" t="s">
        <v>996</v>
      </c>
      <c r="B727" s="4" t="s">
        <v>596</v>
      </c>
      <c r="C727" s="4" t="str">
        <f t="shared" si="55"/>
        <v>Saturday</v>
      </c>
      <c r="D727" s="4" t="str">
        <f t="shared" si="56"/>
        <v>Mar-2025</v>
      </c>
      <c r="E727" s="2" t="s">
        <v>83</v>
      </c>
      <c r="F727" s="2" t="s">
        <v>72</v>
      </c>
      <c r="G727" s="2" t="s">
        <v>57</v>
      </c>
      <c r="H727" s="2" t="s">
        <v>58</v>
      </c>
      <c r="I727" s="2">
        <v>5</v>
      </c>
      <c r="J727" s="2">
        <v>4380.38</v>
      </c>
      <c r="K727" s="6">
        <v>0.18</v>
      </c>
      <c r="L727" s="2">
        <v>17959.560000000001</v>
      </c>
      <c r="M727" s="2" t="s">
        <v>74</v>
      </c>
      <c r="N727" s="2" t="s">
        <v>59</v>
      </c>
      <c r="O727" s="2" t="s">
        <v>60</v>
      </c>
      <c r="P727" s="2" t="s">
        <v>50</v>
      </c>
      <c r="Q727">
        <f t="shared" si="57"/>
        <v>21901.9</v>
      </c>
      <c r="R727">
        <f t="shared" si="58"/>
        <v>17959.558000000001</v>
      </c>
      <c r="U727">
        <f t="shared" si="59"/>
        <v>7935.7313319672139</v>
      </c>
    </row>
    <row r="728" spans="1:21" ht="15.75" customHeight="1" x14ac:dyDescent="0.3">
      <c r="A728" s="2" t="s">
        <v>997</v>
      </c>
      <c r="B728" s="4" t="s">
        <v>165</v>
      </c>
      <c r="C728" s="4" t="str">
        <f t="shared" si="55"/>
        <v>Sunday</v>
      </c>
      <c r="D728" s="4" t="str">
        <f t="shared" si="56"/>
        <v>May-2025</v>
      </c>
      <c r="E728" s="2" t="s">
        <v>83</v>
      </c>
      <c r="F728" s="2" t="s">
        <v>54</v>
      </c>
      <c r="G728" s="2" t="s">
        <v>160</v>
      </c>
      <c r="H728" s="2" t="s">
        <v>161</v>
      </c>
      <c r="I728" s="2">
        <v>2</v>
      </c>
      <c r="J728" s="2">
        <v>4449.1400000000003</v>
      </c>
      <c r="K728" s="6">
        <v>0.16</v>
      </c>
      <c r="L728" s="2">
        <v>7474.56</v>
      </c>
      <c r="M728" s="2" t="s">
        <v>74</v>
      </c>
      <c r="N728" s="2" t="s">
        <v>59</v>
      </c>
      <c r="O728" s="2" t="s">
        <v>49</v>
      </c>
      <c r="P728" s="2" t="s">
        <v>50</v>
      </c>
      <c r="Q728">
        <f t="shared" si="57"/>
        <v>8898.2800000000007</v>
      </c>
      <c r="R728">
        <f t="shared" si="58"/>
        <v>7474.5552000000007</v>
      </c>
      <c r="U728">
        <f t="shared" si="59"/>
        <v>7935.7313319672139</v>
      </c>
    </row>
    <row r="729" spans="1:21" ht="15.75" customHeight="1" x14ac:dyDescent="0.3">
      <c r="A729" s="2" t="s">
        <v>998</v>
      </c>
      <c r="B729" s="4" t="s">
        <v>436</v>
      </c>
      <c r="C729" s="4" t="str">
        <f t="shared" si="55"/>
        <v>Saturday</v>
      </c>
      <c r="D729" s="4" t="str">
        <f t="shared" si="56"/>
        <v>Mar-2025</v>
      </c>
      <c r="E729" s="2" t="s">
        <v>43</v>
      </c>
      <c r="F729" s="2" t="s">
        <v>77</v>
      </c>
      <c r="G729" s="2" t="s">
        <v>84</v>
      </c>
      <c r="H729" s="2" t="s">
        <v>119</v>
      </c>
      <c r="I729" s="2">
        <v>5</v>
      </c>
      <c r="J729" s="2">
        <v>1739.02</v>
      </c>
      <c r="K729" s="6">
        <v>0.18</v>
      </c>
      <c r="L729" s="2">
        <v>7129.98</v>
      </c>
      <c r="M729" s="2" t="s">
        <v>95</v>
      </c>
      <c r="N729" s="2" t="s">
        <v>48</v>
      </c>
      <c r="O729" s="2" t="s">
        <v>49</v>
      </c>
      <c r="P729" s="2" t="s">
        <v>50</v>
      </c>
      <c r="Q729">
        <f t="shared" si="57"/>
        <v>8695.1</v>
      </c>
      <c r="R729">
        <f t="shared" si="58"/>
        <v>7129.9820000000009</v>
      </c>
      <c r="U729">
        <f t="shared" si="59"/>
        <v>7295.6662896825355</v>
      </c>
    </row>
    <row r="730" spans="1:21" ht="15.75" customHeight="1" x14ac:dyDescent="0.3">
      <c r="A730" s="2" t="s">
        <v>999</v>
      </c>
      <c r="B730" s="4" t="s">
        <v>213</v>
      </c>
      <c r="C730" s="4" t="str">
        <f t="shared" si="55"/>
        <v>Sunday</v>
      </c>
      <c r="D730" s="4" t="str">
        <f t="shared" si="56"/>
        <v>Apr-2025</v>
      </c>
      <c r="E730" s="2" t="s">
        <v>88</v>
      </c>
      <c r="F730" s="2" t="s">
        <v>77</v>
      </c>
      <c r="G730" s="2" t="s">
        <v>57</v>
      </c>
      <c r="H730" s="2" t="s">
        <v>58</v>
      </c>
      <c r="I730" s="2">
        <v>5</v>
      </c>
      <c r="J730" s="2">
        <v>1630.04</v>
      </c>
      <c r="K730" s="6">
        <v>0.09</v>
      </c>
      <c r="L730" s="2">
        <v>7416.68</v>
      </c>
      <c r="M730" s="2" t="s">
        <v>95</v>
      </c>
      <c r="N730" s="2" t="s">
        <v>59</v>
      </c>
      <c r="O730" s="2" t="s">
        <v>49</v>
      </c>
      <c r="P730" s="2" t="s">
        <v>50</v>
      </c>
      <c r="Q730">
        <f t="shared" si="57"/>
        <v>8150.2</v>
      </c>
      <c r="R730">
        <f t="shared" si="58"/>
        <v>7416.6819999999998</v>
      </c>
      <c r="U730">
        <f t="shared" si="59"/>
        <v>7935.7313319672139</v>
      </c>
    </row>
    <row r="731" spans="1:21" ht="15.75" customHeight="1" x14ac:dyDescent="0.3">
      <c r="A731" s="2" t="s">
        <v>1000</v>
      </c>
      <c r="B731" s="4" t="s">
        <v>206</v>
      </c>
      <c r="C731" s="4" t="str">
        <f t="shared" si="55"/>
        <v>Monday</v>
      </c>
      <c r="D731" s="4" t="str">
        <f t="shared" si="56"/>
        <v>Jan-2025</v>
      </c>
      <c r="E731" s="2" t="s">
        <v>88</v>
      </c>
      <c r="F731" s="2" t="s">
        <v>72</v>
      </c>
      <c r="G731" s="2" t="s">
        <v>57</v>
      </c>
      <c r="H731" s="2" t="s">
        <v>58</v>
      </c>
      <c r="I731" s="2">
        <v>4</v>
      </c>
      <c r="J731" s="2">
        <v>4936.08</v>
      </c>
      <c r="K731" s="6">
        <v>0.03</v>
      </c>
      <c r="L731" s="2">
        <v>19151.990000000002</v>
      </c>
      <c r="M731" s="2" t="s">
        <v>81</v>
      </c>
      <c r="N731" s="2" t="s">
        <v>59</v>
      </c>
      <c r="O731" s="2" t="s">
        <v>90</v>
      </c>
      <c r="P731" s="2" t="s">
        <v>50</v>
      </c>
      <c r="Q731">
        <f t="shared" si="57"/>
        <v>19744.32</v>
      </c>
      <c r="R731">
        <f t="shared" si="58"/>
        <v>19151.990399999999</v>
      </c>
      <c r="U731">
        <f t="shared" si="59"/>
        <v>7935.7313319672139</v>
      </c>
    </row>
    <row r="732" spans="1:21" ht="15.75" customHeight="1" x14ac:dyDescent="0.3">
      <c r="A732" s="2" t="s">
        <v>1001</v>
      </c>
      <c r="B732" s="4" t="s">
        <v>231</v>
      </c>
      <c r="C732" s="4" t="str">
        <f t="shared" si="55"/>
        <v>Sunday</v>
      </c>
      <c r="D732" s="4" t="str">
        <f t="shared" si="56"/>
        <v>Feb-2025</v>
      </c>
      <c r="E732" s="2" t="s">
        <v>53</v>
      </c>
      <c r="F732" s="2" t="s">
        <v>54</v>
      </c>
      <c r="G732" s="2" t="s">
        <v>57</v>
      </c>
      <c r="H732" s="2" t="s">
        <v>58</v>
      </c>
      <c r="I732" s="2">
        <v>1</v>
      </c>
      <c r="J732" s="2">
        <v>2298.81</v>
      </c>
      <c r="K732" s="6">
        <v>0.14000000000000001</v>
      </c>
      <c r="L732" s="2">
        <v>1976.98</v>
      </c>
      <c r="M732" s="2" t="s">
        <v>95</v>
      </c>
      <c r="N732" s="2" t="s">
        <v>59</v>
      </c>
      <c r="O732" s="2" t="s">
        <v>90</v>
      </c>
      <c r="P732" s="2" t="s">
        <v>50</v>
      </c>
      <c r="Q732">
        <f t="shared" si="57"/>
        <v>2298.81</v>
      </c>
      <c r="R732">
        <f t="shared" si="58"/>
        <v>1976.9766</v>
      </c>
      <c r="U732">
        <f t="shared" si="59"/>
        <v>7935.7313319672139</v>
      </c>
    </row>
    <row r="733" spans="1:21" ht="15.75" customHeight="1" x14ac:dyDescent="0.3">
      <c r="A733" s="2" t="s">
        <v>1002</v>
      </c>
      <c r="B733" s="4" t="s">
        <v>109</v>
      </c>
      <c r="C733" s="4" t="str">
        <f t="shared" si="55"/>
        <v>Tuesday</v>
      </c>
      <c r="D733" s="4" t="str">
        <f t="shared" si="56"/>
        <v>Mar-2025</v>
      </c>
      <c r="E733" s="2" t="s">
        <v>43</v>
      </c>
      <c r="F733" s="2" t="s">
        <v>77</v>
      </c>
      <c r="G733" s="2" t="s">
        <v>99</v>
      </c>
      <c r="H733" s="2" t="s">
        <v>122</v>
      </c>
      <c r="I733" s="2">
        <v>5</v>
      </c>
      <c r="J733" s="2">
        <v>3394.93</v>
      </c>
      <c r="K733" s="6">
        <v>0.18</v>
      </c>
      <c r="L733" s="2">
        <v>13919.21</v>
      </c>
      <c r="M733" s="2" t="s">
        <v>81</v>
      </c>
      <c r="N733" s="2" t="s">
        <v>65</v>
      </c>
      <c r="O733" s="2" t="s">
        <v>49</v>
      </c>
      <c r="P733" s="2" t="s">
        <v>50</v>
      </c>
      <c r="Q733">
        <f t="shared" si="57"/>
        <v>16974.649999999998</v>
      </c>
      <c r="R733">
        <f t="shared" si="58"/>
        <v>13919.213</v>
      </c>
      <c r="U733">
        <f t="shared" si="59"/>
        <v>7560.0974409448818</v>
      </c>
    </row>
    <row r="734" spans="1:21" ht="15.75" customHeight="1" x14ac:dyDescent="0.3">
      <c r="A734" s="2" t="s">
        <v>1003</v>
      </c>
      <c r="B734" s="4" t="s">
        <v>556</v>
      </c>
      <c r="C734" s="4" t="str">
        <f t="shared" si="55"/>
        <v>Monday</v>
      </c>
      <c r="D734" s="4" t="str">
        <f t="shared" si="56"/>
        <v>May-2025</v>
      </c>
      <c r="E734" s="2" t="s">
        <v>43</v>
      </c>
      <c r="F734" s="2" t="s">
        <v>44</v>
      </c>
      <c r="G734" s="2" t="s">
        <v>57</v>
      </c>
      <c r="H734" s="2" t="s">
        <v>110</v>
      </c>
      <c r="I734" s="2">
        <v>2</v>
      </c>
      <c r="J734" s="2">
        <v>3587.04</v>
      </c>
      <c r="K734" s="6">
        <v>0.21</v>
      </c>
      <c r="L734" s="2">
        <v>5667.52</v>
      </c>
      <c r="M734" s="2" t="s">
        <v>74</v>
      </c>
      <c r="N734" s="2" t="s">
        <v>48</v>
      </c>
      <c r="O734" s="2" t="s">
        <v>90</v>
      </c>
      <c r="P734" s="2" t="s">
        <v>50</v>
      </c>
      <c r="Q734">
        <f t="shared" si="57"/>
        <v>7174.08</v>
      </c>
      <c r="R734">
        <f t="shared" si="58"/>
        <v>5667.5232000000005</v>
      </c>
      <c r="U734">
        <f t="shared" si="59"/>
        <v>7295.6662896825355</v>
      </c>
    </row>
    <row r="735" spans="1:21" ht="15.75" customHeight="1" x14ac:dyDescent="0.3">
      <c r="A735" s="2" t="s">
        <v>1004</v>
      </c>
      <c r="B735" s="4" t="s">
        <v>702</v>
      </c>
      <c r="C735" s="4" t="str">
        <f t="shared" si="55"/>
        <v>Friday</v>
      </c>
      <c r="D735" s="4" t="str">
        <f t="shared" si="56"/>
        <v>Jul-2025</v>
      </c>
      <c r="E735" s="2" t="s">
        <v>88</v>
      </c>
      <c r="F735" s="2" t="s">
        <v>54</v>
      </c>
      <c r="G735" s="2" t="s">
        <v>99</v>
      </c>
      <c r="H735" s="2" t="s">
        <v>147</v>
      </c>
      <c r="I735" s="2">
        <v>3</v>
      </c>
      <c r="J735" s="2">
        <v>3416.43</v>
      </c>
      <c r="K735" s="6">
        <v>0.1</v>
      </c>
      <c r="L735" s="2">
        <v>9224.36</v>
      </c>
      <c r="M735" s="2" t="s">
        <v>74</v>
      </c>
      <c r="N735" s="2" t="s">
        <v>48</v>
      </c>
      <c r="O735" s="2" t="s">
        <v>49</v>
      </c>
      <c r="P735" s="2" t="s">
        <v>69</v>
      </c>
      <c r="Q735">
        <f t="shared" si="57"/>
        <v>10249.289999999999</v>
      </c>
      <c r="R735">
        <f t="shared" si="58"/>
        <v>9224.360999999999</v>
      </c>
      <c r="U735">
        <f t="shared" si="59"/>
        <v>7295.6662896825355</v>
      </c>
    </row>
    <row r="736" spans="1:21" ht="15.75" customHeight="1" x14ac:dyDescent="0.3">
      <c r="A736" s="2" t="s">
        <v>1005</v>
      </c>
      <c r="B736" s="4" t="s">
        <v>183</v>
      </c>
      <c r="C736" s="4" t="str">
        <f t="shared" si="55"/>
        <v>Monday</v>
      </c>
      <c r="D736" s="4" t="str">
        <f t="shared" si="56"/>
        <v>Mar-2025</v>
      </c>
      <c r="E736" s="2" t="s">
        <v>83</v>
      </c>
      <c r="F736" s="2" t="s">
        <v>77</v>
      </c>
      <c r="G736" s="2" t="s">
        <v>57</v>
      </c>
      <c r="H736" s="2" t="s">
        <v>141</v>
      </c>
      <c r="I736" s="2">
        <v>4</v>
      </c>
      <c r="J736" s="2">
        <v>3685.41</v>
      </c>
      <c r="K736" s="6">
        <v>0.1</v>
      </c>
      <c r="L736" s="2">
        <v>13267.48</v>
      </c>
      <c r="M736" s="2" t="s">
        <v>74</v>
      </c>
      <c r="N736" s="2" t="s">
        <v>59</v>
      </c>
      <c r="O736" s="2" t="s">
        <v>90</v>
      </c>
      <c r="P736" s="2" t="s">
        <v>50</v>
      </c>
      <c r="Q736">
        <f t="shared" si="57"/>
        <v>14741.64</v>
      </c>
      <c r="R736">
        <f t="shared" si="58"/>
        <v>13267.476000000001</v>
      </c>
      <c r="U736">
        <f t="shared" si="59"/>
        <v>7935.7313319672139</v>
      </c>
    </row>
    <row r="737" spans="1:21" ht="15.75" customHeight="1" x14ac:dyDescent="0.3">
      <c r="A737" s="2" t="s">
        <v>1006</v>
      </c>
      <c r="B737" s="4" t="s">
        <v>92</v>
      </c>
      <c r="C737" s="4" t="str">
        <f t="shared" si="55"/>
        <v>Wednesday</v>
      </c>
      <c r="D737" s="4" t="str">
        <f t="shared" si="56"/>
        <v>May-2025</v>
      </c>
      <c r="E737" s="2" t="s">
        <v>88</v>
      </c>
      <c r="F737" s="2" t="s">
        <v>77</v>
      </c>
      <c r="G737" s="2" t="s">
        <v>84</v>
      </c>
      <c r="H737" s="2" t="s">
        <v>85</v>
      </c>
      <c r="I737" s="2">
        <v>1</v>
      </c>
      <c r="J737" s="2">
        <v>3502.91</v>
      </c>
      <c r="K737" s="6">
        <v>0.11</v>
      </c>
      <c r="L737" s="2">
        <v>3117.59</v>
      </c>
      <c r="M737" s="2" t="s">
        <v>64</v>
      </c>
      <c r="N737" s="2" t="s">
        <v>59</v>
      </c>
      <c r="O737" s="2" t="s">
        <v>90</v>
      </c>
      <c r="P737" s="2" t="s">
        <v>69</v>
      </c>
      <c r="Q737">
        <f t="shared" si="57"/>
        <v>3502.91</v>
      </c>
      <c r="R737">
        <f t="shared" si="58"/>
        <v>3117.5898999999999</v>
      </c>
      <c r="U737">
        <f t="shared" si="59"/>
        <v>7935.7313319672139</v>
      </c>
    </row>
    <row r="738" spans="1:21" ht="15.75" customHeight="1" x14ac:dyDescent="0.3">
      <c r="A738" s="2" t="s">
        <v>1007</v>
      </c>
      <c r="B738" s="4" t="s">
        <v>348</v>
      </c>
      <c r="C738" s="4" t="str">
        <f t="shared" si="55"/>
        <v>Wednesday</v>
      </c>
      <c r="D738" s="4" t="str">
        <f t="shared" si="56"/>
        <v>May-2025</v>
      </c>
      <c r="E738" s="2" t="s">
        <v>68</v>
      </c>
      <c r="F738" s="2" t="s">
        <v>77</v>
      </c>
      <c r="G738" s="2" t="s">
        <v>160</v>
      </c>
      <c r="H738" s="2" t="s">
        <v>193</v>
      </c>
      <c r="I738" s="2">
        <v>1</v>
      </c>
      <c r="J738" s="2">
        <v>1910.97</v>
      </c>
      <c r="K738" s="6">
        <v>7.0000000000000007E-2</v>
      </c>
      <c r="L738" s="2">
        <v>1777.2</v>
      </c>
      <c r="M738" s="2" t="s">
        <v>74</v>
      </c>
      <c r="N738" s="2" t="s">
        <v>48</v>
      </c>
      <c r="O738" s="2" t="s">
        <v>49</v>
      </c>
      <c r="P738" s="2" t="s">
        <v>50</v>
      </c>
      <c r="Q738">
        <f t="shared" si="57"/>
        <v>1910.97</v>
      </c>
      <c r="R738">
        <f t="shared" si="58"/>
        <v>1777.2021</v>
      </c>
      <c r="U738">
        <f t="shared" si="59"/>
        <v>7295.6662896825355</v>
      </c>
    </row>
    <row r="739" spans="1:21" ht="15.75" customHeight="1" x14ac:dyDescent="0.3">
      <c r="A739" s="2" t="s">
        <v>1008</v>
      </c>
      <c r="B739" s="4" t="s">
        <v>545</v>
      </c>
      <c r="C739" s="4" t="str">
        <f t="shared" si="55"/>
        <v>Friday</v>
      </c>
      <c r="D739" s="4" t="str">
        <f t="shared" si="56"/>
        <v>Jun-2025</v>
      </c>
      <c r="E739" s="2" t="s">
        <v>43</v>
      </c>
      <c r="F739" s="2" t="s">
        <v>54</v>
      </c>
      <c r="G739" s="2" t="s">
        <v>160</v>
      </c>
      <c r="H739" s="2" t="s">
        <v>180</v>
      </c>
      <c r="I739" s="2">
        <v>1</v>
      </c>
      <c r="J739" s="2">
        <v>3976.9</v>
      </c>
      <c r="K739" s="6">
        <v>0.04</v>
      </c>
      <c r="L739" s="2">
        <v>3817.82</v>
      </c>
      <c r="M739" s="2" t="s">
        <v>81</v>
      </c>
      <c r="N739" s="2" t="s">
        <v>65</v>
      </c>
      <c r="O739" s="2" t="s">
        <v>49</v>
      </c>
      <c r="P739" s="2" t="s">
        <v>50</v>
      </c>
      <c r="Q739">
        <f t="shared" si="57"/>
        <v>3976.9</v>
      </c>
      <c r="R739">
        <f t="shared" si="58"/>
        <v>3817.8240000000001</v>
      </c>
      <c r="U739">
        <f t="shared" si="59"/>
        <v>7560.0974409448818</v>
      </c>
    </row>
    <row r="740" spans="1:21" ht="15.75" customHeight="1" x14ac:dyDescent="0.3">
      <c r="A740" s="2" t="s">
        <v>1009</v>
      </c>
      <c r="B740" s="4" t="s">
        <v>279</v>
      </c>
      <c r="C740" s="4" t="str">
        <f t="shared" si="55"/>
        <v>Wednesday</v>
      </c>
      <c r="D740" s="4" t="str">
        <f t="shared" si="56"/>
        <v>Feb-2025</v>
      </c>
      <c r="E740" s="2" t="s">
        <v>88</v>
      </c>
      <c r="F740" s="2" t="s">
        <v>44</v>
      </c>
      <c r="G740" s="2" t="s">
        <v>160</v>
      </c>
      <c r="H740" s="2" t="s">
        <v>180</v>
      </c>
      <c r="I740" s="2">
        <v>4</v>
      </c>
      <c r="J740" s="2">
        <v>110.22</v>
      </c>
      <c r="K740" s="6">
        <v>0.14000000000000001</v>
      </c>
      <c r="L740" s="2">
        <v>379.16</v>
      </c>
      <c r="M740" s="2" t="s">
        <v>47</v>
      </c>
      <c r="N740" s="2" t="s">
        <v>59</v>
      </c>
      <c r="O740" s="2" t="s">
        <v>90</v>
      </c>
      <c r="P740" s="2" t="s">
        <v>50</v>
      </c>
      <c r="Q740">
        <f t="shared" si="57"/>
        <v>440.88</v>
      </c>
      <c r="R740">
        <f t="shared" si="58"/>
        <v>379.15679999999998</v>
      </c>
      <c r="U740">
        <f t="shared" si="59"/>
        <v>7935.7313319672139</v>
      </c>
    </row>
    <row r="741" spans="1:21" ht="15.75" customHeight="1" x14ac:dyDescent="0.3">
      <c r="A741" s="2" t="s">
        <v>1010</v>
      </c>
      <c r="B741" s="4" t="s">
        <v>1011</v>
      </c>
      <c r="C741" s="4" t="str">
        <f t="shared" si="55"/>
        <v>Friday</v>
      </c>
      <c r="D741" s="4" t="str">
        <f t="shared" si="56"/>
        <v>May-2025</v>
      </c>
      <c r="E741" s="2" t="s">
        <v>68</v>
      </c>
      <c r="F741" s="2" t="s">
        <v>77</v>
      </c>
      <c r="G741" s="2" t="s">
        <v>57</v>
      </c>
      <c r="H741" s="2" t="s">
        <v>58</v>
      </c>
      <c r="I741" s="2">
        <v>4</v>
      </c>
      <c r="J741" s="2">
        <v>2428.61</v>
      </c>
      <c r="K741" s="6">
        <v>0.18</v>
      </c>
      <c r="L741" s="2">
        <v>7965.84</v>
      </c>
      <c r="M741" s="2" t="s">
        <v>74</v>
      </c>
      <c r="N741" s="2" t="s">
        <v>65</v>
      </c>
      <c r="O741" s="2" t="s">
        <v>49</v>
      </c>
      <c r="P741" s="2" t="s">
        <v>142</v>
      </c>
      <c r="Q741">
        <f t="shared" si="57"/>
        <v>9714.44</v>
      </c>
      <c r="R741">
        <f t="shared" si="58"/>
        <v>7965.8408000000009</v>
      </c>
      <c r="U741">
        <f t="shared" si="59"/>
        <v>7560.0974409448818</v>
      </c>
    </row>
    <row r="742" spans="1:21" ht="15.75" customHeight="1" x14ac:dyDescent="0.3">
      <c r="A742" s="2" t="s">
        <v>1012</v>
      </c>
      <c r="B742" s="4" t="s">
        <v>321</v>
      </c>
      <c r="C742" s="4" t="str">
        <f t="shared" si="55"/>
        <v>Wednesday</v>
      </c>
      <c r="D742" s="4" t="str">
        <f t="shared" si="56"/>
        <v>Apr-2025</v>
      </c>
      <c r="E742" s="2" t="s">
        <v>83</v>
      </c>
      <c r="F742" s="2" t="s">
        <v>54</v>
      </c>
      <c r="G742" s="2" t="s">
        <v>57</v>
      </c>
      <c r="H742" s="2" t="s">
        <v>141</v>
      </c>
      <c r="I742" s="2">
        <v>3</v>
      </c>
      <c r="J742" s="2">
        <v>537.64</v>
      </c>
      <c r="K742" s="6">
        <v>0.16</v>
      </c>
      <c r="L742" s="2">
        <v>1354.85</v>
      </c>
      <c r="M742" s="2" t="s">
        <v>74</v>
      </c>
      <c r="N742" s="2" t="s">
        <v>48</v>
      </c>
      <c r="O742" s="2" t="s">
        <v>49</v>
      </c>
      <c r="P742" s="2" t="s">
        <v>50</v>
      </c>
      <c r="Q742">
        <f t="shared" si="57"/>
        <v>1612.92</v>
      </c>
      <c r="R742">
        <f t="shared" si="58"/>
        <v>1354.8528000000001</v>
      </c>
      <c r="U742">
        <f t="shared" si="59"/>
        <v>7295.6662896825355</v>
      </c>
    </row>
    <row r="743" spans="1:21" ht="15.75" customHeight="1" x14ac:dyDescent="0.3">
      <c r="A743" s="2" t="s">
        <v>1013</v>
      </c>
      <c r="B743" s="4" t="s">
        <v>734</v>
      </c>
      <c r="C743" s="4" t="str">
        <f t="shared" si="55"/>
        <v>Sunday</v>
      </c>
      <c r="D743" s="4" t="str">
        <f t="shared" si="56"/>
        <v>Mar-2025</v>
      </c>
      <c r="E743" s="2" t="s">
        <v>68</v>
      </c>
      <c r="F743" s="2" t="s">
        <v>44</v>
      </c>
      <c r="G743" s="2" t="s">
        <v>84</v>
      </c>
      <c r="H743" s="2" t="s">
        <v>89</v>
      </c>
      <c r="I743" s="2">
        <v>4</v>
      </c>
      <c r="J743" s="2">
        <v>3705.97</v>
      </c>
      <c r="K743" s="6">
        <v>0.16</v>
      </c>
      <c r="L743" s="2">
        <v>12452.06</v>
      </c>
      <c r="M743" s="2" t="s">
        <v>95</v>
      </c>
      <c r="N743" s="2" t="s">
        <v>59</v>
      </c>
      <c r="O743" s="2" t="s">
        <v>90</v>
      </c>
      <c r="P743" s="2" t="s">
        <v>50</v>
      </c>
      <c r="Q743">
        <f t="shared" si="57"/>
        <v>14823.88</v>
      </c>
      <c r="R743">
        <f t="shared" si="58"/>
        <v>12452.0592</v>
      </c>
      <c r="U743">
        <f t="shared" si="59"/>
        <v>7935.7313319672139</v>
      </c>
    </row>
    <row r="744" spans="1:21" ht="15.75" customHeight="1" x14ac:dyDescent="0.3">
      <c r="A744" s="2" t="s">
        <v>1014</v>
      </c>
      <c r="B744" s="4" t="s">
        <v>596</v>
      </c>
      <c r="C744" s="4" t="str">
        <f t="shared" si="55"/>
        <v>Saturday</v>
      </c>
      <c r="D744" s="4" t="str">
        <f t="shared" si="56"/>
        <v>Mar-2025</v>
      </c>
      <c r="E744" s="2" t="s">
        <v>68</v>
      </c>
      <c r="F744" s="2" t="s">
        <v>77</v>
      </c>
      <c r="G744" s="2" t="s">
        <v>160</v>
      </c>
      <c r="H744" s="2" t="s">
        <v>193</v>
      </c>
      <c r="I744" s="2">
        <v>5</v>
      </c>
      <c r="J744" s="2">
        <v>2754.99</v>
      </c>
      <c r="K744" s="6">
        <v>0.19</v>
      </c>
      <c r="L744" s="2">
        <v>11157.71</v>
      </c>
      <c r="M744" s="2" t="s">
        <v>95</v>
      </c>
      <c r="N744" s="2" t="s">
        <v>48</v>
      </c>
      <c r="O744" s="2" t="s">
        <v>49</v>
      </c>
      <c r="P744" s="2" t="s">
        <v>142</v>
      </c>
      <c r="Q744">
        <f t="shared" si="57"/>
        <v>13774.949999999999</v>
      </c>
      <c r="R744">
        <f t="shared" si="58"/>
        <v>11157.709499999999</v>
      </c>
      <c r="U744">
        <f t="shared" si="59"/>
        <v>7295.6662896825355</v>
      </c>
    </row>
    <row r="745" spans="1:21" ht="15.75" customHeight="1" x14ac:dyDescent="0.3">
      <c r="A745" s="2" t="s">
        <v>1015</v>
      </c>
      <c r="B745" s="4" t="s">
        <v>494</v>
      </c>
      <c r="C745" s="4" t="str">
        <f t="shared" si="55"/>
        <v>Saturday</v>
      </c>
      <c r="D745" s="4" t="str">
        <f t="shared" si="56"/>
        <v>Apr-2025</v>
      </c>
      <c r="E745" s="2" t="s">
        <v>53</v>
      </c>
      <c r="F745" s="2" t="s">
        <v>54</v>
      </c>
      <c r="G745" s="2" t="s">
        <v>57</v>
      </c>
      <c r="H745" s="2" t="s">
        <v>128</v>
      </c>
      <c r="I745" s="2">
        <v>1</v>
      </c>
      <c r="J745" s="2">
        <v>1447.32</v>
      </c>
      <c r="K745" s="6">
        <v>0.05</v>
      </c>
      <c r="L745" s="2">
        <v>1374.95</v>
      </c>
      <c r="M745" s="2" t="s">
        <v>64</v>
      </c>
      <c r="N745" s="2" t="s">
        <v>48</v>
      </c>
      <c r="O745" s="2" t="s">
        <v>49</v>
      </c>
      <c r="P745" s="2" t="s">
        <v>50</v>
      </c>
      <c r="Q745">
        <f t="shared" si="57"/>
        <v>1447.32</v>
      </c>
      <c r="R745">
        <f t="shared" si="58"/>
        <v>1374.954</v>
      </c>
      <c r="U745">
        <f t="shared" si="59"/>
        <v>7295.6662896825355</v>
      </c>
    </row>
    <row r="746" spans="1:21" ht="15.75" customHeight="1" x14ac:dyDescent="0.3">
      <c r="A746" s="2" t="s">
        <v>1016</v>
      </c>
      <c r="B746" s="4" t="s">
        <v>217</v>
      </c>
      <c r="C746" s="4" t="str">
        <f t="shared" si="55"/>
        <v>Friday</v>
      </c>
      <c r="D746" s="4" t="str">
        <f t="shared" si="56"/>
        <v>Jun-2025</v>
      </c>
      <c r="E746" s="2" t="s">
        <v>83</v>
      </c>
      <c r="F746" s="2" t="s">
        <v>77</v>
      </c>
      <c r="G746" s="2" t="s">
        <v>57</v>
      </c>
      <c r="H746" s="2" t="s">
        <v>58</v>
      </c>
      <c r="I746" s="2">
        <v>4</v>
      </c>
      <c r="J746" s="2">
        <v>4323.67</v>
      </c>
      <c r="K746" s="6">
        <v>0.01</v>
      </c>
      <c r="L746" s="2">
        <v>17121.73</v>
      </c>
      <c r="M746" s="2" t="s">
        <v>64</v>
      </c>
      <c r="N746" s="2" t="s">
        <v>48</v>
      </c>
      <c r="O746" s="2" t="s">
        <v>60</v>
      </c>
      <c r="P746" s="2" t="s">
        <v>50</v>
      </c>
      <c r="Q746">
        <f t="shared" si="57"/>
        <v>17294.68</v>
      </c>
      <c r="R746">
        <f t="shared" si="58"/>
        <v>17121.733199999999</v>
      </c>
      <c r="U746">
        <f t="shared" si="59"/>
        <v>7295.6662896825355</v>
      </c>
    </row>
    <row r="747" spans="1:21" ht="15.75" customHeight="1" x14ac:dyDescent="0.3">
      <c r="A747" s="2" t="s">
        <v>1017</v>
      </c>
      <c r="B747" s="4" t="s">
        <v>417</v>
      </c>
      <c r="C747" s="4" t="str">
        <f t="shared" si="55"/>
        <v>Friday</v>
      </c>
      <c r="D747" s="4" t="str">
        <f t="shared" si="56"/>
        <v>Jan-2025</v>
      </c>
      <c r="E747" s="2" t="s">
        <v>83</v>
      </c>
      <c r="F747" s="2" t="s">
        <v>77</v>
      </c>
      <c r="G747" s="2" t="s">
        <v>57</v>
      </c>
      <c r="H747" s="2" t="s">
        <v>58</v>
      </c>
      <c r="I747" s="2">
        <v>1</v>
      </c>
      <c r="J747" s="2">
        <v>4900.95</v>
      </c>
      <c r="K747" s="6">
        <v>0.14000000000000001</v>
      </c>
      <c r="L747" s="2">
        <v>4214.82</v>
      </c>
      <c r="M747" s="2" t="s">
        <v>81</v>
      </c>
      <c r="N747" s="2" t="s">
        <v>48</v>
      </c>
      <c r="O747" s="2" t="s">
        <v>60</v>
      </c>
      <c r="P747" s="2" t="s">
        <v>50</v>
      </c>
      <c r="Q747">
        <f t="shared" si="57"/>
        <v>4900.95</v>
      </c>
      <c r="R747">
        <f t="shared" si="58"/>
        <v>4214.817</v>
      </c>
      <c r="U747">
        <f t="shared" si="59"/>
        <v>7295.6662896825355</v>
      </c>
    </row>
    <row r="748" spans="1:21" ht="15.75" customHeight="1" x14ac:dyDescent="0.3">
      <c r="A748" s="2" t="s">
        <v>1018</v>
      </c>
      <c r="B748" s="4" t="s">
        <v>469</v>
      </c>
      <c r="C748" s="4" t="str">
        <f t="shared" si="55"/>
        <v>Monday</v>
      </c>
      <c r="D748" s="4" t="str">
        <f t="shared" si="56"/>
        <v>Mar-2025</v>
      </c>
      <c r="E748" s="2" t="s">
        <v>43</v>
      </c>
      <c r="F748" s="2" t="s">
        <v>44</v>
      </c>
      <c r="G748" s="2" t="s">
        <v>45</v>
      </c>
      <c r="H748" s="2" t="s">
        <v>78</v>
      </c>
      <c r="I748" s="2">
        <v>2</v>
      </c>
      <c r="J748" s="2">
        <v>388.68</v>
      </c>
      <c r="K748" s="6">
        <v>0.24</v>
      </c>
      <c r="L748" s="2">
        <v>590.79</v>
      </c>
      <c r="M748" s="2" t="s">
        <v>74</v>
      </c>
      <c r="N748" s="2" t="s">
        <v>59</v>
      </c>
      <c r="O748" s="2" t="s">
        <v>90</v>
      </c>
      <c r="P748" s="2" t="s">
        <v>50</v>
      </c>
      <c r="Q748">
        <f t="shared" si="57"/>
        <v>777.36</v>
      </c>
      <c r="R748">
        <f t="shared" si="58"/>
        <v>590.79359999999997</v>
      </c>
      <c r="U748">
        <f t="shared" si="59"/>
        <v>7935.7313319672139</v>
      </c>
    </row>
    <row r="749" spans="1:21" ht="15.75" customHeight="1" x14ac:dyDescent="0.3">
      <c r="A749" s="2" t="s">
        <v>1019</v>
      </c>
      <c r="B749" s="4" t="s">
        <v>658</v>
      </c>
      <c r="C749" s="4" t="str">
        <f t="shared" si="55"/>
        <v>Thursday</v>
      </c>
      <c r="D749" s="4" t="str">
        <f t="shared" si="56"/>
        <v>Feb-2025</v>
      </c>
      <c r="E749" s="2" t="s">
        <v>53</v>
      </c>
      <c r="F749" s="2" t="s">
        <v>44</v>
      </c>
      <c r="G749" s="2" t="s">
        <v>160</v>
      </c>
      <c r="H749" s="2" t="s">
        <v>185</v>
      </c>
      <c r="I749" s="2">
        <v>4</v>
      </c>
      <c r="J749" s="2">
        <v>4475.75</v>
      </c>
      <c r="K749" s="6">
        <v>0.06</v>
      </c>
      <c r="L749" s="2">
        <v>16828.82</v>
      </c>
      <c r="M749" s="2" t="s">
        <v>81</v>
      </c>
      <c r="N749" s="2" t="s">
        <v>48</v>
      </c>
      <c r="O749" s="2" t="s">
        <v>90</v>
      </c>
      <c r="P749" s="2" t="s">
        <v>50</v>
      </c>
      <c r="Q749">
        <f t="shared" si="57"/>
        <v>17903</v>
      </c>
      <c r="R749">
        <f t="shared" si="58"/>
        <v>16828.82</v>
      </c>
      <c r="U749">
        <f t="shared" si="59"/>
        <v>7295.6662896825355</v>
      </c>
    </row>
    <row r="750" spans="1:21" ht="15.75" customHeight="1" x14ac:dyDescent="0.3">
      <c r="A750" s="2" t="s">
        <v>1020</v>
      </c>
      <c r="B750" s="4" t="s">
        <v>263</v>
      </c>
      <c r="C750" s="4" t="str">
        <f t="shared" si="55"/>
        <v>Wednesday</v>
      </c>
      <c r="D750" s="4" t="str">
        <f t="shared" si="56"/>
        <v>Feb-2025</v>
      </c>
      <c r="E750" s="2" t="s">
        <v>83</v>
      </c>
      <c r="F750" s="2" t="s">
        <v>54</v>
      </c>
      <c r="G750" s="2" t="s">
        <v>57</v>
      </c>
      <c r="H750" s="2" t="s">
        <v>110</v>
      </c>
      <c r="I750" s="2">
        <v>4</v>
      </c>
      <c r="J750" s="2">
        <v>4751.8500000000004</v>
      </c>
      <c r="K750" s="6">
        <v>7.0000000000000007E-2</v>
      </c>
      <c r="L750" s="2">
        <v>17676.88</v>
      </c>
      <c r="M750" s="2" t="s">
        <v>64</v>
      </c>
      <c r="N750" s="2" t="s">
        <v>59</v>
      </c>
      <c r="O750" s="2" t="s">
        <v>60</v>
      </c>
      <c r="P750" s="2" t="s">
        <v>50</v>
      </c>
      <c r="Q750">
        <f t="shared" si="57"/>
        <v>19007.400000000001</v>
      </c>
      <c r="R750">
        <f t="shared" si="58"/>
        <v>17676.882000000001</v>
      </c>
      <c r="U750">
        <f t="shared" si="59"/>
        <v>7935.7313319672139</v>
      </c>
    </row>
    <row r="751" spans="1:21" ht="15.75" customHeight="1" x14ac:dyDescent="0.3">
      <c r="A751" s="2" t="s">
        <v>1021</v>
      </c>
      <c r="B751" s="4" t="s">
        <v>352</v>
      </c>
      <c r="C751" s="4" t="str">
        <f t="shared" si="55"/>
        <v>Thursday</v>
      </c>
      <c r="D751" s="4" t="str">
        <f t="shared" si="56"/>
        <v>Mar-2025</v>
      </c>
      <c r="E751" s="2" t="s">
        <v>53</v>
      </c>
      <c r="F751" s="2" t="s">
        <v>44</v>
      </c>
      <c r="G751" s="2" t="s">
        <v>45</v>
      </c>
      <c r="H751" s="2" t="s">
        <v>73</v>
      </c>
      <c r="I751" s="2">
        <v>2</v>
      </c>
      <c r="J751" s="2">
        <v>4577.3</v>
      </c>
      <c r="K751" s="6">
        <v>0</v>
      </c>
      <c r="L751" s="2">
        <v>9154.6</v>
      </c>
      <c r="M751" s="2" t="s">
        <v>74</v>
      </c>
      <c r="N751" s="2" t="s">
        <v>59</v>
      </c>
      <c r="O751" s="2" t="s">
        <v>49</v>
      </c>
      <c r="P751" s="2" t="s">
        <v>50</v>
      </c>
      <c r="Q751">
        <f t="shared" si="57"/>
        <v>9154.6</v>
      </c>
      <c r="R751">
        <f t="shared" si="58"/>
        <v>9154.6</v>
      </c>
      <c r="U751">
        <f t="shared" si="59"/>
        <v>7935.7313319672139</v>
      </c>
    </row>
    <row r="752" spans="1:21" ht="15.75" customHeight="1" x14ac:dyDescent="0.3">
      <c r="A752" s="2" t="s">
        <v>1022</v>
      </c>
      <c r="B752" s="4" t="s">
        <v>572</v>
      </c>
      <c r="C752" s="4" t="str">
        <f t="shared" si="55"/>
        <v>Wednesday</v>
      </c>
      <c r="D752" s="4" t="str">
        <f t="shared" si="56"/>
        <v>Jun-2025</v>
      </c>
      <c r="E752" s="2" t="s">
        <v>43</v>
      </c>
      <c r="F752" s="2" t="s">
        <v>77</v>
      </c>
      <c r="G752" s="2" t="s">
        <v>57</v>
      </c>
      <c r="H752" s="2" t="s">
        <v>110</v>
      </c>
      <c r="I752" s="2">
        <v>4</v>
      </c>
      <c r="J752" s="2">
        <v>511.15</v>
      </c>
      <c r="K752" s="6">
        <v>0.16</v>
      </c>
      <c r="L752" s="2">
        <v>1717.46</v>
      </c>
      <c r="M752" s="2" t="s">
        <v>64</v>
      </c>
      <c r="N752" s="2" t="s">
        <v>65</v>
      </c>
      <c r="O752" s="2" t="s">
        <v>90</v>
      </c>
      <c r="P752" s="2" t="s">
        <v>50</v>
      </c>
      <c r="Q752">
        <f t="shared" si="57"/>
        <v>2044.6</v>
      </c>
      <c r="R752">
        <f t="shared" si="58"/>
        <v>1717.4639999999999</v>
      </c>
      <c r="U752">
        <f t="shared" si="59"/>
        <v>7560.0974409448818</v>
      </c>
    </row>
    <row r="753" spans="1:21" ht="15.75" customHeight="1" x14ac:dyDescent="0.3">
      <c r="A753" s="2" t="s">
        <v>1023</v>
      </c>
      <c r="B753" s="4" t="s">
        <v>229</v>
      </c>
      <c r="C753" s="4" t="str">
        <f t="shared" si="55"/>
        <v>Friday</v>
      </c>
      <c r="D753" s="4" t="str">
        <f t="shared" si="56"/>
        <v>Apr-2025</v>
      </c>
      <c r="E753" s="2" t="s">
        <v>68</v>
      </c>
      <c r="F753" s="2" t="s">
        <v>72</v>
      </c>
      <c r="G753" s="2" t="s">
        <v>99</v>
      </c>
      <c r="H753" s="2" t="s">
        <v>122</v>
      </c>
      <c r="I753" s="2">
        <v>4</v>
      </c>
      <c r="J753" s="2">
        <v>304.77999999999997</v>
      </c>
      <c r="K753" s="6">
        <v>0.2</v>
      </c>
      <c r="L753" s="2">
        <v>975.3</v>
      </c>
      <c r="M753" s="2" t="s">
        <v>74</v>
      </c>
      <c r="N753" s="2" t="s">
        <v>59</v>
      </c>
      <c r="O753" s="2" t="s">
        <v>49</v>
      </c>
      <c r="P753" s="2" t="s">
        <v>50</v>
      </c>
      <c r="Q753">
        <f t="shared" si="57"/>
        <v>1219.1199999999999</v>
      </c>
      <c r="R753">
        <f t="shared" si="58"/>
        <v>975.29599999999994</v>
      </c>
      <c r="U753">
        <f t="shared" si="59"/>
        <v>7935.7313319672139</v>
      </c>
    </row>
    <row r="754" spans="1:21" ht="15.75" customHeight="1" x14ac:dyDescent="0.3">
      <c r="A754" s="2" t="s">
        <v>1024</v>
      </c>
      <c r="B754" s="4" t="s">
        <v>192</v>
      </c>
      <c r="C754" s="4" t="str">
        <f t="shared" si="55"/>
        <v>Wednesday</v>
      </c>
      <c r="D754" s="4" t="str">
        <f t="shared" si="56"/>
        <v>Apr-2025</v>
      </c>
      <c r="E754" s="2" t="s">
        <v>53</v>
      </c>
      <c r="F754" s="2" t="s">
        <v>77</v>
      </c>
      <c r="G754" s="2" t="s">
        <v>99</v>
      </c>
      <c r="H754" s="2" t="s">
        <v>100</v>
      </c>
      <c r="I754" s="2">
        <v>5</v>
      </c>
      <c r="J754" s="2">
        <v>1329.36</v>
      </c>
      <c r="K754" s="6">
        <v>0.17</v>
      </c>
      <c r="L754" s="2">
        <v>5516.84</v>
      </c>
      <c r="M754" s="2" t="s">
        <v>74</v>
      </c>
      <c r="N754" s="2" t="s">
        <v>65</v>
      </c>
      <c r="O754" s="2" t="s">
        <v>60</v>
      </c>
      <c r="P754" s="2" t="s">
        <v>50</v>
      </c>
      <c r="Q754">
        <f t="shared" si="57"/>
        <v>6646.7999999999993</v>
      </c>
      <c r="R754">
        <f t="shared" si="58"/>
        <v>5516.8439999999991</v>
      </c>
      <c r="U754">
        <f t="shared" si="59"/>
        <v>7560.0974409448818</v>
      </c>
    </row>
    <row r="755" spans="1:21" ht="15.75" customHeight="1" x14ac:dyDescent="0.3">
      <c r="A755" s="2" t="s">
        <v>1025</v>
      </c>
      <c r="B755" s="4" t="s">
        <v>328</v>
      </c>
      <c r="C755" s="4" t="str">
        <f t="shared" si="55"/>
        <v>Saturday</v>
      </c>
      <c r="D755" s="4" t="str">
        <f t="shared" si="56"/>
        <v>May-2025</v>
      </c>
      <c r="E755" s="2" t="s">
        <v>53</v>
      </c>
      <c r="F755" s="2" t="s">
        <v>44</v>
      </c>
      <c r="G755" s="2" t="s">
        <v>57</v>
      </c>
      <c r="H755" s="2" t="s">
        <v>58</v>
      </c>
      <c r="I755" s="2">
        <v>5</v>
      </c>
      <c r="J755" s="2">
        <v>2859.1</v>
      </c>
      <c r="K755" s="6">
        <v>0.08</v>
      </c>
      <c r="L755" s="2">
        <v>13151.86</v>
      </c>
      <c r="M755" s="2" t="s">
        <v>47</v>
      </c>
      <c r="N755" s="2" t="s">
        <v>59</v>
      </c>
      <c r="O755" s="2" t="s">
        <v>60</v>
      </c>
      <c r="P755" s="2" t="s">
        <v>142</v>
      </c>
      <c r="Q755">
        <f t="shared" si="57"/>
        <v>14295.5</v>
      </c>
      <c r="R755">
        <f t="shared" si="58"/>
        <v>13151.86</v>
      </c>
      <c r="U755">
        <f t="shared" si="59"/>
        <v>7935.7313319672139</v>
      </c>
    </row>
    <row r="756" spans="1:21" ht="15.75" customHeight="1" x14ac:dyDescent="0.3">
      <c r="A756" s="2" t="s">
        <v>1026</v>
      </c>
      <c r="B756" s="4" t="s">
        <v>297</v>
      </c>
      <c r="C756" s="4" t="str">
        <f t="shared" si="55"/>
        <v>Thursday</v>
      </c>
      <c r="D756" s="4" t="str">
        <f t="shared" si="56"/>
        <v>Mar-2025</v>
      </c>
      <c r="E756" s="2" t="s">
        <v>83</v>
      </c>
      <c r="F756" s="2" t="s">
        <v>72</v>
      </c>
      <c r="G756" s="2" t="s">
        <v>57</v>
      </c>
      <c r="H756" s="2" t="s">
        <v>58</v>
      </c>
      <c r="I756" s="2">
        <v>5</v>
      </c>
      <c r="J756" s="2">
        <v>4791.34</v>
      </c>
      <c r="K756" s="6">
        <v>0.08</v>
      </c>
      <c r="L756" s="2">
        <v>22040.16</v>
      </c>
      <c r="M756" s="2" t="s">
        <v>47</v>
      </c>
      <c r="N756" s="2" t="s">
        <v>59</v>
      </c>
      <c r="O756" s="2" t="s">
        <v>49</v>
      </c>
      <c r="P756" s="2" t="s">
        <v>50</v>
      </c>
      <c r="Q756">
        <f t="shared" si="57"/>
        <v>23956.7</v>
      </c>
      <c r="R756">
        <f t="shared" si="58"/>
        <v>22040.164000000001</v>
      </c>
      <c r="U756">
        <f t="shared" si="59"/>
        <v>7935.7313319672139</v>
      </c>
    </row>
    <row r="757" spans="1:21" ht="15.75" customHeight="1" x14ac:dyDescent="0.3">
      <c r="A757" s="2" t="s">
        <v>1027</v>
      </c>
      <c r="B757" s="4" t="s">
        <v>389</v>
      </c>
      <c r="C757" s="4" t="str">
        <f t="shared" si="55"/>
        <v>Thursday</v>
      </c>
      <c r="D757" s="4" t="str">
        <f t="shared" si="56"/>
        <v>Apr-2025</v>
      </c>
      <c r="E757" s="2" t="s">
        <v>88</v>
      </c>
      <c r="F757" s="2" t="s">
        <v>77</v>
      </c>
      <c r="G757" s="2" t="s">
        <v>84</v>
      </c>
      <c r="H757" s="2" t="s">
        <v>89</v>
      </c>
      <c r="I757" s="2">
        <v>2</v>
      </c>
      <c r="J757" s="2">
        <v>2353.02</v>
      </c>
      <c r="K757" s="6">
        <v>0.15</v>
      </c>
      <c r="L757" s="2">
        <v>4000.13</v>
      </c>
      <c r="M757" s="2" t="s">
        <v>81</v>
      </c>
      <c r="N757" s="2" t="s">
        <v>65</v>
      </c>
      <c r="O757" s="2" t="s">
        <v>90</v>
      </c>
      <c r="P757" s="2" t="s">
        <v>50</v>
      </c>
      <c r="Q757">
        <f t="shared" si="57"/>
        <v>4706.04</v>
      </c>
      <c r="R757">
        <f t="shared" si="58"/>
        <v>4000.134</v>
      </c>
      <c r="U757">
        <f t="shared" si="59"/>
        <v>7560.0974409448818</v>
      </c>
    </row>
    <row r="758" spans="1:21" ht="15.75" customHeight="1" x14ac:dyDescent="0.3">
      <c r="A758" s="2" t="s">
        <v>1028</v>
      </c>
      <c r="B758" s="4" t="s">
        <v>519</v>
      </c>
      <c r="C758" s="4" t="str">
        <f t="shared" si="55"/>
        <v>Saturday</v>
      </c>
      <c r="D758" s="4" t="str">
        <f t="shared" si="56"/>
        <v>Mar-2025</v>
      </c>
      <c r="E758" s="2" t="s">
        <v>53</v>
      </c>
      <c r="F758" s="2" t="s">
        <v>54</v>
      </c>
      <c r="G758" s="2" t="s">
        <v>45</v>
      </c>
      <c r="H758" s="2" t="s">
        <v>73</v>
      </c>
      <c r="I758" s="2">
        <v>2</v>
      </c>
      <c r="J758" s="2">
        <v>2124.5</v>
      </c>
      <c r="K758" s="6">
        <v>0.22</v>
      </c>
      <c r="L758" s="2">
        <v>3314.22</v>
      </c>
      <c r="M758" s="2" t="s">
        <v>95</v>
      </c>
      <c r="N758" s="2" t="s">
        <v>59</v>
      </c>
      <c r="O758" s="2" t="s">
        <v>49</v>
      </c>
      <c r="P758" s="2" t="s">
        <v>142</v>
      </c>
      <c r="Q758">
        <f t="shared" si="57"/>
        <v>4249</v>
      </c>
      <c r="R758">
        <f t="shared" si="58"/>
        <v>3314.2200000000003</v>
      </c>
      <c r="U758">
        <f t="shared" si="59"/>
        <v>7935.7313319672139</v>
      </c>
    </row>
    <row r="759" spans="1:21" ht="15.75" customHeight="1" x14ac:dyDescent="0.3">
      <c r="A759" s="2" t="s">
        <v>1029</v>
      </c>
      <c r="B759" s="4" t="s">
        <v>519</v>
      </c>
      <c r="C759" s="4" t="str">
        <f t="shared" si="55"/>
        <v>Saturday</v>
      </c>
      <c r="D759" s="4" t="str">
        <f t="shared" si="56"/>
        <v>Mar-2025</v>
      </c>
      <c r="E759" s="2" t="s">
        <v>53</v>
      </c>
      <c r="F759" s="2" t="s">
        <v>72</v>
      </c>
      <c r="G759" s="2" t="s">
        <v>57</v>
      </c>
      <c r="H759" s="2" t="s">
        <v>128</v>
      </c>
      <c r="I759" s="2">
        <v>4</v>
      </c>
      <c r="J759" s="2">
        <v>3394</v>
      </c>
      <c r="K759" s="6">
        <v>0.09</v>
      </c>
      <c r="L759" s="2">
        <v>12354.16</v>
      </c>
      <c r="M759" s="2" t="s">
        <v>64</v>
      </c>
      <c r="N759" s="2" t="s">
        <v>48</v>
      </c>
      <c r="O759" s="2" t="s">
        <v>60</v>
      </c>
      <c r="P759" s="2" t="s">
        <v>50</v>
      </c>
      <c r="Q759">
        <f t="shared" si="57"/>
        <v>13576</v>
      </c>
      <c r="R759">
        <f t="shared" si="58"/>
        <v>12354.16</v>
      </c>
      <c r="U759">
        <f t="shared" si="59"/>
        <v>7295.6662896825355</v>
      </c>
    </row>
    <row r="760" spans="1:21" ht="15.75" customHeight="1" x14ac:dyDescent="0.3">
      <c r="A760" s="2" t="s">
        <v>1030</v>
      </c>
      <c r="B760" s="4" t="s">
        <v>92</v>
      </c>
      <c r="C760" s="4" t="str">
        <f t="shared" si="55"/>
        <v>Wednesday</v>
      </c>
      <c r="D760" s="4" t="str">
        <f t="shared" si="56"/>
        <v>May-2025</v>
      </c>
      <c r="E760" s="2" t="s">
        <v>83</v>
      </c>
      <c r="F760" s="2" t="s">
        <v>72</v>
      </c>
      <c r="G760" s="2" t="s">
        <v>45</v>
      </c>
      <c r="H760" s="2" t="s">
        <v>46</v>
      </c>
      <c r="I760" s="2">
        <v>4</v>
      </c>
      <c r="J760" s="2">
        <v>145.88</v>
      </c>
      <c r="K760" s="6">
        <v>0.19</v>
      </c>
      <c r="L760" s="2">
        <v>472.65</v>
      </c>
      <c r="M760" s="2" t="s">
        <v>81</v>
      </c>
      <c r="N760" s="2" t="s">
        <v>48</v>
      </c>
      <c r="O760" s="2" t="s">
        <v>60</v>
      </c>
      <c r="P760" s="2" t="s">
        <v>50</v>
      </c>
      <c r="Q760">
        <f t="shared" si="57"/>
        <v>583.52</v>
      </c>
      <c r="R760">
        <f t="shared" si="58"/>
        <v>472.65120000000002</v>
      </c>
      <c r="U760">
        <f t="shared" si="59"/>
        <v>7295.6662896825355</v>
      </c>
    </row>
    <row r="761" spans="1:21" ht="15.75" customHeight="1" x14ac:dyDescent="0.3">
      <c r="A761" s="2" t="s">
        <v>1031</v>
      </c>
      <c r="B761" s="4" t="s">
        <v>174</v>
      </c>
      <c r="C761" s="4" t="str">
        <f t="shared" si="55"/>
        <v>Thursday</v>
      </c>
      <c r="D761" s="4" t="str">
        <f t="shared" si="56"/>
        <v>Feb-2025</v>
      </c>
      <c r="E761" s="2" t="s">
        <v>88</v>
      </c>
      <c r="F761" s="2" t="s">
        <v>77</v>
      </c>
      <c r="G761" s="2" t="s">
        <v>57</v>
      </c>
      <c r="H761" s="2" t="s">
        <v>58</v>
      </c>
      <c r="I761" s="2">
        <v>3</v>
      </c>
      <c r="J761" s="2">
        <v>280.3</v>
      </c>
      <c r="K761" s="6">
        <v>0.12</v>
      </c>
      <c r="L761" s="2">
        <v>739.99</v>
      </c>
      <c r="M761" s="2" t="s">
        <v>47</v>
      </c>
      <c r="N761" s="2" t="s">
        <v>65</v>
      </c>
      <c r="O761" s="2" t="s">
        <v>49</v>
      </c>
      <c r="P761" s="2" t="s">
        <v>50</v>
      </c>
      <c r="Q761">
        <f t="shared" si="57"/>
        <v>840.90000000000009</v>
      </c>
      <c r="R761">
        <f t="shared" si="58"/>
        <v>739.99200000000008</v>
      </c>
      <c r="U761">
        <f t="shared" si="59"/>
        <v>7560.0974409448818</v>
      </c>
    </row>
    <row r="762" spans="1:21" ht="15.75" customHeight="1" x14ac:dyDescent="0.3">
      <c r="A762" s="2" t="s">
        <v>1032</v>
      </c>
      <c r="B762" s="4" t="s">
        <v>552</v>
      </c>
      <c r="C762" s="4" t="str">
        <f t="shared" si="55"/>
        <v>Saturday</v>
      </c>
      <c r="D762" s="4" t="str">
        <f t="shared" si="56"/>
        <v>Apr-2025</v>
      </c>
      <c r="E762" s="2" t="s">
        <v>43</v>
      </c>
      <c r="F762" s="2" t="s">
        <v>77</v>
      </c>
      <c r="G762" s="2" t="s">
        <v>84</v>
      </c>
      <c r="H762" s="2" t="s">
        <v>93</v>
      </c>
      <c r="I762" s="2">
        <v>4</v>
      </c>
      <c r="J762" s="2">
        <v>935.34</v>
      </c>
      <c r="K762" s="6">
        <v>0.05</v>
      </c>
      <c r="L762" s="2">
        <v>3554.29</v>
      </c>
      <c r="M762" s="2" t="s">
        <v>64</v>
      </c>
      <c r="N762" s="2" t="s">
        <v>59</v>
      </c>
      <c r="O762" s="2" t="s">
        <v>49</v>
      </c>
      <c r="P762" s="2" t="s">
        <v>50</v>
      </c>
      <c r="Q762">
        <f t="shared" si="57"/>
        <v>3741.36</v>
      </c>
      <c r="R762">
        <f t="shared" si="58"/>
        <v>3554.2919999999999</v>
      </c>
      <c r="U762">
        <f t="shared" si="59"/>
        <v>7935.7313319672139</v>
      </c>
    </row>
    <row r="763" spans="1:21" ht="15.75" customHeight="1" x14ac:dyDescent="0.3">
      <c r="A763" s="2" t="s">
        <v>1033</v>
      </c>
      <c r="B763" s="4" t="s">
        <v>569</v>
      </c>
      <c r="C763" s="4" t="str">
        <f t="shared" si="55"/>
        <v>Friday</v>
      </c>
      <c r="D763" s="4" t="str">
        <f t="shared" si="56"/>
        <v>Apr-2025</v>
      </c>
      <c r="E763" s="2" t="s">
        <v>88</v>
      </c>
      <c r="F763" s="2" t="s">
        <v>77</v>
      </c>
      <c r="G763" s="2" t="s">
        <v>99</v>
      </c>
      <c r="H763" s="2" t="s">
        <v>100</v>
      </c>
      <c r="I763" s="2">
        <v>2</v>
      </c>
      <c r="J763" s="2">
        <v>4416.92</v>
      </c>
      <c r="K763" s="6">
        <v>0.18</v>
      </c>
      <c r="L763" s="2">
        <v>7243.75</v>
      </c>
      <c r="M763" s="2" t="s">
        <v>81</v>
      </c>
      <c r="N763" s="2" t="s">
        <v>59</v>
      </c>
      <c r="O763" s="2" t="s">
        <v>60</v>
      </c>
      <c r="P763" s="2" t="s">
        <v>142</v>
      </c>
      <c r="Q763">
        <f t="shared" si="57"/>
        <v>8833.84</v>
      </c>
      <c r="R763">
        <f t="shared" si="58"/>
        <v>7243.7488000000003</v>
      </c>
      <c r="U763">
        <f t="shared" si="59"/>
        <v>7935.7313319672139</v>
      </c>
    </row>
    <row r="764" spans="1:21" ht="15.75" customHeight="1" x14ac:dyDescent="0.3">
      <c r="A764" s="2" t="s">
        <v>1034</v>
      </c>
      <c r="B764" s="4" t="s">
        <v>851</v>
      </c>
      <c r="C764" s="4" t="str">
        <f t="shared" si="55"/>
        <v>Friday</v>
      </c>
      <c r="D764" s="4" t="str">
        <f t="shared" si="56"/>
        <v>Jun-2025</v>
      </c>
      <c r="E764" s="2" t="s">
        <v>68</v>
      </c>
      <c r="F764" s="2" t="s">
        <v>72</v>
      </c>
      <c r="G764" s="2" t="s">
        <v>45</v>
      </c>
      <c r="H764" s="2" t="s">
        <v>63</v>
      </c>
      <c r="I764" s="2">
        <v>4</v>
      </c>
      <c r="J764" s="2">
        <v>3240.73</v>
      </c>
      <c r="K764" s="6">
        <v>0.24</v>
      </c>
      <c r="L764" s="2">
        <v>9851.82</v>
      </c>
      <c r="M764" s="2" t="s">
        <v>74</v>
      </c>
      <c r="N764" s="2" t="s">
        <v>48</v>
      </c>
      <c r="O764" s="2" t="s">
        <v>90</v>
      </c>
      <c r="P764" s="2" t="s">
        <v>50</v>
      </c>
      <c r="Q764">
        <f t="shared" si="57"/>
        <v>12962.92</v>
      </c>
      <c r="R764">
        <f t="shared" si="58"/>
        <v>9851.8191999999999</v>
      </c>
      <c r="U764">
        <f t="shared" si="59"/>
        <v>7295.6662896825355</v>
      </c>
    </row>
    <row r="765" spans="1:21" ht="15.75" customHeight="1" x14ac:dyDescent="0.3">
      <c r="A765" s="2" t="s">
        <v>1035</v>
      </c>
      <c r="B765" s="4" t="s">
        <v>354</v>
      </c>
      <c r="C765" s="4" t="str">
        <f t="shared" si="55"/>
        <v>Thursday</v>
      </c>
      <c r="D765" s="4" t="str">
        <f t="shared" si="56"/>
        <v>Jun-2025</v>
      </c>
      <c r="E765" s="2" t="s">
        <v>53</v>
      </c>
      <c r="F765" s="2" t="s">
        <v>77</v>
      </c>
      <c r="G765" s="2" t="s">
        <v>84</v>
      </c>
      <c r="H765" s="2" t="s">
        <v>89</v>
      </c>
      <c r="I765" s="2">
        <v>4</v>
      </c>
      <c r="J765" s="2">
        <v>1871.21</v>
      </c>
      <c r="K765" s="6">
        <v>0.19</v>
      </c>
      <c r="L765" s="2">
        <v>6062.72</v>
      </c>
      <c r="M765" s="2" t="s">
        <v>64</v>
      </c>
      <c r="N765" s="2" t="s">
        <v>65</v>
      </c>
      <c r="O765" s="2" t="s">
        <v>49</v>
      </c>
      <c r="P765" s="2" t="s">
        <v>50</v>
      </c>
      <c r="Q765">
        <f t="shared" si="57"/>
        <v>7484.84</v>
      </c>
      <c r="R765">
        <f t="shared" si="58"/>
        <v>6062.7204000000002</v>
      </c>
      <c r="U765">
        <f t="shared" si="59"/>
        <v>7560.0974409448818</v>
      </c>
    </row>
    <row r="766" spans="1:21" ht="15.75" customHeight="1" x14ac:dyDescent="0.3">
      <c r="A766" s="2" t="s">
        <v>1036</v>
      </c>
      <c r="B766" s="4" t="s">
        <v>851</v>
      </c>
      <c r="C766" s="4" t="str">
        <f t="shared" si="55"/>
        <v>Friday</v>
      </c>
      <c r="D766" s="4" t="str">
        <f t="shared" si="56"/>
        <v>Jun-2025</v>
      </c>
      <c r="E766" s="2" t="s">
        <v>43</v>
      </c>
      <c r="F766" s="2" t="s">
        <v>77</v>
      </c>
      <c r="G766" s="2" t="s">
        <v>84</v>
      </c>
      <c r="H766" s="2" t="s">
        <v>85</v>
      </c>
      <c r="I766" s="2">
        <v>2</v>
      </c>
      <c r="J766" s="2">
        <v>1740.06</v>
      </c>
      <c r="K766" s="6">
        <v>0.22</v>
      </c>
      <c r="L766" s="2">
        <v>2714.49</v>
      </c>
      <c r="M766" s="2" t="s">
        <v>95</v>
      </c>
      <c r="N766" s="2" t="s">
        <v>65</v>
      </c>
      <c r="O766" s="2" t="s">
        <v>90</v>
      </c>
      <c r="P766" s="2" t="s">
        <v>96</v>
      </c>
      <c r="Q766">
        <f t="shared" si="57"/>
        <v>3480.12</v>
      </c>
      <c r="R766">
        <f t="shared" si="58"/>
        <v>2714.4935999999998</v>
      </c>
      <c r="U766">
        <f t="shared" si="59"/>
        <v>7560.0974409448818</v>
      </c>
    </row>
    <row r="767" spans="1:21" ht="15.75" customHeight="1" x14ac:dyDescent="0.3">
      <c r="A767" s="2" t="s">
        <v>1037</v>
      </c>
      <c r="B767" s="4" t="s">
        <v>480</v>
      </c>
      <c r="C767" s="4" t="str">
        <f t="shared" si="55"/>
        <v>Sunday</v>
      </c>
      <c r="D767" s="4" t="str">
        <f t="shared" si="56"/>
        <v>May-2025</v>
      </c>
      <c r="E767" s="2" t="s">
        <v>88</v>
      </c>
      <c r="F767" s="2" t="s">
        <v>44</v>
      </c>
      <c r="G767" s="2" t="s">
        <v>84</v>
      </c>
      <c r="H767" s="2" t="s">
        <v>93</v>
      </c>
      <c r="I767" s="2">
        <v>3</v>
      </c>
      <c r="J767" s="2">
        <v>1622.95</v>
      </c>
      <c r="K767" s="6">
        <v>0.16</v>
      </c>
      <c r="L767" s="2">
        <v>4089.83</v>
      </c>
      <c r="M767" s="2" t="s">
        <v>47</v>
      </c>
      <c r="N767" s="2" t="s">
        <v>48</v>
      </c>
      <c r="O767" s="2" t="s">
        <v>90</v>
      </c>
      <c r="P767" s="2" t="s">
        <v>50</v>
      </c>
      <c r="Q767">
        <f t="shared" si="57"/>
        <v>4868.8500000000004</v>
      </c>
      <c r="R767">
        <f t="shared" si="58"/>
        <v>4089.8340000000003</v>
      </c>
      <c r="U767">
        <f t="shared" si="59"/>
        <v>7295.6662896825355</v>
      </c>
    </row>
    <row r="768" spans="1:21" ht="15.75" customHeight="1" x14ac:dyDescent="0.3">
      <c r="A768" s="2" t="s">
        <v>1038</v>
      </c>
      <c r="B768" s="4" t="s">
        <v>496</v>
      </c>
      <c r="C768" s="4" t="str">
        <f t="shared" si="55"/>
        <v>Tuesday</v>
      </c>
      <c r="D768" s="4" t="str">
        <f t="shared" si="56"/>
        <v>Feb-2025</v>
      </c>
      <c r="E768" s="2" t="s">
        <v>43</v>
      </c>
      <c r="F768" s="2" t="s">
        <v>72</v>
      </c>
      <c r="G768" s="2" t="s">
        <v>45</v>
      </c>
      <c r="H768" s="2" t="s">
        <v>63</v>
      </c>
      <c r="I768" s="2">
        <v>4</v>
      </c>
      <c r="J768" s="2">
        <v>1267.96</v>
      </c>
      <c r="K768" s="6">
        <v>0.09</v>
      </c>
      <c r="L768" s="2">
        <v>4615.37</v>
      </c>
      <c r="M768" s="2" t="s">
        <v>47</v>
      </c>
      <c r="N768" s="2" t="s">
        <v>48</v>
      </c>
      <c r="O768" s="2" t="s">
        <v>90</v>
      </c>
      <c r="P768" s="2" t="s">
        <v>50</v>
      </c>
      <c r="Q768">
        <f t="shared" si="57"/>
        <v>5071.84</v>
      </c>
      <c r="R768">
        <f t="shared" si="58"/>
        <v>4615.3744000000006</v>
      </c>
      <c r="U768">
        <f t="shared" si="59"/>
        <v>7295.6662896825355</v>
      </c>
    </row>
    <row r="769" spans="1:21" ht="15.75" customHeight="1" x14ac:dyDescent="0.3">
      <c r="A769" s="2" t="s">
        <v>1039</v>
      </c>
      <c r="B769" s="4" t="s">
        <v>328</v>
      </c>
      <c r="C769" s="4" t="str">
        <f t="shared" si="55"/>
        <v>Saturday</v>
      </c>
      <c r="D769" s="4" t="str">
        <f t="shared" si="56"/>
        <v>May-2025</v>
      </c>
      <c r="E769" s="2" t="s">
        <v>68</v>
      </c>
      <c r="F769" s="2" t="s">
        <v>44</v>
      </c>
      <c r="G769" s="2" t="s">
        <v>99</v>
      </c>
      <c r="H769" s="2" t="s">
        <v>100</v>
      </c>
      <c r="I769" s="2">
        <v>1</v>
      </c>
      <c r="J769" s="2">
        <v>3164.21</v>
      </c>
      <c r="K769" s="6">
        <v>0.14000000000000001</v>
      </c>
      <c r="L769" s="2">
        <v>2721.22</v>
      </c>
      <c r="M769" s="2" t="s">
        <v>64</v>
      </c>
      <c r="N769" s="2" t="s">
        <v>65</v>
      </c>
      <c r="O769" s="2" t="s">
        <v>90</v>
      </c>
      <c r="P769" s="2" t="s">
        <v>69</v>
      </c>
      <c r="Q769">
        <f t="shared" si="57"/>
        <v>3164.21</v>
      </c>
      <c r="R769">
        <f t="shared" si="58"/>
        <v>2721.2206000000001</v>
      </c>
      <c r="U769">
        <f t="shared" si="59"/>
        <v>7560.0974409448818</v>
      </c>
    </row>
    <row r="770" spans="1:21" ht="15.75" customHeight="1" x14ac:dyDescent="0.3">
      <c r="A770" s="2" t="s">
        <v>1040</v>
      </c>
      <c r="B770" s="4" t="s">
        <v>104</v>
      </c>
      <c r="C770" s="4" t="str">
        <f t="shared" si="55"/>
        <v>Sunday</v>
      </c>
      <c r="D770" s="4" t="str">
        <f t="shared" si="56"/>
        <v>Jan-2025</v>
      </c>
      <c r="E770" s="2" t="s">
        <v>53</v>
      </c>
      <c r="F770" s="2" t="s">
        <v>44</v>
      </c>
      <c r="G770" s="2" t="s">
        <v>84</v>
      </c>
      <c r="H770" s="2" t="s">
        <v>89</v>
      </c>
      <c r="I770" s="2">
        <v>4</v>
      </c>
      <c r="J770" s="2">
        <v>368.47</v>
      </c>
      <c r="K770" s="6">
        <v>0.15</v>
      </c>
      <c r="L770" s="2">
        <v>1252.8</v>
      </c>
      <c r="M770" s="2" t="s">
        <v>47</v>
      </c>
      <c r="N770" s="2" t="s">
        <v>48</v>
      </c>
      <c r="O770" s="2" t="s">
        <v>60</v>
      </c>
      <c r="P770" s="2" t="s">
        <v>50</v>
      </c>
      <c r="Q770">
        <f t="shared" si="57"/>
        <v>1473.88</v>
      </c>
      <c r="R770">
        <f t="shared" si="58"/>
        <v>1252.798</v>
      </c>
      <c r="U770">
        <f t="shared" si="59"/>
        <v>7295.6662896825355</v>
      </c>
    </row>
    <row r="771" spans="1:21" ht="15.75" customHeight="1" x14ac:dyDescent="0.3">
      <c r="A771" s="2" t="s">
        <v>1041</v>
      </c>
      <c r="B771" s="4" t="s">
        <v>658</v>
      </c>
      <c r="C771" s="4" t="str">
        <f t="shared" ref="C771:C834" si="60">TEXT(B771,"dddd")</f>
        <v>Thursday</v>
      </c>
      <c r="D771" s="4" t="str">
        <f t="shared" ref="D771:D834" si="61">TEXT(B771,"MMM-YYYY")</f>
        <v>Feb-2025</v>
      </c>
      <c r="E771" s="2" t="s">
        <v>43</v>
      </c>
      <c r="F771" s="2" t="s">
        <v>44</v>
      </c>
      <c r="G771" s="2" t="s">
        <v>45</v>
      </c>
      <c r="H771" s="2" t="s">
        <v>46</v>
      </c>
      <c r="I771" s="2">
        <v>1</v>
      </c>
      <c r="J771" s="2">
        <v>3124.78</v>
      </c>
      <c r="K771" s="6">
        <v>0.1</v>
      </c>
      <c r="L771" s="2">
        <v>2812.3</v>
      </c>
      <c r="M771" s="2" t="s">
        <v>74</v>
      </c>
      <c r="N771" s="2" t="s">
        <v>65</v>
      </c>
      <c r="O771" s="2" t="s">
        <v>49</v>
      </c>
      <c r="P771" s="2" t="s">
        <v>50</v>
      </c>
      <c r="Q771">
        <f t="shared" ref="Q771:Q834" si="62">J771*I771</f>
        <v>3124.78</v>
      </c>
      <c r="R771">
        <f t="shared" ref="R771:R834" si="63">Q771*(1-K771)</f>
        <v>2812.3020000000001</v>
      </c>
      <c r="U771">
        <f t="shared" ref="U771:U834" si="64">AVERAGEIFS($Q$2:$Q$1501,$N$2:$N$1501,N771)</f>
        <v>7560.0974409448818</v>
      </c>
    </row>
    <row r="772" spans="1:21" ht="15.75" customHeight="1" x14ac:dyDescent="0.3">
      <c r="A772" s="2" t="s">
        <v>1042</v>
      </c>
      <c r="B772" s="4" t="s">
        <v>522</v>
      </c>
      <c r="C772" s="4" t="str">
        <f t="shared" si="60"/>
        <v>Sunday</v>
      </c>
      <c r="D772" s="4" t="str">
        <f t="shared" si="61"/>
        <v>Apr-2025</v>
      </c>
      <c r="E772" s="2" t="s">
        <v>68</v>
      </c>
      <c r="F772" s="2" t="s">
        <v>54</v>
      </c>
      <c r="G772" s="2" t="s">
        <v>84</v>
      </c>
      <c r="H772" s="2" t="s">
        <v>85</v>
      </c>
      <c r="I772" s="2">
        <v>3</v>
      </c>
      <c r="J772" s="2">
        <v>3289.51</v>
      </c>
      <c r="K772" s="6">
        <v>0.17</v>
      </c>
      <c r="L772" s="2">
        <v>8190.88</v>
      </c>
      <c r="M772" s="2" t="s">
        <v>64</v>
      </c>
      <c r="N772" s="2" t="s">
        <v>48</v>
      </c>
      <c r="O772" s="2" t="s">
        <v>90</v>
      </c>
      <c r="P772" s="2" t="s">
        <v>50</v>
      </c>
      <c r="Q772">
        <f t="shared" si="62"/>
        <v>9868.5300000000007</v>
      </c>
      <c r="R772">
        <f t="shared" si="63"/>
        <v>8190.8798999999999</v>
      </c>
      <c r="U772">
        <f t="shared" si="64"/>
        <v>7295.6662896825355</v>
      </c>
    </row>
    <row r="773" spans="1:21" ht="15.75" customHeight="1" x14ac:dyDescent="0.3">
      <c r="A773" s="2" t="s">
        <v>1043</v>
      </c>
      <c r="B773" s="4" t="s">
        <v>237</v>
      </c>
      <c r="C773" s="4" t="str">
        <f t="shared" si="60"/>
        <v>Sunday</v>
      </c>
      <c r="D773" s="4" t="str">
        <f t="shared" si="61"/>
        <v>May-2025</v>
      </c>
      <c r="E773" s="2" t="s">
        <v>53</v>
      </c>
      <c r="F773" s="2" t="s">
        <v>77</v>
      </c>
      <c r="G773" s="2" t="s">
        <v>57</v>
      </c>
      <c r="H773" s="2" t="s">
        <v>110</v>
      </c>
      <c r="I773" s="2">
        <v>5</v>
      </c>
      <c r="J773" s="2">
        <v>3595.17</v>
      </c>
      <c r="K773" s="6">
        <v>0.15</v>
      </c>
      <c r="L773" s="2">
        <v>15279.47</v>
      </c>
      <c r="M773" s="2" t="s">
        <v>95</v>
      </c>
      <c r="N773" s="2" t="s">
        <v>48</v>
      </c>
      <c r="O773" s="2" t="s">
        <v>90</v>
      </c>
      <c r="P773" s="2" t="s">
        <v>50</v>
      </c>
      <c r="Q773">
        <f t="shared" si="62"/>
        <v>17975.849999999999</v>
      </c>
      <c r="R773">
        <f t="shared" si="63"/>
        <v>15279.472499999998</v>
      </c>
      <c r="U773">
        <f t="shared" si="64"/>
        <v>7295.6662896825355</v>
      </c>
    </row>
    <row r="774" spans="1:21" ht="15.75" customHeight="1" x14ac:dyDescent="0.3">
      <c r="A774" s="2" t="s">
        <v>1044</v>
      </c>
      <c r="B774" s="4" t="s">
        <v>219</v>
      </c>
      <c r="C774" s="4" t="str">
        <f t="shared" si="60"/>
        <v>Monday</v>
      </c>
      <c r="D774" s="4" t="str">
        <f t="shared" si="61"/>
        <v>May-2025</v>
      </c>
      <c r="E774" s="2" t="s">
        <v>83</v>
      </c>
      <c r="F774" s="2" t="s">
        <v>44</v>
      </c>
      <c r="G774" s="2" t="s">
        <v>160</v>
      </c>
      <c r="H774" s="2" t="s">
        <v>180</v>
      </c>
      <c r="I774" s="2">
        <v>5</v>
      </c>
      <c r="J774" s="2">
        <v>2278.66</v>
      </c>
      <c r="K774" s="6">
        <v>0.06</v>
      </c>
      <c r="L774" s="2">
        <v>10709.7</v>
      </c>
      <c r="M774" s="2" t="s">
        <v>74</v>
      </c>
      <c r="N774" s="2" t="s">
        <v>59</v>
      </c>
      <c r="O774" s="2" t="s">
        <v>90</v>
      </c>
      <c r="P774" s="2" t="s">
        <v>50</v>
      </c>
      <c r="Q774">
        <f t="shared" si="62"/>
        <v>11393.3</v>
      </c>
      <c r="R774">
        <f t="shared" si="63"/>
        <v>10709.701999999999</v>
      </c>
      <c r="U774">
        <f t="shared" si="64"/>
        <v>7935.7313319672139</v>
      </c>
    </row>
    <row r="775" spans="1:21" ht="15.75" customHeight="1" x14ac:dyDescent="0.3">
      <c r="A775" s="2" t="s">
        <v>1045</v>
      </c>
      <c r="B775" s="4" t="s">
        <v>221</v>
      </c>
      <c r="C775" s="4" t="str">
        <f t="shared" si="60"/>
        <v>Saturday</v>
      </c>
      <c r="D775" s="4" t="str">
        <f t="shared" si="61"/>
        <v>May-2025</v>
      </c>
      <c r="E775" s="2" t="s">
        <v>68</v>
      </c>
      <c r="F775" s="2" t="s">
        <v>54</v>
      </c>
      <c r="G775" s="2" t="s">
        <v>57</v>
      </c>
      <c r="H775" s="2" t="s">
        <v>141</v>
      </c>
      <c r="I775" s="2">
        <v>5</v>
      </c>
      <c r="J775" s="2">
        <v>4437.59</v>
      </c>
      <c r="K775" s="6">
        <v>0.19</v>
      </c>
      <c r="L775" s="2">
        <v>17972.240000000002</v>
      </c>
      <c r="M775" s="2" t="s">
        <v>81</v>
      </c>
      <c r="N775" s="2" t="s">
        <v>65</v>
      </c>
      <c r="O775" s="2" t="s">
        <v>90</v>
      </c>
      <c r="P775" s="2" t="s">
        <v>50</v>
      </c>
      <c r="Q775">
        <f t="shared" si="62"/>
        <v>22187.95</v>
      </c>
      <c r="R775">
        <f t="shared" si="63"/>
        <v>17972.239500000003</v>
      </c>
      <c r="U775">
        <f t="shared" si="64"/>
        <v>7560.0974409448818</v>
      </c>
    </row>
    <row r="776" spans="1:21" ht="15.75" customHeight="1" x14ac:dyDescent="0.3">
      <c r="A776" s="2" t="s">
        <v>1046</v>
      </c>
      <c r="B776" s="4" t="s">
        <v>178</v>
      </c>
      <c r="C776" s="4" t="str">
        <f t="shared" si="60"/>
        <v>Sunday</v>
      </c>
      <c r="D776" s="4" t="str">
        <f t="shared" si="61"/>
        <v>Mar-2025</v>
      </c>
      <c r="E776" s="2" t="s">
        <v>43</v>
      </c>
      <c r="F776" s="2" t="s">
        <v>44</v>
      </c>
      <c r="G776" s="2" t="s">
        <v>160</v>
      </c>
      <c r="H776" s="2" t="s">
        <v>180</v>
      </c>
      <c r="I776" s="2">
        <v>5</v>
      </c>
      <c r="J776" s="2">
        <v>3322.62</v>
      </c>
      <c r="K776" s="6">
        <v>0.04</v>
      </c>
      <c r="L776" s="2">
        <v>15948.58</v>
      </c>
      <c r="M776" s="2" t="s">
        <v>95</v>
      </c>
      <c r="N776" s="2" t="s">
        <v>59</v>
      </c>
      <c r="O776" s="2" t="s">
        <v>90</v>
      </c>
      <c r="P776" s="2" t="s">
        <v>50</v>
      </c>
      <c r="Q776">
        <f t="shared" si="62"/>
        <v>16613.099999999999</v>
      </c>
      <c r="R776">
        <f t="shared" si="63"/>
        <v>15948.575999999997</v>
      </c>
      <c r="U776">
        <f t="shared" si="64"/>
        <v>7935.7313319672139</v>
      </c>
    </row>
    <row r="777" spans="1:21" ht="15.75" customHeight="1" x14ac:dyDescent="0.3">
      <c r="A777" s="2" t="s">
        <v>1047</v>
      </c>
      <c r="B777" s="4" t="s">
        <v>116</v>
      </c>
      <c r="C777" s="4" t="str">
        <f t="shared" si="60"/>
        <v>Tuesday</v>
      </c>
      <c r="D777" s="4" t="str">
        <f t="shared" si="61"/>
        <v>Jan-2025</v>
      </c>
      <c r="E777" s="2" t="s">
        <v>88</v>
      </c>
      <c r="F777" s="2" t="s">
        <v>72</v>
      </c>
      <c r="G777" s="2" t="s">
        <v>99</v>
      </c>
      <c r="H777" s="2" t="s">
        <v>122</v>
      </c>
      <c r="I777" s="2">
        <v>2</v>
      </c>
      <c r="J777" s="2">
        <v>3372.51</v>
      </c>
      <c r="K777" s="6">
        <v>0.17</v>
      </c>
      <c r="L777" s="2">
        <v>5598.37</v>
      </c>
      <c r="M777" s="2" t="s">
        <v>95</v>
      </c>
      <c r="N777" s="2" t="s">
        <v>65</v>
      </c>
      <c r="O777" s="2" t="s">
        <v>60</v>
      </c>
      <c r="P777" s="2" t="s">
        <v>69</v>
      </c>
      <c r="Q777">
        <f t="shared" si="62"/>
        <v>6745.02</v>
      </c>
      <c r="R777">
        <f t="shared" si="63"/>
        <v>5598.3666000000003</v>
      </c>
      <c r="U777">
        <f t="shared" si="64"/>
        <v>7560.0974409448818</v>
      </c>
    </row>
    <row r="778" spans="1:21" ht="15.75" customHeight="1" x14ac:dyDescent="0.3">
      <c r="A778" s="2" t="s">
        <v>1048</v>
      </c>
      <c r="B778" s="4" t="s">
        <v>483</v>
      </c>
      <c r="C778" s="4" t="str">
        <f t="shared" si="60"/>
        <v>Tuesday</v>
      </c>
      <c r="D778" s="4" t="str">
        <f t="shared" si="61"/>
        <v>Jun-2025</v>
      </c>
      <c r="E778" s="2" t="s">
        <v>68</v>
      </c>
      <c r="F778" s="2" t="s">
        <v>54</v>
      </c>
      <c r="G778" s="2" t="s">
        <v>57</v>
      </c>
      <c r="H778" s="2" t="s">
        <v>58</v>
      </c>
      <c r="I778" s="2">
        <v>3</v>
      </c>
      <c r="J778" s="2">
        <v>895.17</v>
      </c>
      <c r="K778" s="6">
        <v>0.11</v>
      </c>
      <c r="L778" s="2">
        <v>2390.1</v>
      </c>
      <c r="M778" s="2" t="s">
        <v>81</v>
      </c>
      <c r="N778" s="2" t="s">
        <v>65</v>
      </c>
      <c r="O778" s="2" t="s">
        <v>90</v>
      </c>
      <c r="P778" s="2" t="s">
        <v>50</v>
      </c>
      <c r="Q778">
        <f t="shared" si="62"/>
        <v>2685.5099999999998</v>
      </c>
      <c r="R778">
        <f t="shared" si="63"/>
        <v>2390.1038999999996</v>
      </c>
      <c r="U778">
        <f t="shared" si="64"/>
        <v>7560.0974409448818</v>
      </c>
    </row>
    <row r="779" spans="1:21" ht="15.75" customHeight="1" x14ac:dyDescent="0.3">
      <c r="A779" s="2" t="s">
        <v>1049</v>
      </c>
      <c r="B779" s="4" t="s">
        <v>348</v>
      </c>
      <c r="C779" s="4" t="str">
        <f t="shared" si="60"/>
        <v>Wednesday</v>
      </c>
      <c r="D779" s="4" t="str">
        <f t="shared" si="61"/>
        <v>May-2025</v>
      </c>
      <c r="E779" s="2" t="s">
        <v>88</v>
      </c>
      <c r="F779" s="2" t="s">
        <v>54</v>
      </c>
      <c r="G779" s="2" t="s">
        <v>45</v>
      </c>
      <c r="H779" s="2" t="s">
        <v>78</v>
      </c>
      <c r="I779" s="2">
        <v>2</v>
      </c>
      <c r="J779" s="2">
        <v>1271.19</v>
      </c>
      <c r="K779" s="6">
        <v>0.18</v>
      </c>
      <c r="L779" s="2">
        <v>2084.75</v>
      </c>
      <c r="M779" s="2" t="s">
        <v>74</v>
      </c>
      <c r="N779" s="2" t="s">
        <v>59</v>
      </c>
      <c r="O779" s="2" t="s">
        <v>60</v>
      </c>
      <c r="P779" s="2" t="s">
        <v>50</v>
      </c>
      <c r="Q779">
        <f t="shared" si="62"/>
        <v>2542.38</v>
      </c>
      <c r="R779">
        <f t="shared" si="63"/>
        <v>2084.7516000000001</v>
      </c>
      <c r="U779">
        <f t="shared" si="64"/>
        <v>7935.7313319672139</v>
      </c>
    </row>
    <row r="780" spans="1:21" ht="15.75" customHeight="1" x14ac:dyDescent="0.3">
      <c r="A780" s="2" t="s">
        <v>1050</v>
      </c>
      <c r="B780" s="4" t="s">
        <v>121</v>
      </c>
      <c r="C780" s="4" t="str">
        <f t="shared" si="60"/>
        <v>Monday</v>
      </c>
      <c r="D780" s="4" t="str">
        <f t="shared" si="61"/>
        <v>Feb-2025</v>
      </c>
      <c r="E780" s="2" t="s">
        <v>43</v>
      </c>
      <c r="F780" s="2" t="s">
        <v>54</v>
      </c>
      <c r="G780" s="2" t="s">
        <v>99</v>
      </c>
      <c r="H780" s="2" t="s">
        <v>100</v>
      </c>
      <c r="I780" s="2">
        <v>3</v>
      </c>
      <c r="J780" s="2">
        <v>247.09</v>
      </c>
      <c r="K780" s="6">
        <v>0.03</v>
      </c>
      <c r="L780" s="2">
        <v>719.03</v>
      </c>
      <c r="M780" s="2" t="s">
        <v>95</v>
      </c>
      <c r="N780" s="2" t="s">
        <v>48</v>
      </c>
      <c r="O780" s="2" t="s">
        <v>60</v>
      </c>
      <c r="P780" s="2" t="s">
        <v>50</v>
      </c>
      <c r="Q780">
        <f t="shared" si="62"/>
        <v>741.27</v>
      </c>
      <c r="R780">
        <f t="shared" si="63"/>
        <v>719.03189999999995</v>
      </c>
      <c r="U780">
        <f t="shared" si="64"/>
        <v>7295.6662896825355</v>
      </c>
    </row>
    <row r="781" spans="1:21" ht="15.75" customHeight="1" x14ac:dyDescent="0.3">
      <c r="A781" s="2" t="s">
        <v>1051</v>
      </c>
      <c r="B781" s="4" t="s">
        <v>265</v>
      </c>
      <c r="C781" s="4" t="str">
        <f t="shared" si="60"/>
        <v>Tuesday</v>
      </c>
      <c r="D781" s="4" t="str">
        <f t="shared" si="61"/>
        <v>May-2025</v>
      </c>
      <c r="E781" s="2" t="s">
        <v>53</v>
      </c>
      <c r="F781" s="2" t="s">
        <v>77</v>
      </c>
      <c r="G781" s="2" t="s">
        <v>57</v>
      </c>
      <c r="H781" s="2" t="s">
        <v>58</v>
      </c>
      <c r="I781" s="2">
        <v>2</v>
      </c>
      <c r="J781" s="2">
        <v>1492.09</v>
      </c>
      <c r="K781" s="6">
        <v>0.05</v>
      </c>
      <c r="L781" s="2">
        <v>2834.97</v>
      </c>
      <c r="M781" s="2" t="s">
        <v>95</v>
      </c>
      <c r="N781" s="2" t="s">
        <v>48</v>
      </c>
      <c r="O781" s="2" t="s">
        <v>60</v>
      </c>
      <c r="P781" s="2" t="s">
        <v>50</v>
      </c>
      <c r="Q781">
        <f t="shared" si="62"/>
        <v>2984.18</v>
      </c>
      <c r="R781">
        <f t="shared" si="63"/>
        <v>2834.9709999999995</v>
      </c>
      <c r="U781">
        <f t="shared" si="64"/>
        <v>7295.6662896825355</v>
      </c>
    </row>
    <row r="782" spans="1:21" ht="15.75" customHeight="1" x14ac:dyDescent="0.3">
      <c r="A782" s="2" t="s">
        <v>1052</v>
      </c>
      <c r="B782" s="4" t="s">
        <v>513</v>
      </c>
      <c r="C782" s="4" t="str">
        <f t="shared" si="60"/>
        <v>Tuesday</v>
      </c>
      <c r="D782" s="4" t="str">
        <f t="shared" si="61"/>
        <v>Mar-2025</v>
      </c>
      <c r="E782" s="2" t="s">
        <v>88</v>
      </c>
      <c r="F782" s="2" t="s">
        <v>77</v>
      </c>
      <c r="G782" s="2" t="s">
        <v>57</v>
      </c>
      <c r="H782" s="2" t="s">
        <v>110</v>
      </c>
      <c r="I782" s="2">
        <v>2</v>
      </c>
      <c r="J782" s="2">
        <v>4230.12</v>
      </c>
      <c r="K782" s="6">
        <v>0.23</v>
      </c>
      <c r="L782" s="2">
        <v>6514.38</v>
      </c>
      <c r="M782" s="2" t="s">
        <v>47</v>
      </c>
      <c r="N782" s="2" t="s">
        <v>48</v>
      </c>
      <c r="O782" s="2" t="s">
        <v>90</v>
      </c>
      <c r="P782" s="2" t="s">
        <v>50</v>
      </c>
      <c r="Q782">
        <f t="shared" si="62"/>
        <v>8460.24</v>
      </c>
      <c r="R782">
        <f t="shared" si="63"/>
        <v>6514.3847999999998</v>
      </c>
      <c r="U782">
        <f t="shared" si="64"/>
        <v>7295.6662896825355</v>
      </c>
    </row>
    <row r="783" spans="1:21" ht="15.75" customHeight="1" x14ac:dyDescent="0.3">
      <c r="A783" s="2" t="s">
        <v>1053</v>
      </c>
      <c r="B783" s="4" t="s">
        <v>76</v>
      </c>
      <c r="C783" s="4" t="str">
        <f t="shared" si="60"/>
        <v>Saturday</v>
      </c>
      <c r="D783" s="4" t="str">
        <f t="shared" si="61"/>
        <v>Feb-2025</v>
      </c>
      <c r="E783" s="2" t="s">
        <v>88</v>
      </c>
      <c r="F783" s="2" t="s">
        <v>54</v>
      </c>
      <c r="G783" s="2" t="s">
        <v>45</v>
      </c>
      <c r="H783" s="2" t="s">
        <v>63</v>
      </c>
      <c r="I783" s="2">
        <v>2</v>
      </c>
      <c r="J783" s="2">
        <v>1911.24</v>
      </c>
      <c r="K783" s="6">
        <v>0.09</v>
      </c>
      <c r="L783" s="2">
        <v>3478.46</v>
      </c>
      <c r="M783" s="2" t="s">
        <v>81</v>
      </c>
      <c r="N783" s="2" t="s">
        <v>65</v>
      </c>
      <c r="O783" s="2" t="s">
        <v>90</v>
      </c>
      <c r="P783" s="2" t="s">
        <v>69</v>
      </c>
      <c r="Q783">
        <f t="shared" si="62"/>
        <v>3822.48</v>
      </c>
      <c r="R783">
        <f t="shared" si="63"/>
        <v>3478.4567999999999</v>
      </c>
      <c r="U783">
        <f t="shared" si="64"/>
        <v>7560.0974409448818</v>
      </c>
    </row>
    <row r="784" spans="1:21" ht="15.75" customHeight="1" x14ac:dyDescent="0.3">
      <c r="A784" s="2" t="s">
        <v>1054</v>
      </c>
      <c r="B784" s="4" t="s">
        <v>159</v>
      </c>
      <c r="C784" s="4" t="str">
        <f t="shared" si="60"/>
        <v>Sunday</v>
      </c>
      <c r="D784" s="4" t="str">
        <f t="shared" si="61"/>
        <v>Jun-2025</v>
      </c>
      <c r="E784" s="2" t="s">
        <v>88</v>
      </c>
      <c r="F784" s="2" t="s">
        <v>54</v>
      </c>
      <c r="G784" s="2" t="s">
        <v>45</v>
      </c>
      <c r="H784" s="2" t="s">
        <v>46</v>
      </c>
      <c r="I784" s="2">
        <v>2</v>
      </c>
      <c r="J784" s="2">
        <v>2709.52</v>
      </c>
      <c r="K784" s="6">
        <v>0.17</v>
      </c>
      <c r="L784" s="2">
        <v>4497.8</v>
      </c>
      <c r="M784" s="2" t="s">
        <v>47</v>
      </c>
      <c r="N784" s="2" t="s">
        <v>48</v>
      </c>
      <c r="O784" s="2" t="s">
        <v>60</v>
      </c>
      <c r="P784" s="2" t="s">
        <v>96</v>
      </c>
      <c r="Q784">
        <f t="shared" si="62"/>
        <v>5419.04</v>
      </c>
      <c r="R784">
        <f t="shared" si="63"/>
        <v>4497.8031999999994</v>
      </c>
      <c r="U784">
        <f t="shared" si="64"/>
        <v>7295.6662896825355</v>
      </c>
    </row>
    <row r="785" spans="1:21" ht="15.75" customHeight="1" x14ac:dyDescent="0.3">
      <c r="A785" s="2" t="s">
        <v>1055</v>
      </c>
      <c r="B785" s="4" t="s">
        <v>132</v>
      </c>
      <c r="C785" s="4" t="str">
        <f t="shared" si="60"/>
        <v>Monday</v>
      </c>
      <c r="D785" s="4" t="str">
        <f t="shared" si="61"/>
        <v>Feb-2025</v>
      </c>
      <c r="E785" s="2" t="s">
        <v>68</v>
      </c>
      <c r="F785" s="2" t="s">
        <v>44</v>
      </c>
      <c r="G785" s="2" t="s">
        <v>99</v>
      </c>
      <c r="H785" s="2" t="s">
        <v>100</v>
      </c>
      <c r="I785" s="2">
        <v>5</v>
      </c>
      <c r="J785" s="2">
        <v>1541.5</v>
      </c>
      <c r="K785" s="6">
        <v>0.04</v>
      </c>
      <c r="L785" s="2">
        <v>7399.2</v>
      </c>
      <c r="M785" s="2" t="s">
        <v>64</v>
      </c>
      <c r="N785" s="2" t="s">
        <v>48</v>
      </c>
      <c r="O785" s="2" t="s">
        <v>90</v>
      </c>
      <c r="P785" s="2" t="s">
        <v>50</v>
      </c>
      <c r="Q785">
        <f t="shared" si="62"/>
        <v>7707.5</v>
      </c>
      <c r="R785">
        <f t="shared" si="63"/>
        <v>7399.2</v>
      </c>
      <c r="U785">
        <f t="shared" si="64"/>
        <v>7295.6662896825355</v>
      </c>
    </row>
    <row r="786" spans="1:21" ht="15.75" customHeight="1" x14ac:dyDescent="0.3">
      <c r="A786" s="2" t="s">
        <v>1056</v>
      </c>
      <c r="B786" s="4" t="s">
        <v>835</v>
      </c>
      <c r="C786" s="4" t="str">
        <f t="shared" si="60"/>
        <v>Friday</v>
      </c>
      <c r="D786" s="4" t="str">
        <f t="shared" si="61"/>
        <v>Jan-2025</v>
      </c>
      <c r="E786" s="2" t="s">
        <v>68</v>
      </c>
      <c r="F786" s="2" t="s">
        <v>44</v>
      </c>
      <c r="G786" s="2" t="s">
        <v>160</v>
      </c>
      <c r="H786" s="2" t="s">
        <v>161</v>
      </c>
      <c r="I786" s="2">
        <v>2</v>
      </c>
      <c r="J786" s="2">
        <v>3663.76</v>
      </c>
      <c r="K786" s="6">
        <v>0.2</v>
      </c>
      <c r="L786" s="2">
        <v>5862.02</v>
      </c>
      <c r="M786" s="2" t="s">
        <v>64</v>
      </c>
      <c r="N786" s="2" t="s">
        <v>65</v>
      </c>
      <c r="O786" s="2" t="s">
        <v>49</v>
      </c>
      <c r="P786" s="2" t="s">
        <v>50</v>
      </c>
      <c r="Q786">
        <f t="shared" si="62"/>
        <v>7327.52</v>
      </c>
      <c r="R786">
        <f t="shared" si="63"/>
        <v>5862.0160000000005</v>
      </c>
      <c r="U786">
        <f t="shared" si="64"/>
        <v>7560.0974409448818</v>
      </c>
    </row>
    <row r="787" spans="1:21" ht="15.75" customHeight="1" x14ac:dyDescent="0.3">
      <c r="A787" s="2" t="s">
        <v>1057</v>
      </c>
      <c r="B787" s="4" t="s">
        <v>56</v>
      </c>
      <c r="C787" s="4" t="str">
        <f t="shared" si="60"/>
        <v>Tuesday</v>
      </c>
      <c r="D787" s="4" t="str">
        <f t="shared" si="61"/>
        <v>Jan-2025</v>
      </c>
      <c r="E787" s="2" t="s">
        <v>83</v>
      </c>
      <c r="F787" s="2" t="s">
        <v>54</v>
      </c>
      <c r="G787" s="2" t="s">
        <v>84</v>
      </c>
      <c r="H787" s="2" t="s">
        <v>89</v>
      </c>
      <c r="I787" s="2">
        <v>2</v>
      </c>
      <c r="J787" s="2">
        <v>1676.93</v>
      </c>
      <c r="K787" s="6">
        <v>0.09</v>
      </c>
      <c r="L787" s="2">
        <v>3052.01</v>
      </c>
      <c r="M787" s="2" t="s">
        <v>64</v>
      </c>
      <c r="N787" s="2" t="s">
        <v>65</v>
      </c>
      <c r="O787" s="2" t="s">
        <v>49</v>
      </c>
      <c r="P787" s="2" t="s">
        <v>50</v>
      </c>
      <c r="Q787">
        <f t="shared" si="62"/>
        <v>3353.86</v>
      </c>
      <c r="R787">
        <f t="shared" si="63"/>
        <v>3052.0126</v>
      </c>
      <c r="U787">
        <f t="shared" si="64"/>
        <v>7560.0974409448818</v>
      </c>
    </row>
    <row r="788" spans="1:21" ht="15.75" customHeight="1" x14ac:dyDescent="0.3">
      <c r="A788" s="2" t="s">
        <v>1058</v>
      </c>
      <c r="B788" s="4" t="s">
        <v>198</v>
      </c>
      <c r="C788" s="4" t="str">
        <f t="shared" si="60"/>
        <v>Saturday</v>
      </c>
      <c r="D788" s="4" t="str">
        <f t="shared" si="61"/>
        <v>Jan-2025</v>
      </c>
      <c r="E788" s="2" t="s">
        <v>43</v>
      </c>
      <c r="F788" s="2" t="s">
        <v>54</v>
      </c>
      <c r="G788" s="2" t="s">
        <v>84</v>
      </c>
      <c r="H788" s="2" t="s">
        <v>85</v>
      </c>
      <c r="I788" s="2">
        <v>5</v>
      </c>
      <c r="J788" s="2">
        <v>3283.71</v>
      </c>
      <c r="K788" s="6">
        <v>0.05</v>
      </c>
      <c r="L788" s="2">
        <v>15597.62</v>
      </c>
      <c r="M788" s="2" t="s">
        <v>64</v>
      </c>
      <c r="N788" s="2" t="s">
        <v>65</v>
      </c>
      <c r="O788" s="2" t="s">
        <v>90</v>
      </c>
      <c r="P788" s="2" t="s">
        <v>69</v>
      </c>
      <c r="Q788">
        <f t="shared" si="62"/>
        <v>16418.55</v>
      </c>
      <c r="R788">
        <f t="shared" si="63"/>
        <v>15597.622499999998</v>
      </c>
      <c r="U788">
        <f t="shared" si="64"/>
        <v>7560.0974409448818</v>
      </c>
    </row>
    <row r="789" spans="1:21" ht="15.75" customHeight="1" x14ac:dyDescent="0.3">
      <c r="A789" s="2" t="s">
        <v>1059</v>
      </c>
      <c r="B789" s="4" t="s">
        <v>71</v>
      </c>
      <c r="C789" s="4" t="str">
        <f t="shared" si="60"/>
        <v>Wednesday</v>
      </c>
      <c r="D789" s="4" t="str">
        <f t="shared" si="61"/>
        <v>Feb-2025</v>
      </c>
      <c r="E789" s="2" t="s">
        <v>43</v>
      </c>
      <c r="F789" s="2" t="s">
        <v>44</v>
      </c>
      <c r="G789" s="2" t="s">
        <v>84</v>
      </c>
      <c r="H789" s="2" t="s">
        <v>119</v>
      </c>
      <c r="I789" s="2">
        <v>5</v>
      </c>
      <c r="J789" s="2">
        <v>870.33</v>
      </c>
      <c r="K789" s="6">
        <v>0.21</v>
      </c>
      <c r="L789" s="2">
        <v>3437.8</v>
      </c>
      <c r="M789" s="2" t="s">
        <v>74</v>
      </c>
      <c r="N789" s="2" t="s">
        <v>65</v>
      </c>
      <c r="O789" s="2" t="s">
        <v>60</v>
      </c>
      <c r="P789" s="2" t="s">
        <v>50</v>
      </c>
      <c r="Q789">
        <f t="shared" si="62"/>
        <v>4351.6500000000005</v>
      </c>
      <c r="R789">
        <f t="shared" si="63"/>
        <v>3437.8035000000004</v>
      </c>
      <c r="U789">
        <f t="shared" si="64"/>
        <v>7560.0974409448818</v>
      </c>
    </row>
    <row r="790" spans="1:21" ht="15.75" customHeight="1" x14ac:dyDescent="0.3">
      <c r="A790" s="2" t="s">
        <v>1060</v>
      </c>
      <c r="B790" s="4" t="s">
        <v>492</v>
      </c>
      <c r="C790" s="4" t="str">
        <f t="shared" si="60"/>
        <v>Saturday</v>
      </c>
      <c r="D790" s="4" t="str">
        <f t="shared" si="61"/>
        <v>Apr-2025</v>
      </c>
      <c r="E790" s="2" t="s">
        <v>83</v>
      </c>
      <c r="F790" s="2" t="s">
        <v>72</v>
      </c>
      <c r="G790" s="2" t="s">
        <v>45</v>
      </c>
      <c r="H790" s="2" t="s">
        <v>63</v>
      </c>
      <c r="I790" s="2">
        <v>2</v>
      </c>
      <c r="J790" s="2">
        <v>2961.41</v>
      </c>
      <c r="K790" s="6">
        <v>0.12</v>
      </c>
      <c r="L790" s="2">
        <v>5212.08</v>
      </c>
      <c r="M790" s="2" t="s">
        <v>64</v>
      </c>
      <c r="N790" s="2" t="s">
        <v>65</v>
      </c>
      <c r="O790" s="2" t="s">
        <v>49</v>
      </c>
      <c r="P790" s="2" t="s">
        <v>50</v>
      </c>
      <c r="Q790">
        <f t="shared" si="62"/>
        <v>5922.82</v>
      </c>
      <c r="R790">
        <f t="shared" si="63"/>
        <v>5212.0815999999995</v>
      </c>
      <c r="U790">
        <f t="shared" si="64"/>
        <v>7560.0974409448818</v>
      </c>
    </row>
    <row r="791" spans="1:21" ht="15.75" customHeight="1" x14ac:dyDescent="0.3">
      <c r="A791" s="2" t="s">
        <v>1061</v>
      </c>
      <c r="B791" s="4" t="s">
        <v>276</v>
      </c>
      <c r="C791" s="4" t="str">
        <f t="shared" si="60"/>
        <v>Thursday</v>
      </c>
      <c r="D791" s="4" t="str">
        <f t="shared" si="61"/>
        <v>May-2025</v>
      </c>
      <c r="E791" s="2" t="s">
        <v>83</v>
      </c>
      <c r="F791" s="2" t="s">
        <v>77</v>
      </c>
      <c r="G791" s="2" t="s">
        <v>84</v>
      </c>
      <c r="H791" s="2" t="s">
        <v>85</v>
      </c>
      <c r="I791" s="2">
        <v>3</v>
      </c>
      <c r="J791" s="2">
        <v>1437.8</v>
      </c>
      <c r="K791" s="6">
        <v>0.01</v>
      </c>
      <c r="L791" s="2">
        <v>4270.2700000000004</v>
      </c>
      <c r="M791" s="2" t="s">
        <v>81</v>
      </c>
      <c r="N791" s="2" t="s">
        <v>65</v>
      </c>
      <c r="O791" s="2" t="s">
        <v>60</v>
      </c>
      <c r="P791" s="2" t="s">
        <v>50</v>
      </c>
      <c r="Q791">
        <f t="shared" si="62"/>
        <v>4313.3999999999996</v>
      </c>
      <c r="R791">
        <f t="shared" si="63"/>
        <v>4270.2659999999996</v>
      </c>
      <c r="U791">
        <f t="shared" si="64"/>
        <v>7560.0974409448818</v>
      </c>
    </row>
    <row r="792" spans="1:21" ht="15.75" customHeight="1" x14ac:dyDescent="0.3">
      <c r="A792" s="2" t="s">
        <v>1062</v>
      </c>
      <c r="B792" s="4" t="s">
        <v>685</v>
      </c>
      <c r="C792" s="4" t="str">
        <f t="shared" si="60"/>
        <v>Tuesday</v>
      </c>
      <c r="D792" s="4" t="str">
        <f t="shared" si="61"/>
        <v>Jun-2025</v>
      </c>
      <c r="E792" s="2" t="s">
        <v>53</v>
      </c>
      <c r="F792" s="2" t="s">
        <v>77</v>
      </c>
      <c r="G792" s="2" t="s">
        <v>45</v>
      </c>
      <c r="H792" s="2" t="s">
        <v>63</v>
      </c>
      <c r="I792" s="2">
        <v>5</v>
      </c>
      <c r="J792" s="2">
        <v>2778.59</v>
      </c>
      <c r="K792" s="6">
        <v>0.02</v>
      </c>
      <c r="L792" s="2">
        <v>13615.09</v>
      </c>
      <c r="M792" s="2" t="s">
        <v>81</v>
      </c>
      <c r="N792" s="2" t="s">
        <v>59</v>
      </c>
      <c r="O792" s="2" t="s">
        <v>60</v>
      </c>
      <c r="P792" s="2" t="s">
        <v>50</v>
      </c>
      <c r="Q792">
        <f t="shared" si="62"/>
        <v>13892.95</v>
      </c>
      <c r="R792">
        <f t="shared" si="63"/>
        <v>13615.091</v>
      </c>
      <c r="U792">
        <f t="shared" si="64"/>
        <v>7935.7313319672139</v>
      </c>
    </row>
    <row r="793" spans="1:21" ht="15.75" customHeight="1" x14ac:dyDescent="0.3">
      <c r="A793" s="2" t="s">
        <v>1063</v>
      </c>
      <c r="B793" s="4" t="s">
        <v>301</v>
      </c>
      <c r="C793" s="4" t="str">
        <f t="shared" si="60"/>
        <v>Sunday</v>
      </c>
      <c r="D793" s="4" t="str">
        <f t="shared" si="61"/>
        <v>Jun-2025</v>
      </c>
      <c r="E793" s="2" t="s">
        <v>53</v>
      </c>
      <c r="F793" s="2" t="s">
        <v>72</v>
      </c>
      <c r="G793" s="2" t="s">
        <v>45</v>
      </c>
      <c r="H793" s="2" t="s">
        <v>63</v>
      </c>
      <c r="I793" s="2">
        <v>3</v>
      </c>
      <c r="J793" s="2">
        <v>1063.57</v>
      </c>
      <c r="K793" s="6">
        <v>0.08</v>
      </c>
      <c r="L793" s="2">
        <v>2935.45</v>
      </c>
      <c r="M793" s="2" t="s">
        <v>64</v>
      </c>
      <c r="N793" s="2" t="s">
        <v>48</v>
      </c>
      <c r="O793" s="2" t="s">
        <v>60</v>
      </c>
      <c r="P793" s="2" t="s">
        <v>50</v>
      </c>
      <c r="Q793">
        <f t="shared" si="62"/>
        <v>3190.71</v>
      </c>
      <c r="R793">
        <f t="shared" si="63"/>
        <v>2935.4532000000004</v>
      </c>
      <c r="U793">
        <f t="shared" si="64"/>
        <v>7295.6662896825355</v>
      </c>
    </row>
    <row r="794" spans="1:21" ht="15.75" customHeight="1" x14ac:dyDescent="0.3">
      <c r="A794" s="2" t="s">
        <v>1064</v>
      </c>
      <c r="B794" s="4" t="s">
        <v>618</v>
      </c>
      <c r="C794" s="4" t="str">
        <f t="shared" si="60"/>
        <v>Friday</v>
      </c>
      <c r="D794" s="4" t="str">
        <f t="shared" si="61"/>
        <v>Jan-2025</v>
      </c>
      <c r="E794" s="2" t="s">
        <v>68</v>
      </c>
      <c r="F794" s="2" t="s">
        <v>54</v>
      </c>
      <c r="G794" s="2" t="s">
        <v>57</v>
      </c>
      <c r="H794" s="2" t="s">
        <v>110</v>
      </c>
      <c r="I794" s="2">
        <v>3</v>
      </c>
      <c r="J794" s="2">
        <v>1481.04</v>
      </c>
      <c r="K794" s="6">
        <v>0.09</v>
      </c>
      <c r="L794" s="2">
        <v>4043.24</v>
      </c>
      <c r="M794" s="2" t="s">
        <v>81</v>
      </c>
      <c r="N794" s="2" t="s">
        <v>48</v>
      </c>
      <c r="O794" s="2" t="s">
        <v>60</v>
      </c>
      <c r="P794" s="2" t="s">
        <v>142</v>
      </c>
      <c r="Q794">
        <f t="shared" si="62"/>
        <v>4443.12</v>
      </c>
      <c r="R794">
        <f t="shared" si="63"/>
        <v>4043.2392</v>
      </c>
      <c r="U794">
        <f t="shared" si="64"/>
        <v>7295.6662896825355</v>
      </c>
    </row>
    <row r="795" spans="1:21" ht="15.75" customHeight="1" x14ac:dyDescent="0.3">
      <c r="A795" s="2" t="s">
        <v>1065</v>
      </c>
      <c r="B795" s="4" t="s">
        <v>252</v>
      </c>
      <c r="C795" s="4" t="str">
        <f t="shared" si="60"/>
        <v>Tuesday</v>
      </c>
      <c r="D795" s="4" t="str">
        <f t="shared" si="61"/>
        <v>Apr-2025</v>
      </c>
      <c r="E795" s="2" t="s">
        <v>68</v>
      </c>
      <c r="F795" s="2" t="s">
        <v>77</v>
      </c>
      <c r="G795" s="2" t="s">
        <v>45</v>
      </c>
      <c r="H795" s="2" t="s">
        <v>73</v>
      </c>
      <c r="I795" s="2">
        <v>2</v>
      </c>
      <c r="J795" s="2">
        <v>1211.94</v>
      </c>
      <c r="K795" s="6">
        <v>0.19</v>
      </c>
      <c r="L795" s="2">
        <v>1963.34</v>
      </c>
      <c r="M795" s="2" t="s">
        <v>47</v>
      </c>
      <c r="N795" s="2" t="s">
        <v>65</v>
      </c>
      <c r="O795" s="2" t="s">
        <v>60</v>
      </c>
      <c r="P795" s="2" t="s">
        <v>50</v>
      </c>
      <c r="Q795">
        <f t="shared" si="62"/>
        <v>2423.88</v>
      </c>
      <c r="R795">
        <f t="shared" si="63"/>
        <v>1963.3428000000001</v>
      </c>
      <c r="U795">
        <f t="shared" si="64"/>
        <v>7560.0974409448818</v>
      </c>
    </row>
    <row r="796" spans="1:21" ht="15.75" customHeight="1" x14ac:dyDescent="0.3">
      <c r="A796" s="2" t="s">
        <v>1066</v>
      </c>
      <c r="B796" s="4" t="s">
        <v>880</v>
      </c>
      <c r="C796" s="4" t="str">
        <f t="shared" si="60"/>
        <v>Monday</v>
      </c>
      <c r="D796" s="4" t="str">
        <f t="shared" si="61"/>
        <v>Mar-2025</v>
      </c>
      <c r="E796" s="2" t="s">
        <v>83</v>
      </c>
      <c r="F796" s="2" t="s">
        <v>54</v>
      </c>
      <c r="G796" s="2" t="s">
        <v>57</v>
      </c>
      <c r="H796" s="2" t="s">
        <v>141</v>
      </c>
      <c r="I796" s="2">
        <v>3</v>
      </c>
      <c r="J796" s="2">
        <v>4244.43</v>
      </c>
      <c r="K796" s="6">
        <v>0.11</v>
      </c>
      <c r="L796" s="2">
        <v>11332.63</v>
      </c>
      <c r="M796" s="2" t="s">
        <v>81</v>
      </c>
      <c r="N796" s="2" t="s">
        <v>48</v>
      </c>
      <c r="O796" s="2" t="s">
        <v>49</v>
      </c>
      <c r="P796" s="2" t="s">
        <v>50</v>
      </c>
      <c r="Q796">
        <f t="shared" si="62"/>
        <v>12733.29</v>
      </c>
      <c r="R796">
        <f t="shared" si="63"/>
        <v>11332.628100000002</v>
      </c>
      <c r="U796">
        <f t="shared" si="64"/>
        <v>7295.6662896825355</v>
      </c>
    </row>
    <row r="797" spans="1:21" ht="15.75" customHeight="1" x14ac:dyDescent="0.3">
      <c r="A797" s="2" t="s">
        <v>1067</v>
      </c>
      <c r="B797" s="4" t="s">
        <v>704</v>
      </c>
      <c r="C797" s="4" t="str">
        <f t="shared" si="60"/>
        <v>Tuesday</v>
      </c>
      <c r="D797" s="4" t="str">
        <f t="shared" si="61"/>
        <v>Jun-2025</v>
      </c>
      <c r="E797" s="2" t="s">
        <v>43</v>
      </c>
      <c r="F797" s="2" t="s">
        <v>72</v>
      </c>
      <c r="G797" s="2" t="s">
        <v>84</v>
      </c>
      <c r="H797" s="2" t="s">
        <v>93</v>
      </c>
      <c r="I797" s="2">
        <v>2</v>
      </c>
      <c r="J797" s="2">
        <v>1597.3</v>
      </c>
      <c r="K797" s="6">
        <v>0.18</v>
      </c>
      <c r="L797" s="2">
        <v>2619.5700000000002</v>
      </c>
      <c r="M797" s="2" t="s">
        <v>47</v>
      </c>
      <c r="N797" s="2" t="s">
        <v>59</v>
      </c>
      <c r="O797" s="2" t="s">
        <v>60</v>
      </c>
      <c r="P797" s="2" t="s">
        <v>50</v>
      </c>
      <c r="Q797">
        <f t="shared" si="62"/>
        <v>3194.6</v>
      </c>
      <c r="R797">
        <f t="shared" si="63"/>
        <v>2619.5720000000001</v>
      </c>
      <c r="U797">
        <f t="shared" si="64"/>
        <v>7935.7313319672139</v>
      </c>
    </row>
    <row r="798" spans="1:21" ht="15.75" customHeight="1" x14ac:dyDescent="0.3">
      <c r="A798" s="2" t="s">
        <v>1068</v>
      </c>
      <c r="B798" s="4" t="s">
        <v>219</v>
      </c>
      <c r="C798" s="4" t="str">
        <f t="shared" si="60"/>
        <v>Monday</v>
      </c>
      <c r="D798" s="4" t="str">
        <f t="shared" si="61"/>
        <v>May-2025</v>
      </c>
      <c r="E798" s="2" t="s">
        <v>83</v>
      </c>
      <c r="F798" s="2" t="s">
        <v>77</v>
      </c>
      <c r="G798" s="2" t="s">
        <v>84</v>
      </c>
      <c r="H798" s="2" t="s">
        <v>85</v>
      </c>
      <c r="I798" s="2">
        <v>3</v>
      </c>
      <c r="J798" s="2">
        <v>2976.08</v>
      </c>
      <c r="K798" s="6">
        <v>0.14000000000000001</v>
      </c>
      <c r="L798" s="2">
        <v>7678.29</v>
      </c>
      <c r="M798" s="2" t="s">
        <v>64</v>
      </c>
      <c r="N798" s="2" t="s">
        <v>65</v>
      </c>
      <c r="O798" s="2" t="s">
        <v>90</v>
      </c>
      <c r="P798" s="2" t="s">
        <v>50</v>
      </c>
      <c r="Q798">
        <f t="shared" si="62"/>
        <v>8928.24</v>
      </c>
      <c r="R798">
        <f t="shared" si="63"/>
        <v>7678.2864</v>
      </c>
      <c r="U798">
        <f t="shared" si="64"/>
        <v>7560.0974409448818</v>
      </c>
    </row>
    <row r="799" spans="1:21" ht="15.75" customHeight="1" x14ac:dyDescent="0.3">
      <c r="A799" s="2" t="s">
        <v>1069</v>
      </c>
      <c r="B799" s="4" t="s">
        <v>567</v>
      </c>
      <c r="C799" s="4" t="str">
        <f t="shared" si="60"/>
        <v>Thursday</v>
      </c>
      <c r="D799" s="4" t="str">
        <f t="shared" si="61"/>
        <v>Apr-2025</v>
      </c>
      <c r="E799" s="2" t="s">
        <v>83</v>
      </c>
      <c r="F799" s="2" t="s">
        <v>72</v>
      </c>
      <c r="G799" s="2" t="s">
        <v>160</v>
      </c>
      <c r="H799" s="2" t="s">
        <v>185</v>
      </c>
      <c r="I799" s="2">
        <v>1</v>
      </c>
      <c r="J799" s="2">
        <v>2719</v>
      </c>
      <c r="K799" s="6">
        <v>0.05</v>
      </c>
      <c r="L799" s="2">
        <v>2583.0500000000002</v>
      </c>
      <c r="M799" s="2" t="s">
        <v>47</v>
      </c>
      <c r="N799" s="2" t="s">
        <v>65</v>
      </c>
      <c r="O799" s="2" t="s">
        <v>90</v>
      </c>
      <c r="P799" s="2" t="s">
        <v>50</v>
      </c>
      <c r="Q799">
        <f t="shared" si="62"/>
        <v>2719</v>
      </c>
      <c r="R799">
        <f t="shared" si="63"/>
        <v>2583.0499999999997</v>
      </c>
      <c r="U799">
        <f t="shared" si="64"/>
        <v>7560.0974409448818</v>
      </c>
    </row>
    <row r="800" spans="1:21" ht="15.75" customHeight="1" x14ac:dyDescent="0.3">
      <c r="A800" s="2" t="s">
        <v>1070</v>
      </c>
      <c r="B800" s="4" t="s">
        <v>231</v>
      </c>
      <c r="C800" s="4" t="str">
        <f t="shared" si="60"/>
        <v>Sunday</v>
      </c>
      <c r="D800" s="4" t="str">
        <f t="shared" si="61"/>
        <v>Feb-2025</v>
      </c>
      <c r="E800" s="2" t="s">
        <v>53</v>
      </c>
      <c r="F800" s="2" t="s">
        <v>54</v>
      </c>
      <c r="G800" s="2" t="s">
        <v>84</v>
      </c>
      <c r="H800" s="2" t="s">
        <v>89</v>
      </c>
      <c r="I800" s="2">
        <v>5</v>
      </c>
      <c r="J800" s="2">
        <v>970.42</v>
      </c>
      <c r="K800" s="6">
        <v>0.21</v>
      </c>
      <c r="L800" s="2">
        <v>3833.16</v>
      </c>
      <c r="M800" s="2" t="s">
        <v>47</v>
      </c>
      <c r="N800" s="2" t="s">
        <v>48</v>
      </c>
      <c r="O800" s="2" t="s">
        <v>49</v>
      </c>
      <c r="P800" s="2" t="s">
        <v>50</v>
      </c>
      <c r="Q800">
        <f t="shared" si="62"/>
        <v>4852.0999999999995</v>
      </c>
      <c r="R800">
        <f t="shared" si="63"/>
        <v>3833.1589999999997</v>
      </c>
      <c r="U800">
        <f t="shared" si="64"/>
        <v>7295.6662896825355</v>
      </c>
    </row>
    <row r="801" spans="1:21" ht="15.75" customHeight="1" x14ac:dyDescent="0.3">
      <c r="A801" s="2" t="s">
        <v>1071</v>
      </c>
      <c r="B801" s="4" t="s">
        <v>134</v>
      </c>
      <c r="C801" s="4" t="str">
        <f t="shared" si="60"/>
        <v>Thursday</v>
      </c>
      <c r="D801" s="4" t="str">
        <f t="shared" si="61"/>
        <v>May-2025</v>
      </c>
      <c r="E801" s="2" t="s">
        <v>83</v>
      </c>
      <c r="F801" s="2" t="s">
        <v>44</v>
      </c>
      <c r="G801" s="2" t="s">
        <v>99</v>
      </c>
      <c r="H801" s="2" t="s">
        <v>100</v>
      </c>
      <c r="I801" s="2">
        <v>2</v>
      </c>
      <c r="J801" s="2">
        <v>1526.42</v>
      </c>
      <c r="K801" s="6">
        <v>0.13</v>
      </c>
      <c r="L801" s="2">
        <v>2655.97</v>
      </c>
      <c r="M801" s="2" t="s">
        <v>81</v>
      </c>
      <c r="N801" s="2" t="s">
        <v>48</v>
      </c>
      <c r="O801" s="2" t="s">
        <v>60</v>
      </c>
      <c r="P801" s="2" t="s">
        <v>50</v>
      </c>
      <c r="Q801">
        <f t="shared" si="62"/>
        <v>3052.84</v>
      </c>
      <c r="R801">
        <f t="shared" si="63"/>
        <v>2655.9708000000001</v>
      </c>
      <c r="U801">
        <f t="shared" si="64"/>
        <v>7295.6662896825355</v>
      </c>
    </row>
    <row r="802" spans="1:21" ht="15.75" customHeight="1" x14ac:dyDescent="0.3">
      <c r="A802" s="2" t="s">
        <v>1072</v>
      </c>
      <c r="B802" s="4" t="s">
        <v>165</v>
      </c>
      <c r="C802" s="4" t="str">
        <f t="shared" si="60"/>
        <v>Sunday</v>
      </c>
      <c r="D802" s="4" t="str">
        <f t="shared" si="61"/>
        <v>May-2025</v>
      </c>
      <c r="E802" s="2" t="s">
        <v>43</v>
      </c>
      <c r="F802" s="2" t="s">
        <v>54</v>
      </c>
      <c r="G802" s="2" t="s">
        <v>45</v>
      </c>
      <c r="H802" s="2" t="s">
        <v>78</v>
      </c>
      <c r="I802" s="2">
        <v>2</v>
      </c>
      <c r="J802" s="2">
        <v>4949.0200000000004</v>
      </c>
      <c r="K802" s="6">
        <v>0.03</v>
      </c>
      <c r="L802" s="2">
        <v>9601.1</v>
      </c>
      <c r="M802" s="2" t="s">
        <v>74</v>
      </c>
      <c r="N802" s="2" t="s">
        <v>65</v>
      </c>
      <c r="O802" s="2" t="s">
        <v>60</v>
      </c>
      <c r="P802" s="2" t="s">
        <v>50</v>
      </c>
      <c r="Q802">
        <f t="shared" si="62"/>
        <v>9898.0400000000009</v>
      </c>
      <c r="R802">
        <f t="shared" si="63"/>
        <v>9601.0987999999998</v>
      </c>
      <c r="U802">
        <f t="shared" si="64"/>
        <v>7560.0974409448818</v>
      </c>
    </row>
    <row r="803" spans="1:21" ht="15.75" customHeight="1" x14ac:dyDescent="0.3">
      <c r="A803" s="2" t="s">
        <v>1073</v>
      </c>
      <c r="B803" s="4" t="s">
        <v>385</v>
      </c>
      <c r="C803" s="4" t="str">
        <f t="shared" si="60"/>
        <v>Tuesday</v>
      </c>
      <c r="D803" s="4" t="str">
        <f t="shared" si="61"/>
        <v>Mar-2025</v>
      </c>
      <c r="E803" s="2" t="s">
        <v>88</v>
      </c>
      <c r="F803" s="2" t="s">
        <v>72</v>
      </c>
      <c r="G803" s="2" t="s">
        <v>84</v>
      </c>
      <c r="H803" s="2" t="s">
        <v>119</v>
      </c>
      <c r="I803" s="2">
        <v>4</v>
      </c>
      <c r="J803" s="2">
        <v>4107.6899999999996</v>
      </c>
      <c r="K803" s="6">
        <v>0.17</v>
      </c>
      <c r="L803" s="2">
        <v>13637.53</v>
      </c>
      <c r="M803" s="2" t="s">
        <v>47</v>
      </c>
      <c r="N803" s="2" t="s">
        <v>65</v>
      </c>
      <c r="O803" s="2" t="s">
        <v>90</v>
      </c>
      <c r="P803" s="2" t="s">
        <v>50</v>
      </c>
      <c r="Q803">
        <f t="shared" si="62"/>
        <v>16430.759999999998</v>
      </c>
      <c r="R803">
        <f t="shared" si="63"/>
        <v>13637.530799999999</v>
      </c>
      <c r="U803">
        <f t="shared" si="64"/>
        <v>7560.0974409448818</v>
      </c>
    </row>
    <row r="804" spans="1:21" ht="15.75" customHeight="1" x14ac:dyDescent="0.3">
      <c r="A804" s="2" t="s">
        <v>1074</v>
      </c>
      <c r="B804" s="4" t="s">
        <v>363</v>
      </c>
      <c r="C804" s="4" t="str">
        <f t="shared" si="60"/>
        <v>Tuesday</v>
      </c>
      <c r="D804" s="4" t="str">
        <f t="shared" si="61"/>
        <v>Apr-2025</v>
      </c>
      <c r="E804" s="2" t="s">
        <v>43</v>
      </c>
      <c r="F804" s="2" t="s">
        <v>77</v>
      </c>
      <c r="G804" s="2" t="s">
        <v>57</v>
      </c>
      <c r="H804" s="2" t="s">
        <v>141</v>
      </c>
      <c r="I804" s="2">
        <v>2</v>
      </c>
      <c r="J804" s="2">
        <v>2284.08</v>
      </c>
      <c r="K804" s="6">
        <v>0.21</v>
      </c>
      <c r="L804" s="2">
        <v>3608.85</v>
      </c>
      <c r="M804" s="2" t="s">
        <v>47</v>
      </c>
      <c r="N804" s="2" t="s">
        <v>48</v>
      </c>
      <c r="O804" s="2" t="s">
        <v>49</v>
      </c>
      <c r="P804" s="2" t="s">
        <v>50</v>
      </c>
      <c r="Q804">
        <f t="shared" si="62"/>
        <v>4568.16</v>
      </c>
      <c r="R804">
        <f t="shared" si="63"/>
        <v>3608.8463999999999</v>
      </c>
      <c r="U804">
        <f t="shared" si="64"/>
        <v>7295.6662896825355</v>
      </c>
    </row>
    <row r="805" spans="1:21" ht="15.75" customHeight="1" x14ac:dyDescent="0.3">
      <c r="A805" s="2" t="s">
        <v>1075</v>
      </c>
      <c r="B805" s="4" t="s">
        <v>313</v>
      </c>
      <c r="C805" s="4" t="str">
        <f t="shared" si="60"/>
        <v>Friday</v>
      </c>
      <c r="D805" s="4" t="str">
        <f t="shared" si="61"/>
        <v>Mar-2025</v>
      </c>
      <c r="E805" s="2" t="s">
        <v>83</v>
      </c>
      <c r="F805" s="2" t="s">
        <v>72</v>
      </c>
      <c r="G805" s="2" t="s">
        <v>57</v>
      </c>
      <c r="H805" s="2" t="s">
        <v>141</v>
      </c>
      <c r="I805" s="2">
        <v>1</v>
      </c>
      <c r="J805" s="2">
        <v>3712.72</v>
      </c>
      <c r="K805" s="6">
        <v>7.0000000000000007E-2</v>
      </c>
      <c r="L805" s="2">
        <v>3452.83</v>
      </c>
      <c r="M805" s="2" t="s">
        <v>74</v>
      </c>
      <c r="N805" s="2" t="s">
        <v>59</v>
      </c>
      <c r="O805" s="2" t="s">
        <v>60</v>
      </c>
      <c r="P805" s="2" t="s">
        <v>50</v>
      </c>
      <c r="Q805">
        <f t="shared" si="62"/>
        <v>3712.72</v>
      </c>
      <c r="R805">
        <f t="shared" si="63"/>
        <v>3452.8295999999996</v>
      </c>
      <c r="U805">
        <f t="shared" si="64"/>
        <v>7935.7313319672139</v>
      </c>
    </row>
    <row r="806" spans="1:21" ht="15.75" customHeight="1" x14ac:dyDescent="0.3">
      <c r="A806" s="2" t="s">
        <v>1076</v>
      </c>
      <c r="B806" s="4" t="s">
        <v>71</v>
      </c>
      <c r="C806" s="4" t="str">
        <f t="shared" si="60"/>
        <v>Wednesday</v>
      </c>
      <c r="D806" s="4" t="str">
        <f t="shared" si="61"/>
        <v>Feb-2025</v>
      </c>
      <c r="E806" s="2" t="s">
        <v>68</v>
      </c>
      <c r="F806" s="2" t="s">
        <v>54</v>
      </c>
      <c r="G806" s="2" t="s">
        <v>160</v>
      </c>
      <c r="H806" s="2" t="s">
        <v>185</v>
      </c>
      <c r="I806" s="2">
        <v>2</v>
      </c>
      <c r="J806" s="2">
        <v>979.93</v>
      </c>
      <c r="K806" s="6">
        <v>0.15</v>
      </c>
      <c r="L806" s="2">
        <v>1665.88</v>
      </c>
      <c r="M806" s="2" t="s">
        <v>47</v>
      </c>
      <c r="N806" s="2" t="s">
        <v>65</v>
      </c>
      <c r="O806" s="2" t="s">
        <v>60</v>
      </c>
      <c r="P806" s="2" t="s">
        <v>50</v>
      </c>
      <c r="Q806">
        <f t="shared" si="62"/>
        <v>1959.86</v>
      </c>
      <c r="R806">
        <f t="shared" si="63"/>
        <v>1665.8809999999999</v>
      </c>
      <c r="U806">
        <f t="shared" si="64"/>
        <v>7560.0974409448818</v>
      </c>
    </row>
    <row r="807" spans="1:21" ht="15.75" customHeight="1" x14ac:dyDescent="0.3">
      <c r="A807" s="2" t="s">
        <v>1077</v>
      </c>
      <c r="B807" s="4" t="s">
        <v>835</v>
      </c>
      <c r="C807" s="4" t="str">
        <f t="shared" si="60"/>
        <v>Friday</v>
      </c>
      <c r="D807" s="4" t="str">
        <f t="shared" si="61"/>
        <v>Jan-2025</v>
      </c>
      <c r="E807" s="2" t="s">
        <v>83</v>
      </c>
      <c r="F807" s="2" t="s">
        <v>44</v>
      </c>
      <c r="G807" s="2" t="s">
        <v>99</v>
      </c>
      <c r="H807" s="2" t="s">
        <v>100</v>
      </c>
      <c r="I807" s="2">
        <v>2</v>
      </c>
      <c r="J807" s="2">
        <v>1441.5</v>
      </c>
      <c r="K807" s="6">
        <v>0.16</v>
      </c>
      <c r="L807" s="2">
        <v>2421.7199999999998</v>
      </c>
      <c r="M807" s="2" t="s">
        <v>95</v>
      </c>
      <c r="N807" s="2" t="s">
        <v>48</v>
      </c>
      <c r="O807" s="2" t="s">
        <v>60</v>
      </c>
      <c r="P807" s="2" t="s">
        <v>50</v>
      </c>
      <c r="Q807">
        <f t="shared" si="62"/>
        <v>2883</v>
      </c>
      <c r="R807">
        <f t="shared" si="63"/>
        <v>2421.7199999999998</v>
      </c>
      <c r="U807">
        <f t="shared" si="64"/>
        <v>7295.6662896825355</v>
      </c>
    </row>
    <row r="808" spans="1:21" ht="15.75" customHeight="1" x14ac:dyDescent="0.3">
      <c r="A808" s="2" t="s">
        <v>1078</v>
      </c>
      <c r="B808" s="4" t="s">
        <v>328</v>
      </c>
      <c r="C808" s="4" t="str">
        <f t="shared" si="60"/>
        <v>Saturday</v>
      </c>
      <c r="D808" s="4" t="str">
        <f t="shared" si="61"/>
        <v>May-2025</v>
      </c>
      <c r="E808" s="2" t="s">
        <v>83</v>
      </c>
      <c r="F808" s="2" t="s">
        <v>54</v>
      </c>
      <c r="G808" s="2" t="s">
        <v>99</v>
      </c>
      <c r="H808" s="2" t="s">
        <v>147</v>
      </c>
      <c r="I808" s="2">
        <v>3</v>
      </c>
      <c r="J808" s="2">
        <v>475.01</v>
      </c>
      <c r="K808" s="6">
        <v>0.03</v>
      </c>
      <c r="L808" s="2">
        <v>1382.28</v>
      </c>
      <c r="M808" s="2" t="s">
        <v>64</v>
      </c>
      <c r="N808" s="2" t="s">
        <v>48</v>
      </c>
      <c r="O808" s="2" t="s">
        <v>60</v>
      </c>
      <c r="P808" s="2" t="s">
        <v>50</v>
      </c>
      <c r="Q808">
        <f t="shared" si="62"/>
        <v>1425.03</v>
      </c>
      <c r="R808">
        <f t="shared" si="63"/>
        <v>1382.2791</v>
      </c>
      <c r="U808">
        <f t="shared" si="64"/>
        <v>7295.6662896825355</v>
      </c>
    </row>
    <row r="809" spans="1:21" ht="15.75" customHeight="1" x14ac:dyDescent="0.3">
      <c r="A809" s="2" t="s">
        <v>1079</v>
      </c>
      <c r="B809" s="4" t="s">
        <v>292</v>
      </c>
      <c r="C809" s="4" t="str">
        <f t="shared" si="60"/>
        <v>Friday</v>
      </c>
      <c r="D809" s="4" t="str">
        <f t="shared" si="61"/>
        <v>May-2025</v>
      </c>
      <c r="E809" s="2" t="s">
        <v>68</v>
      </c>
      <c r="F809" s="2" t="s">
        <v>54</v>
      </c>
      <c r="G809" s="2" t="s">
        <v>160</v>
      </c>
      <c r="H809" s="2" t="s">
        <v>161</v>
      </c>
      <c r="I809" s="2">
        <v>1</v>
      </c>
      <c r="J809" s="2">
        <v>458.66</v>
      </c>
      <c r="K809" s="6">
        <v>0.17</v>
      </c>
      <c r="L809" s="2">
        <v>380.69</v>
      </c>
      <c r="M809" s="2" t="s">
        <v>95</v>
      </c>
      <c r="N809" s="2" t="s">
        <v>65</v>
      </c>
      <c r="O809" s="2" t="s">
        <v>49</v>
      </c>
      <c r="P809" s="2" t="s">
        <v>50</v>
      </c>
      <c r="Q809">
        <f t="shared" si="62"/>
        <v>458.66</v>
      </c>
      <c r="R809">
        <f t="shared" si="63"/>
        <v>380.68779999999998</v>
      </c>
      <c r="U809">
        <f t="shared" si="64"/>
        <v>7560.0974409448818</v>
      </c>
    </row>
    <row r="810" spans="1:21" ht="15.75" customHeight="1" x14ac:dyDescent="0.3">
      <c r="A810" s="2" t="s">
        <v>1080</v>
      </c>
      <c r="B810" s="4" t="s">
        <v>155</v>
      </c>
      <c r="C810" s="4" t="str">
        <f t="shared" si="60"/>
        <v>Saturday</v>
      </c>
      <c r="D810" s="4" t="str">
        <f t="shared" si="61"/>
        <v>Jan-2025</v>
      </c>
      <c r="E810" s="2" t="s">
        <v>83</v>
      </c>
      <c r="F810" s="2" t="s">
        <v>54</v>
      </c>
      <c r="G810" s="2" t="s">
        <v>84</v>
      </c>
      <c r="H810" s="2" t="s">
        <v>119</v>
      </c>
      <c r="I810" s="2">
        <v>3</v>
      </c>
      <c r="J810" s="2">
        <v>661.95</v>
      </c>
      <c r="K810" s="6">
        <v>0.23</v>
      </c>
      <c r="L810" s="2">
        <v>1529.1</v>
      </c>
      <c r="M810" s="2" t="s">
        <v>95</v>
      </c>
      <c r="N810" s="2" t="s">
        <v>48</v>
      </c>
      <c r="O810" s="2" t="s">
        <v>60</v>
      </c>
      <c r="P810" s="2" t="s">
        <v>50</v>
      </c>
      <c r="Q810">
        <f t="shared" si="62"/>
        <v>1985.8500000000001</v>
      </c>
      <c r="R810">
        <f t="shared" si="63"/>
        <v>1529.1045000000001</v>
      </c>
      <c r="U810">
        <f t="shared" si="64"/>
        <v>7295.6662896825355</v>
      </c>
    </row>
    <row r="811" spans="1:21" ht="15.75" customHeight="1" x14ac:dyDescent="0.3">
      <c r="A811" s="2" t="s">
        <v>1081</v>
      </c>
      <c r="B811" s="4" t="s">
        <v>98</v>
      </c>
      <c r="C811" s="4" t="str">
        <f t="shared" si="60"/>
        <v>Wednesday</v>
      </c>
      <c r="D811" s="4" t="str">
        <f t="shared" si="61"/>
        <v>Jun-2025</v>
      </c>
      <c r="E811" s="2" t="s">
        <v>68</v>
      </c>
      <c r="F811" s="2" t="s">
        <v>77</v>
      </c>
      <c r="G811" s="2" t="s">
        <v>45</v>
      </c>
      <c r="H811" s="2" t="s">
        <v>46</v>
      </c>
      <c r="I811" s="2">
        <v>4</v>
      </c>
      <c r="J811" s="2">
        <v>787.25</v>
      </c>
      <c r="K811" s="6">
        <v>0.21</v>
      </c>
      <c r="L811" s="2">
        <v>2487.71</v>
      </c>
      <c r="M811" s="2" t="s">
        <v>47</v>
      </c>
      <c r="N811" s="2" t="s">
        <v>59</v>
      </c>
      <c r="O811" s="2" t="s">
        <v>90</v>
      </c>
      <c r="P811" s="2" t="s">
        <v>142</v>
      </c>
      <c r="Q811">
        <f t="shared" si="62"/>
        <v>3149</v>
      </c>
      <c r="R811">
        <f t="shared" si="63"/>
        <v>2487.71</v>
      </c>
      <c r="U811">
        <f t="shared" si="64"/>
        <v>7935.7313319672139</v>
      </c>
    </row>
    <row r="812" spans="1:21" ht="15.75" customHeight="1" x14ac:dyDescent="0.3">
      <c r="A812" s="2" t="s">
        <v>1082</v>
      </c>
      <c r="B812" s="4" t="s">
        <v>348</v>
      </c>
      <c r="C812" s="4" t="str">
        <f t="shared" si="60"/>
        <v>Wednesday</v>
      </c>
      <c r="D812" s="4" t="str">
        <f t="shared" si="61"/>
        <v>May-2025</v>
      </c>
      <c r="E812" s="2" t="s">
        <v>88</v>
      </c>
      <c r="F812" s="2" t="s">
        <v>44</v>
      </c>
      <c r="G812" s="2" t="s">
        <v>57</v>
      </c>
      <c r="H812" s="2" t="s">
        <v>128</v>
      </c>
      <c r="I812" s="2">
        <v>5</v>
      </c>
      <c r="J812" s="2">
        <v>3733.09</v>
      </c>
      <c r="K812" s="6">
        <v>0.04</v>
      </c>
      <c r="L812" s="2">
        <v>17918.830000000002</v>
      </c>
      <c r="M812" s="2" t="s">
        <v>81</v>
      </c>
      <c r="N812" s="2" t="s">
        <v>48</v>
      </c>
      <c r="O812" s="2" t="s">
        <v>49</v>
      </c>
      <c r="P812" s="2" t="s">
        <v>50</v>
      </c>
      <c r="Q812">
        <f t="shared" si="62"/>
        <v>18665.45</v>
      </c>
      <c r="R812">
        <f t="shared" si="63"/>
        <v>17918.831999999999</v>
      </c>
      <c r="U812">
        <f t="shared" si="64"/>
        <v>7295.6662896825355</v>
      </c>
    </row>
    <row r="813" spans="1:21" ht="15.75" customHeight="1" x14ac:dyDescent="0.3">
      <c r="A813" s="2" t="s">
        <v>1083</v>
      </c>
      <c r="B813" s="4" t="s">
        <v>225</v>
      </c>
      <c r="C813" s="4" t="str">
        <f t="shared" si="60"/>
        <v>Thursday</v>
      </c>
      <c r="D813" s="4" t="str">
        <f t="shared" si="61"/>
        <v>Jun-2025</v>
      </c>
      <c r="E813" s="2" t="s">
        <v>43</v>
      </c>
      <c r="F813" s="2" t="s">
        <v>44</v>
      </c>
      <c r="G813" s="2" t="s">
        <v>99</v>
      </c>
      <c r="H813" s="2" t="s">
        <v>147</v>
      </c>
      <c r="I813" s="2">
        <v>1</v>
      </c>
      <c r="J813" s="2">
        <v>4474.17</v>
      </c>
      <c r="K813" s="6">
        <v>0.13</v>
      </c>
      <c r="L813" s="2">
        <v>3892.53</v>
      </c>
      <c r="M813" s="2" t="s">
        <v>47</v>
      </c>
      <c r="N813" s="2" t="s">
        <v>48</v>
      </c>
      <c r="O813" s="2" t="s">
        <v>60</v>
      </c>
      <c r="P813" s="2" t="s">
        <v>142</v>
      </c>
      <c r="Q813">
        <f t="shared" si="62"/>
        <v>4474.17</v>
      </c>
      <c r="R813">
        <f t="shared" si="63"/>
        <v>3892.5279</v>
      </c>
      <c r="U813">
        <f t="shared" si="64"/>
        <v>7295.6662896825355</v>
      </c>
    </row>
    <row r="814" spans="1:21" ht="15.75" customHeight="1" x14ac:dyDescent="0.3">
      <c r="A814" s="2" t="s">
        <v>1084</v>
      </c>
      <c r="B814" s="4" t="s">
        <v>301</v>
      </c>
      <c r="C814" s="4" t="str">
        <f t="shared" si="60"/>
        <v>Sunday</v>
      </c>
      <c r="D814" s="4" t="str">
        <f t="shared" si="61"/>
        <v>Jun-2025</v>
      </c>
      <c r="E814" s="2" t="s">
        <v>83</v>
      </c>
      <c r="F814" s="2" t="s">
        <v>77</v>
      </c>
      <c r="G814" s="2" t="s">
        <v>57</v>
      </c>
      <c r="H814" s="2" t="s">
        <v>128</v>
      </c>
      <c r="I814" s="2">
        <v>1</v>
      </c>
      <c r="J814" s="2">
        <v>3031.21</v>
      </c>
      <c r="K814" s="6">
        <v>0.01</v>
      </c>
      <c r="L814" s="2">
        <v>3000.9</v>
      </c>
      <c r="M814" s="2" t="s">
        <v>81</v>
      </c>
      <c r="N814" s="2" t="s">
        <v>65</v>
      </c>
      <c r="O814" s="2" t="s">
        <v>60</v>
      </c>
      <c r="P814" s="2" t="s">
        <v>69</v>
      </c>
      <c r="Q814">
        <f t="shared" si="62"/>
        <v>3031.21</v>
      </c>
      <c r="R814">
        <f t="shared" si="63"/>
        <v>3000.8978999999999</v>
      </c>
      <c r="U814">
        <f t="shared" si="64"/>
        <v>7560.0974409448818</v>
      </c>
    </row>
    <row r="815" spans="1:21" ht="15.75" customHeight="1" x14ac:dyDescent="0.3">
      <c r="A815" s="2" t="s">
        <v>1085</v>
      </c>
      <c r="B815" s="4" t="s">
        <v>223</v>
      </c>
      <c r="C815" s="4" t="str">
        <f t="shared" si="60"/>
        <v>Monday</v>
      </c>
      <c r="D815" s="4" t="str">
        <f t="shared" si="61"/>
        <v>Jun-2025</v>
      </c>
      <c r="E815" s="2" t="s">
        <v>88</v>
      </c>
      <c r="F815" s="2" t="s">
        <v>44</v>
      </c>
      <c r="G815" s="2" t="s">
        <v>160</v>
      </c>
      <c r="H815" s="2" t="s">
        <v>161</v>
      </c>
      <c r="I815" s="2">
        <v>4</v>
      </c>
      <c r="J815" s="2">
        <v>236.93</v>
      </c>
      <c r="K815" s="6">
        <v>0</v>
      </c>
      <c r="L815" s="2">
        <v>947.72</v>
      </c>
      <c r="M815" s="2" t="s">
        <v>95</v>
      </c>
      <c r="N815" s="2" t="s">
        <v>48</v>
      </c>
      <c r="O815" s="2" t="s">
        <v>90</v>
      </c>
      <c r="P815" s="2" t="s">
        <v>50</v>
      </c>
      <c r="Q815">
        <f t="shared" si="62"/>
        <v>947.72</v>
      </c>
      <c r="R815">
        <f t="shared" si="63"/>
        <v>947.72</v>
      </c>
      <c r="U815">
        <f t="shared" si="64"/>
        <v>7295.6662896825355</v>
      </c>
    </row>
    <row r="816" spans="1:21" ht="15.75" customHeight="1" x14ac:dyDescent="0.3">
      <c r="A816" s="2" t="s">
        <v>1086</v>
      </c>
      <c r="B816" s="4" t="s">
        <v>431</v>
      </c>
      <c r="C816" s="4" t="str">
        <f t="shared" si="60"/>
        <v>Thursday</v>
      </c>
      <c r="D816" s="4" t="str">
        <f t="shared" si="61"/>
        <v>Jan-2025</v>
      </c>
      <c r="E816" s="2" t="s">
        <v>88</v>
      </c>
      <c r="F816" s="2" t="s">
        <v>77</v>
      </c>
      <c r="G816" s="2" t="s">
        <v>45</v>
      </c>
      <c r="H816" s="2" t="s">
        <v>78</v>
      </c>
      <c r="I816" s="2">
        <v>5</v>
      </c>
      <c r="J816" s="2">
        <v>627.65</v>
      </c>
      <c r="K816" s="6">
        <v>0.08</v>
      </c>
      <c r="L816" s="2">
        <v>2887.19</v>
      </c>
      <c r="M816" s="2" t="s">
        <v>95</v>
      </c>
      <c r="N816" s="2" t="s">
        <v>65</v>
      </c>
      <c r="O816" s="2" t="s">
        <v>49</v>
      </c>
      <c r="P816" s="2" t="s">
        <v>50</v>
      </c>
      <c r="Q816">
        <f t="shared" si="62"/>
        <v>3138.25</v>
      </c>
      <c r="R816">
        <f t="shared" si="63"/>
        <v>2887.19</v>
      </c>
      <c r="U816">
        <f t="shared" si="64"/>
        <v>7560.0974409448818</v>
      </c>
    </row>
    <row r="817" spans="1:21" ht="15.75" customHeight="1" x14ac:dyDescent="0.3">
      <c r="A817" s="2" t="s">
        <v>1087</v>
      </c>
      <c r="B817" s="4" t="s">
        <v>449</v>
      </c>
      <c r="C817" s="4" t="str">
        <f t="shared" si="60"/>
        <v>Tuesday</v>
      </c>
      <c r="D817" s="4" t="str">
        <f t="shared" si="61"/>
        <v>Jun-2025</v>
      </c>
      <c r="E817" s="2" t="s">
        <v>83</v>
      </c>
      <c r="F817" s="2" t="s">
        <v>54</v>
      </c>
      <c r="G817" s="2" t="s">
        <v>57</v>
      </c>
      <c r="H817" s="2" t="s">
        <v>141</v>
      </c>
      <c r="I817" s="2">
        <v>2</v>
      </c>
      <c r="J817" s="2">
        <v>618.84</v>
      </c>
      <c r="K817" s="6">
        <v>0.08</v>
      </c>
      <c r="L817" s="2">
        <v>1138.67</v>
      </c>
      <c r="M817" s="2" t="s">
        <v>95</v>
      </c>
      <c r="N817" s="2" t="s">
        <v>48</v>
      </c>
      <c r="O817" s="2" t="s">
        <v>90</v>
      </c>
      <c r="P817" s="2" t="s">
        <v>50</v>
      </c>
      <c r="Q817">
        <f t="shared" si="62"/>
        <v>1237.68</v>
      </c>
      <c r="R817">
        <f t="shared" si="63"/>
        <v>1138.6656</v>
      </c>
      <c r="U817">
        <f t="shared" si="64"/>
        <v>7295.6662896825355</v>
      </c>
    </row>
    <row r="818" spans="1:21" ht="15.75" customHeight="1" x14ac:dyDescent="0.3">
      <c r="A818" s="2" t="s">
        <v>1088</v>
      </c>
      <c r="B818" s="4" t="s">
        <v>167</v>
      </c>
      <c r="C818" s="4" t="str">
        <f t="shared" si="60"/>
        <v>Wednesday</v>
      </c>
      <c r="D818" s="4" t="str">
        <f t="shared" si="61"/>
        <v>Mar-2025</v>
      </c>
      <c r="E818" s="2" t="s">
        <v>88</v>
      </c>
      <c r="F818" s="2" t="s">
        <v>72</v>
      </c>
      <c r="G818" s="2" t="s">
        <v>45</v>
      </c>
      <c r="H818" s="2" t="s">
        <v>73</v>
      </c>
      <c r="I818" s="2">
        <v>1</v>
      </c>
      <c r="J818" s="2">
        <v>3324.01</v>
      </c>
      <c r="K818" s="6">
        <v>7.0000000000000007E-2</v>
      </c>
      <c r="L818" s="2">
        <v>3091.33</v>
      </c>
      <c r="M818" s="2" t="s">
        <v>74</v>
      </c>
      <c r="N818" s="2" t="s">
        <v>48</v>
      </c>
      <c r="O818" s="2" t="s">
        <v>49</v>
      </c>
      <c r="P818" s="2" t="s">
        <v>50</v>
      </c>
      <c r="Q818">
        <f t="shared" si="62"/>
        <v>3324.01</v>
      </c>
      <c r="R818">
        <f t="shared" si="63"/>
        <v>3091.3292999999999</v>
      </c>
      <c r="U818">
        <f t="shared" si="64"/>
        <v>7295.6662896825355</v>
      </c>
    </row>
    <row r="819" spans="1:21" ht="15.75" customHeight="1" x14ac:dyDescent="0.3">
      <c r="A819" s="2" t="s">
        <v>1089</v>
      </c>
      <c r="B819" s="4" t="s">
        <v>118</v>
      </c>
      <c r="C819" s="4" t="str">
        <f t="shared" si="60"/>
        <v>Friday</v>
      </c>
      <c r="D819" s="4" t="str">
        <f t="shared" si="61"/>
        <v>Feb-2025</v>
      </c>
      <c r="E819" s="2" t="s">
        <v>43</v>
      </c>
      <c r="F819" s="2" t="s">
        <v>77</v>
      </c>
      <c r="G819" s="2" t="s">
        <v>99</v>
      </c>
      <c r="H819" s="2" t="s">
        <v>147</v>
      </c>
      <c r="I819" s="2">
        <v>1</v>
      </c>
      <c r="J819" s="2">
        <v>3591.4</v>
      </c>
      <c r="K819" s="6">
        <v>0.2</v>
      </c>
      <c r="L819" s="2">
        <v>2873.12</v>
      </c>
      <c r="M819" s="2" t="s">
        <v>64</v>
      </c>
      <c r="N819" s="2" t="s">
        <v>65</v>
      </c>
      <c r="O819" s="2" t="s">
        <v>49</v>
      </c>
      <c r="P819" s="2" t="s">
        <v>50</v>
      </c>
      <c r="Q819">
        <f t="shared" si="62"/>
        <v>3591.4</v>
      </c>
      <c r="R819">
        <f t="shared" si="63"/>
        <v>2873.1200000000003</v>
      </c>
      <c r="U819">
        <f t="shared" si="64"/>
        <v>7560.0974409448818</v>
      </c>
    </row>
    <row r="820" spans="1:21" ht="15.75" customHeight="1" x14ac:dyDescent="0.3">
      <c r="A820" s="2" t="s">
        <v>1090</v>
      </c>
      <c r="B820" s="4" t="s">
        <v>427</v>
      </c>
      <c r="C820" s="4" t="str">
        <f t="shared" si="60"/>
        <v>Thursday</v>
      </c>
      <c r="D820" s="4" t="str">
        <f t="shared" si="61"/>
        <v>Feb-2025</v>
      </c>
      <c r="E820" s="2" t="s">
        <v>83</v>
      </c>
      <c r="F820" s="2" t="s">
        <v>54</v>
      </c>
      <c r="G820" s="2" t="s">
        <v>45</v>
      </c>
      <c r="H820" s="2" t="s">
        <v>63</v>
      </c>
      <c r="I820" s="2">
        <v>2</v>
      </c>
      <c r="J820" s="2">
        <v>3213.23</v>
      </c>
      <c r="K820" s="6">
        <v>0.22</v>
      </c>
      <c r="L820" s="2">
        <v>5012.6400000000003</v>
      </c>
      <c r="M820" s="2" t="s">
        <v>47</v>
      </c>
      <c r="N820" s="2" t="s">
        <v>65</v>
      </c>
      <c r="O820" s="2" t="s">
        <v>60</v>
      </c>
      <c r="P820" s="2" t="s">
        <v>50</v>
      </c>
      <c r="Q820">
        <f t="shared" si="62"/>
        <v>6426.46</v>
      </c>
      <c r="R820">
        <f t="shared" si="63"/>
        <v>5012.6388000000006</v>
      </c>
      <c r="U820">
        <f t="shared" si="64"/>
        <v>7560.0974409448818</v>
      </c>
    </row>
    <row r="821" spans="1:21" ht="15.75" customHeight="1" x14ac:dyDescent="0.3">
      <c r="A821" s="2" t="s">
        <v>1091</v>
      </c>
      <c r="B821" s="4" t="s">
        <v>159</v>
      </c>
      <c r="C821" s="4" t="str">
        <f t="shared" si="60"/>
        <v>Sunday</v>
      </c>
      <c r="D821" s="4" t="str">
        <f t="shared" si="61"/>
        <v>Jun-2025</v>
      </c>
      <c r="E821" s="2" t="s">
        <v>83</v>
      </c>
      <c r="F821" s="2" t="s">
        <v>77</v>
      </c>
      <c r="G821" s="2" t="s">
        <v>45</v>
      </c>
      <c r="H821" s="2" t="s">
        <v>73</v>
      </c>
      <c r="I821" s="2">
        <v>2</v>
      </c>
      <c r="J821" s="2">
        <v>2566.7600000000002</v>
      </c>
      <c r="K821" s="6">
        <v>0.18</v>
      </c>
      <c r="L821" s="2">
        <v>4209.49</v>
      </c>
      <c r="M821" s="2" t="s">
        <v>64</v>
      </c>
      <c r="N821" s="2" t="s">
        <v>59</v>
      </c>
      <c r="O821" s="2" t="s">
        <v>90</v>
      </c>
      <c r="P821" s="2" t="s">
        <v>50</v>
      </c>
      <c r="Q821">
        <f t="shared" si="62"/>
        <v>5133.5200000000004</v>
      </c>
      <c r="R821">
        <f t="shared" si="63"/>
        <v>4209.4864000000007</v>
      </c>
      <c r="U821">
        <f t="shared" si="64"/>
        <v>7935.7313319672139</v>
      </c>
    </row>
    <row r="822" spans="1:21" ht="15.75" customHeight="1" x14ac:dyDescent="0.3">
      <c r="A822" s="2" t="s">
        <v>1092</v>
      </c>
      <c r="B822" s="4" t="s">
        <v>165</v>
      </c>
      <c r="C822" s="4" t="str">
        <f t="shared" si="60"/>
        <v>Sunday</v>
      </c>
      <c r="D822" s="4" t="str">
        <f t="shared" si="61"/>
        <v>May-2025</v>
      </c>
      <c r="E822" s="2" t="s">
        <v>88</v>
      </c>
      <c r="F822" s="2" t="s">
        <v>72</v>
      </c>
      <c r="G822" s="2" t="s">
        <v>45</v>
      </c>
      <c r="H822" s="2" t="s">
        <v>63</v>
      </c>
      <c r="I822" s="2">
        <v>5</v>
      </c>
      <c r="J822" s="2">
        <v>489.01</v>
      </c>
      <c r="K822" s="6">
        <v>0.03</v>
      </c>
      <c r="L822" s="2">
        <v>2371.6999999999998</v>
      </c>
      <c r="M822" s="2" t="s">
        <v>74</v>
      </c>
      <c r="N822" s="2" t="s">
        <v>48</v>
      </c>
      <c r="O822" s="2" t="s">
        <v>60</v>
      </c>
      <c r="P822" s="2" t="s">
        <v>50</v>
      </c>
      <c r="Q822">
        <f t="shared" si="62"/>
        <v>2445.0500000000002</v>
      </c>
      <c r="R822">
        <f t="shared" si="63"/>
        <v>2371.6985</v>
      </c>
      <c r="U822">
        <f t="shared" si="64"/>
        <v>7295.6662896825355</v>
      </c>
    </row>
    <row r="823" spans="1:21" ht="15.75" customHeight="1" x14ac:dyDescent="0.3">
      <c r="A823" s="2" t="s">
        <v>1093</v>
      </c>
      <c r="B823" s="4" t="s">
        <v>522</v>
      </c>
      <c r="C823" s="4" t="str">
        <f t="shared" si="60"/>
        <v>Sunday</v>
      </c>
      <c r="D823" s="4" t="str">
        <f t="shared" si="61"/>
        <v>Apr-2025</v>
      </c>
      <c r="E823" s="2" t="s">
        <v>53</v>
      </c>
      <c r="F823" s="2" t="s">
        <v>77</v>
      </c>
      <c r="G823" s="2" t="s">
        <v>84</v>
      </c>
      <c r="H823" s="2" t="s">
        <v>119</v>
      </c>
      <c r="I823" s="2">
        <v>5</v>
      </c>
      <c r="J823" s="2">
        <v>4943.8999999999996</v>
      </c>
      <c r="K823" s="6">
        <v>0.11</v>
      </c>
      <c r="L823" s="2">
        <v>22000.35</v>
      </c>
      <c r="M823" s="2" t="s">
        <v>47</v>
      </c>
      <c r="N823" s="2" t="s">
        <v>59</v>
      </c>
      <c r="O823" s="2" t="s">
        <v>60</v>
      </c>
      <c r="P823" s="2" t="s">
        <v>50</v>
      </c>
      <c r="Q823">
        <f t="shared" si="62"/>
        <v>24719.5</v>
      </c>
      <c r="R823">
        <f t="shared" si="63"/>
        <v>22000.355</v>
      </c>
      <c r="U823">
        <f t="shared" si="64"/>
        <v>7935.7313319672139</v>
      </c>
    </row>
    <row r="824" spans="1:21" ht="15.75" customHeight="1" x14ac:dyDescent="0.3">
      <c r="A824" s="2" t="s">
        <v>1094</v>
      </c>
      <c r="B824" s="4" t="s">
        <v>389</v>
      </c>
      <c r="C824" s="4" t="str">
        <f t="shared" si="60"/>
        <v>Thursday</v>
      </c>
      <c r="D824" s="4" t="str">
        <f t="shared" si="61"/>
        <v>Apr-2025</v>
      </c>
      <c r="E824" s="2" t="s">
        <v>43</v>
      </c>
      <c r="F824" s="2" t="s">
        <v>77</v>
      </c>
      <c r="G824" s="2" t="s">
        <v>45</v>
      </c>
      <c r="H824" s="2" t="s">
        <v>73</v>
      </c>
      <c r="I824" s="2">
        <v>3</v>
      </c>
      <c r="J824" s="2">
        <v>1779.37</v>
      </c>
      <c r="K824" s="6">
        <v>0.05</v>
      </c>
      <c r="L824" s="2">
        <v>5071.2</v>
      </c>
      <c r="M824" s="2" t="s">
        <v>95</v>
      </c>
      <c r="N824" s="2" t="s">
        <v>48</v>
      </c>
      <c r="O824" s="2" t="s">
        <v>90</v>
      </c>
      <c r="P824" s="2" t="s">
        <v>142</v>
      </c>
      <c r="Q824">
        <f t="shared" si="62"/>
        <v>5338.11</v>
      </c>
      <c r="R824">
        <f t="shared" si="63"/>
        <v>5071.2044999999998</v>
      </c>
      <c r="U824">
        <f t="shared" si="64"/>
        <v>7295.6662896825355</v>
      </c>
    </row>
    <row r="825" spans="1:21" ht="15.75" customHeight="1" x14ac:dyDescent="0.3">
      <c r="A825" s="2" t="s">
        <v>1095</v>
      </c>
      <c r="B825" s="4" t="s">
        <v>369</v>
      </c>
      <c r="C825" s="4" t="str">
        <f t="shared" si="60"/>
        <v>Sunday</v>
      </c>
      <c r="D825" s="4" t="str">
        <f t="shared" si="61"/>
        <v>Jan-2025</v>
      </c>
      <c r="E825" s="2" t="s">
        <v>68</v>
      </c>
      <c r="F825" s="2" t="s">
        <v>44</v>
      </c>
      <c r="G825" s="2" t="s">
        <v>99</v>
      </c>
      <c r="H825" s="2" t="s">
        <v>147</v>
      </c>
      <c r="I825" s="2">
        <v>4</v>
      </c>
      <c r="J825" s="2">
        <v>3185.93</v>
      </c>
      <c r="K825" s="6">
        <v>0.02</v>
      </c>
      <c r="L825" s="2">
        <v>12488.85</v>
      </c>
      <c r="M825" s="2" t="s">
        <v>81</v>
      </c>
      <c r="N825" s="2" t="s">
        <v>48</v>
      </c>
      <c r="O825" s="2" t="s">
        <v>60</v>
      </c>
      <c r="P825" s="2" t="s">
        <v>96</v>
      </c>
      <c r="Q825">
        <f t="shared" si="62"/>
        <v>12743.72</v>
      </c>
      <c r="R825">
        <f t="shared" si="63"/>
        <v>12488.845599999999</v>
      </c>
      <c r="U825">
        <f t="shared" si="64"/>
        <v>7295.6662896825355</v>
      </c>
    </row>
    <row r="826" spans="1:21" ht="15.75" customHeight="1" x14ac:dyDescent="0.3">
      <c r="A826" s="2" t="s">
        <v>1096</v>
      </c>
      <c r="B826" s="4" t="s">
        <v>130</v>
      </c>
      <c r="C826" s="4" t="str">
        <f t="shared" si="60"/>
        <v>Monday</v>
      </c>
      <c r="D826" s="4" t="str">
        <f t="shared" si="61"/>
        <v>Apr-2025</v>
      </c>
      <c r="E826" s="2" t="s">
        <v>88</v>
      </c>
      <c r="F826" s="2" t="s">
        <v>77</v>
      </c>
      <c r="G826" s="2" t="s">
        <v>45</v>
      </c>
      <c r="H826" s="2" t="s">
        <v>78</v>
      </c>
      <c r="I826" s="2">
        <v>2</v>
      </c>
      <c r="J826" s="2">
        <v>3003.89</v>
      </c>
      <c r="K826" s="6">
        <v>0.21</v>
      </c>
      <c r="L826" s="2">
        <v>4746.1499999999996</v>
      </c>
      <c r="M826" s="2" t="s">
        <v>47</v>
      </c>
      <c r="N826" s="2" t="s">
        <v>48</v>
      </c>
      <c r="O826" s="2" t="s">
        <v>90</v>
      </c>
      <c r="P826" s="2" t="s">
        <v>50</v>
      </c>
      <c r="Q826">
        <f t="shared" si="62"/>
        <v>6007.78</v>
      </c>
      <c r="R826">
        <f t="shared" si="63"/>
        <v>4746.1462000000001</v>
      </c>
      <c r="U826">
        <f t="shared" si="64"/>
        <v>7295.6662896825355</v>
      </c>
    </row>
    <row r="827" spans="1:21" ht="15.75" customHeight="1" x14ac:dyDescent="0.3">
      <c r="A827" s="2" t="s">
        <v>1097</v>
      </c>
      <c r="B827" s="4" t="s">
        <v>393</v>
      </c>
      <c r="C827" s="4" t="str">
        <f t="shared" si="60"/>
        <v>Thursday</v>
      </c>
      <c r="D827" s="4" t="str">
        <f t="shared" si="61"/>
        <v>Feb-2025</v>
      </c>
      <c r="E827" s="2" t="s">
        <v>43</v>
      </c>
      <c r="F827" s="2" t="s">
        <v>72</v>
      </c>
      <c r="G827" s="2" t="s">
        <v>84</v>
      </c>
      <c r="H827" s="2" t="s">
        <v>85</v>
      </c>
      <c r="I827" s="2">
        <v>2</v>
      </c>
      <c r="J827" s="2">
        <v>1300.1300000000001</v>
      </c>
      <c r="K827" s="6">
        <v>0.04</v>
      </c>
      <c r="L827" s="2">
        <v>2496.25</v>
      </c>
      <c r="M827" s="2" t="s">
        <v>47</v>
      </c>
      <c r="N827" s="2" t="s">
        <v>59</v>
      </c>
      <c r="O827" s="2" t="s">
        <v>90</v>
      </c>
      <c r="P827" s="2" t="s">
        <v>50</v>
      </c>
      <c r="Q827">
        <f t="shared" si="62"/>
        <v>2600.2600000000002</v>
      </c>
      <c r="R827">
        <f t="shared" si="63"/>
        <v>2496.2496000000001</v>
      </c>
      <c r="U827">
        <f t="shared" si="64"/>
        <v>7935.7313319672139</v>
      </c>
    </row>
    <row r="828" spans="1:21" ht="15.75" customHeight="1" x14ac:dyDescent="0.3">
      <c r="A828" s="2" t="s">
        <v>1098</v>
      </c>
      <c r="B828" s="4" t="s">
        <v>453</v>
      </c>
      <c r="C828" s="4" t="str">
        <f t="shared" si="60"/>
        <v>Monday</v>
      </c>
      <c r="D828" s="4" t="str">
        <f t="shared" si="61"/>
        <v>Jun-2025</v>
      </c>
      <c r="E828" s="2" t="s">
        <v>43</v>
      </c>
      <c r="F828" s="2" t="s">
        <v>54</v>
      </c>
      <c r="G828" s="2" t="s">
        <v>84</v>
      </c>
      <c r="H828" s="2" t="s">
        <v>119</v>
      </c>
      <c r="I828" s="2">
        <v>3</v>
      </c>
      <c r="J828" s="2">
        <v>2051.4</v>
      </c>
      <c r="K828" s="6">
        <v>0.04</v>
      </c>
      <c r="L828" s="2">
        <v>5908.03</v>
      </c>
      <c r="M828" s="2" t="s">
        <v>74</v>
      </c>
      <c r="N828" s="2" t="s">
        <v>48</v>
      </c>
      <c r="O828" s="2" t="s">
        <v>60</v>
      </c>
      <c r="P828" s="2" t="s">
        <v>50</v>
      </c>
      <c r="Q828">
        <f t="shared" si="62"/>
        <v>6154.2000000000007</v>
      </c>
      <c r="R828">
        <f t="shared" si="63"/>
        <v>5908.0320000000002</v>
      </c>
      <c r="U828">
        <f t="shared" si="64"/>
        <v>7295.6662896825355</v>
      </c>
    </row>
    <row r="829" spans="1:21" ht="15.75" customHeight="1" x14ac:dyDescent="0.3">
      <c r="A829" s="2" t="s">
        <v>1099</v>
      </c>
      <c r="B829" s="4" t="s">
        <v>189</v>
      </c>
      <c r="C829" s="4" t="str">
        <f t="shared" si="60"/>
        <v>Monday</v>
      </c>
      <c r="D829" s="4" t="str">
        <f t="shared" si="61"/>
        <v>Jun-2025</v>
      </c>
      <c r="E829" s="2" t="s">
        <v>83</v>
      </c>
      <c r="F829" s="2" t="s">
        <v>77</v>
      </c>
      <c r="G829" s="2" t="s">
        <v>84</v>
      </c>
      <c r="H829" s="2" t="s">
        <v>119</v>
      </c>
      <c r="I829" s="2">
        <v>4</v>
      </c>
      <c r="J829" s="2">
        <v>4284.8100000000004</v>
      </c>
      <c r="K829" s="6">
        <v>0.19</v>
      </c>
      <c r="L829" s="2">
        <v>13882.78</v>
      </c>
      <c r="M829" s="2" t="s">
        <v>95</v>
      </c>
      <c r="N829" s="2" t="s">
        <v>65</v>
      </c>
      <c r="O829" s="2" t="s">
        <v>60</v>
      </c>
      <c r="P829" s="2" t="s">
        <v>50</v>
      </c>
      <c r="Q829">
        <f t="shared" si="62"/>
        <v>17139.240000000002</v>
      </c>
      <c r="R829">
        <f t="shared" si="63"/>
        <v>13882.784400000002</v>
      </c>
      <c r="U829">
        <f t="shared" si="64"/>
        <v>7560.0974409448818</v>
      </c>
    </row>
    <row r="830" spans="1:21" ht="15.75" customHeight="1" x14ac:dyDescent="0.3">
      <c r="A830" s="2" t="s">
        <v>1100</v>
      </c>
      <c r="B830" s="4" t="s">
        <v>525</v>
      </c>
      <c r="C830" s="4" t="str">
        <f t="shared" si="60"/>
        <v>Sunday</v>
      </c>
      <c r="D830" s="4" t="str">
        <f t="shared" si="61"/>
        <v>Jan-2025</v>
      </c>
      <c r="E830" s="2" t="s">
        <v>83</v>
      </c>
      <c r="F830" s="2" t="s">
        <v>44</v>
      </c>
      <c r="G830" s="2" t="s">
        <v>99</v>
      </c>
      <c r="H830" s="2" t="s">
        <v>107</v>
      </c>
      <c r="I830" s="2">
        <v>4</v>
      </c>
      <c r="J830" s="2">
        <v>1487.81</v>
      </c>
      <c r="K830" s="6">
        <v>0.14000000000000001</v>
      </c>
      <c r="L830" s="2">
        <v>5118.07</v>
      </c>
      <c r="M830" s="2" t="s">
        <v>74</v>
      </c>
      <c r="N830" s="2" t="s">
        <v>65</v>
      </c>
      <c r="O830" s="2" t="s">
        <v>60</v>
      </c>
      <c r="P830" s="2" t="s">
        <v>50</v>
      </c>
      <c r="Q830">
        <f t="shared" si="62"/>
        <v>5951.24</v>
      </c>
      <c r="R830">
        <f t="shared" si="63"/>
        <v>5118.0663999999997</v>
      </c>
      <c r="U830">
        <f t="shared" si="64"/>
        <v>7560.0974409448818</v>
      </c>
    </row>
    <row r="831" spans="1:21" ht="15.75" customHeight="1" x14ac:dyDescent="0.3">
      <c r="A831" s="2" t="s">
        <v>1101</v>
      </c>
      <c r="B831" s="4" t="s">
        <v>252</v>
      </c>
      <c r="C831" s="4" t="str">
        <f t="shared" si="60"/>
        <v>Tuesday</v>
      </c>
      <c r="D831" s="4" t="str">
        <f t="shared" si="61"/>
        <v>Apr-2025</v>
      </c>
      <c r="E831" s="2" t="s">
        <v>88</v>
      </c>
      <c r="F831" s="2" t="s">
        <v>54</v>
      </c>
      <c r="G831" s="2" t="s">
        <v>84</v>
      </c>
      <c r="H831" s="2" t="s">
        <v>119</v>
      </c>
      <c r="I831" s="2">
        <v>1</v>
      </c>
      <c r="J831" s="2">
        <v>4322.1099999999997</v>
      </c>
      <c r="K831" s="6">
        <v>0.18</v>
      </c>
      <c r="L831" s="2">
        <v>3544.13</v>
      </c>
      <c r="M831" s="2" t="s">
        <v>47</v>
      </c>
      <c r="N831" s="2" t="s">
        <v>48</v>
      </c>
      <c r="O831" s="2" t="s">
        <v>60</v>
      </c>
      <c r="P831" s="2" t="s">
        <v>50</v>
      </c>
      <c r="Q831">
        <f t="shared" si="62"/>
        <v>4322.1099999999997</v>
      </c>
      <c r="R831">
        <f t="shared" si="63"/>
        <v>3544.1302000000001</v>
      </c>
      <c r="U831">
        <f t="shared" si="64"/>
        <v>7295.6662896825355</v>
      </c>
    </row>
    <row r="832" spans="1:21" ht="15.75" customHeight="1" x14ac:dyDescent="0.3">
      <c r="A832" s="2" t="s">
        <v>1102</v>
      </c>
      <c r="B832" s="4" t="s">
        <v>561</v>
      </c>
      <c r="C832" s="4" t="str">
        <f t="shared" si="60"/>
        <v>Tuesday</v>
      </c>
      <c r="D832" s="4" t="str">
        <f t="shared" si="61"/>
        <v>Jan-2025</v>
      </c>
      <c r="E832" s="2" t="s">
        <v>43</v>
      </c>
      <c r="F832" s="2" t="s">
        <v>44</v>
      </c>
      <c r="G832" s="2" t="s">
        <v>84</v>
      </c>
      <c r="H832" s="2" t="s">
        <v>85</v>
      </c>
      <c r="I832" s="2">
        <v>3</v>
      </c>
      <c r="J832" s="2">
        <v>3241.14</v>
      </c>
      <c r="K832" s="6">
        <v>0.15</v>
      </c>
      <c r="L832" s="2">
        <v>8264.91</v>
      </c>
      <c r="M832" s="2" t="s">
        <v>74</v>
      </c>
      <c r="N832" s="2" t="s">
        <v>65</v>
      </c>
      <c r="O832" s="2" t="s">
        <v>60</v>
      </c>
      <c r="P832" s="2" t="s">
        <v>96</v>
      </c>
      <c r="Q832">
        <f t="shared" si="62"/>
        <v>9723.42</v>
      </c>
      <c r="R832">
        <f t="shared" si="63"/>
        <v>8264.9069999999992</v>
      </c>
      <c r="U832">
        <f t="shared" si="64"/>
        <v>7560.0974409448818</v>
      </c>
    </row>
    <row r="833" spans="1:21" ht="15.75" customHeight="1" x14ac:dyDescent="0.3">
      <c r="A833" s="2" t="s">
        <v>1103</v>
      </c>
      <c r="B833" s="4" t="s">
        <v>600</v>
      </c>
      <c r="C833" s="4" t="str">
        <f t="shared" si="60"/>
        <v>Saturday</v>
      </c>
      <c r="D833" s="4" t="str">
        <f t="shared" si="61"/>
        <v>Jun-2025</v>
      </c>
      <c r="E833" s="2" t="s">
        <v>68</v>
      </c>
      <c r="F833" s="2" t="s">
        <v>72</v>
      </c>
      <c r="G833" s="2" t="s">
        <v>45</v>
      </c>
      <c r="H833" s="2" t="s">
        <v>73</v>
      </c>
      <c r="I833" s="2">
        <v>4</v>
      </c>
      <c r="J833" s="2">
        <v>4789.7700000000004</v>
      </c>
      <c r="K833" s="6">
        <v>0.19</v>
      </c>
      <c r="L833" s="2">
        <v>15518.85</v>
      </c>
      <c r="M833" s="2" t="s">
        <v>47</v>
      </c>
      <c r="N833" s="2" t="s">
        <v>48</v>
      </c>
      <c r="O833" s="2" t="s">
        <v>49</v>
      </c>
      <c r="P833" s="2" t="s">
        <v>50</v>
      </c>
      <c r="Q833">
        <f t="shared" si="62"/>
        <v>19159.080000000002</v>
      </c>
      <c r="R833">
        <f t="shared" si="63"/>
        <v>15518.854800000003</v>
      </c>
      <c r="U833">
        <f t="shared" si="64"/>
        <v>7295.6662896825355</v>
      </c>
    </row>
    <row r="834" spans="1:21" ht="15.75" customHeight="1" x14ac:dyDescent="0.3">
      <c r="A834" s="2" t="s">
        <v>1104</v>
      </c>
      <c r="B834" s="4" t="s">
        <v>389</v>
      </c>
      <c r="C834" s="4" t="str">
        <f t="shared" si="60"/>
        <v>Thursday</v>
      </c>
      <c r="D834" s="4" t="str">
        <f t="shared" si="61"/>
        <v>Apr-2025</v>
      </c>
      <c r="E834" s="2" t="s">
        <v>53</v>
      </c>
      <c r="F834" s="2" t="s">
        <v>44</v>
      </c>
      <c r="G834" s="2" t="s">
        <v>84</v>
      </c>
      <c r="H834" s="2" t="s">
        <v>89</v>
      </c>
      <c r="I834" s="2">
        <v>2</v>
      </c>
      <c r="J834" s="2">
        <v>1287.53</v>
      </c>
      <c r="K834" s="6">
        <v>0.01</v>
      </c>
      <c r="L834" s="2">
        <v>2549.31</v>
      </c>
      <c r="M834" s="2" t="s">
        <v>74</v>
      </c>
      <c r="N834" s="2" t="s">
        <v>65</v>
      </c>
      <c r="O834" s="2" t="s">
        <v>60</v>
      </c>
      <c r="P834" s="2" t="s">
        <v>50</v>
      </c>
      <c r="Q834">
        <f t="shared" si="62"/>
        <v>2575.06</v>
      </c>
      <c r="R834">
        <f t="shared" si="63"/>
        <v>2549.3094000000001</v>
      </c>
      <c r="U834">
        <f t="shared" si="64"/>
        <v>7560.0974409448818</v>
      </c>
    </row>
    <row r="835" spans="1:21" ht="15.75" customHeight="1" x14ac:dyDescent="0.3">
      <c r="A835" s="2" t="s">
        <v>1105</v>
      </c>
      <c r="B835" s="4" t="s">
        <v>556</v>
      </c>
      <c r="C835" s="4" t="str">
        <f t="shared" ref="C835:C898" si="65">TEXT(B835,"dddd")</f>
        <v>Monday</v>
      </c>
      <c r="D835" s="4" t="str">
        <f t="shared" ref="D835:D898" si="66">TEXT(B835,"MMM-YYYY")</f>
        <v>May-2025</v>
      </c>
      <c r="E835" s="2" t="s">
        <v>68</v>
      </c>
      <c r="F835" s="2" t="s">
        <v>77</v>
      </c>
      <c r="G835" s="2" t="s">
        <v>99</v>
      </c>
      <c r="H835" s="2" t="s">
        <v>107</v>
      </c>
      <c r="I835" s="2">
        <v>2</v>
      </c>
      <c r="J835" s="2">
        <v>1346.01</v>
      </c>
      <c r="K835" s="6">
        <v>0.15</v>
      </c>
      <c r="L835" s="2">
        <v>2288.2199999999998</v>
      </c>
      <c r="M835" s="2" t="s">
        <v>74</v>
      </c>
      <c r="N835" s="2" t="s">
        <v>59</v>
      </c>
      <c r="O835" s="2" t="s">
        <v>49</v>
      </c>
      <c r="P835" s="2" t="s">
        <v>50</v>
      </c>
      <c r="Q835">
        <f t="shared" ref="Q835:Q898" si="67">J835*I835</f>
        <v>2692.02</v>
      </c>
      <c r="R835">
        <f t="shared" ref="R835:R898" si="68">Q835*(1-K835)</f>
        <v>2288.2170000000001</v>
      </c>
      <c r="U835">
        <f t="shared" ref="U835:U898" si="69">AVERAGEIFS($Q$2:$Q$1501,$N$2:$N$1501,N835)</f>
        <v>7935.7313319672139</v>
      </c>
    </row>
    <row r="836" spans="1:21" ht="15.75" customHeight="1" x14ac:dyDescent="0.3">
      <c r="A836" s="2" t="s">
        <v>1106</v>
      </c>
      <c r="B836" s="4" t="s">
        <v>281</v>
      </c>
      <c r="C836" s="4" t="str">
        <f t="shared" si="65"/>
        <v>Wednesday</v>
      </c>
      <c r="D836" s="4" t="str">
        <f t="shared" si="66"/>
        <v>Apr-2025</v>
      </c>
      <c r="E836" s="2" t="s">
        <v>83</v>
      </c>
      <c r="F836" s="2" t="s">
        <v>54</v>
      </c>
      <c r="G836" s="2" t="s">
        <v>45</v>
      </c>
      <c r="H836" s="2" t="s">
        <v>73</v>
      </c>
      <c r="I836" s="2">
        <v>5</v>
      </c>
      <c r="J836" s="2">
        <v>4558.75</v>
      </c>
      <c r="K836" s="6">
        <v>0.22</v>
      </c>
      <c r="L836" s="2">
        <v>17779.12</v>
      </c>
      <c r="M836" s="2" t="s">
        <v>64</v>
      </c>
      <c r="N836" s="2" t="s">
        <v>48</v>
      </c>
      <c r="O836" s="2" t="s">
        <v>90</v>
      </c>
      <c r="P836" s="2" t="s">
        <v>50</v>
      </c>
      <c r="Q836">
        <f t="shared" si="67"/>
        <v>22793.75</v>
      </c>
      <c r="R836">
        <f t="shared" si="68"/>
        <v>17779.125</v>
      </c>
      <c r="U836">
        <f t="shared" si="69"/>
        <v>7295.6662896825355</v>
      </c>
    </row>
    <row r="837" spans="1:21" ht="15.75" customHeight="1" x14ac:dyDescent="0.3">
      <c r="A837" s="2" t="s">
        <v>1107</v>
      </c>
      <c r="B837" s="4" t="s">
        <v>130</v>
      </c>
      <c r="C837" s="4" t="str">
        <f t="shared" si="65"/>
        <v>Monday</v>
      </c>
      <c r="D837" s="4" t="str">
        <f t="shared" si="66"/>
        <v>Apr-2025</v>
      </c>
      <c r="E837" s="2" t="s">
        <v>68</v>
      </c>
      <c r="F837" s="2" t="s">
        <v>44</v>
      </c>
      <c r="G837" s="2" t="s">
        <v>160</v>
      </c>
      <c r="H837" s="2" t="s">
        <v>185</v>
      </c>
      <c r="I837" s="2">
        <v>4</v>
      </c>
      <c r="J837" s="2">
        <v>3787.07</v>
      </c>
      <c r="K837" s="6">
        <v>0.23</v>
      </c>
      <c r="L837" s="2">
        <v>11664.18</v>
      </c>
      <c r="M837" s="2" t="s">
        <v>81</v>
      </c>
      <c r="N837" s="2" t="s">
        <v>59</v>
      </c>
      <c r="O837" s="2" t="s">
        <v>90</v>
      </c>
      <c r="P837" s="2" t="s">
        <v>50</v>
      </c>
      <c r="Q837">
        <f t="shared" si="67"/>
        <v>15148.28</v>
      </c>
      <c r="R837">
        <f t="shared" si="68"/>
        <v>11664.1756</v>
      </c>
      <c r="U837">
        <f t="shared" si="69"/>
        <v>7935.7313319672139</v>
      </c>
    </row>
    <row r="838" spans="1:21" ht="15.75" customHeight="1" x14ac:dyDescent="0.3">
      <c r="A838" s="2" t="s">
        <v>1108</v>
      </c>
      <c r="B838" s="4" t="s">
        <v>382</v>
      </c>
      <c r="C838" s="4" t="str">
        <f t="shared" si="65"/>
        <v>Monday</v>
      </c>
      <c r="D838" s="4" t="str">
        <f t="shared" si="66"/>
        <v>Apr-2025</v>
      </c>
      <c r="E838" s="2" t="s">
        <v>43</v>
      </c>
      <c r="F838" s="2" t="s">
        <v>54</v>
      </c>
      <c r="G838" s="2" t="s">
        <v>160</v>
      </c>
      <c r="H838" s="2" t="s">
        <v>161</v>
      </c>
      <c r="I838" s="2">
        <v>4</v>
      </c>
      <c r="J838" s="2">
        <v>3525.14</v>
      </c>
      <c r="K838" s="6">
        <v>0</v>
      </c>
      <c r="L838" s="2">
        <v>14100.56</v>
      </c>
      <c r="M838" s="2" t="s">
        <v>47</v>
      </c>
      <c r="N838" s="2" t="s">
        <v>59</v>
      </c>
      <c r="O838" s="2" t="s">
        <v>90</v>
      </c>
      <c r="P838" s="2" t="s">
        <v>50</v>
      </c>
      <c r="Q838">
        <f t="shared" si="67"/>
        <v>14100.56</v>
      </c>
      <c r="R838">
        <f t="shared" si="68"/>
        <v>14100.56</v>
      </c>
      <c r="U838">
        <f t="shared" si="69"/>
        <v>7935.7313319672139</v>
      </c>
    </row>
    <row r="839" spans="1:21" ht="15.75" customHeight="1" x14ac:dyDescent="0.3">
      <c r="A839" s="2" t="s">
        <v>1109</v>
      </c>
      <c r="B839" s="4" t="s">
        <v>311</v>
      </c>
      <c r="C839" s="4" t="str">
        <f t="shared" si="65"/>
        <v>Wednesday</v>
      </c>
      <c r="D839" s="4" t="str">
        <f t="shared" si="66"/>
        <v>Mar-2025</v>
      </c>
      <c r="E839" s="2" t="s">
        <v>68</v>
      </c>
      <c r="F839" s="2" t="s">
        <v>77</v>
      </c>
      <c r="G839" s="2" t="s">
        <v>45</v>
      </c>
      <c r="H839" s="2" t="s">
        <v>73</v>
      </c>
      <c r="I839" s="2">
        <v>3</v>
      </c>
      <c r="J839" s="2">
        <v>3691.91</v>
      </c>
      <c r="K839" s="6">
        <v>0.04</v>
      </c>
      <c r="L839" s="2">
        <v>10632.7</v>
      </c>
      <c r="M839" s="2" t="s">
        <v>74</v>
      </c>
      <c r="N839" s="2" t="s">
        <v>59</v>
      </c>
      <c r="O839" s="2" t="s">
        <v>60</v>
      </c>
      <c r="P839" s="2" t="s">
        <v>50</v>
      </c>
      <c r="Q839">
        <f t="shared" si="67"/>
        <v>11075.73</v>
      </c>
      <c r="R839">
        <f t="shared" si="68"/>
        <v>10632.700799999999</v>
      </c>
      <c r="U839">
        <f t="shared" si="69"/>
        <v>7935.7313319672139</v>
      </c>
    </row>
    <row r="840" spans="1:21" ht="15.75" customHeight="1" x14ac:dyDescent="0.3">
      <c r="A840" s="2" t="s">
        <v>1110</v>
      </c>
      <c r="B840" s="4" t="s">
        <v>367</v>
      </c>
      <c r="C840" s="4" t="str">
        <f t="shared" si="65"/>
        <v>Thursday</v>
      </c>
      <c r="D840" s="4" t="str">
        <f t="shared" si="66"/>
        <v>May-2025</v>
      </c>
      <c r="E840" s="2" t="s">
        <v>88</v>
      </c>
      <c r="F840" s="2" t="s">
        <v>44</v>
      </c>
      <c r="G840" s="2" t="s">
        <v>99</v>
      </c>
      <c r="H840" s="2" t="s">
        <v>147</v>
      </c>
      <c r="I840" s="2">
        <v>4</v>
      </c>
      <c r="J840" s="2">
        <v>2878.75</v>
      </c>
      <c r="K840" s="6">
        <v>0.05</v>
      </c>
      <c r="L840" s="2">
        <v>10939.25</v>
      </c>
      <c r="M840" s="2" t="s">
        <v>64</v>
      </c>
      <c r="N840" s="2" t="s">
        <v>48</v>
      </c>
      <c r="O840" s="2" t="s">
        <v>90</v>
      </c>
      <c r="P840" s="2" t="s">
        <v>50</v>
      </c>
      <c r="Q840">
        <f t="shared" si="67"/>
        <v>11515</v>
      </c>
      <c r="R840">
        <f t="shared" si="68"/>
        <v>10939.25</v>
      </c>
      <c r="U840">
        <f t="shared" si="69"/>
        <v>7295.6662896825355</v>
      </c>
    </row>
    <row r="841" spans="1:21" ht="15.75" customHeight="1" x14ac:dyDescent="0.3">
      <c r="A841" s="2" t="s">
        <v>1111</v>
      </c>
      <c r="B841" s="4" t="s">
        <v>98</v>
      </c>
      <c r="C841" s="4" t="str">
        <f t="shared" si="65"/>
        <v>Wednesday</v>
      </c>
      <c r="D841" s="4" t="str">
        <f t="shared" si="66"/>
        <v>Jun-2025</v>
      </c>
      <c r="E841" s="2" t="s">
        <v>83</v>
      </c>
      <c r="F841" s="2" t="s">
        <v>72</v>
      </c>
      <c r="G841" s="2" t="s">
        <v>99</v>
      </c>
      <c r="H841" s="2" t="s">
        <v>107</v>
      </c>
      <c r="I841" s="2">
        <v>5</v>
      </c>
      <c r="J841" s="2">
        <v>635.05999999999995</v>
      </c>
      <c r="K841" s="6">
        <v>0.16</v>
      </c>
      <c r="L841" s="2">
        <v>2667.25</v>
      </c>
      <c r="M841" s="2" t="s">
        <v>74</v>
      </c>
      <c r="N841" s="2" t="s">
        <v>59</v>
      </c>
      <c r="O841" s="2" t="s">
        <v>90</v>
      </c>
      <c r="P841" s="2" t="s">
        <v>50</v>
      </c>
      <c r="Q841">
        <f t="shared" si="67"/>
        <v>3175.2999999999997</v>
      </c>
      <c r="R841">
        <f t="shared" si="68"/>
        <v>2667.2519999999995</v>
      </c>
      <c r="U841">
        <f t="shared" si="69"/>
        <v>7935.7313319672139</v>
      </c>
    </row>
    <row r="842" spans="1:21" ht="15.75" customHeight="1" x14ac:dyDescent="0.3">
      <c r="A842" s="2" t="s">
        <v>1112</v>
      </c>
      <c r="B842" s="4" t="s">
        <v>519</v>
      </c>
      <c r="C842" s="4" t="str">
        <f t="shared" si="65"/>
        <v>Saturday</v>
      </c>
      <c r="D842" s="4" t="str">
        <f t="shared" si="66"/>
        <v>Mar-2025</v>
      </c>
      <c r="E842" s="2" t="s">
        <v>53</v>
      </c>
      <c r="F842" s="2" t="s">
        <v>44</v>
      </c>
      <c r="G842" s="2" t="s">
        <v>45</v>
      </c>
      <c r="H842" s="2" t="s">
        <v>63</v>
      </c>
      <c r="I842" s="2">
        <v>5</v>
      </c>
      <c r="J842" s="2">
        <v>1250.42</v>
      </c>
      <c r="K842" s="6">
        <v>0.12</v>
      </c>
      <c r="L842" s="2">
        <v>5501.85</v>
      </c>
      <c r="M842" s="2" t="s">
        <v>81</v>
      </c>
      <c r="N842" s="2" t="s">
        <v>48</v>
      </c>
      <c r="O842" s="2" t="s">
        <v>90</v>
      </c>
      <c r="P842" s="2" t="s">
        <v>50</v>
      </c>
      <c r="Q842">
        <f t="shared" si="67"/>
        <v>6252.1</v>
      </c>
      <c r="R842">
        <f t="shared" si="68"/>
        <v>5501.848</v>
      </c>
      <c r="U842">
        <f t="shared" si="69"/>
        <v>7295.6662896825355</v>
      </c>
    </row>
    <row r="843" spans="1:21" ht="15.75" customHeight="1" x14ac:dyDescent="0.3">
      <c r="A843" s="2" t="s">
        <v>1113</v>
      </c>
      <c r="B843" s="4" t="s">
        <v>276</v>
      </c>
      <c r="C843" s="4" t="str">
        <f t="shared" si="65"/>
        <v>Thursday</v>
      </c>
      <c r="D843" s="4" t="str">
        <f t="shared" si="66"/>
        <v>May-2025</v>
      </c>
      <c r="E843" s="2" t="s">
        <v>53</v>
      </c>
      <c r="F843" s="2" t="s">
        <v>54</v>
      </c>
      <c r="G843" s="2" t="s">
        <v>45</v>
      </c>
      <c r="H843" s="2" t="s">
        <v>46</v>
      </c>
      <c r="I843" s="2">
        <v>1</v>
      </c>
      <c r="J843" s="2">
        <v>1940.76</v>
      </c>
      <c r="K843" s="6">
        <v>0.13</v>
      </c>
      <c r="L843" s="2">
        <v>1688.46</v>
      </c>
      <c r="M843" s="2" t="s">
        <v>47</v>
      </c>
      <c r="N843" s="2" t="s">
        <v>59</v>
      </c>
      <c r="O843" s="2" t="s">
        <v>60</v>
      </c>
      <c r="P843" s="2" t="s">
        <v>50</v>
      </c>
      <c r="Q843">
        <f t="shared" si="67"/>
        <v>1940.76</v>
      </c>
      <c r="R843">
        <f t="shared" si="68"/>
        <v>1688.4612</v>
      </c>
      <c r="U843">
        <f t="shared" si="69"/>
        <v>7935.7313319672139</v>
      </c>
    </row>
    <row r="844" spans="1:21" ht="15.75" customHeight="1" x14ac:dyDescent="0.3">
      <c r="A844" s="2" t="s">
        <v>1114</v>
      </c>
      <c r="B844" s="4" t="s">
        <v>483</v>
      </c>
      <c r="C844" s="4" t="str">
        <f t="shared" si="65"/>
        <v>Tuesday</v>
      </c>
      <c r="D844" s="4" t="str">
        <f t="shared" si="66"/>
        <v>Jun-2025</v>
      </c>
      <c r="E844" s="2" t="s">
        <v>43</v>
      </c>
      <c r="F844" s="2" t="s">
        <v>54</v>
      </c>
      <c r="G844" s="2" t="s">
        <v>160</v>
      </c>
      <c r="H844" s="2" t="s">
        <v>185</v>
      </c>
      <c r="I844" s="2">
        <v>3</v>
      </c>
      <c r="J844" s="2">
        <v>4997.28</v>
      </c>
      <c r="K844" s="6">
        <v>0.2</v>
      </c>
      <c r="L844" s="2">
        <v>11993.47</v>
      </c>
      <c r="M844" s="2" t="s">
        <v>81</v>
      </c>
      <c r="N844" s="2" t="s">
        <v>59</v>
      </c>
      <c r="O844" s="2" t="s">
        <v>60</v>
      </c>
      <c r="P844" s="2" t="s">
        <v>50</v>
      </c>
      <c r="Q844">
        <f t="shared" si="67"/>
        <v>14991.84</v>
      </c>
      <c r="R844">
        <f t="shared" si="68"/>
        <v>11993.472000000002</v>
      </c>
      <c r="U844">
        <f t="shared" si="69"/>
        <v>7935.7313319672139</v>
      </c>
    </row>
    <row r="845" spans="1:21" ht="15.75" customHeight="1" x14ac:dyDescent="0.3">
      <c r="A845" s="2" t="s">
        <v>1115</v>
      </c>
      <c r="B845" s="4" t="s">
        <v>134</v>
      </c>
      <c r="C845" s="4" t="str">
        <f t="shared" si="65"/>
        <v>Thursday</v>
      </c>
      <c r="D845" s="4" t="str">
        <f t="shared" si="66"/>
        <v>May-2025</v>
      </c>
      <c r="E845" s="2" t="s">
        <v>43</v>
      </c>
      <c r="F845" s="2" t="s">
        <v>44</v>
      </c>
      <c r="G845" s="2" t="s">
        <v>45</v>
      </c>
      <c r="H845" s="2" t="s">
        <v>63</v>
      </c>
      <c r="I845" s="2">
        <v>4</v>
      </c>
      <c r="J845" s="2">
        <v>4365.6499999999996</v>
      </c>
      <c r="K845" s="6">
        <v>0.1</v>
      </c>
      <c r="L845" s="2">
        <v>15716.34</v>
      </c>
      <c r="M845" s="2" t="s">
        <v>95</v>
      </c>
      <c r="N845" s="2" t="s">
        <v>48</v>
      </c>
      <c r="O845" s="2" t="s">
        <v>90</v>
      </c>
      <c r="P845" s="2" t="s">
        <v>50</v>
      </c>
      <c r="Q845">
        <f t="shared" si="67"/>
        <v>17462.599999999999</v>
      </c>
      <c r="R845">
        <f t="shared" si="68"/>
        <v>15716.339999999998</v>
      </c>
      <c r="U845">
        <f t="shared" si="69"/>
        <v>7295.6662896825355</v>
      </c>
    </row>
    <row r="846" spans="1:21" ht="15.75" customHeight="1" x14ac:dyDescent="0.3">
      <c r="A846" s="2" t="s">
        <v>1116</v>
      </c>
      <c r="B846" s="4" t="s">
        <v>98</v>
      </c>
      <c r="C846" s="4" t="str">
        <f t="shared" si="65"/>
        <v>Wednesday</v>
      </c>
      <c r="D846" s="4" t="str">
        <f t="shared" si="66"/>
        <v>Jun-2025</v>
      </c>
      <c r="E846" s="2" t="s">
        <v>88</v>
      </c>
      <c r="F846" s="2" t="s">
        <v>54</v>
      </c>
      <c r="G846" s="2" t="s">
        <v>57</v>
      </c>
      <c r="H846" s="2" t="s">
        <v>58</v>
      </c>
      <c r="I846" s="2">
        <v>5</v>
      </c>
      <c r="J846" s="2">
        <v>3462.31</v>
      </c>
      <c r="K846" s="6">
        <v>0.22</v>
      </c>
      <c r="L846" s="2">
        <v>13503.01</v>
      </c>
      <c r="M846" s="2" t="s">
        <v>81</v>
      </c>
      <c r="N846" s="2" t="s">
        <v>65</v>
      </c>
      <c r="O846" s="2" t="s">
        <v>49</v>
      </c>
      <c r="P846" s="2" t="s">
        <v>50</v>
      </c>
      <c r="Q846">
        <f t="shared" si="67"/>
        <v>17311.55</v>
      </c>
      <c r="R846">
        <f t="shared" si="68"/>
        <v>13503.009</v>
      </c>
      <c r="U846">
        <f t="shared" si="69"/>
        <v>7560.0974409448818</v>
      </c>
    </row>
    <row r="847" spans="1:21" ht="15.75" customHeight="1" x14ac:dyDescent="0.3">
      <c r="A847" s="2" t="s">
        <v>1117</v>
      </c>
      <c r="B847" s="4" t="s">
        <v>124</v>
      </c>
      <c r="C847" s="4" t="str">
        <f t="shared" si="65"/>
        <v>Friday</v>
      </c>
      <c r="D847" s="4" t="str">
        <f t="shared" si="66"/>
        <v>Apr-2025</v>
      </c>
      <c r="E847" s="2" t="s">
        <v>53</v>
      </c>
      <c r="F847" s="2" t="s">
        <v>54</v>
      </c>
      <c r="G847" s="2" t="s">
        <v>45</v>
      </c>
      <c r="H847" s="2" t="s">
        <v>63</v>
      </c>
      <c r="I847" s="2">
        <v>3</v>
      </c>
      <c r="J847" s="2">
        <v>3421.85</v>
      </c>
      <c r="K847" s="6">
        <v>0.06</v>
      </c>
      <c r="L847" s="2">
        <v>9649.6200000000008</v>
      </c>
      <c r="M847" s="2" t="s">
        <v>81</v>
      </c>
      <c r="N847" s="2" t="s">
        <v>48</v>
      </c>
      <c r="O847" s="2" t="s">
        <v>60</v>
      </c>
      <c r="P847" s="2" t="s">
        <v>50</v>
      </c>
      <c r="Q847">
        <f t="shared" si="67"/>
        <v>10265.549999999999</v>
      </c>
      <c r="R847">
        <f t="shared" si="68"/>
        <v>9649.6169999999984</v>
      </c>
      <c r="U847">
        <f t="shared" si="69"/>
        <v>7295.6662896825355</v>
      </c>
    </row>
    <row r="848" spans="1:21" ht="15.75" customHeight="1" x14ac:dyDescent="0.3">
      <c r="A848" s="2" t="s">
        <v>1118</v>
      </c>
      <c r="B848" s="4" t="s">
        <v>167</v>
      </c>
      <c r="C848" s="4" t="str">
        <f t="shared" si="65"/>
        <v>Wednesday</v>
      </c>
      <c r="D848" s="4" t="str">
        <f t="shared" si="66"/>
        <v>Mar-2025</v>
      </c>
      <c r="E848" s="2" t="s">
        <v>83</v>
      </c>
      <c r="F848" s="2" t="s">
        <v>77</v>
      </c>
      <c r="G848" s="2" t="s">
        <v>45</v>
      </c>
      <c r="H848" s="2" t="s">
        <v>63</v>
      </c>
      <c r="I848" s="2">
        <v>1</v>
      </c>
      <c r="J848" s="2">
        <v>3697.96</v>
      </c>
      <c r="K848" s="6">
        <v>7.0000000000000007E-2</v>
      </c>
      <c r="L848" s="2">
        <v>3439.1</v>
      </c>
      <c r="M848" s="2" t="s">
        <v>74</v>
      </c>
      <c r="N848" s="2" t="s">
        <v>59</v>
      </c>
      <c r="O848" s="2" t="s">
        <v>90</v>
      </c>
      <c r="P848" s="2" t="s">
        <v>69</v>
      </c>
      <c r="Q848">
        <f t="shared" si="67"/>
        <v>3697.96</v>
      </c>
      <c r="R848">
        <f t="shared" si="68"/>
        <v>3439.1027999999997</v>
      </c>
      <c r="U848">
        <f t="shared" si="69"/>
        <v>7935.7313319672139</v>
      </c>
    </row>
    <row r="849" spans="1:21" ht="15.75" customHeight="1" x14ac:dyDescent="0.3">
      <c r="A849" s="2" t="s">
        <v>1119</v>
      </c>
      <c r="B849" s="4" t="s">
        <v>217</v>
      </c>
      <c r="C849" s="4" t="str">
        <f t="shared" si="65"/>
        <v>Friday</v>
      </c>
      <c r="D849" s="4" t="str">
        <f t="shared" si="66"/>
        <v>Jun-2025</v>
      </c>
      <c r="E849" s="2" t="s">
        <v>88</v>
      </c>
      <c r="F849" s="2" t="s">
        <v>77</v>
      </c>
      <c r="G849" s="2" t="s">
        <v>57</v>
      </c>
      <c r="H849" s="2" t="s">
        <v>128</v>
      </c>
      <c r="I849" s="2">
        <v>3</v>
      </c>
      <c r="J849" s="2">
        <v>4178.54</v>
      </c>
      <c r="K849" s="6">
        <v>0.25</v>
      </c>
      <c r="L849" s="2">
        <v>9401.7199999999993</v>
      </c>
      <c r="M849" s="2" t="s">
        <v>74</v>
      </c>
      <c r="N849" s="2" t="s">
        <v>48</v>
      </c>
      <c r="O849" s="2" t="s">
        <v>60</v>
      </c>
      <c r="P849" s="2" t="s">
        <v>69</v>
      </c>
      <c r="Q849">
        <f t="shared" si="67"/>
        <v>12535.619999999999</v>
      </c>
      <c r="R849">
        <f t="shared" si="68"/>
        <v>9401.7150000000001</v>
      </c>
      <c r="U849">
        <f t="shared" si="69"/>
        <v>7295.6662896825355</v>
      </c>
    </row>
    <row r="850" spans="1:21" ht="15.75" customHeight="1" x14ac:dyDescent="0.3">
      <c r="A850" s="2" t="s">
        <v>1120</v>
      </c>
      <c r="B850" s="4" t="s">
        <v>805</v>
      </c>
      <c r="C850" s="4" t="str">
        <f t="shared" si="65"/>
        <v>Saturday</v>
      </c>
      <c r="D850" s="4" t="str">
        <f t="shared" si="66"/>
        <v>Jun-2025</v>
      </c>
      <c r="E850" s="2" t="s">
        <v>68</v>
      </c>
      <c r="F850" s="2" t="s">
        <v>44</v>
      </c>
      <c r="G850" s="2" t="s">
        <v>45</v>
      </c>
      <c r="H850" s="2" t="s">
        <v>73</v>
      </c>
      <c r="I850" s="2">
        <v>2</v>
      </c>
      <c r="J850" s="2">
        <v>935.12</v>
      </c>
      <c r="K850" s="6">
        <v>0.24</v>
      </c>
      <c r="L850" s="2">
        <v>1421.38</v>
      </c>
      <c r="M850" s="2" t="s">
        <v>47</v>
      </c>
      <c r="N850" s="2" t="s">
        <v>48</v>
      </c>
      <c r="O850" s="2" t="s">
        <v>49</v>
      </c>
      <c r="P850" s="2" t="s">
        <v>50</v>
      </c>
      <c r="Q850">
        <f t="shared" si="67"/>
        <v>1870.24</v>
      </c>
      <c r="R850">
        <f t="shared" si="68"/>
        <v>1421.3824</v>
      </c>
      <c r="U850">
        <f t="shared" si="69"/>
        <v>7295.6662896825355</v>
      </c>
    </row>
    <row r="851" spans="1:21" ht="15.75" customHeight="1" x14ac:dyDescent="0.3">
      <c r="A851" s="2" t="s">
        <v>1121</v>
      </c>
      <c r="B851" s="4" t="s">
        <v>494</v>
      </c>
      <c r="C851" s="4" t="str">
        <f t="shared" si="65"/>
        <v>Saturday</v>
      </c>
      <c r="D851" s="4" t="str">
        <f t="shared" si="66"/>
        <v>Apr-2025</v>
      </c>
      <c r="E851" s="2" t="s">
        <v>43</v>
      </c>
      <c r="F851" s="2" t="s">
        <v>44</v>
      </c>
      <c r="G851" s="2" t="s">
        <v>45</v>
      </c>
      <c r="H851" s="2" t="s">
        <v>78</v>
      </c>
      <c r="I851" s="2">
        <v>2</v>
      </c>
      <c r="J851" s="2">
        <v>3623.96</v>
      </c>
      <c r="K851" s="6">
        <v>0.17</v>
      </c>
      <c r="L851" s="2">
        <v>6015.77</v>
      </c>
      <c r="M851" s="2" t="s">
        <v>74</v>
      </c>
      <c r="N851" s="2" t="s">
        <v>65</v>
      </c>
      <c r="O851" s="2" t="s">
        <v>49</v>
      </c>
      <c r="P851" s="2" t="s">
        <v>50</v>
      </c>
      <c r="Q851">
        <f t="shared" si="67"/>
        <v>7247.92</v>
      </c>
      <c r="R851">
        <f t="shared" si="68"/>
        <v>6015.7735999999995</v>
      </c>
      <c r="U851">
        <f t="shared" si="69"/>
        <v>7560.0974409448818</v>
      </c>
    </row>
    <row r="852" spans="1:21" ht="15.75" customHeight="1" x14ac:dyDescent="0.3">
      <c r="A852" s="2" t="s">
        <v>1122</v>
      </c>
      <c r="B852" s="4" t="s">
        <v>620</v>
      </c>
      <c r="C852" s="4" t="str">
        <f t="shared" si="65"/>
        <v>Sunday</v>
      </c>
      <c r="D852" s="4" t="str">
        <f t="shared" si="66"/>
        <v>Mar-2025</v>
      </c>
      <c r="E852" s="2" t="s">
        <v>53</v>
      </c>
      <c r="F852" s="2" t="s">
        <v>72</v>
      </c>
      <c r="G852" s="2" t="s">
        <v>57</v>
      </c>
      <c r="H852" s="2" t="s">
        <v>141</v>
      </c>
      <c r="I852" s="2">
        <v>5</v>
      </c>
      <c r="J852" s="2">
        <v>3855.05</v>
      </c>
      <c r="K852" s="6">
        <v>0.15</v>
      </c>
      <c r="L852" s="2">
        <v>16383.96</v>
      </c>
      <c r="M852" s="2" t="s">
        <v>81</v>
      </c>
      <c r="N852" s="2" t="s">
        <v>48</v>
      </c>
      <c r="O852" s="2" t="s">
        <v>49</v>
      </c>
      <c r="P852" s="2" t="s">
        <v>50</v>
      </c>
      <c r="Q852">
        <f t="shared" si="67"/>
        <v>19275.25</v>
      </c>
      <c r="R852">
        <f t="shared" si="68"/>
        <v>16383.9625</v>
      </c>
      <c r="U852">
        <f t="shared" si="69"/>
        <v>7295.6662896825355</v>
      </c>
    </row>
    <row r="853" spans="1:21" ht="15.75" customHeight="1" x14ac:dyDescent="0.3">
      <c r="A853" s="2" t="s">
        <v>1123</v>
      </c>
      <c r="B853" s="4" t="s">
        <v>354</v>
      </c>
      <c r="C853" s="4" t="str">
        <f t="shared" si="65"/>
        <v>Thursday</v>
      </c>
      <c r="D853" s="4" t="str">
        <f t="shared" si="66"/>
        <v>Jun-2025</v>
      </c>
      <c r="E853" s="2" t="s">
        <v>88</v>
      </c>
      <c r="F853" s="2" t="s">
        <v>77</v>
      </c>
      <c r="G853" s="2" t="s">
        <v>84</v>
      </c>
      <c r="H853" s="2" t="s">
        <v>85</v>
      </c>
      <c r="I853" s="2">
        <v>1</v>
      </c>
      <c r="J853" s="2">
        <v>1525.78</v>
      </c>
      <c r="K853" s="6">
        <v>0.03</v>
      </c>
      <c r="L853" s="2">
        <v>1480.01</v>
      </c>
      <c r="M853" s="2" t="s">
        <v>47</v>
      </c>
      <c r="N853" s="2" t="s">
        <v>65</v>
      </c>
      <c r="O853" s="2" t="s">
        <v>60</v>
      </c>
      <c r="P853" s="2" t="s">
        <v>50</v>
      </c>
      <c r="Q853">
        <f t="shared" si="67"/>
        <v>1525.78</v>
      </c>
      <c r="R853">
        <f t="shared" si="68"/>
        <v>1480.0065999999999</v>
      </c>
      <c r="U853">
        <f t="shared" si="69"/>
        <v>7560.0974409448818</v>
      </c>
    </row>
    <row r="854" spans="1:21" ht="15.75" customHeight="1" x14ac:dyDescent="0.3">
      <c r="A854" s="2" t="s">
        <v>1124</v>
      </c>
      <c r="B854" s="4" t="s">
        <v>172</v>
      </c>
      <c r="C854" s="4" t="str">
        <f t="shared" si="65"/>
        <v>Sunday</v>
      </c>
      <c r="D854" s="4" t="str">
        <f t="shared" si="66"/>
        <v>Feb-2025</v>
      </c>
      <c r="E854" s="2" t="s">
        <v>88</v>
      </c>
      <c r="F854" s="2" t="s">
        <v>77</v>
      </c>
      <c r="G854" s="2" t="s">
        <v>45</v>
      </c>
      <c r="H854" s="2" t="s">
        <v>63</v>
      </c>
      <c r="I854" s="2">
        <v>5</v>
      </c>
      <c r="J854" s="2">
        <v>3710.9</v>
      </c>
      <c r="K854" s="6">
        <v>0.08</v>
      </c>
      <c r="L854" s="2">
        <v>17070.14</v>
      </c>
      <c r="M854" s="2" t="s">
        <v>81</v>
      </c>
      <c r="N854" s="2" t="s">
        <v>65</v>
      </c>
      <c r="O854" s="2" t="s">
        <v>49</v>
      </c>
      <c r="P854" s="2" t="s">
        <v>142</v>
      </c>
      <c r="Q854">
        <f t="shared" si="67"/>
        <v>18554.5</v>
      </c>
      <c r="R854">
        <f t="shared" si="68"/>
        <v>17070.14</v>
      </c>
      <c r="U854">
        <f t="shared" si="69"/>
        <v>7560.0974409448818</v>
      </c>
    </row>
    <row r="855" spans="1:21" ht="15.75" customHeight="1" x14ac:dyDescent="0.3">
      <c r="A855" s="2" t="s">
        <v>1125</v>
      </c>
      <c r="B855" s="4" t="s">
        <v>342</v>
      </c>
      <c r="C855" s="4" t="str">
        <f t="shared" si="65"/>
        <v>Tuesday</v>
      </c>
      <c r="D855" s="4" t="str">
        <f t="shared" si="66"/>
        <v>May-2025</v>
      </c>
      <c r="E855" s="2" t="s">
        <v>43</v>
      </c>
      <c r="F855" s="2" t="s">
        <v>54</v>
      </c>
      <c r="G855" s="2" t="s">
        <v>84</v>
      </c>
      <c r="H855" s="2" t="s">
        <v>89</v>
      </c>
      <c r="I855" s="2">
        <v>5</v>
      </c>
      <c r="J855" s="2">
        <v>2994.8</v>
      </c>
      <c r="K855" s="6">
        <v>0.03</v>
      </c>
      <c r="L855" s="2">
        <v>14524.78</v>
      </c>
      <c r="M855" s="2" t="s">
        <v>47</v>
      </c>
      <c r="N855" s="2" t="s">
        <v>59</v>
      </c>
      <c r="O855" s="2" t="s">
        <v>90</v>
      </c>
      <c r="P855" s="2" t="s">
        <v>50</v>
      </c>
      <c r="Q855">
        <f t="shared" si="67"/>
        <v>14974</v>
      </c>
      <c r="R855">
        <f t="shared" si="68"/>
        <v>14524.779999999999</v>
      </c>
      <c r="U855">
        <f t="shared" si="69"/>
        <v>7935.7313319672139</v>
      </c>
    </row>
    <row r="856" spans="1:21" ht="15.75" customHeight="1" x14ac:dyDescent="0.3">
      <c r="A856" s="2" t="s">
        <v>1126</v>
      </c>
      <c r="B856" s="4" t="s">
        <v>225</v>
      </c>
      <c r="C856" s="4" t="str">
        <f t="shared" si="65"/>
        <v>Thursday</v>
      </c>
      <c r="D856" s="4" t="str">
        <f t="shared" si="66"/>
        <v>Jun-2025</v>
      </c>
      <c r="E856" s="2" t="s">
        <v>83</v>
      </c>
      <c r="F856" s="2" t="s">
        <v>44</v>
      </c>
      <c r="G856" s="2" t="s">
        <v>160</v>
      </c>
      <c r="H856" s="2" t="s">
        <v>161</v>
      </c>
      <c r="I856" s="2">
        <v>5</v>
      </c>
      <c r="J856" s="2">
        <v>1488.62</v>
      </c>
      <c r="K856" s="6">
        <v>0.19</v>
      </c>
      <c r="L856" s="2">
        <v>6028.91</v>
      </c>
      <c r="M856" s="2" t="s">
        <v>74</v>
      </c>
      <c r="N856" s="2" t="s">
        <v>48</v>
      </c>
      <c r="O856" s="2" t="s">
        <v>49</v>
      </c>
      <c r="P856" s="2" t="s">
        <v>50</v>
      </c>
      <c r="Q856">
        <f t="shared" si="67"/>
        <v>7443.0999999999995</v>
      </c>
      <c r="R856">
        <f t="shared" si="68"/>
        <v>6028.9110000000001</v>
      </c>
      <c r="U856">
        <f t="shared" si="69"/>
        <v>7295.6662896825355</v>
      </c>
    </row>
    <row r="857" spans="1:21" ht="15.75" customHeight="1" x14ac:dyDescent="0.3">
      <c r="A857" s="2" t="s">
        <v>1127</v>
      </c>
      <c r="B857" s="4" t="s">
        <v>492</v>
      </c>
      <c r="C857" s="4" t="str">
        <f t="shared" si="65"/>
        <v>Saturday</v>
      </c>
      <c r="D857" s="4" t="str">
        <f t="shared" si="66"/>
        <v>Apr-2025</v>
      </c>
      <c r="E857" s="2" t="s">
        <v>43</v>
      </c>
      <c r="F857" s="2" t="s">
        <v>44</v>
      </c>
      <c r="G857" s="2" t="s">
        <v>160</v>
      </c>
      <c r="H857" s="2" t="s">
        <v>193</v>
      </c>
      <c r="I857" s="2">
        <v>2</v>
      </c>
      <c r="J857" s="2">
        <v>2525.63</v>
      </c>
      <c r="K857" s="6">
        <v>0.18</v>
      </c>
      <c r="L857" s="2">
        <v>4142.03</v>
      </c>
      <c r="M857" s="2" t="s">
        <v>64</v>
      </c>
      <c r="N857" s="2" t="s">
        <v>65</v>
      </c>
      <c r="O857" s="2" t="s">
        <v>60</v>
      </c>
      <c r="P857" s="2" t="s">
        <v>96</v>
      </c>
      <c r="Q857">
        <f t="shared" si="67"/>
        <v>5051.26</v>
      </c>
      <c r="R857">
        <f t="shared" si="68"/>
        <v>4142.0332000000008</v>
      </c>
      <c r="U857">
        <f t="shared" si="69"/>
        <v>7560.0974409448818</v>
      </c>
    </row>
    <row r="858" spans="1:21" ht="15.75" customHeight="1" x14ac:dyDescent="0.3">
      <c r="A858" s="2" t="s">
        <v>1128</v>
      </c>
      <c r="B858" s="4" t="s">
        <v>145</v>
      </c>
      <c r="C858" s="4" t="str">
        <f t="shared" si="65"/>
        <v>Monday</v>
      </c>
      <c r="D858" s="4" t="str">
        <f t="shared" si="66"/>
        <v>Mar-2025</v>
      </c>
      <c r="E858" s="2" t="s">
        <v>88</v>
      </c>
      <c r="F858" s="2" t="s">
        <v>54</v>
      </c>
      <c r="G858" s="2" t="s">
        <v>160</v>
      </c>
      <c r="H858" s="2" t="s">
        <v>161</v>
      </c>
      <c r="I858" s="2">
        <v>1</v>
      </c>
      <c r="J858" s="2">
        <v>4623.47</v>
      </c>
      <c r="K858" s="6">
        <v>0.19</v>
      </c>
      <c r="L858" s="2">
        <v>3745.01</v>
      </c>
      <c r="M858" s="2" t="s">
        <v>47</v>
      </c>
      <c r="N858" s="2" t="s">
        <v>59</v>
      </c>
      <c r="O858" s="2" t="s">
        <v>60</v>
      </c>
      <c r="P858" s="2" t="s">
        <v>50</v>
      </c>
      <c r="Q858">
        <f t="shared" si="67"/>
        <v>4623.47</v>
      </c>
      <c r="R858">
        <f t="shared" si="68"/>
        <v>3745.0107000000003</v>
      </c>
      <c r="U858">
        <f t="shared" si="69"/>
        <v>7935.7313319672139</v>
      </c>
    </row>
    <row r="859" spans="1:21" ht="15.75" customHeight="1" x14ac:dyDescent="0.3">
      <c r="A859" s="2" t="s">
        <v>1129</v>
      </c>
      <c r="B859" s="4" t="s">
        <v>722</v>
      </c>
      <c r="C859" s="4" t="str">
        <f t="shared" si="65"/>
        <v>Saturday</v>
      </c>
      <c r="D859" s="4" t="str">
        <f t="shared" si="66"/>
        <v>Feb-2025</v>
      </c>
      <c r="E859" s="2" t="s">
        <v>68</v>
      </c>
      <c r="F859" s="2" t="s">
        <v>54</v>
      </c>
      <c r="G859" s="2" t="s">
        <v>99</v>
      </c>
      <c r="H859" s="2" t="s">
        <v>100</v>
      </c>
      <c r="I859" s="2">
        <v>4</v>
      </c>
      <c r="J859" s="2">
        <v>3421.7</v>
      </c>
      <c r="K859" s="6">
        <v>0.25</v>
      </c>
      <c r="L859" s="2">
        <v>10265.1</v>
      </c>
      <c r="M859" s="2" t="s">
        <v>74</v>
      </c>
      <c r="N859" s="2" t="s">
        <v>65</v>
      </c>
      <c r="O859" s="2" t="s">
        <v>60</v>
      </c>
      <c r="P859" s="2" t="s">
        <v>50</v>
      </c>
      <c r="Q859">
        <f t="shared" si="67"/>
        <v>13686.8</v>
      </c>
      <c r="R859">
        <f t="shared" si="68"/>
        <v>10265.099999999999</v>
      </c>
      <c r="U859">
        <f t="shared" si="69"/>
        <v>7560.0974409448818</v>
      </c>
    </row>
    <row r="860" spans="1:21" ht="15.75" customHeight="1" x14ac:dyDescent="0.3">
      <c r="A860" s="2" t="s">
        <v>1130</v>
      </c>
      <c r="B860" s="4" t="s">
        <v>348</v>
      </c>
      <c r="C860" s="4" t="str">
        <f t="shared" si="65"/>
        <v>Wednesday</v>
      </c>
      <c r="D860" s="4" t="str">
        <f t="shared" si="66"/>
        <v>May-2025</v>
      </c>
      <c r="E860" s="2" t="s">
        <v>88</v>
      </c>
      <c r="F860" s="2" t="s">
        <v>44</v>
      </c>
      <c r="G860" s="2" t="s">
        <v>160</v>
      </c>
      <c r="H860" s="2" t="s">
        <v>180</v>
      </c>
      <c r="I860" s="2">
        <v>1</v>
      </c>
      <c r="J860" s="2">
        <v>741.41</v>
      </c>
      <c r="K860" s="6">
        <v>0.19</v>
      </c>
      <c r="L860" s="2">
        <v>600.54</v>
      </c>
      <c r="M860" s="2" t="s">
        <v>64</v>
      </c>
      <c r="N860" s="2" t="s">
        <v>65</v>
      </c>
      <c r="O860" s="2" t="s">
        <v>49</v>
      </c>
      <c r="P860" s="2" t="s">
        <v>142</v>
      </c>
      <c r="Q860">
        <f t="shared" si="67"/>
        <v>741.41</v>
      </c>
      <c r="R860">
        <f t="shared" si="68"/>
        <v>600.5421</v>
      </c>
      <c r="U860">
        <f t="shared" si="69"/>
        <v>7560.0974409448818</v>
      </c>
    </row>
    <row r="861" spans="1:21" ht="15.75" customHeight="1" x14ac:dyDescent="0.3">
      <c r="A861" s="2" t="s">
        <v>1131</v>
      </c>
      <c r="B861" s="4" t="s">
        <v>393</v>
      </c>
      <c r="C861" s="4" t="str">
        <f t="shared" si="65"/>
        <v>Thursday</v>
      </c>
      <c r="D861" s="4" t="str">
        <f t="shared" si="66"/>
        <v>Feb-2025</v>
      </c>
      <c r="E861" s="2" t="s">
        <v>88</v>
      </c>
      <c r="F861" s="2" t="s">
        <v>77</v>
      </c>
      <c r="G861" s="2" t="s">
        <v>160</v>
      </c>
      <c r="H861" s="2" t="s">
        <v>185</v>
      </c>
      <c r="I861" s="2">
        <v>4</v>
      </c>
      <c r="J861" s="2">
        <v>3510.18</v>
      </c>
      <c r="K861" s="6">
        <v>7.0000000000000007E-2</v>
      </c>
      <c r="L861" s="2">
        <v>13057.87</v>
      </c>
      <c r="M861" s="2" t="s">
        <v>64</v>
      </c>
      <c r="N861" s="2" t="s">
        <v>48</v>
      </c>
      <c r="O861" s="2" t="s">
        <v>90</v>
      </c>
      <c r="P861" s="2" t="s">
        <v>50</v>
      </c>
      <c r="Q861">
        <f t="shared" si="67"/>
        <v>14040.72</v>
      </c>
      <c r="R861">
        <f t="shared" si="68"/>
        <v>13057.869599999998</v>
      </c>
      <c r="U861">
        <f t="shared" si="69"/>
        <v>7295.6662896825355</v>
      </c>
    </row>
    <row r="862" spans="1:21" ht="15.75" customHeight="1" x14ac:dyDescent="0.3">
      <c r="A862" s="2" t="s">
        <v>1132</v>
      </c>
      <c r="B862" s="4" t="s">
        <v>299</v>
      </c>
      <c r="C862" s="4" t="str">
        <f t="shared" si="65"/>
        <v>Sunday</v>
      </c>
      <c r="D862" s="4" t="str">
        <f t="shared" si="66"/>
        <v>Jun-2025</v>
      </c>
      <c r="E862" s="2" t="s">
        <v>43</v>
      </c>
      <c r="F862" s="2" t="s">
        <v>77</v>
      </c>
      <c r="G862" s="2" t="s">
        <v>99</v>
      </c>
      <c r="H862" s="2" t="s">
        <v>100</v>
      </c>
      <c r="I862" s="2">
        <v>2</v>
      </c>
      <c r="J862" s="2">
        <v>1945.12</v>
      </c>
      <c r="K862" s="6">
        <v>0.25</v>
      </c>
      <c r="L862" s="2">
        <v>2917.68</v>
      </c>
      <c r="M862" s="2" t="s">
        <v>64</v>
      </c>
      <c r="N862" s="2" t="s">
        <v>48</v>
      </c>
      <c r="O862" s="2" t="s">
        <v>49</v>
      </c>
      <c r="P862" s="2" t="s">
        <v>69</v>
      </c>
      <c r="Q862">
        <f t="shared" si="67"/>
        <v>3890.24</v>
      </c>
      <c r="R862">
        <f t="shared" si="68"/>
        <v>2917.68</v>
      </c>
      <c r="U862">
        <f t="shared" si="69"/>
        <v>7295.6662896825355</v>
      </c>
    </row>
    <row r="863" spans="1:21" ht="15.75" customHeight="1" x14ac:dyDescent="0.3">
      <c r="A863" s="2" t="s">
        <v>1133</v>
      </c>
      <c r="B863" s="4" t="s">
        <v>254</v>
      </c>
      <c r="C863" s="4" t="str">
        <f t="shared" si="65"/>
        <v>Tuesday</v>
      </c>
      <c r="D863" s="4" t="str">
        <f t="shared" si="66"/>
        <v>May-2025</v>
      </c>
      <c r="E863" s="2" t="s">
        <v>83</v>
      </c>
      <c r="F863" s="2" t="s">
        <v>54</v>
      </c>
      <c r="G863" s="2" t="s">
        <v>45</v>
      </c>
      <c r="H863" s="2" t="s">
        <v>63</v>
      </c>
      <c r="I863" s="2">
        <v>1</v>
      </c>
      <c r="J863" s="2">
        <v>4903.3599999999997</v>
      </c>
      <c r="K863" s="6">
        <v>0.16</v>
      </c>
      <c r="L863" s="2">
        <v>4118.82</v>
      </c>
      <c r="M863" s="2" t="s">
        <v>47</v>
      </c>
      <c r="N863" s="2" t="s">
        <v>48</v>
      </c>
      <c r="O863" s="2" t="s">
        <v>49</v>
      </c>
      <c r="P863" s="2" t="s">
        <v>96</v>
      </c>
      <c r="Q863">
        <f t="shared" si="67"/>
        <v>4903.3599999999997</v>
      </c>
      <c r="R863">
        <f t="shared" si="68"/>
        <v>4118.8224</v>
      </c>
      <c r="U863">
        <f t="shared" si="69"/>
        <v>7295.6662896825355</v>
      </c>
    </row>
    <row r="864" spans="1:21" ht="15.75" customHeight="1" x14ac:dyDescent="0.3">
      <c r="A864" s="2" t="s">
        <v>1134</v>
      </c>
      <c r="B864" s="4" t="s">
        <v>67</v>
      </c>
      <c r="C864" s="4" t="str">
        <f t="shared" si="65"/>
        <v>Tuesday</v>
      </c>
      <c r="D864" s="4" t="str">
        <f t="shared" si="66"/>
        <v>Feb-2025</v>
      </c>
      <c r="E864" s="2" t="s">
        <v>53</v>
      </c>
      <c r="F864" s="2" t="s">
        <v>54</v>
      </c>
      <c r="G864" s="2" t="s">
        <v>84</v>
      </c>
      <c r="H864" s="2" t="s">
        <v>119</v>
      </c>
      <c r="I864" s="2">
        <v>4</v>
      </c>
      <c r="J864" s="2">
        <v>2494.27</v>
      </c>
      <c r="K864" s="6">
        <v>0.17</v>
      </c>
      <c r="L864" s="2">
        <v>8280.98</v>
      </c>
      <c r="M864" s="2" t="s">
        <v>95</v>
      </c>
      <c r="N864" s="2" t="s">
        <v>48</v>
      </c>
      <c r="O864" s="2" t="s">
        <v>90</v>
      </c>
      <c r="P864" s="2" t="s">
        <v>142</v>
      </c>
      <c r="Q864">
        <f t="shared" si="67"/>
        <v>9977.08</v>
      </c>
      <c r="R864">
        <f t="shared" si="68"/>
        <v>8280.9763999999996</v>
      </c>
      <c r="U864">
        <f t="shared" si="69"/>
        <v>7295.6662896825355</v>
      </c>
    </row>
    <row r="865" spans="1:21" ht="15.75" customHeight="1" x14ac:dyDescent="0.3">
      <c r="A865" s="2" t="s">
        <v>1135</v>
      </c>
      <c r="B865" s="4" t="s">
        <v>176</v>
      </c>
      <c r="C865" s="4" t="str">
        <f t="shared" si="65"/>
        <v>Saturday</v>
      </c>
      <c r="D865" s="4" t="str">
        <f t="shared" si="66"/>
        <v>May-2025</v>
      </c>
      <c r="E865" s="2" t="s">
        <v>83</v>
      </c>
      <c r="F865" s="2" t="s">
        <v>44</v>
      </c>
      <c r="G865" s="2" t="s">
        <v>45</v>
      </c>
      <c r="H865" s="2" t="s">
        <v>73</v>
      </c>
      <c r="I865" s="2">
        <v>4</v>
      </c>
      <c r="J865" s="2">
        <v>1899.88</v>
      </c>
      <c r="K865" s="6">
        <v>0.03</v>
      </c>
      <c r="L865" s="2">
        <v>7371.53</v>
      </c>
      <c r="M865" s="2" t="s">
        <v>81</v>
      </c>
      <c r="N865" s="2" t="s">
        <v>59</v>
      </c>
      <c r="O865" s="2" t="s">
        <v>90</v>
      </c>
      <c r="P865" s="2" t="s">
        <v>50</v>
      </c>
      <c r="Q865">
        <f t="shared" si="67"/>
        <v>7599.52</v>
      </c>
      <c r="R865">
        <f t="shared" si="68"/>
        <v>7371.5344000000005</v>
      </c>
      <c r="U865">
        <f t="shared" si="69"/>
        <v>7935.7313319672139</v>
      </c>
    </row>
    <row r="866" spans="1:21" ht="15.75" customHeight="1" x14ac:dyDescent="0.3">
      <c r="A866" s="2" t="s">
        <v>1136</v>
      </c>
      <c r="B866" s="4" t="s">
        <v>449</v>
      </c>
      <c r="C866" s="4" t="str">
        <f t="shared" si="65"/>
        <v>Tuesday</v>
      </c>
      <c r="D866" s="4" t="str">
        <f t="shared" si="66"/>
        <v>Jun-2025</v>
      </c>
      <c r="E866" s="2" t="s">
        <v>53</v>
      </c>
      <c r="F866" s="2" t="s">
        <v>77</v>
      </c>
      <c r="G866" s="2" t="s">
        <v>57</v>
      </c>
      <c r="H866" s="2" t="s">
        <v>110</v>
      </c>
      <c r="I866" s="2">
        <v>5</v>
      </c>
      <c r="J866" s="2">
        <v>2449.54</v>
      </c>
      <c r="K866" s="6">
        <v>0.17</v>
      </c>
      <c r="L866" s="2">
        <v>10165.59</v>
      </c>
      <c r="M866" s="2" t="s">
        <v>64</v>
      </c>
      <c r="N866" s="2" t="s">
        <v>59</v>
      </c>
      <c r="O866" s="2" t="s">
        <v>90</v>
      </c>
      <c r="P866" s="2" t="s">
        <v>50</v>
      </c>
      <c r="Q866">
        <f t="shared" si="67"/>
        <v>12247.7</v>
      </c>
      <c r="R866">
        <f t="shared" si="68"/>
        <v>10165.591</v>
      </c>
      <c r="U866">
        <f t="shared" si="69"/>
        <v>7935.7313319672139</v>
      </c>
    </row>
    <row r="867" spans="1:21" ht="15.75" customHeight="1" x14ac:dyDescent="0.3">
      <c r="A867" s="2" t="s">
        <v>1137</v>
      </c>
      <c r="B867" s="4" t="s">
        <v>718</v>
      </c>
      <c r="C867" s="4" t="str">
        <f t="shared" si="65"/>
        <v>Monday</v>
      </c>
      <c r="D867" s="4" t="str">
        <f t="shared" si="66"/>
        <v>Apr-2025</v>
      </c>
      <c r="E867" s="2" t="s">
        <v>68</v>
      </c>
      <c r="F867" s="2" t="s">
        <v>77</v>
      </c>
      <c r="G867" s="2" t="s">
        <v>84</v>
      </c>
      <c r="H867" s="2" t="s">
        <v>89</v>
      </c>
      <c r="I867" s="2">
        <v>3</v>
      </c>
      <c r="J867" s="2">
        <v>411.14</v>
      </c>
      <c r="K867" s="6">
        <v>0.23</v>
      </c>
      <c r="L867" s="2">
        <v>949.73</v>
      </c>
      <c r="M867" s="2" t="s">
        <v>47</v>
      </c>
      <c r="N867" s="2" t="s">
        <v>48</v>
      </c>
      <c r="O867" s="2" t="s">
        <v>49</v>
      </c>
      <c r="P867" s="2" t="s">
        <v>50</v>
      </c>
      <c r="Q867">
        <f t="shared" si="67"/>
        <v>1233.42</v>
      </c>
      <c r="R867">
        <f t="shared" si="68"/>
        <v>949.73340000000007</v>
      </c>
      <c r="U867">
        <f t="shared" si="69"/>
        <v>7295.6662896825355</v>
      </c>
    </row>
    <row r="868" spans="1:21" ht="15.75" customHeight="1" x14ac:dyDescent="0.3">
      <c r="A868" s="2" t="s">
        <v>1138</v>
      </c>
      <c r="B868" s="4" t="s">
        <v>458</v>
      </c>
      <c r="C868" s="4" t="str">
        <f t="shared" si="65"/>
        <v>Monday</v>
      </c>
      <c r="D868" s="4" t="str">
        <f t="shared" si="66"/>
        <v>Apr-2025</v>
      </c>
      <c r="E868" s="2" t="s">
        <v>68</v>
      </c>
      <c r="F868" s="2" t="s">
        <v>44</v>
      </c>
      <c r="G868" s="2" t="s">
        <v>45</v>
      </c>
      <c r="H868" s="2" t="s">
        <v>73</v>
      </c>
      <c r="I868" s="2">
        <v>4</v>
      </c>
      <c r="J868" s="2">
        <v>413.27</v>
      </c>
      <c r="K868" s="6">
        <v>0.21</v>
      </c>
      <c r="L868" s="2">
        <v>1305.93</v>
      </c>
      <c r="M868" s="2" t="s">
        <v>64</v>
      </c>
      <c r="N868" s="2" t="s">
        <v>59</v>
      </c>
      <c r="O868" s="2" t="s">
        <v>49</v>
      </c>
      <c r="P868" s="2" t="s">
        <v>142</v>
      </c>
      <c r="Q868">
        <f t="shared" si="67"/>
        <v>1653.08</v>
      </c>
      <c r="R868">
        <f t="shared" si="68"/>
        <v>1305.9331999999999</v>
      </c>
      <c r="U868">
        <f t="shared" si="69"/>
        <v>7935.7313319672139</v>
      </c>
    </row>
    <row r="869" spans="1:21" ht="15.75" customHeight="1" x14ac:dyDescent="0.3">
      <c r="A869" s="2" t="s">
        <v>1139</v>
      </c>
      <c r="B869" s="4" t="s">
        <v>375</v>
      </c>
      <c r="C869" s="4" t="str">
        <f t="shared" si="65"/>
        <v>Sunday</v>
      </c>
      <c r="D869" s="4" t="str">
        <f t="shared" si="66"/>
        <v>May-2025</v>
      </c>
      <c r="E869" s="2" t="s">
        <v>88</v>
      </c>
      <c r="F869" s="2" t="s">
        <v>44</v>
      </c>
      <c r="G869" s="2" t="s">
        <v>99</v>
      </c>
      <c r="H869" s="2" t="s">
        <v>100</v>
      </c>
      <c r="I869" s="2">
        <v>2</v>
      </c>
      <c r="J869" s="2">
        <v>126.09</v>
      </c>
      <c r="K869" s="6">
        <v>0.11</v>
      </c>
      <c r="L869" s="2">
        <v>224.44</v>
      </c>
      <c r="M869" s="2" t="s">
        <v>64</v>
      </c>
      <c r="N869" s="2" t="s">
        <v>59</v>
      </c>
      <c r="O869" s="2" t="s">
        <v>60</v>
      </c>
      <c r="P869" s="2" t="s">
        <v>50</v>
      </c>
      <c r="Q869">
        <f t="shared" si="67"/>
        <v>252.18</v>
      </c>
      <c r="R869">
        <f t="shared" si="68"/>
        <v>224.4402</v>
      </c>
      <c r="U869">
        <f t="shared" si="69"/>
        <v>7935.7313319672139</v>
      </c>
    </row>
    <row r="870" spans="1:21" ht="15.75" customHeight="1" x14ac:dyDescent="0.3">
      <c r="A870" s="2" t="s">
        <v>1140</v>
      </c>
      <c r="B870" s="4" t="s">
        <v>471</v>
      </c>
      <c r="C870" s="4" t="str">
        <f t="shared" si="65"/>
        <v>Tuesday</v>
      </c>
      <c r="D870" s="4" t="str">
        <f t="shared" si="66"/>
        <v>Feb-2025</v>
      </c>
      <c r="E870" s="2" t="s">
        <v>88</v>
      </c>
      <c r="F870" s="2" t="s">
        <v>72</v>
      </c>
      <c r="G870" s="2" t="s">
        <v>57</v>
      </c>
      <c r="H870" s="2" t="s">
        <v>110</v>
      </c>
      <c r="I870" s="2">
        <v>3</v>
      </c>
      <c r="J870" s="2">
        <v>4272.1099999999997</v>
      </c>
      <c r="K870" s="6">
        <v>0.01</v>
      </c>
      <c r="L870" s="2">
        <v>12688.17</v>
      </c>
      <c r="M870" s="2" t="s">
        <v>95</v>
      </c>
      <c r="N870" s="2" t="s">
        <v>59</v>
      </c>
      <c r="O870" s="2" t="s">
        <v>90</v>
      </c>
      <c r="P870" s="2" t="s">
        <v>50</v>
      </c>
      <c r="Q870">
        <f t="shared" si="67"/>
        <v>12816.329999999998</v>
      </c>
      <c r="R870">
        <f t="shared" si="68"/>
        <v>12688.166699999998</v>
      </c>
      <c r="U870">
        <f t="shared" si="69"/>
        <v>7935.7313319672139</v>
      </c>
    </row>
    <row r="871" spans="1:21" ht="15.75" customHeight="1" x14ac:dyDescent="0.3">
      <c r="A871" s="2" t="s">
        <v>1141</v>
      </c>
      <c r="B871" s="4" t="s">
        <v>67</v>
      </c>
      <c r="C871" s="4" t="str">
        <f t="shared" si="65"/>
        <v>Tuesday</v>
      </c>
      <c r="D871" s="4" t="str">
        <f t="shared" si="66"/>
        <v>Feb-2025</v>
      </c>
      <c r="E871" s="2" t="s">
        <v>83</v>
      </c>
      <c r="F871" s="2" t="s">
        <v>54</v>
      </c>
      <c r="G871" s="2" t="s">
        <v>57</v>
      </c>
      <c r="H871" s="2" t="s">
        <v>110</v>
      </c>
      <c r="I871" s="2">
        <v>3</v>
      </c>
      <c r="J871" s="2">
        <v>326.20999999999998</v>
      </c>
      <c r="K871" s="6">
        <v>0.24</v>
      </c>
      <c r="L871" s="2">
        <v>743.76</v>
      </c>
      <c r="M871" s="2" t="s">
        <v>95</v>
      </c>
      <c r="N871" s="2" t="s">
        <v>48</v>
      </c>
      <c r="O871" s="2" t="s">
        <v>60</v>
      </c>
      <c r="P871" s="2" t="s">
        <v>50</v>
      </c>
      <c r="Q871">
        <f t="shared" si="67"/>
        <v>978.62999999999988</v>
      </c>
      <c r="R871">
        <f t="shared" si="68"/>
        <v>743.75879999999995</v>
      </c>
      <c r="U871">
        <f t="shared" si="69"/>
        <v>7295.6662896825355</v>
      </c>
    </row>
    <row r="872" spans="1:21" ht="15.75" customHeight="1" x14ac:dyDescent="0.3">
      <c r="A872" s="2" t="s">
        <v>1142</v>
      </c>
      <c r="B872" s="4" t="s">
        <v>519</v>
      </c>
      <c r="C872" s="4" t="str">
        <f t="shared" si="65"/>
        <v>Saturday</v>
      </c>
      <c r="D872" s="4" t="str">
        <f t="shared" si="66"/>
        <v>Mar-2025</v>
      </c>
      <c r="E872" s="2" t="s">
        <v>68</v>
      </c>
      <c r="F872" s="2" t="s">
        <v>44</v>
      </c>
      <c r="G872" s="2" t="s">
        <v>84</v>
      </c>
      <c r="H872" s="2" t="s">
        <v>89</v>
      </c>
      <c r="I872" s="2">
        <v>5</v>
      </c>
      <c r="J872" s="2">
        <v>2601.89</v>
      </c>
      <c r="K872" s="6">
        <v>0.17</v>
      </c>
      <c r="L872" s="2">
        <v>10797.84</v>
      </c>
      <c r="M872" s="2" t="s">
        <v>81</v>
      </c>
      <c r="N872" s="2" t="s">
        <v>59</v>
      </c>
      <c r="O872" s="2" t="s">
        <v>49</v>
      </c>
      <c r="P872" s="2" t="s">
        <v>50</v>
      </c>
      <c r="Q872">
        <f t="shared" si="67"/>
        <v>13009.449999999999</v>
      </c>
      <c r="R872">
        <f t="shared" si="68"/>
        <v>10797.843499999999</v>
      </c>
      <c r="U872">
        <f t="shared" si="69"/>
        <v>7935.7313319672139</v>
      </c>
    </row>
    <row r="873" spans="1:21" ht="15.75" customHeight="1" x14ac:dyDescent="0.3">
      <c r="A873" s="2" t="s">
        <v>1143</v>
      </c>
      <c r="B873" s="4" t="s">
        <v>211</v>
      </c>
      <c r="C873" s="4" t="str">
        <f t="shared" si="65"/>
        <v>Saturday</v>
      </c>
      <c r="D873" s="4" t="str">
        <f t="shared" si="66"/>
        <v>Jan-2025</v>
      </c>
      <c r="E873" s="2" t="s">
        <v>43</v>
      </c>
      <c r="F873" s="2" t="s">
        <v>77</v>
      </c>
      <c r="G873" s="2" t="s">
        <v>99</v>
      </c>
      <c r="H873" s="2" t="s">
        <v>122</v>
      </c>
      <c r="I873" s="2">
        <v>5</v>
      </c>
      <c r="J873" s="2">
        <v>2805.15</v>
      </c>
      <c r="K873" s="6">
        <v>0.15</v>
      </c>
      <c r="L873" s="2">
        <v>11921.89</v>
      </c>
      <c r="M873" s="2" t="s">
        <v>47</v>
      </c>
      <c r="N873" s="2" t="s">
        <v>48</v>
      </c>
      <c r="O873" s="2" t="s">
        <v>60</v>
      </c>
      <c r="P873" s="2" t="s">
        <v>50</v>
      </c>
      <c r="Q873">
        <f t="shared" si="67"/>
        <v>14025.75</v>
      </c>
      <c r="R873">
        <f t="shared" si="68"/>
        <v>11921.887499999999</v>
      </c>
      <c r="U873">
        <f t="shared" si="69"/>
        <v>7295.6662896825355</v>
      </c>
    </row>
    <row r="874" spans="1:21" ht="15.75" customHeight="1" x14ac:dyDescent="0.3">
      <c r="A874" s="2" t="s">
        <v>1144</v>
      </c>
      <c r="B874" s="4" t="s">
        <v>511</v>
      </c>
      <c r="C874" s="4" t="str">
        <f t="shared" si="65"/>
        <v>Wednesday</v>
      </c>
      <c r="D874" s="4" t="str">
        <f t="shared" si="66"/>
        <v>May-2025</v>
      </c>
      <c r="E874" s="2" t="s">
        <v>68</v>
      </c>
      <c r="F874" s="2" t="s">
        <v>44</v>
      </c>
      <c r="G874" s="2" t="s">
        <v>84</v>
      </c>
      <c r="H874" s="2" t="s">
        <v>93</v>
      </c>
      <c r="I874" s="2">
        <v>4</v>
      </c>
      <c r="J874" s="2">
        <v>3283.87</v>
      </c>
      <c r="K874" s="6">
        <v>0.04</v>
      </c>
      <c r="L874" s="2">
        <v>12610.06</v>
      </c>
      <c r="M874" s="2" t="s">
        <v>81</v>
      </c>
      <c r="N874" s="2" t="s">
        <v>65</v>
      </c>
      <c r="O874" s="2" t="s">
        <v>60</v>
      </c>
      <c r="P874" s="2" t="s">
        <v>69</v>
      </c>
      <c r="Q874">
        <f t="shared" si="67"/>
        <v>13135.48</v>
      </c>
      <c r="R874">
        <f t="shared" si="68"/>
        <v>12610.060799999999</v>
      </c>
      <c r="U874">
        <f t="shared" si="69"/>
        <v>7560.0974409448818</v>
      </c>
    </row>
    <row r="875" spans="1:21" ht="15.75" customHeight="1" x14ac:dyDescent="0.3">
      <c r="A875" s="2" t="s">
        <v>1145</v>
      </c>
      <c r="B875" s="4" t="s">
        <v>658</v>
      </c>
      <c r="C875" s="4" t="str">
        <f t="shared" si="65"/>
        <v>Thursday</v>
      </c>
      <c r="D875" s="4" t="str">
        <f t="shared" si="66"/>
        <v>Feb-2025</v>
      </c>
      <c r="E875" s="2" t="s">
        <v>68</v>
      </c>
      <c r="F875" s="2" t="s">
        <v>72</v>
      </c>
      <c r="G875" s="2" t="s">
        <v>84</v>
      </c>
      <c r="H875" s="2" t="s">
        <v>119</v>
      </c>
      <c r="I875" s="2">
        <v>3</v>
      </c>
      <c r="J875" s="2">
        <v>4977.26</v>
      </c>
      <c r="K875" s="6">
        <v>0.17</v>
      </c>
      <c r="L875" s="2">
        <v>12393.38</v>
      </c>
      <c r="M875" s="2" t="s">
        <v>47</v>
      </c>
      <c r="N875" s="2" t="s">
        <v>48</v>
      </c>
      <c r="O875" s="2" t="s">
        <v>90</v>
      </c>
      <c r="P875" s="2" t="s">
        <v>50</v>
      </c>
      <c r="Q875">
        <f t="shared" si="67"/>
        <v>14931.78</v>
      </c>
      <c r="R875">
        <f t="shared" si="68"/>
        <v>12393.377399999999</v>
      </c>
      <c r="U875">
        <f t="shared" si="69"/>
        <v>7295.6662896825355</v>
      </c>
    </row>
    <row r="876" spans="1:21" ht="15.75" customHeight="1" x14ac:dyDescent="0.3">
      <c r="A876" s="2" t="s">
        <v>1146</v>
      </c>
      <c r="B876" s="4" t="s">
        <v>121</v>
      </c>
      <c r="C876" s="4" t="str">
        <f t="shared" si="65"/>
        <v>Monday</v>
      </c>
      <c r="D876" s="4" t="str">
        <f t="shared" si="66"/>
        <v>Feb-2025</v>
      </c>
      <c r="E876" s="2" t="s">
        <v>83</v>
      </c>
      <c r="F876" s="2" t="s">
        <v>44</v>
      </c>
      <c r="G876" s="2" t="s">
        <v>57</v>
      </c>
      <c r="H876" s="2" t="s">
        <v>110</v>
      </c>
      <c r="I876" s="2">
        <v>4</v>
      </c>
      <c r="J876" s="2">
        <v>1956.82</v>
      </c>
      <c r="K876" s="6">
        <v>0.24</v>
      </c>
      <c r="L876" s="2">
        <v>5948.73</v>
      </c>
      <c r="M876" s="2" t="s">
        <v>47</v>
      </c>
      <c r="N876" s="2" t="s">
        <v>65</v>
      </c>
      <c r="O876" s="2" t="s">
        <v>90</v>
      </c>
      <c r="P876" s="2" t="s">
        <v>50</v>
      </c>
      <c r="Q876">
        <f t="shared" si="67"/>
        <v>7827.28</v>
      </c>
      <c r="R876">
        <f t="shared" si="68"/>
        <v>5948.7327999999998</v>
      </c>
      <c r="U876">
        <f t="shared" si="69"/>
        <v>7560.0974409448818</v>
      </c>
    </row>
    <row r="877" spans="1:21" ht="15.75" customHeight="1" x14ac:dyDescent="0.3">
      <c r="A877" s="2" t="s">
        <v>1147</v>
      </c>
      <c r="B877" s="4" t="s">
        <v>288</v>
      </c>
      <c r="C877" s="4" t="str">
        <f t="shared" si="65"/>
        <v>Monday</v>
      </c>
      <c r="D877" s="4" t="str">
        <f t="shared" si="66"/>
        <v>Feb-2025</v>
      </c>
      <c r="E877" s="2" t="s">
        <v>68</v>
      </c>
      <c r="F877" s="2" t="s">
        <v>72</v>
      </c>
      <c r="G877" s="2" t="s">
        <v>57</v>
      </c>
      <c r="H877" s="2" t="s">
        <v>128</v>
      </c>
      <c r="I877" s="2">
        <v>3</v>
      </c>
      <c r="J877" s="2">
        <v>3236.87</v>
      </c>
      <c r="K877" s="6">
        <v>0.09</v>
      </c>
      <c r="L877" s="2">
        <v>8836.66</v>
      </c>
      <c r="M877" s="2" t="s">
        <v>74</v>
      </c>
      <c r="N877" s="2" t="s">
        <v>48</v>
      </c>
      <c r="O877" s="2" t="s">
        <v>60</v>
      </c>
      <c r="P877" s="2" t="s">
        <v>50</v>
      </c>
      <c r="Q877">
        <f t="shared" si="67"/>
        <v>9710.61</v>
      </c>
      <c r="R877">
        <f t="shared" si="68"/>
        <v>8836.6550999999999</v>
      </c>
      <c r="U877">
        <f t="shared" si="69"/>
        <v>7295.6662896825355</v>
      </c>
    </row>
    <row r="878" spans="1:21" ht="15.75" customHeight="1" x14ac:dyDescent="0.3">
      <c r="A878" s="2" t="s">
        <v>1148</v>
      </c>
      <c r="B878" s="4" t="s">
        <v>178</v>
      </c>
      <c r="C878" s="4" t="str">
        <f t="shared" si="65"/>
        <v>Sunday</v>
      </c>
      <c r="D878" s="4" t="str">
        <f t="shared" si="66"/>
        <v>Mar-2025</v>
      </c>
      <c r="E878" s="2" t="s">
        <v>53</v>
      </c>
      <c r="F878" s="2" t="s">
        <v>77</v>
      </c>
      <c r="G878" s="2" t="s">
        <v>99</v>
      </c>
      <c r="H878" s="2" t="s">
        <v>107</v>
      </c>
      <c r="I878" s="2">
        <v>2</v>
      </c>
      <c r="J878" s="2">
        <v>1955.3</v>
      </c>
      <c r="K878" s="6">
        <v>0.03</v>
      </c>
      <c r="L878" s="2">
        <v>3793.28</v>
      </c>
      <c r="M878" s="2" t="s">
        <v>95</v>
      </c>
      <c r="N878" s="2" t="s">
        <v>65</v>
      </c>
      <c r="O878" s="2" t="s">
        <v>90</v>
      </c>
      <c r="P878" s="2" t="s">
        <v>50</v>
      </c>
      <c r="Q878">
        <f t="shared" si="67"/>
        <v>3910.6</v>
      </c>
      <c r="R878">
        <f t="shared" si="68"/>
        <v>3793.2819999999997</v>
      </c>
      <c r="U878">
        <f t="shared" si="69"/>
        <v>7560.0974409448818</v>
      </c>
    </row>
    <row r="879" spans="1:21" ht="15.75" customHeight="1" x14ac:dyDescent="0.3">
      <c r="A879" s="2" t="s">
        <v>1149</v>
      </c>
      <c r="B879" s="4" t="s">
        <v>297</v>
      </c>
      <c r="C879" s="4" t="str">
        <f t="shared" si="65"/>
        <v>Thursday</v>
      </c>
      <c r="D879" s="4" t="str">
        <f t="shared" si="66"/>
        <v>Mar-2025</v>
      </c>
      <c r="E879" s="2" t="s">
        <v>53</v>
      </c>
      <c r="F879" s="2" t="s">
        <v>44</v>
      </c>
      <c r="G879" s="2" t="s">
        <v>160</v>
      </c>
      <c r="H879" s="2" t="s">
        <v>185</v>
      </c>
      <c r="I879" s="2">
        <v>5</v>
      </c>
      <c r="J879" s="2">
        <v>4340.45</v>
      </c>
      <c r="K879" s="6">
        <v>0.14000000000000001</v>
      </c>
      <c r="L879" s="2">
        <v>18663.939999999999</v>
      </c>
      <c r="M879" s="2" t="s">
        <v>64</v>
      </c>
      <c r="N879" s="2" t="s">
        <v>65</v>
      </c>
      <c r="O879" s="2" t="s">
        <v>49</v>
      </c>
      <c r="P879" s="2" t="s">
        <v>69</v>
      </c>
      <c r="Q879">
        <f t="shared" si="67"/>
        <v>21702.25</v>
      </c>
      <c r="R879">
        <f t="shared" si="68"/>
        <v>18663.935000000001</v>
      </c>
      <c r="U879">
        <f t="shared" si="69"/>
        <v>7560.0974409448818</v>
      </c>
    </row>
    <row r="880" spans="1:21" ht="15.75" customHeight="1" x14ac:dyDescent="0.3">
      <c r="A880" s="2" t="s">
        <v>1150</v>
      </c>
      <c r="B880" s="4" t="s">
        <v>98</v>
      </c>
      <c r="C880" s="4" t="str">
        <f t="shared" si="65"/>
        <v>Wednesday</v>
      </c>
      <c r="D880" s="4" t="str">
        <f t="shared" si="66"/>
        <v>Jun-2025</v>
      </c>
      <c r="E880" s="2" t="s">
        <v>83</v>
      </c>
      <c r="F880" s="2" t="s">
        <v>54</v>
      </c>
      <c r="G880" s="2" t="s">
        <v>99</v>
      </c>
      <c r="H880" s="2" t="s">
        <v>107</v>
      </c>
      <c r="I880" s="2">
        <v>5</v>
      </c>
      <c r="J880" s="2">
        <v>2803.19</v>
      </c>
      <c r="K880" s="6">
        <v>0.22</v>
      </c>
      <c r="L880" s="2">
        <v>10932.44</v>
      </c>
      <c r="M880" s="2" t="s">
        <v>47</v>
      </c>
      <c r="N880" s="2" t="s">
        <v>65</v>
      </c>
      <c r="O880" s="2" t="s">
        <v>60</v>
      </c>
      <c r="P880" s="2" t="s">
        <v>50</v>
      </c>
      <c r="Q880">
        <f t="shared" si="67"/>
        <v>14015.95</v>
      </c>
      <c r="R880">
        <f t="shared" si="68"/>
        <v>10932.441000000001</v>
      </c>
      <c r="U880">
        <f t="shared" si="69"/>
        <v>7560.0974409448818</v>
      </c>
    </row>
    <row r="881" spans="1:21" ht="15.75" customHeight="1" x14ac:dyDescent="0.3">
      <c r="A881" s="2" t="s">
        <v>1151</v>
      </c>
      <c r="B881" s="4" t="s">
        <v>204</v>
      </c>
      <c r="C881" s="4" t="str">
        <f t="shared" si="65"/>
        <v>Thursday</v>
      </c>
      <c r="D881" s="4" t="str">
        <f t="shared" si="66"/>
        <v>Apr-2025</v>
      </c>
      <c r="E881" s="2" t="s">
        <v>68</v>
      </c>
      <c r="F881" s="2" t="s">
        <v>44</v>
      </c>
      <c r="G881" s="2" t="s">
        <v>160</v>
      </c>
      <c r="H881" s="2" t="s">
        <v>193</v>
      </c>
      <c r="I881" s="2">
        <v>2</v>
      </c>
      <c r="J881" s="2">
        <v>799.08</v>
      </c>
      <c r="K881" s="6">
        <v>0.14000000000000001</v>
      </c>
      <c r="L881" s="2">
        <v>1374.42</v>
      </c>
      <c r="M881" s="2" t="s">
        <v>47</v>
      </c>
      <c r="N881" s="2" t="s">
        <v>59</v>
      </c>
      <c r="O881" s="2" t="s">
        <v>60</v>
      </c>
      <c r="P881" s="2" t="s">
        <v>69</v>
      </c>
      <c r="Q881">
        <f t="shared" si="67"/>
        <v>1598.16</v>
      </c>
      <c r="R881">
        <f t="shared" si="68"/>
        <v>1374.4176</v>
      </c>
      <c r="U881">
        <f t="shared" si="69"/>
        <v>7935.7313319672139</v>
      </c>
    </row>
    <row r="882" spans="1:21" ht="15.75" customHeight="1" x14ac:dyDescent="0.3">
      <c r="A882" s="2" t="s">
        <v>1152</v>
      </c>
      <c r="B882" s="4" t="s">
        <v>211</v>
      </c>
      <c r="C882" s="4" t="str">
        <f t="shared" si="65"/>
        <v>Saturday</v>
      </c>
      <c r="D882" s="4" t="str">
        <f t="shared" si="66"/>
        <v>Jan-2025</v>
      </c>
      <c r="E882" s="2" t="s">
        <v>68</v>
      </c>
      <c r="F882" s="2" t="s">
        <v>72</v>
      </c>
      <c r="G882" s="2" t="s">
        <v>160</v>
      </c>
      <c r="H882" s="2" t="s">
        <v>161</v>
      </c>
      <c r="I882" s="2">
        <v>4</v>
      </c>
      <c r="J882" s="2">
        <v>997.21</v>
      </c>
      <c r="K882" s="6">
        <v>0.25</v>
      </c>
      <c r="L882" s="2">
        <v>2991.63</v>
      </c>
      <c r="M882" s="2" t="s">
        <v>74</v>
      </c>
      <c r="N882" s="2" t="s">
        <v>59</v>
      </c>
      <c r="O882" s="2" t="s">
        <v>60</v>
      </c>
      <c r="P882" s="2" t="s">
        <v>50</v>
      </c>
      <c r="Q882">
        <f t="shared" si="67"/>
        <v>3988.84</v>
      </c>
      <c r="R882">
        <f t="shared" si="68"/>
        <v>2991.63</v>
      </c>
      <c r="U882">
        <f t="shared" si="69"/>
        <v>7935.7313319672139</v>
      </c>
    </row>
    <row r="883" spans="1:21" ht="15.75" customHeight="1" x14ac:dyDescent="0.3">
      <c r="A883" s="2" t="s">
        <v>1153</v>
      </c>
      <c r="B883" s="4" t="s">
        <v>360</v>
      </c>
      <c r="C883" s="4" t="str">
        <f t="shared" si="65"/>
        <v>Wednesday</v>
      </c>
      <c r="D883" s="4" t="str">
        <f t="shared" si="66"/>
        <v>Jan-2025</v>
      </c>
      <c r="E883" s="2" t="s">
        <v>43</v>
      </c>
      <c r="F883" s="2" t="s">
        <v>44</v>
      </c>
      <c r="G883" s="2" t="s">
        <v>84</v>
      </c>
      <c r="H883" s="2" t="s">
        <v>119</v>
      </c>
      <c r="I883" s="2">
        <v>4</v>
      </c>
      <c r="J883" s="2">
        <v>3875.83</v>
      </c>
      <c r="K883" s="6">
        <v>0.21</v>
      </c>
      <c r="L883" s="2">
        <v>12247.62</v>
      </c>
      <c r="M883" s="2" t="s">
        <v>95</v>
      </c>
      <c r="N883" s="2" t="s">
        <v>65</v>
      </c>
      <c r="O883" s="2" t="s">
        <v>49</v>
      </c>
      <c r="P883" s="2" t="s">
        <v>50</v>
      </c>
      <c r="Q883">
        <f t="shared" si="67"/>
        <v>15503.32</v>
      </c>
      <c r="R883">
        <f t="shared" si="68"/>
        <v>12247.622800000001</v>
      </c>
      <c r="U883">
        <f t="shared" si="69"/>
        <v>7560.0974409448818</v>
      </c>
    </row>
    <row r="884" spans="1:21" ht="15.75" customHeight="1" x14ac:dyDescent="0.3">
      <c r="A884" s="2" t="s">
        <v>1154</v>
      </c>
      <c r="B884" s="4" t="s">
        <v>373</v>
      </c>
      <c r="C884" s="4" t="str">
        <f t="shared" si="65"/>
        <v>Saturday</v>
      </c>
      <c r="D884" s="4" t="str">
        <f t="shared" si="66"/>
        <v>Feb-2025</v>
      </c>
      <c r="E884" s="2" t="s">
        <v>88</v>
      </c>
      <c r="F884" s="2" t="s">
        <v>44</v>
      </c>
      <c r="G884" s="2" t="s">
        <v>99</v>
      </c>
      <c r="H884" s="2" t="s">
        <v>100</v>
      </c>
      <c r="I884" s="2">
        <v>1</v>
      </c>
      <c r="J884" s="2">
        <v>3742.71</v>
      </c>
      <c r="K884" s="6">
        <v>0.14000000000000001</v>
      </c>
      <c r="L884" s="2">
        <v>3218.73</v>
      </c>
      <c r="M884" s="2" t="s">
        <v>64</v>
      </c>
      <c r="N884" s="2" t="s">
        <v>48</v>
      </c>
      <c r="O884" s="2" t="s">
        <v>60</v>
      </c>
      <c r="P884" s="2" t="s">
        <v>96</v>
      </c>
      <c r="Q884">
        <f t="shared" si="67"/>
        <v>3742.71</v>
      </c>
      <c r="R884">
        <f t="shared" si="68"/>
        <v>3218.7305999999999</v>
      </c>
      <c r="U884">
        <f t="shared" si="69"/>
        <v>7295.6662896825355</v>
      </c>
    </row>
    <row r="885" spans="1:21" ht="15.75" customHeight="1" x14ac:dyDescent="0.3">
      <c r="A885" s="2" t="s">
        <v>1155</v>
      </c>
      <c r="B885" s="4" t="s">
        <v>239</v>
      </c>
      <c r="C885" s="4" t="str">
        <f t="shared" si="65"/>
        <v>Sunday</v>
      </c>
      <c r="D885" s="4" t="str">
        <f t="shared" si="66"/>
        <v>Feb-2025</v>
      </c>
      <c r="E885" s="2" t="s">
        <v>83</v>
      </c>
      <c r="F885" s="2" t="s">
        <v>77</v>
      </c>
      <c r="G885" s="2" t="s">
        <v>84</v>
      </c>
      <c r="H885" s="2" t="s">
        <v>119</v>
      </c>
      <c r="I885" s="2">
        <v>5</v>
      </c>
      <c r="J885" s="2">
        <v>3519.62</v>
      </c>
      <c r="K885" s="6">
        <v>0.1</v>
      </c>
      <c r="L885" s="2">
        <v>15838.29</v>
      </c>
      <c r="M885" s="2" t="s">
        <v>74</v>
      </c>
      <c r="N885" s="2" t="s">
        <v>59</v>
      </c>
      <c r="O885" s="2" t="s">
        <v>49</v>
      </c>
      <c r="P885" s="2" t="s">
        <v>69</v>
      </c>
      <c r="Q885">
        <f t="shared" si="67"/>
        <v>17598.099999999999</v>
      </c>
      <c r="R885">
        <f t="shared" si="68"/>
        <v>15838.289999999999</v>
      </c>
      <c r="U885">
        <f t="shared" si="69"/>
        <v>7935.7313319672139</v>
      </c>
    </row>
    <row r="886" spans="1:21" ht="15.75" customHeight="1" x14ac:dyDescent="0.3">
      <c r="A886" s="2" t="s">
        <v>1156</v>
      </c>
      <c r="B886" s="4" t="s">
        <v>385</v>
      </c>
      <c r="C886" s="4" t="str">
        <f t="shared" si="65"/>
        <v>Tuesday</v>
      </c>
      <c r="D886" s="4" t="str">
        <f t="shared" si="66"/>
        <v>Mar-2025</v>
      </c>
      <c r="E886" s="2" t="s">
        <v>68</v>
      </c>
      <c r="F886" s="2" t="s">
        <v>77</v>
      </c>
      <c r="G886" s="2" t="s">
        <v>45</v>
      </c>
      <c r="H886" s="2" t="s">
        <v>73</v>
      </c>
      <c r="I886" s="2">
        <v>5</v>
      </c>
      <c r="J886" s="2">
        <v>3451.98</v>
      </c>
      <c r="K886" s="6">
        <v>0.01</v>
      </c>
      <c r="L886" s="2">
        <v>17087.3</v>
      </c>
      <c r="M886" s="2" t="s">
        <v>81</v>
      </c>
      <c r="N886" s="2" t="s">
        <v>48</v>
      </c>
      <c r="O886" s="2" t="s">
        <v>60</v>
      </c>
      <c r="P886" s="2" t="s">
        <v>50</v>
      </c>
      <c r="Q886">
        <f t="shared" si="67"/>
        <v>17259.900000000001</v>
      </c>
      <c r="R886">
        <f t="shared" si="68"/>
        <v>17087.300999999999</v>
      </c>
      <c r="U886">
        <f t="shared" si="69"/>
        <v>7295.6662896825355</v>
      </c>
    </row>
    <row r="887" spans="1:21" ht="15.75" customHeight="1" x14ac:dyDescent="0.3">
      <c r="A887" s="2" t="s">
        <v>1157</v>
      </c>
      <c r="B887" s="4" t="s">
        <v>832</v>
      </c>
      <c r="C887" s="4" t="str">
        <f t="shared" si="65"/>
        <v>Saturday</v>
      </c>
      <c r="D887" s="4" t="str">
        <f t="shared" si="66"/>
        <v>May-2025</v>
      </c>
      <c r="E887" s="2" t="s">
        <v>88</v>
      </c>
      <c r="F887" s="2" t="s">
        <v>54</v>
      </c>
      <c r="G887" s="2" t="s">
        <v>57</v>
      </c>
      <c r="H887" s="2" t="s">
        <v>110</v>
      </c>
      <c r="I887" s="2">
        <v>2</v>
      </c>
      <c r="J887" s="2">
        <v>2617.0500000000002</v>
      </c>
      <c r="K887" s="6">
        <v>0.24</v>
      </c>
      <c r="L887" s="2">
        <v>3977.92</v>
      </c>
      <c r="M887" s="2" t="s">
        <v>95</v>
      </c>
      <c r="N887" s="2" t="s">
        <v>65</v>
      </c>
      <c r="O887" s="2" t="s">
        <v>60</v>
      </c>
      <c r="P887" s="2" t="s">
        <v>50</v>
      </c>
      <c r="Q887">
        <f t="shared" si="67"/>
        <v>5234.1000000000004</v>
      </c>
      <c r="R887">
        <f t="shared" si="68"/>
        <v>3977.9160000000002</v>
      </c>
      <c r="U887">
        <f t="shared" si="69"/>
        <v>7560.0974409448818</v>
      </c>
    </row>
    <row r="888" spans="1:21" ht="15.75" customHeight="1" x14ac:dyDescent="0.3">
      <c r="A888" s="2" t="s">
        <v>1158</v>
      </c>
      <c r="B888" s="4" t="s">
        <v>373</v>
      </c>
      <c r="C888" s="4" t="str">
        <f t="shared" si="65"/>
        <v>Saturday</v>
      </c>
      <c r="D888" s="4" t="str">
        <f t="shared" si="66"/>
        <v>Feb-2025</v>
      </c>
      <c r="E888" s="2" t="s">
        <v>43</v>
      </c>
      <c r="F888" s="2" t="s">
        <v>77</v>
      </c>
      <c r="G888" s="2" t="s">
        <v>160</v>
      </c>
      <c r="H888" s="2" t="s">
        <v>193</v>
      </c>
      <c r="I888" s="2">
        <v>1</v>
      </c>
      <c r="J888" s="2">
        <v>1521.32</v>
      </c>
      <c r="K888" s="6">
        <v>0.12</v>
      </c>
      <c r="L888" s="2">
        <v>1338.76</v>
      </c>
      <c r="M888" s="2" t="s">
        <v>47</v>
      </c>
      <c r="N888" s="2" t="s">
        <v>59</v>
      </c>
      <c r="O888" s="2" t="s">
        <v>60</v>
      </c>
      <c r="P888" s="2" t="s">
        <v>50</v>
      </c>
      <c r="Q888">
        <f t="shared" si="67"/>
        <v>1521.32</v>
      </c>
      <c r="R888">
        <f t="shared" si="68"/>
        <v>1338.7616</v>
      </c>
      <c r="U888">
        <f t="shared" si="69"/>
        <v>7935.7313319672139</v>
      </c>
    </row>
    <row r="889" spans="1:21" ht="15.75" customHeight="1" x14ac:dyDescent="0.3">
      <c r="A889" s="2" t="s">
        <v>1159</v>
      </c>
      <c r="B889" s="4" t="s">
        <v>539</v>
      </c>
      <c r="C889" s="4" t="str">
        <f t="shared" si="65"/>
        <v>Tuesday</v>
      </c>
      <c r="D889" s="4" t="str">
        <f t="shared" si="66"/>
        <v>May-2025</v>
      </c>
      <c r="E889" s="2" t="s">
        <v>88</v>
      </c>
      <c r="F889" s="2" t="s">
        <v>54</v>
      </c>
      <c r="G889" s="2" t="s">
        <v>57</v>
      </c>
      <c r="H889" s="2" t="s">
        <v>141</v>
      </c>
      <c r="I889" s="2">
        <v>5</v>
      </c>
      <c r="J889" s="2">
        <v>4146.0600000000004</v>
      </c>
      <c r="K889" s="6">
        <v>0.01</v>
      </c>
      <c r="L889" s="2">
        <v>20523</v>
      </c>
      <c r="M889" s="2" t="s">
        <v>81</v>
      </c>
      <c r="N889" s="2" t="s">
        <v>59</v>
      </c>
      <c r="O889" s="2" t="s">
        <v>60</v>
      </c>
      <c r="P889" s="2" t="s">
        <v>50</v>
      </c>
      <c r="Q889">
        <f t="shared" si="67"/>
        <v>20730.300000000003</v>
      </c>
      <c r="R889">
        <f t="shared" si="68"/>
        <v>20522.997000000003</v>
      </c>
      <c r="U889">
        <f t="shared" si="69"/>
        <v>7935.7313319672139</v>
      </c>
    </row>
    <row r="890" spans="1:21" ht="15.75" customHeight="1" x14ac:dyDescent="0.3">
      <c r="A890" s="2" t="s">
        <v>1160</v>
      </c>
      <c r="B890" s="4" t="s">
        <v>174</v>
      </c>
      <c r="C890" s="4" t="str">
        <f t="shared" si="65"/>
        <v>Thursday</v>
      </c>
      <c r="D890" s="4" t="str">
        <f t="shared" si="66"/>
        <v>Feb-2025</v>
      </c>
      <c r="E890" s="2" t="s">
        <v>43</v>
      </c>
      <c r="F890" s="2" t="s">
        <v>54</v>
      </c>
      <c r="G890" s="2" t="s">
        <v>45</v>
      </c>
      <c r="H890" s="2" t="s">
        <v>73</v>
      </c>
      <c r="I890" s="2">
        <v>1</v>
      </c>
      <c r="J890" s="2">
        <v>125.26</v>
      </c>
      <c r="K890" s="6">
        <v>0.22</v>
      </c>
      <c r="L890" s="2">
        <v>97.7</v>
      </c>
      <c r="M890" s="2" t="s">
        <v>81</v>
      </c>
      <c r="N890" s="2" t="s">
        <v>65</v>
      </c>
      <c r="O890" s="2" t="s">
        <v>90</v>
      </c>
      <c r="P890" s="2" t="s">
        <v>50</v>
      </c>
      <c r="Q890">
        <f t="shared" si="67"/>
        <v>125.26</v>
      </c>
      <c r="R890">
        <f t="shared" si="68"/>
        <v>97.702800000000011</v>
      </c>
      <c r="U890">
        <f t="shared" si="69"/>
        <v>7560.0974409448818</v>
      </c>
    </row>
    <row r="891" spans="1:21" ht="15.75" customHeight="1" x14ac:dyDescent="0.3">
      <c r="A891" s="2" t="s">
        <v>1161</v>
      </c>
      <c r="B891" s="4" t="s">
        <v>316</v>
      </c>
      <c r="C891" s="4" t="str">
        <f t="shared" si="65"/>
        <v>Wednesday</v>
      </c>
      <c r="D891" s="4" t="str">
        <f t="shared" si="66"/>
        <v>Jan-2025</v>
      </c>
      <c r="E891" s="2" t="s">
        <v>83</v>
      </c>
      <c r="F891" s="2" t="s">
        <v>54</v>
      </c>
      <c r="G891" s="2" t="s">
        <v>45</v>
      </c>
      <c r="H891" s="2" t="s">
        <v>73</v>
      </c>
      <c r="I891" s="2">
        <v>5</v>
      </c>
      <c r="J891" s="2">
        <v>2620.16</v>
      </c>
      <c r="K891" s="6">
        <v>0.04</v>
      </c>
      <c r="L891" s="2">
        <v>12576.77</v>
      </c>
      <c r="M891" s="2" t="s">
        <v>47</v>
      </c>
      <c r="N891" s="2" t="s">
        <v>48</v>
      </c>
      <c r="O891" s="2" t="s">
        <v>90</v>
      </c>
      <c r="P891" s="2" t="s">
        <v>50</v>
      </c>
      <c r="Q891">
        <f t="shared" si="67"/>
        <v>13100.8</v>
      </c>
      <c r="R891">
        <f t="shared" si="68"/>
        <v>12576.767999999998</v>
      </c>
      <c r="U891">
        <f t="shared" si="69"/>
        <v>7295.6662896825355</v>
      </c>
    </row>
    <row r="892" spans="1:21" ht="15.75" customHeight="1" x14ac:dyDescent="0.3">
      <c r="A892" s="2" t="s">
        <v>1162</v>
      </c>
      <c r="B892" s="4" t="s">
        <v>880</v>
      </c>
      <c r="C892" s="4" t="str">
        <f t="shared" si="65"/>
        <v>Monday</v>
      </c>
      <c r="D892" s="4" t="str">
        <f t="shared" si="66"/>
        <v>Mar-2025</v>
      </c>
      <c r="E892" s="2" t="s">
        <v>83</v>
      </c>
      <c r="F892" s="2" t="s">
        <v>72</v>
      </c>
      <c r="G892" s="2" t="s">
        <v>160</v>
      </c>
      <c r="H892" s="2" t="s">
        <v>161</v>
      </c>
      <c r="I892" s="2">
        <v>3</v>
      </c>
      <c r="J892" s="2">
        <v>1886.03</v>
      </c>
      <c r="K892" s="6">
        <v>0.22</v>
      </c>
      <c r="L892" s="2">
        <v>4413.3100000000004</v>
      </c>
      <c r="M892" s="2" t="s">
        <v>74</v>
      </c>
      <c r="N892" s="2" t="s">
        <v>65</v>
      </c>
      <c r="O892" s="2" t="s">
        <v>49</v>
      </c>
      <c r="P892" s="2" t="s">
        <v>50</v>
      </c>
      <c r="Q892">
        <f t="shared" si="67"/>
        <v>5658.09</v>
      </c>
      <c r="R892">
        <f t="shared" si="68"/>
        <v>4413.3101999999999</v>
      </c>
      <c r="U892">
        <f t="shared" si="69"/>
        <v>7560.0974409448818</v>
      </c>
    </row>
    <row r="893" spans="1:21" ht="15.75" customHeight="1" x14ac:dyDescent="0.3">
      <c r="A893" s="2" t="s">
        <v>1163</v>
      </c>
      <c r="B893" s="4" t="s">
        <v>576</v>
      </c>
      <c r="C893" s="4" t="str">
        <f t="shared" si="65"/>
        <v>Sunday</v>
      </c>
      <c r="D893" s="4" t="str">
        <f t="shared" si="66"/>
        <v>Mar-2025</v>
      </c>
      <c r="E893" s="2" t="s">
        <v>88</v>
      </c>
      <c r="F893" s="2" t="s">
        <v>77</v>
      </c>
      <c r="G893" s="2" t="s">
        <v>84</v>
      </c>
      <c r="H893" s="2" t="s">
        <v>85</v>
      </c>
      <c r="I893" s="2">
        <v>4</v>
      </c>
      <c r="J893" s="2">
        <v>128.47</v>
      </c>
      <c r="K893" s="6">
        <v>0.22</v>
      </c>
      <c r="L893" s="2">
        <v>400.83</v>
      </c>
      <c r="M893" s="2" t="s">
        <v>47</v>
      </c>
      <c r="N893" s="2" t="s">
        <v>65</v>
      </c>
      <c r="O893" s="2" t="s">
        <v>49</v>
      </c>
      <c r="P893" s="2" t="s">
        <v>50</v>
      </c>
      <c r="Q893">
        <f t="shared" si="67"/>
        <v>513.88</v>
      </c>
      <c r="R893">
        <f t="shared" si="68"/>
        <v>400.82640000000004</v>
      </c>
      <c r="U893">
        <f t="shared" si="69"/>
        <v>7560.0974409448818</v>
      </c>
    </row>
    <row r="894" spans="1:21" ht="15.75" customHeight="1" x14ac:dyDescent="0.3">
      <c r="A894" s="2" t="s">
        <v>1164</v>
      </c>
      <c r="B894" s="4" t="s">
        <v>549</v>
      </c>
      <c r="C894" s="4" t="str">
        <f t="shared" si="65"/>
        <v>Saturday</v>
      </c>
      <c r="D894" s="4" t="str">
        <f t="shared" si="66"/>
        <v>Mar-2025</v>
      </c>
      <c r="E894" s="2" t="s">
        <v>88</v>
      </c>
      <c r="F894" s="2" t="s">
        <v>54</v>
      </c>
      <c r="G894" s="2" t="s">
        <v>160</v>
      </c>
      <c r="H894" s="2" t="s">
        <v>193</v>
      </c>
      <c r="I894" s="2">
        <v>3</v>
      </c>
      <c r="J894" s="2">
        <v>4514.8900000000003</v>
      </c>
      <c r="K894" s="6">
        <v>0.04</v>
      </c>
      <c r="L894" s="2">
        <v>13002.88</v>
      </c>
      <c r="M894" s="2" t="s">
        <v>74</v>
      </c>
      <c r="N894" s="2" t="s">
        <v>65</v>
      </c>
      <c r="O894" s="2" t="s">
        <v>90</v>
      </c>
      <c r="P894" s="2" t="s">
        <v>96</v>
      </c>
      <c r="Q894">
        <f t="shared" si="67"/>
        <v>13544.670000000002</v>
      </c>
      <c r="R894">
        <f t="shared" si="68"/>
        <v>13002.883200000002</v>
      </c>
      <c r="U894">
        <f t="shared" si="69"/>
        <v>7560.0974409448818</v>
      </c>
    </row>
    <row r="895" spans="1:21" ht="15.75" customHeight="1" x14ac:dyDescent="0.3">
      <c r="A895" s="2" t="s">
        <v>1165</v>
      </c>
      <c r="B895" s="4" t="s">
        <v>102</v>
      </c>
      <c r="C895" s="4" t="str">
        <f t="shared" si="65"/>
        <v>Friday</v>
      </c>
      <c r="D895" s="4" t="str">
        <f t="shared" si="66"/>
        <v>Apr-2025</v>
      </c>
      <c r="E895" s="2" t="s">
        <v>83</v>
      </c>
      <c r="F895" s="2" t="s">
        <v>54</v>
      </c>
      <c r="G895" s="2" t="s">
        <v>160</v>
      </c>
      <c r="H895" s="2" t="s">
        <v>193</v>
      </c>
      <c r="I895" s="2">
        <v>4</v>
      </c>
      <c r="J895" s="2">
        <v>4019.12</v>
      </c>
      <c r="K895" s="6">
        <v>0.18</v>
      </c>
      <c r="L895" s="2">
        <v>13182.71</v>
      </c>
      <c r="M895" s="2" t="s">
        <v>74</v>
      </c>
      <c r="N895" s="2" t="s">
        <v>59</v>
      </c>
      <c r="O895" s="2" t="s">
        <v>60</v>
      </c>
      <c r="P895" s="2" t="s">
        <v>50</v>
      </c>
      <c r="Q895">
        <f t="shared" si="67"/>
        <v>16076.48</v>
      </c>
      <c r="R895">
        <f t="shared" si="68"/>
        <v>13182.713600000001</v>
      </c>
      <c r="U895">
        <f t="shared" si="69"/>
        <v>7935.7313319672139</v>
      </c>
    </row>
    <row r="896" spans="1:21" ht="15.75" customHeight="1" x14ac:dyDescent="0.3">
      <c r="A896" s="2" t="s">
        <v>1166</v>
      </c>
      <c r="B896" s="4" t="s">
        <v>389</v>
      </c>
      <c r="C896" s="4" t="str">
        <f t="shared" si="65"/>
        <v>Thursday</v>
      </c>
      <c r="D896" s="4" t="str">
        <f t="shared" si="66"/>
        <v>Apr-2025</v>
      </c>
      <c r="E896" s="2" t="s">
        <v>53</v>
      </c>
      <c r="F896" s="2" t="s">
        <v>77</v>
      </c>
      <c r="G896" s="2" t="s">
        <v>84</v>
      </c>
      <c r="H896" s="2" t="s">
        <v>119</v>
      </c>
      <c r="I896" s="2">
        <v>2</v>
      </c>
      <c r="J896" s="2">
        <v>862.16</v>
      </c>
      <c r="K896" s="6">
        <v>0.13</v>
      </c>
      <c r="L896" s="2">
        <v>1500.16</v>
      </c>
      <c r="M896" s="2" t="s">
        <v>95</v>
      </c>
      <c r="N896" s="2" t="s">
        <v>48</v>
      </c>
      <c r="O896" s="2" t="s">
        <v>49</v>
      </c>
      <c r="P896" s="2" t="s">
        <v>50</v>
      </c>
      <c r="Q896">
        <f t="shared" si="67"/>
        <v>1724.32</v>
      </c>
      <c r="R896">
        <f t="shared" si="68"/>
        <v>1500.1584</v>
      </c>
      <c r="U896">
        <f t="shared" si="69"/>
        <v>7295.6662896825355</v>
      </c>
    </row>
    <row r="897" spans="1:21" ht="15.75" customHeight="1" x14ac:dyDescent="0.3">
      <c r="A897" s="2" t="s">
        <v>1167</v>
      </c>
      <c r="B897" s="4" t="s">
        <v>880</v>
      </c>
      <c r="C897" s="4" t="str">
        <f t="shared" si="65"/>
        <v>Monday</v>
      </c>
      <c r="D897" s="4" t="str">
        <f t="shared" si="66"/>
        <v>Mar-2025</v>
      </c>
      <c r="E897" s="2" t="s">
        <v>68</v>
      </c>
      <c r="F897" s="2" t="s">
        <v>77</v>
      </c>
      <c r="G897" s="2" t="s">
        <v>160</v>
      </c>
      <c r="H897" s="2" t="s">
        <v>185</v>
      </c>
      <c r="I897" s="2">
        <v>4</v>
      </c>
      <c r="J897" s="2">
        <v>1518.39</v>
      </c>
      <c r="K897" s="6">
        <v>0.12</v>
      </c>
      <c r="L897" s="2">
        <v>5344.73</v>
      </c>
      <c r="M897" s="2" t="s">
        <v>95</v>
      </c>
      <c r="N897" s="2" t="s">
        <v>65</v>
      </c>
      <c r="O897" s="2" t="s">
        <v>60</v>
      </c>
      <c r="P897" s="2" t="s">
        <v>50</v>
      </c>
      <c r="Q897">
        <f t="shared" si="67"/>
        <v>6073.56</v>
      </c>
      <c r="R897">
        <f t="shared" si="68"/>
        <v>5344.7328000000007</v>
      </c>
      <c r="U897">
        <f t="shared" si="69"/>
        <v>7560.0974409448818</v>
      </c>
    </row>
    <row r="898" spans="1:21" ht="15.75" customHeight="1" x14ac:dyDescent="0.3">
      <c r="A898" s="2" t="s">
        <v>1168</v>
      </c>
      <c r="B898" s="4" t="s">
        <v>316</v>
      </c>
      <c r="C898" s="4" t="str">
        <f t="shared" si="65"/>
        <v>Wednesday</v>
      </c>
      <c r="D898" s="4" t="str">
        <f t="shared" si="66"/>
        <v>Jan-2025</v>
      </c>
      <c r="E898" s="2" t="s">
        <v>88</v>
      </c>
      <c r="F898" s="2" t="s">
        <v>77</v>
      </c>
      <c r="G898" s="2" t="s">
        <v>57</v>
      </c>
      <c r="H898" s="2" t="s">
        <v>110</v>
      </c>
      <c r="I898" s="2">
        <v>3</v>
      </c>
      <c r="J898" s="2">
        <v>4971.8599999999997</v>
      </c>
      <c r="K898" s="6">
        <v>0.06</v>
      </c>
      <c r="L898" s="2">
        <v>14020.65</v>
      </c>
      <c r="M898" s="2" t="s">
        <v>81</v>
      </c>
      <c r="N898" s="2" t="s">
        <v>48</v>
      </c>
      <c r="O898" s="2" t="s">
        <v>60</v>
      </c>
      <c r="P898" s="2" t="s">
        <v>50</v>
      </c>
      <c r="Q898">
        <f t="shared" si="67"/>
        <v>14915.579999999998</v>
      </c>
      <c r="R898">
        <f t="shared" si="68"/>
        <v>14020.645199999997</v>
      </c>
      <c r="U898">
        <f t="shared" si="69"/>
        <v>7295.6662896825355</v>
      </c>
    </row>
    <row r="899" spans="1:21" ht="15.75" customHeight="1" x14ac:dyDescent="0.3">
      <c r="A899" s="2" t="s">
        <v>1169</v>
      </c>
      <c r="B899" s="4" t="s">
        <v>263</v>
      </c>
      <c r="C899" s="4" t="str">
        <f t="shared" ref="C899:C962" si="70">TEXT(B899,"dddd")</f>
        <v>Wednesday</v>
      </c>
      <c r="D899" s="4" t="str">
        <f t="shared" ref="D899:D962" si="71">TEXT(B899,"MMM-YYYY")</f>
        <v>Feb-2025</v>
      </c>
      <c r="E899" s="2" t="s">
        <v>88</v>
      </c>
      <c r="F899" s="2" t="s">
        <v>72</v>
      </c>
      <c r="G899" s="2" t="s">
        <v>45</v>
      </c>
      <c r="H899" s="2" t="s">
        <v>78</v>
      </c>
      <c r="I899" s="2">
        <v>2</v>
      </c>
      <c r="J899" s="2">
        <v>1223.98</v>
      </c>
      <c r="K899" s="6">
        <v>0.03</v>
      </c>
      <c r="L899" s="2">
        <v>2374.52</v>
      </c>
      <c r="M899" s="2" t="s">
        <v>64</v>
      </c>
      <c r="N899" s="2" t="s">
        <v>59</v>
      </c>
      <c r="O899" s="2" t="s">
        <v>90</v>
      </c>
      <c r="P899" s="2" t="s">
        <v>96</v>
      </c>
      <c r="Q899">
        <f t="shared" ref="Q899:Q962" si="72">J899*I899</f>
        <v>2447.96</v>
      </c>
      <c r="R899">
        <f t="shared" ref="R899:R962" si="73">Q899*(1-K899)</f>
        <v>2374.5212000000001</v>
      </c>
      <c r="U899">
        <f t="shared" ref="U899:U962" si="74">AVERAGEIFS($Q$2:$Q$1501,$N$2:$N$1501,N899)</f>
        <v>7935.7313319672139</v>
      </c>
    </row>
    <row r="900" spans="1:21" ht="15.75" customHeight="1" x14ac:dyDescent="0.3">
      <c r="A900" s="2" t="s">
        <v>1170</v>
      </c>
      <c r="B900" s="4" t="s">
        <v>217</v>
      </c>
      <c r="C900" s="4" t="str">
        <f t="shared" si="70"/>
        <v>Friday</v>
      </c>
      <c r="D900" s="4" t="str">
        <f t="shared" si="71"/>
        <v>Jun-2025</v>
      </c>
      <c r="E900" s="2" t="s">
        <v>53</v>
      </c>
      <c r="F900" s="2" t="s">
        <v>72</v>
      </c>
      <c r="G900" s="2" t="s">
        <v>99</v>
      </c>
      <c r="H900" s="2" t="s">
        <v>147</v>
      </c>
      <c r="I900" s="2">
        <v>1</v>
      </c>
      <c r="J900" s="2">
        <v>4335.32</v>
      </c>
      <c r="K900" s="6">
        <v>0.1</v>
      </c>
      <c r="L900" s="2">
        <v>3901.79</v>
      </c>
      <c r="M900" s="2" t="s">
        <v>64</v>
      </c>
      <c r="N900" s="2" t="s">
        <v>48</v>
      </c>
      <c r="O900" s="2" t="s">
        <v>49</v>
      </c>
      <c r="P900" s="2" t="s">
        <v>50</v>
      </c>
      <c r="Q900">
        <f t="shared" si="72"/>
        <v>4335.32</v>
      </c>
      <c r="R900">
        <f t="shared" si="73"/>
        <v>3901.788</v>
      </c>
      <c r="U900">
        <f t="shared" si="74"/>
        <v>7295.6662896825355</v>
      </c>
    </row>
    <row r="901" spans="1:21" ht="15.75" customHeight="1" x14ac:dyDescent="0.3">
      <c r="A901" s="2" t="s">
        <v>1171</v>
      </c>
      <c r="B901" s="4" t="s">
        <v>109</v>
      </c>
      <c r="C901" s="4" t="str">
        <f t="shared" si="70"/>
        <v>Tuesday</v>
      </c>
      <c r="D901" s="4" t="str">
        <f t="shared" si="71"/>
        <v>Mar-2025</v>
      </c>
      <c r="E901" s="2" t="s">
        <v>43</v>
      </c>
      <c r="F901" s="2" t="s">
        <v>44</v>
      </c>
      <c r="G901" s="2" t="s">
        <v>99</v>
      </c>
      <c r="H901" s="2" t="s">
        <v>122</v>
      </c>
      <c r="I901" s="2">
        <v>1</v>
      </c>
      <c r="J901" s="2">
        <v>2598.33</v>
      </c>
      <c r="K901" s="6">
        <v>0.16</v>
      </c>
      <c r="L901" s="2">
        <v>2182.6</v>
      </c>
      <c r="M901" s="2" t="s">
        <v>74</v>
      </c>
      <c r="N901" s="2" t="s">
        <v>65</v>
      </c>
      <c r="O901" s="2" t="s">
        <v>60</v>
      </c>
      <c r="P901" s="2" t="s">
        <v>50</v>
      </c>
      <c r="Q901">
        <f t="shared" si="72"/>
        <v>2598.33</v>
      </c>
      <c r="R901">
        <f t="shared" si="73"/>
        <v>2182.5971999999997</v>
      </c>
      <c r="U901">
        <f t="shared" si="74"/>
        <v>7560.0974409448818</v>
      </c>
    </row>
    <row r="902" spans="1:21" ht="15.75" customHeight="1" x14ac:dyDescent="0.3">
      <c r="A902" s="2" t="s">
        <v>1172</v>
      </c>
      <c r="B902" s="4" t="s">
        <v>651</v>
      </c>
      <c r="C902" s="4" t="str">
        <f t="shared" si="70"/>
        <v>Wednesday</v>
      </c>
      <c r="D902" s="4" t="str">
        <f t="shared" si="71"/>
        <v>Mar-2025</v>
      </c>
      <c r="E902" s="2" t="s">
        <v>83</v>
      </c>
      <c r="F902" s="2" t="s">
        <v>72</v>
      </c>
      <c r="G902" s="2" t="s">
        <v>160</v>
      </c>
      <c r="H902" s="2" t="s">
        <v>180</v>
      </c>
      <c r="I902" s="2">
        <v>1</v>
      </c>
      <c r="J902" s="2">
        <v>990.58</v>
      </c>
      <c r="K902" s="6">
        <v>0</v>
      </c>
      <c r="L902" s="2">
        <v>990.58</v>
      </c>
      <c r="M902" s="2" t="s">
        <v>47</v>
      </c>
      <c r="N902" s="2" t="s">
        <v>65</v>
      </c>
      <c r="O902" s="2" t="s">
        <v>49</v>
      </c>
      <c r="P902" s="2" t="s">
        <v>50</v>
      </c>
      <c r="Q902">
        <f t="shared" si="72"/>
        <v>990.58</v>
      </c>
      <c r="R902">
        <f t="shared" si="73"/>
        <v>990.58</v>
      </c>
      <c r="U902">
        <f t="shared" si="74"/>
        <v>7560.0974409448818</v>
      </c>
    </row>
    <row r="903" spans="1:21" ht="15.75" customHeight="1" x14ac:dyDescent="0.3">
      <c r="A903" s="2" t="s">
        <v>1173</v>
      </c>
      <c r="B903" s="4" t="s">
        <v>545</v>
      </c>
      <c r="C903" s="4" t="str">
        <f t="shared" si="70"/>
        <v>Friday</v>
      </c>
      <c r="D903" s="4" t="str">
        <f t="shared" si="71"/>
        <v>Jun-2025</v>
      </c>
      <c r="E903" s="2" t="s">
        <v>68</v>
      </c>
      <c r="F903" s="2" t="s">
        <v>72</v>
      </c>
      <c r="G903" s="2" t="s">
        <v>84</v>
      </c>
      <c r="H903" s="2" t="s">
        <v>89</v>
      </c>
      <c r="I903" s="2">
        <v>2</v>
      </c>
      <c r="J903" s="2">
        <v>1336.09</v>
      </c>
      <c r="K903" s="6">
        <v>0.12</v>
      </c>
      <c r="L903" s="2">
        <v>2351.52</v>
      </c>
      <c r="M903" s="2" t="s">
        <v>95</v>
      </c>
      <c r="N903" s="2" t="s">
        <v>65</v>
      </c>
      <c r="O903" s="2" t="s">
        <v>60</v>
      </c>
      <c r="P903" s="2" t="s">
        <v>50</v>
      </c>
      <c r="Q903">
        <f t="shared" si="72"/>
        <v>2672.18</v>
      </c>
      <c r="R903">
        <f t="shared" si="73"/>
        <v>2351.5183999999999</v>
      </c>
      <c r="U903">
        <f t="shared" si="74"/>
        <v>7560.0974409448818</v>
      </c>
    </row>
    <row r="904" spans="1:21" ht="15.75" customHeight="1" x14ac:dyDescent="0.3">
      <c r="A904" s="2" t="s">
        <v>1174</v>
      </c>
      <c r="B904" s="4" t="s">
        <v>301</v>
      </c>
      <c r="C904" s="4" t="str">
        <f t="shared" si="70"/>
        <v>Sunday</v>
      </c>
      <c r="D904" s="4" t="str">
        <f t="shared" si="71"/>
        <v>Jun-2025</v>
      </c>
      <c r="E904" s="2" t="s">
        <v>43</v>
      </c>
      <c r="F904" s="2" t="s">
        <v>72</v>
      </c>
      <c r="G904" s="2" t="s">
        <v>45</v>
      </c>
      <c r="H904" s="2" t="s">
        <v>78</v>
      </c>
      <c r="I904" s="2">
        <v>3</v>
      </c>
      <c r="J904" s="2">
        <v>3740.37</v>
      </c>
      <c r="K904" s="6">
        <v>0.15</v>
      </c>
      <c r="L904" s="2">
        <v>9537.94</v>
      </c>
      <c r="M904" s="2" t="s">
        <v>81</v>
      </c>
      <c r="N904" s="2" t="s">
        <v>59</v>
      </c>
      <c r="O904" s="2" t="s">
        <v>49</v>
      </c>
      <c r="P904" s="2" t="s">
        <v>50</v>
      </c>
      <c r="Q904">
        <f t="shared" si="72"/>
        <v>11221.11</v>
      </c>
      <c r="R904">
        <f t="shared" si="73"/>
        <v>9537.9434999999994</v>
      </c>
      <c r="U904">
        <f t="shared" si="74"/>
        <v>7935.7313319672139</v>
      </c>
    </row>
    <row r="905" spans="1:21" ht="15.75" customHeight="1" x14ac:dyDescent="0.3">
      <c r="A905" s="2" t="s">
        <v>1175</v>
      </c>
      <c r="B905" s="4" t="s">
        <v>350</v>
      </c>
      <c r="C905" s="4" t="str">
        <f t="shared" si="70"/>
        <v>Saturday</v>
      </c>
      <c r="D905" s="4" t="str">
        <f t="shared" si="71"/>
        <v>Apr-2025</v>
      </c>
      <c r="E905" s="2" t="s">
        <v>68</v>
      </c>
      <c r="F905" s="2" t="s">
        <v>44</v>
      </c>
      <c r="G905" s="2" t="s">
        <v>160</v>
      </c>
      <c r="H905" s="2" t="s">
        <v>161</v>
      </c>
      <c r="I905" s="2">
        <v>1</v>
      </c>
      <c r="J905" s="2">
        <v>739.38</v>
      </c>
      <c r="K905" s="6">
        <v>0.19</v>
      </c>
      <c r="L905" s="2">
        <v>598.9</v>
      </c>
      <c r="M905" s="2" t="s">
        <v>74</v>
      </c>
      <c r="N905" s="2" t="s">
        <v>48</v>
      </c>
      <c r="O905" s="2" t="s">
        <v>90</v>
      </c>
      <c r="P905" s="2" t="s">
        <v>50</v>
      </c>
      <c r="Q905">
        <f t="shared" si="72"/>
        <v>739.38</v>
      </c>
      <c r="R905">
        <f t="shared" si="73"/>
        <v>598.89780000000007</v>
      </c>
      <c r="U905">
        <f t="shared" si="74"/>
        <v>7295.6662896825355</v>
      </c>
    </row>
    <row r="906" spans="1:21" ht="15.75" customHeight="1" x14ac:dyDescent="0.3">
      <c r="A906" s="2" t="s">
        <v>1176</v>
      </c>
      <c r="B906" s="4" t="s">
        <v>165</v>
      </c>
      <c r="C906" s="4" t="str">
        <f t="shared" si="70"/>
        <v>Sunday</v>
      </c>
      <c r="D906" s="4" t="str">
        <f t="shared" si="71"/>
        <v>May-2025</v>
      </c>
      <c r="E906" s="2" t="s">
        <v>83</v>
      </c>
      <c r="F906" s="2" t="s">
        <v>77</v>
      </c>
      <c r="G906" s="2" t="s">
        <v>99</v>
      </c>
      <c r="H906" s="2" t="s">
        <v>122</v>
      </c>
      <c r="I906" s="2">
        <v>5</v>
      </c>
      <c r="J906" s="2">
        <v>3133.15</v>
      </c>
      <c r="K906" s="6">
        <v>0.08</v>
      </c>
      <c r="L906" s="2">
        <v>14412.49</v>
      </c>
      <c r="M906" s="2" t="s">
        <v>95</v>
      </c>
      <c r="N906" s="2" t="s">
        <v>48</v>
      </c>
      <c r="O906" s="2" t="s">
        <v>60</v>
      </c>
      <c r="P906" s="2" t="s">
        <v>50</v>
      </c>
      <c r="Q906">
        <f t="shared" si="72"/>
        <v>15665.75</v>
      </c>
      <c r="R906">
        <f t="shared" si="73"/>
        <v>14412.49</v>
      </c>
      <c r="U906">
        <f t="shared" si="74"/>
        <v>7295.6662896825355</v>
      </c>
    </row>
    <row r="907" spans="1:21" ht="15.75" customHeight="1" x14ac:dyDescent="0.3">
      <c r="A907" s="2" t="s">
        <v>1177</v>
      </c>
      <c r="B907" s="4" t="s">
        <v>460</v>
      </c>
      <c r="C907" s="4" t="str">
        <f t="shared" si="70"/>
        <v>Monday</v>
      </c>
      <c r="D907" s="4" t="str">
        <f t="shared" si="71"/>
        <v>Jan-2025</v>
      </c>
      <c r="E907" s="2" t="s">
        <v>88</v>
      </c>
      <c r="F907" s="2" t="s">
        <v>72</v>
      </c>
      <c r="G907" s="2" t="s">
        <v>99</v>
      </c>
      <c r="H907" s="2" t="s">
        <v>100</v>
      </c>
      <c r="I907" s="2">
        <v>5</v>
      </c>
      <c r="J907" s="2">
        <v>3586.86</v>
      </c>
      <c r="K907" s="6">
        <v>0.22</v>
      </c>
      <c r="L907" s="2">
        <v>13988.75</v>
      </c>
      <c r="M907" s="2" t="s">
        <v>47</v>
      </c>
      <c r="N907" s="2" t="s">
        <v>65</v>
      </c>
      <c r="O907" s="2" t="s">
        <v>49</v>
      </c>
      <c r="P907" s="2" t="s">
        <v>69</v>
      </c>
      <c r="Q907">
        <f t="shared" si="72"/>
        <v>17934.3</v>
      </c>
      <c r="R907">
        <f t="shared" si="73"/>
        <v>13988.754000000001</v>
      </c>
      <c r="U907">
        <f t="shared" si="74"/>
        <v>7560.0974409448818</v>
      </c>
    </row>
    <row r="908" spans="1:21" ht="15.75" customHeight="1" x14ac:dyDescent="0.3">
      <c r="A908" s="2" t="s">
        <v>1178</v>
      </c>
      <c r="B908" s="4" t="s">
        <v>245</v>
      </c>
      <c r="C908" s="4" t="str">
        <f t="shared" si="70"/>
        <v>Wednesday</v>
      </c>
      <c r="D908" s="4" t="str">
        <f t="shared" si="71"/>
        <v>Jun-2025</v>
      </c>
      <c r="E908" s="2" t="s">
        <v>83</v>
      </c>
      <c r="F908" s="2" t="s">
        <v>77</v>
      </c>
      <c r="G908" s="2" t="s">
        <v>84</v>
      </c>
      <c r="H908" s="2" t="s">
        <v>93</v>
      </c>
      <c r="I908" s="2">
        <v>4</v>
      </c>
      <c r="J908" s="2">
        <v>2666.44</v>
      </c>
      <c r="K908" s="6">
        <v>0.24</v>
      </c>
      <c r="L908" s="2">
        <v>8105.98</v>
      </c>
      <c r="M908" s="2" t="s">
        <v>95</v>
      </c>
      <c r="N908" s="2" t="s">
        <v>65</v>
      </c>
      <c r="O908" s="2" t="s">
        <v>90</v>
      </c>
      <c r="P908" s="2" t="s">
        <v>50</v>
      </c>
      <c r="Q908">
        <f t="shared" si="72"/>
        <v>10665.76</v>
      </c>
      <c r="R908">
        <f t="shared" si="73"/>
        <v>8105.9776000000002</v>
      </c>
      <c r="U908">
        <f t="shared" si="74"/>
        <v>7560.0974409448818</v>
      </c>
    </row>
    <row r="909" spans="1:21" ht="15.75" customHeight="1" x14ac:dyDescent="0.3">
      <c r="A909" s="2" t="s">
        <v>1179</v>
      </c>
      <c r="B909" s="4" t="s">
        <v>223</v>
      </c>
      <c r="C909" s="4" t="str">
        <f t="shared" si="70"/>
        <v>Monday</v>
      </c>
      <c r="D909" s="4" t="str">
        <f t="shared" si="71"/>
        <v>Jun-2025</v>
      </c>
      <c r="E909" s="2" t="s">
        <v>53</v>
      </c>
      <c r="F909" s="2" t="s">
        <v>44</v>
      </c>
      <c r="G909" s="2" t="s">
        <v>99</v>
      </c>
      <c r="H909" s="2" t="s">
        <v>107</v>
      </c>
      <c r="I909" s="2">
        <v>2</v>
      </c>
      <c r="J909" s="2">
        <v>3729.5</v>
      </c>
      <c r="K909" s="6">
        <v>0.1</v>
      </c>
      <c r="L909" s="2">
        <v>6713.1</v>
      </c>
      <c r="M909" s="2" t="s">
        <v>64</v>
      </c>
      <c r="N909" s="2" t="s">
        <v>48</v>
      </c>
      <c r="O909" s="2" t="s">
        <v>49</v>
      </c>
      <c r="P909" s="2" t="s">
        <v>50</v>
      </c>
      <c r="Q909">
        <f t="shared" si="72"/>
        <v>7459</v>
      </c>
      <c r="R909">
        <f t="shared" si="73"/>
        <v>6713.1</v>
      </c>
      <c r="U909">
        <f t="shared" si="74"/>
        <v>7295.6662896825355</v>
      </c>
    </row>
    <row r="910" spans="1:21" ht="15.75" customHeight="1" x14ac:dyDescent="0.3">
      <c r="A910" s="2" t="s">
        <v>1180</v>
      </c>
      <c r="B910" s="4" t="s">
        <v>176</v>
      </c>
      <c r="C910" s="4" t="str">
        <f t="shared" si="70"/>
        <v>Saturday</v>
      </c>
      <c r="D910" s="4" t="str">
        <f t="shared" si="71"/>
        <v>May-2025</v>
      </c>
      <c r="E910" s="2" t="s">
        <v>68</v>
      </c>
      <c r="F910" s="2" t="s">
        <v>77</v>
      </c>
      <c r="G910" s="2" t="s">
        <v>57</v>
      </c>
      <c r="H910" s="2" t="s">
        <v>141</v>
      </c>
      <c r="I910" s="2">
        <v>5</v>
      </c>
      <c r="J910" s="2">
        <v>1430.32</v>
      </c>
      <c r="K910" s="6">
        <v>0.05</v>
      </c>
      <c r="L910" s="2">
        <v>6794.02</v>
      </c>
      <c r="M910" s="2" t="s">
        <v>74</v>
      </c>
      <c r="N910" s="2" t="s">
        <v>65</v>
      </c>
      <c r="O910" s="2" t="s">
        <v>90</v>
      </c>
      <c r="P910" s="2" t="s">
        <v>50</v>
      </c>
      <c r="Q910">
        <f t="shared" si="72"/>
        <v>7151.5999999999995</v>
      </c>
      <c r="R910">
        <f t="shared" si="73"/>
        <v>6794.0199999999995</v>
      </c>
      <c r="U910">
        <f t="shared" si="74"/>
        <v>7560.0974409448818</v>
      </c>
    </row>
    <row r="911" spans="1:21" ht="15.75" customHeight="1" x14ac:dyDescent="0.3">
      <c r="A911" s="2" t="s">
        <v>1181</v>
      </c>
      <c r="B911" s="4" t="s">
        <v>567</v>
      </c>
      <c r="C911" s="4" t="str">
        <f t="shared" si="70"/>
        <v>Thursday</v>
      </c>
      <c r="D911" s="4" t="str">
        <f t="shared" si="71"/>
        <v>Apr-2025</v>
      </c>
      <c r="E911" s="2" t="s">
        <v>68</v>
      </c>
      <c r="F911" s="2" t="s">
        <v>44</v>
      </c>
      <c r="G911" s="2" t="s">
        <v>45</v>
      </c>
      <c r="H911" s="2" t="s">
        <v>73</v>
      </c>
      <c r="I911" s="2">
        <v>3</v>
      </c>
      <c r="J911" s="2">
        <v>4277.13</v>
      </c>
      <c r="K911" s="6">
        <v>7.0000000000000007E-2</v>
      </c>
      <c r="L911" s="2">
        <v>11933.19</v>
      </c>
      <c r="M911" s="2" t="s">
        <v>64</v>
      </c>
      <c r="N911" s="2" t="s">
        <v>65</v>
      </c>
      <c r="O911" s="2" t="s">
        <v>60</v>
      </c>
      <c r="P911" s="2" t="s">
        <v>50</v>
      </c>
      <c r="Q911">
        <f t="shared" si="72"/>
        <v>12831.39</v>
      </c>
      <c r="R911">
        <f t="shared" si="73"/>
        <v>11933.192699999998</v>
      </c>
      <c r="U911">
        <f t="shared" si="74"/>
        <v>7560.0974409448818</v>
      </c>
    </row>
    <row r="912" spans="1:21" ht="15.75" customHeight="1" x14ac:dyDescent="0.3">
      <c r="A912" s="2" t="s">
        <v>1182</v>
      </c>
      <c r="B912" s="4" t="s">
        <v>183</v>
      </c>
      <c r="C912" s="4" t="str">
        <f t="shared" si="70"/>
        <v>Monday</v>
      </c>
      <c r="D912" s="4" t="str">
        <f t="shared" si="71"/>
        <v>Mar-2025</v>
      </c>
      <c r="E912" s="2" t="s">
        <v>43</v>
      </c>
      <c r="F912" s="2" t="s">
        <v>72</v>
      </c>
      <c r="G912" s="2" t="s">
        <v>45</v>
      </c>
      <c r="H912" s="2" t="s">
        <v>78</v>
      </c>
      <c r="I912" s="2">
        <v>2</v>
      </c>
      <c r="J912" s="2">
        <v>4716.03</v>
      </c>
      <c r="K912" s="6">
        <v>7.0000000000000007E-2</v>
      </c>
      <c r="L912" s="2">
        <v>8771.82</v>
      </c>
      <c r="M912" s="2" t="s">
        <v>95</v>
      </c>
      <c r="N912" s="2" t="s">
        <v>59</v>
      </c>
      <c r="O912" s="2" t="s">
        <v>90</v>
      </c>
      <c r="P912" s="2" t="s">
        <v>69</v>
      </c>
      <c r="Q912">
        <f t="shared" si="72"/>
        <v>9432.06</v>
      </c>
      <c r="R912">
        <f t="shared" si="73"/>
        <v>8771.8157999999985</v>
      </c>
      <c r="U912">
        <f t="shared" si="74"/>
        <v>7935.7313319672139</v>
      </c>
    </row>
    <row r="913" spans="1:21" ht="15.75" customHeight="1" x14ac:dyDescent="0.3">
      <c r="A913" s="2" t="s">
        <v>1183</v>
      </c>
      <c r="B913" s="4" t="s">
        <v>492</v>
      </c>
      <c r="C913" s="4" t="str">
        <f t="shared" si="70"/>
        <v>Saturday</v>
      </c>
      <c r="D913" s="4" t="str">
        <f t="shared" si="71"/>
        <v>Apr-2025</v>
      </c>
      <c r="E913" s="2" t="s">
        <v>88</v>
      </c>
      <c r="F913" s="2" t="s">
        <v>72</v>
      </c>
      <c r="G913" s="2" t="s">
        <v>45</v>
      </c>
      <c r="H913" s="2" t="s">
        <v>78</v>
      </c>
      <c r="I913" s="2">
        <v>1</v>
      </c>
      <c r="J913" s="2">
        <v>3278.36</v>
      </c>
      <c r="K913" s="6">
        <v>0.16</v>
      </c>
      <c r="L913" s="2">
        <v>2753.82</v>
      </c>
      <c r="M913" s="2" t="s">
        <v>64</v>
      </c>
      <c r="N913" s="2" t="s">
        <v>48</v>
      </c>
      <c r="O913" s="2" t="s">
        <v>60</v>
      </c>
      <c r="P913" s="2" t="s">
        <v>50</v>
      </c>
      <c r="Q913">
        <f t="shared" si="72"/>
        <v>3278.36</v>
      </c>
      <c r="R913">
        <f t="shared" si="73"/>
        <v>2753.8224</v>
      </c>
      <c r="U913">
        <f t="shared" si="74"/>
        <v>7295.6662896825355</v>
      </c>
    </row>
    <row r="914" spans="1:21" ht="15.75" customHeight="1" x14ac:dyDescent="0.3">
      <c r="A914" s="2" t="s">
        <v>1184</v>
      </c>
      <c r="B914" s="4" t="s">
        <v>155</v>
      </c>
      <c r="C914" s="4" t="str">
        <f t="shared" si="70"/>
        <v>Saturday</v>
      </c>
      <c r="D914" s="4" t="str">
        <f t="shared" si="71"/>
        <v>Jan-2025</v>
      </c>
      <c r="E914" s="2" t="s">
        <v>88</v>
      </c>
      <c r="F914" s="2" t="s">
        <v>72</v>
      </c>
      <c r="G914" s="2" t="s">
        <v>57</v>
      </c>
      <c r="H914" s="2" t="s">
        <v>58</v>
      </c>
      <c r="I914" s="2">
        <v>3</v>
      </c>
      <c r="J914" s="2">
        <v>1690.71</v>
      </c>
      <c r="K914" s="6">
        <v>0.01</v>
      </c>
      <c r="L914" s="2">
        <v>5021.41</v>
      </c>
      <c r="M914" s="2" t="s">
        <v>74</v>
      </c>
      <c r="N914" s="2" t="s">
        <v>59</v>
      </c>
      <c r="O914" s="2" t="s">
        <v>90</v>
      </c>
      <c r="P914" s="2" t="s">
        <v>50</v>
      </c>
      <c r="Q914">
        <f t="shared" si="72"/>
        <v>5072.13</v>
      </c>
      <c r="R914">
        <f t="shared" si="73"/>
        <v>5021.4087</v>
      </c>
      <c r="U914">
        <f t="shared" si="74"/>
        <v>7935.7313319672139</v>
      </c>
    </row>
    <row r="915" spans="1:21" ht="15.75" customHeight="1" x14ac:dyDescent="0.3">
      <c r="A915" s="2" t="s">
        <v>1185</v>
      </c>
      <c r="B915" s="4" t="s">
        <v>261</v>
      </c>
      <c r="C915" s="4" t="str">
        <f t="shared" si="70"/>
        <v>Wednesday</v>
      </c>
      <c r="D915" s="4" t="str">
        <f t="shared" si="71"/>
        <v>Mar-2025</v>
      </c>
      <c r="E915" s="2" t="s">
        <v>43</v>
      </c>
      <c r="F915" s="2" t="s">
        <v>72</v>
      </c>
      <c r="G915" s="2" t="s">
        <v>160</v>
      </c>
      <c r="H915" s="2" t="s">
        <v>161</v>
      </c>
      <c r="I915" s="2">
        <v>5</v>
      </c>
      <c r="J915" s="2">
        <v>621.57000000000005</v>
      </c>
      <c r="K915" s="6">
        <v>0.19</v>
      </c>
      <c r="L915" s="2">
        <v>2517.36</v>
      </c>
      <c r="M915" s="2" t="s">
        <v>95</v>
      </c>
      <c r="N915" s="2" t="s">
        <v>59</v>
      </c>
      <c r="O915" s="2" t="s">
        <v>60</v>
      </c>
      <c r="P915" s="2" t="s">
        <v>69</v>
      </c>
      <c r="Q915">
        <f t="shared" si="72"/>
        <v>3107.8500000000004</v>
      </c>
      <c r="R915">
        <f t="shared" si="73"/>
        <v>2517.3585000000003</v>
      </c>
      <c r="U915">
        <f t="shared" si="74"/>
        <v>7935.7313319672139</v>
      </c>
    </row>
    <row r="916" spans="1:21" ht="15.75" customHeight="1" x14ac:dyDescent="0.3">
      <c r="A916" s="2" t="s">
        <v>1186</v>
      </c>
      <c r="B916" s="4" t="s">
        <v>436</v>
      </c>
      <c r="C916" s="4" t="str">
        <f t="shared" si="70"/>
        <v>Saturday</v>
      </c>
      <c r="D916" s="4" t="str">
        <f t="shared" si="71"/>
        <v>Mar-2025</v>
      </c>
      <c r="E916" s="2" t="s">
        <v>83</v>
      </c>
      <c r="F916" s="2" t="s">
        <v>77</v>
      </c>
      <c r="G916" s="2" t="s">
        <v>57</v>
      </c>
      <c r="H916" s="2" t="s">
        <v>110</v>
      </c>
      <c r="I916" s="2">
        <v>3</v>
      </c>
      <c r="J916" s="2">
        <v>1099.2</v>
      </c>
      <c r="K916" s="6">
        <v>0.16</v>
      </c>
      <c r="L916" s="2">
        <v>2769.98</v>
      </c>
      <c r="M916" s="2" t="s">
        <v>47</v>
      </c>
      <c r="N916" s="2" t="s">
        <v>65</v>
      </c>
      <c r="O916" s="2" t="s">
        <v>60</v>
      </c>
      <c r="P916" s="2" t="s">
        <v>50</v>
      </c>
      <c r="Q916">
        <f t="shared" si="72"/>
        <v>3297.6000000000004</v>
      </c>
      <c r="R916">
        <f t="shared" si="73"/>
        <v>2769.9840000000004</v>
      </c>
      <c r="U916">
        <f t="shared" si="74"/>
        <v>7560.0974409448818</v>
      </c>
    </row>
    <row r="917" spans="1:21" ht="15.75" customHeight="1" x14ac:dyDescent="0.3">
      <c r="A917" s="2" t="s">
        <v>1187</v>
      </c>
      <c r="B917" s="4" t="s">
        <v>367</v>
      </c>
      <c r="C917" s="4" t="str">
        <f t="shared" si="70"/>
        <v>Thursday</v>
      </c>
      <c r="D917" s="4" t="str">
        <f t="shared" si="71"/>
        <v>May-2025</v>
      </c>
      <c r="E917" s="2" t="s">
        <v>88</v>
      </c>
      <c r="F917" s="2" t="s">
        <v>77</v>
      </c>
      <c r="G917" s="2" t="s">
        <v>84</v>
      </c>
      <c r="H917" s="2" t="s">
        <v>89</v>
      </c>
      <c r="I917" s="2">
        <v>4</v>
      </c>
      <c r="J917" s="2">
        <v>989.42</v>
      </c>
      <c r="K917" s="6">
        <v>0.05</v>
      </c>
      <c r="L917" s="2">
        <v>3759.8</v>
      </c>
      <c r="M917" s="2" t="s">
        <v>74</v>
      </c>
      <c r="N917" s="2" t="s">
        <v>48</v>
      </c>
      <c r="O917" s="2" t="s">
        <v>90</v>
      </c>
      <c r="P917" s="2" t="s">
        <v>50</v>
      </c>
      <c r="Q917">
        <f t="shared" si="72"/>
        <v>3957.68</v>
      </c>
      <c r="R917">
        <f t="shared" si="73"/>
        <v>3759.7959999999998</v>
      </c>
      <c r="U917">
        <f t="shared" si="74"/>
        <v>7295.6662896825355</v>
      </c>
    </row>
    <row r="918" spans="1:21" ht="15.75" customHeight="1" x14ac:dyDescent="0.3">
      <c r="A918" s="2" t="s">
        <v>1188</v>
      </c>
      <c r="B918" s="4" t="s">
        <v>651</v>
      </c>
      <c r="C918" s="4" t="str">
        <f t="shared" si="70"/>
        <v>Wednesday</v>
      </c>
      <c r="D918" s="4" t="str">
        <f t="shared" si="71"/>
        <v>Mar-2025</v>
      </c>
      <c r="E918" s="2" t="s">
        <v>53</v>
      </c>
      <c r="F918" s="2" t="s">
        <v>44</v>
      </c>
      <c r="G918" s="2" t="s">
        <v>99</v>
      </c>
      <c r="H918" s="2" t="s">
        <v>107</v>
      </c>
      <c r="I918" s="2">
        <v>2</v>
      </c>
      <c r="J918" s="2">
        <v>4105.75</v>
      </c>
      <c r="K918" s="6">
        <v>0.17</v>
      </c>
      <c r="L918" s="2">
        <v>6815.55</v>
      </c>
      <c r="M918" s="2" t="s">
        <v>81</v>
      </c>
      <c r="N918" s="2" t="s">
        <v>48</v>
      </c>
      <c r="O918" s="2" t="s">
        <v>90</v>
      </c>
      <c r="P918" s="2" t="s">
        <v>50</v>
      </c>
      <c r="Q918">
        <f t="shared" si="72"/>
        <v>8211.5</v>
      </c>
      <c r="R918">
        <f t="shared" si="73"/>
        <v>6815.5450000000001</v>
      </c>
      <c r="U918">
        <f t="shared" si="74"/>
        <v>7295.6662896825355</v>
      </c>
    </row>
    <row r="919" spans="1:21" ht="15.75" customHeight="1" x14ac:dyDescent="0.3">
      <c r="A919" s="2" t="s">
        <v>1189</v>
      </c>
      <c r="B919" s="4" t="s">
        <v>685</v>
      </c>
      <c r="C919" s="4" t="str">
        <f t="shared" si="70"/>
        <v>Tuesday</v>
      </c>
      <c r="D919" s="4" t="str">
        <f t="shared" si="71"/>
        <v>Jun-2025</v>
      </c>
      <c r="E919" s="2" t="s">
        <v>83</v>
      </c>
      <c r="F919" s="2" t="s">
        <v>44</v>
      </c>
      <c r="G919" s="2" t="s">
        <v>84</v>
      </c>
      <c r="H919" s="2" t="s">
        <v>119</v>
      </c>
      <c r="I919" s="2">
        <v>5</v>
      </c>
      <c r="J919" s="2">
        <v>772.73</v>
      </c>
      <c r="K919" s="6">
        <v>0.19</v>
      </c>
      <c r="L919" s="2">
        <v>3129.56</v>
      </c>
      <c r="M919" s="2" t="s">
        <v>74</v>
      </c>
      <c r="N919" s="2" t="s">
        <v>48</v>
      </c>
      <c r="O919" s="2" t="s">
        <v>90</v>
      </c>
      <c r="P919" s="2" t="s">
        <v>50</v>
      </c>
      <c r="Q919">
        <f t="shared" si="72"/>
        <v>3863.65</v>
      </c>
      <c r="R919">
        <f t="shared" si="73"/>
        <v>3129.5565000000001</v>
      </c>
      <c r="U919">
        <f t="shared" si="74"/>
        <v>7295.6662896825355</v>
      </c>
    </row>
    <row r="920" spans="1:21" ht="15.75" customHeight="1" x14ac:dyDescent="0.3">
      <c r="A920" s="2" t="s">
        <v>1190</v>
      </c>
      <c r="B920" s="4" t="s">
        <v>98</v>
      </c>
      <c r="C920" s="4" t="str">
        <f t="shared" si="70"/>
        <v>Wednesday</v>
      </c>
      <c r="D920" s="4" t="str">
        <f t="shared" si="71"/>
        <v>Jun-2025</v>
      </c>
      <c r="E920" s="2" t="s">
        <v>53</v>
      </c>
      <c r="F920" s="2" t="s">
        <v>44</v>
      </c>
      <c r="G920" s="2" t="s">
        <v>45</v>
      </c>
      <c r="H920" s="2" t="s">
        <v>46</v>
      </c>
      <c r="I920" s="2">
        <v>2</v>
      </c>
      <c r="J920" s="2">
        <v>3873.58</v>
      </c>
      <c r="K920" s="6">
        <v>7.0000000000000007E-2</v>
      </c>
      <c r="L920" s="2">
        <v>7204.86</v>
      </c>
      <c r="M920" s="2" t="s">
        <v>95</v>
      </c>
      <c r="N920" s="2" t="s">
        <v>48</v>
      </c>
      <c r="O920" s="2" t="s">
        <v>49</v>
      </c>
      <c r="P920" s="2" t="s">
        <v>142</v>
      </c>
      <c r="Q920">
        <f t="shared" si="72"/>
        <v>7747.16</v>
      </c>
      <c r="R920">
        <f t="shared" si="73"/>
        <v>7204.8587999999991</v>
      </c>
      <c r="U920">
        <f t="shared" si="74"/>
        <v>7295.6662896825355</v>
      </c>
    </row>
    <row r="921" spans="1:21" ht="15.75" customHeight="1" x14ac:dyDescent="0.3">
      <c r="A921" s="2" t="s">
        <v>1191</v>
      </c>
      <c r="B921" s="4" t="s">
        <v>630</v>
      </c>
      <c r="C921" s="4" t="str">
        <f t="shared" si="70"/>
        <v>Saturday</v>
      </c>
      <c r="D921" s="4" t="str">
        <f t="shared" si="71"/>
        <v>Jun-2025</v>
      </c>
      <c r="E921" s="2" t="s">
        <v>68</v>
      </c>
      <c r="F921" s="2" t="s">
        <v>54</v>
      </c>
      <c r="G921" s="2" t="s">
        <v>45</v>
      </c>
      <c r="H921" s="2" t="s">
        <v>46</v>
      </c>
      <c r="I921" s="2">
        <v>1</v>
      </c>
      <c r="J921" s="2">
        <v>1091.3800000000001</v>
      </c>
      <c r="K921" s="6">
        <v>0.12</v>
      </c>
      <c r="L921" s="2">
        <v>960.41</v>
      </c>
      <c r="M921" s="2" t="s">
        <v>81</v>
      </c>
      <c r="N921" s="2" t="s">
        <v>59</v>
      </c>
      <c r="O921" s="2" t="s">
        <v>49</v>
      </c>
      <c r="P921" s="2" t="s">
        <v>142</v>
      </c>
      <c r="Q921">
        <f t="shared" si="72"/>
        <v>1091.3800000000001</v>
      </c>
      <c r="R921">
        <f t="shared" si="73"/>
        <v>960.41440000000011</v>
      </c>
      <c r="U921">
        <f t="shared" si="74"/>
        <v>7935.7313319672139</v>
      </c>
    </row>
    <row r="922" spans="1:21" ht="15.75" customHeight="1" x14ac:dyDescent="0.3">
      <c r="A922" s="2" t="s">
        <v>1192</v>
      </c>
      <c r="B922" s="4" t="s">
        <v>109</v>
      </c>
      <c r="C922" s="4" t="str">
        <f t="shared" si="70"/>
        <v>Tuesday</v>
      </c>
      <c r="D922" s="4" t="str">
        <f t="shared" si="71"/>
        <v>Mar-2025</v>
      </c>
      <c r="E922" s="2" t="s">
        <v>83</v>
      </c>
      <c r="F922" s="2" t="s">
        <v>44</v>
      </c>
      <c r="G922" s="2" t="s">
        <v>160</v>
      </c>
      <c r="H922" s="2" t="s">
        <v>180</v>
      </c>
      <c r="I922" s="2">
        <v>1</v>
      </c>
      <c r="J922" s="2">
        <v>2763.28</v>
      </c>
      <c r="K922" s="6">
        <v>7.0000000000000007E-2</v>
      </c>
      <c r="L922" s="2">
        <v>2569.85</v>
      </c>
      <c r="M922" s="2" t="s">
        <v>47</v>
      </c>
      <c r="N922" s="2" t="s">
        <v>48</v>
      </c>
      <c r="O922" s="2" t="s">
        <v>49</v>
      </c>
      <c r="P922" s="2" t="s">
        <v>50</v>
      </c>
      <c r="Q922">
        <f t="shared" si="72"/>
        <v>2763.28</v>
      </c>
      <c r="R922">
        <f t="shared" si="73"/>
        <v>2569.8503999999998</v>
      </c>
      <c r="U922">
        <f t="shared" si="74"/>
        <v>7295.6662896825355</v>
      </c>
    </row>
    <row r="923" spans="1:21" ht="15.75" customHeight="1" x14ac:dyDescent="0.3">
      <c r="A923" s="2" t="s">
        <v>1193</v>
      </c>
      <c r="B923" s="4" t="s">
        <v>204</v>
      </c>
      <c r="C923" s="4" t="str">
        <f t="shared" si="70"/>
        <v>Thursday</v>
      </c>
      <c r="D923" s="4" t="str">
        <f t="shared" si="71"/>
        <v>Apr-2025</v>
      </c>
      <c r="E923" s="2" t="s">
        <v>68</v>
      </c>
      <c r="F923" s="2" t="s">
        <v>77</v>
      </c>
      <c r="G923" s="2" t="s">
        <v>45</v>
      </c>
      <c r="H923" s="2" t="s">
        <v>46</v>
      </c>
      <c r="I923" s="2">
        <v>5</v>
      </c>
      <c r="J923" s="2">
        <v>4443.6400000000003</v>
      </c>
      <c r="K923" s="6">
        <v>0.1</v>
      </c>
      <c r="L923" s="2">
        <v>19996.38</v>
      </c>
      <c r="M923" s="2" t="s">
        <v>81</v>
      </c>
      <c r="N923" s="2" t="s">
        <v>48</v>
      </c>
      <c r="O923" s="2" t="s">
        <v>90</v>
      </c>
      <c r="P923" s="2" t="s">
        <v>50</v>
      </c>
      <c r="Q923">
        <f t="shared" si="72"/>
        <v>22218.2</v>
      </c>
      <c r="R923">
        <f t="shared" si="73"/>
        <v>19996.38</v>
      </c>
      <c r="U923">
        <f t="shared" si="74"/>
        <v>7295.6662896825355</v>
      </c>
    </row>
    <row r="924" spans="1:21" ht="15.75" customHeight="1" x14ac:dyDescent="0.3">
      <c r="A924" s="2" t="s">
        <v>1194</v>
      </c>
      <c r="B924" s="4" t="s">
        <v>348</v>
      </c>
      <c r="C924" s="4" t="str">
        <f t="shared" si="70"/>
        <v>Wednesday</v>
      </c>
      <c r="D924" s="4" t="str">
        <f t="shared" si="71"/>
        <v>May-2025</v>
      </c>
      <c r="E924" s="2" t="s">
        <v>88</v>
      </c>
      <c r="F924" s="2" t="s">
        <v>44</v>
      </c>
      <c r="G924" s="2" t="s">
        <v>84</v>
      </c>
      <c r="H924" s="2" t="s">
        <v>85</v>
      </c>
      <c r="I924" s="2">
        <v>3</v>
      </c>
      <c r="J924" s="2">
        <v>1206.83</v>
      </c>
      <c r="K924" s="6">
        <v>0.22</v>
      </c>
      <c r="L924" s="2">
        <v>2823.98</v>
      </c>
      <c r="M924" s="2" t="s">
        <v>81</v>
      </c>
      <c r="N924" s="2" t="s">
        <v>59</v>
      </c>
      <c r="O924" s="2" t="s">
        <v>60</v>
      </c>
      <c r="P924" s="2" t="s">
        <v>50</v>
      </c>
      <c r="Q924">
        <f t="shared" si="72"/>
        <v>3620.49</v>
      </c>
      <c r="R924">
        <f t="shared" si="73"/>
        <v>2823.9821999999999</v>
      </c>
      <c r="U924">
        <f t="shared" si="74"/>
        <v>7935.7313319672139</v>
      </c>
    </row>
    <row r="925" spans="1:21" ht="15.75" customHeight="1" x14ac:dyDescent="0.3">
      <c r="A925" s="2" t="s">
        <v>1195</v>
      </c>
      <c r="B925" s="4" t="s">
        <v>480</v>
      </c>
      <c r="C925" s="4" t="str">
        <f t="shared" si="70"/>
        <v>Sunday</v>
      </c>
      <c r="D925" s="4" t="str">
        <f t="shared" si="71"/>
        <v>May-2025</v>
      </c>
      <c r="E925" s="2" t="s">
        <v>53</v>
      </c>
      <c r="F925" s="2" t="s">
        <v>44</v>
      </c>
      <c r="G925" s="2" t="s">
        <v>45</v>
      </c>
      <c r="H925" s="2" t="s">
        <v>78</v>
      </c>
      <c r="I925" s="2">
        <v>1</v>
      </c>
      <c r="J925" s="2">
        <v>3116.91</v>
      </c>
      <c r="K925" s="6">
        <v>0.03</v>
      </c>
      <c r="L925" s="2">
        <v>3023.4</v>
      </c>
      <c r="M925" s="2" t="s">
        <v>81</v>
      </c>
      <c r="N925" s="2" t="s">
        <v>65</v>
      </c>
      <c r="O925" s="2" t="s">
        <v>90</v>
      </c>
      <c r="P925" s="2" t="s">
        <v>50</v>
      </c>
      <c r="Q925">
        <f t="shared" si="72"/>
        <v>3116.91</v>
      </c>
      <c r="R925">
        <f t="shared" si="73"/>
        <v>3023.4026999999996</v>
      </c>
      <c r="U925">
        <f t="shared" si="74"/>
        <v>7560.0974409448818</v>
      </c>
    </row>
    <row r="926" spans="1:21" ht="15.75" customHeight="1" x14ac:dyDescent="0.3">
      <c r="A926" s="2" t="s">
        <v>1196</v>
      </c>
      <c r="B926" s="4" t="s">
        <v>494</v>
      </c>
      <c r="C926" s="4" t="str">
        <f t="shared" si="70"/>
        <v>Saturday</v>
      </c>
      <c r="D926" s="4" t="str">
        <f t="shared" si="71"/>
        <v>Apr-2025</v>
      </c>
      <c r="E926" s="2" t="s">
        <v>68</v>
      </c>
      <c r="F926" s="2" t="s">
        <v>72</v>
      </c>
      <c r="G926" s="2" t="s">
        <v>99</v>
      </c>
      <c r="H926" s="2" t="s">
        <v>147</v>
      </c>
      <c r="I926" s="2">
        <v>2</v>
      </c>
      <c r="J926" s="2">
        <v>3429.22</v>
      </c>
      <c r="K926" s="6">
        <v>0.04</v>
      </c>
      <c r="L926" s="2">
        <v>6584.1</v>
      </c>
      <c r="M926" s="2" t="s">
        <v>81</v>
      </c>
      <c r="N926" s="2" t="s">
        <v>59</v>
      </c>
      <c r="O926" s="2" t="s">
        <v>49</v>
      </c>
      <c r="P926" s="2" t="s">
        <v>50</v>
      </c>
      <c r="Q926">
        <f t="shared" si="72"/>
        <v>6858.44</v>
      </c>
      <c r="R926">
        <f t="shared" si="73"/>
        <v>6584.1023999999998</v>
      </c>
      <c r="U926">
        <f t="shared" si="74"/>
        <v>7935.7313319672139</v>
      </c>
    </row>
    <row r="927" spans="1:21" ht="15.75" customHeight="1" x14ac:dyDescent="0.3">
      <c r="A927" s="2" t="s">
        <v>1197</v>
      </c>
      <c r="B927" s="4" t="s">
        <v>600</v>
      </c>
      <c r="C927" s="4" t="str">
        <f t="shared" si="70"/>
        <v>Saturday</v>
      </c>
      <c r="D927" s="4" t="str">
        <f t="shared" si="71"/>
        <v>Jun-2025</v>
      </c>
      <c r="E927" s="2" t="s">
        <v>53</v>
      </c>
      <c r="F927" s="2" t="s">
        <v>44</v>
      </c>
      <c r="G927" s="2" t="s">
        <v>160</v>
      </c>
      <c r="H927" s="2" t="s">
        <v>180</v>
      </c>
      <c r="I927" s="2">
        <v>3</v>
      </c>
      <c r="J927" s="2">
        <v>4671.12</v>
      </c>
      <c r="K927" s="6">
        <v>0.2</v>
      </c>
      <c r="L927" s="2">
        <v>11210.69</v>
      </c>
      <c r="M927" s="2" t="s">
        <v>81</v>
      </c>
      <c r="N927" s="2" t="s">
        <v>65</v>
      </c>
      <c r="O927" s="2" t="s">
        <v>49</v>
      </c>
      <c r="P927" s="2" t="s">
        <v>142</v>
      </c>
      <c r="Q927">
        <f t="shared" si="72"/>
        <v>14013.36</v>
      </c>
      <c r="R927">
        <f t="shared" si="73"/>
        <v>11210.688000000002</v>
      </c>
      <c r="U927">
        <f t="shared" si="74"/>
        <v>7560.0974409448818</v>
      </c>
    </row>
    <row r="928" spans="1:21" ht="15.75" customHeight="1" x14ac:dyDescent="0.3">
      <c r="A928" s="2" t="s">
        <v>1198</v>
      </c>
      <c r="B928" s="4" t="s">
        <v>192</v>
      </c>
      <c r="C928" s="4" t="str">
        <f t="shared" si="70"/>
        <v>Wednesday</v>
      </c>
      <c r="D928" s="4" t="str">
        <f t="shared" si="71"/>
        <v>Apr-2025</v>
      </c>
      <c r="E928" s="2" t="s">
        <v>43</v>
      </c>
      <c r="F928" s="2" t="s">
        <v>44</v>
      </c>
      <c r="G928" s="2" t="s">
        <v>99</v>
      </c>
      <c r="H928" s="2" t="s">
        <v>122</v>
      </c>
      <c r="I928" s="2">
        <v>4</v>
      </c>
      <c r="J928" s="2">
        <v>3634.58</v>
      </c>
      <c r="K928" s="6">
        <v>0.2</v>
      </c>
      <c r="L928" s="2">
        <v>11630.66</v>
      </c>
      <c r="M928" s="2" t="s">
        <v>47</v>
      </c>
      <c r="N928" s="2" t="s">
        <v>65</v>
      </c>
      <c r="O928" s="2" t="s">
        <v>60</v>
      </c>
      <c r="P928" s="2" t="s">
        <v>50</v>
      </c>
      <c r="Q928">
        <f t="shared" si="72"/>
        <v>14538.32</v>
      </c>
      <c r="R928">
        <f t="shared" si="73"/>
        <v>11630.656000000001</v>
      </c>
      <c r="U928">
        <f t="shared" si="74"/>
        <v>7560.0974409448818</v>
      </c>
    </row>
    <row r="929" spans="1:21" ht="15.75" customHeight="1" x14ac:dyDescent="0.3">
      <c r="A929" s="2" t="s">
        <v>1199</v>
      </c>
      <c r="B929" s="4" t="s">
        <v>354</v>
      </c>
      <c r="C929" s="4" t="str">
        <f t="shared" si="70"/>
        <v>Thursday</v>
      </c>
      <c r="D929" s="4" t="str">
        <f t="shared" si="71"/>
        <v>Jun-2025</v>
      </c>
      <c r="E929" s="2" t="s">
        <v>88</v>
      </c>
      <c r="F929" s="2" t="s">
        <v>54</v>
      </c>
      <c r="G929" s="2" t="s">
        <v>84</v>
      </c>
      <c r="H929" s="2" t="s">
        <v>89</v>
      </c>
      <c r="I929" s="2">
        <v>2</v>
      </c>
      <c r="J929" s="2">
        <v>991.17</v>
      </c>
      <c r="K929" s="6">
        <v>0.1</v>
      </c>
      <c r="L929" s="2">
        <v>1784.11</v>
      </c>
      <c r="M929" s="2" t="s">
        <v>95</v>
      </c>
      <c r="N929" s="2" t="s">
        <v>65</v>
      </c>
      <c r="O929" s="2" t="s">
        <v>60</v>
      </c>
      <c r="P929" s="2" t="s">
        <v>50</v>
      </c>
      <c r="Q929">
        <f t="shared" si="72"/>
        <v>1982.34</v>
      </c>
      <c r="R929">
        <f t="shared" si="73"/>
        <v>1784.106</v>
      </c>
      <c r="U929">
        <f t="shared" si="74"/>
        <v>7560.0974409448818</v>
      </c>
    </row>
    <row r="930" spans="1:21" ht="15.75" customHeight="1" x14ac:dyDescent="0.3">
      <c r="A930" s="2" t="s">
        <v>1200</v>
      </c>
      <c r="B930" s="4" t="s">
        <v>118</v>
      </c>
      <c r="C930" s="4" t="str">
        <f t="shared" si="70"/>
        <v>Friday</v>
      </c>
      <c r="D930" s="4" t="str">
        <f t="shared" si="71"/>
        <v>Feb-2025</v>
      </c>
      <c r="E930" s="2" t="s">
        <v>88</v>
      </c>
      <c r="F930" s="2" t="s">
        <v>77</v>
      </c>
      <c r="G930" s="2" t="s">
        <v>84</v>
      </c>
      <c r="H930" s="2" t="s">
        <v>89</v>
      </c>
      <c r="I930" s="2">
        <v>4</v>
      </c>
      <c r="J930" s="2">
        <v>2791.76</v>
      </c>
      <c r="K930" s="6">
        <v>0.13</v>
      </c>
      <c r="L930" s="2">
        <v>9715.32</v>
      </c>
      <c r="M930" s="2" t="s">
        <v>47</v>
      </c>
      <c r="N930" s="2" t="s">
        <v>65</v>
      </c>
      <c r="O930" s="2" t="s">
        <v>60</v>
      </c>
      <c r="P930" s="2" t="s">
        <v>50</v>
      </c>
      <c r="Q930">
        <f t="shared" si="72"/>
        <v>11167.04</v>
      </c>
      <c r="R930">
        <f t="shared" si="73"/>
        <v>9715.3248000000003</v>
      </c>
      <c r="U930">
        <f t="shared" si="74"/>
        <v>7560.0974409448818</v>
      </c>
    </row>
    <row r="931" spans="1:21" ht="15.75" customHeight="1" x14ac:dyDescent="0.3">
      <c r="A931" s="2" t="s">
        <v>1201</v>
      </c>
      <c r="B931" s="4" t="s">
        <v>458</v>
      </c>
      <c r="C931" s="4" t="str">
        <f t="shared" si="70"/>
        <v>Monday</v>
      </c>
      <c r="D931" s="4" t="str">
        <f t="shared" si="71"/>
        <v>Apr-2025</v>
      </c>
      <c r="E931" s="2" t="s">
        <v>68</v>
      </c>
      <c r="F931" s="2" t="s">
        <v>77</v>
      </c>
      <c r="G931" s="2" t="s">
        <v>57</v>
      </c>
      <c r="H931" s="2" t="s">
        <v>141</v>
      </c>
      <c r="I931" s="2">
        <v>2</v>
      </c>
      <c r="J931" s="2">
        <v>3545.16</v>
      </c>
      <c r="K931" s="6">
        <v>0.06</v>
      </c>
      <c r="L931" s="2">
        <v>6664.9</v>
      </c>
      <c r="M931" s="2" t="s">
        <v>64</v>
      </c>
      <c r="N931" s="2" t="s">
        <v>59</v>
      </c>
      <c r="O931" s="2" t="s">
        <v>90</v>
      </c>
      <c r="P931" s="2" t="s">
        <v>96</v>
      </c>
      <c r="Q931">
        <f t="shared" si="72"/>
        <v>7090.32</v>
      </c>
      <c r="R931">
        <f t="shared" si="73"/>
        <v>6664.9007999999994</v>
      </c>
      <c r="U931">
        <f t="shared" si="74"/>
        <v>7935.7313319672139</v>
      </c>
    </row>
    <row r="932" spans="1:21" ht="15.75" customHeight="1" x14ac:dyDescent="0.3">
      <c r="A932" s="2" t="s">
        <v>1202</v>
      </c>
      <c r="B932" s="4" t="s">
        <v>118</v>
      </c>
      <c r="C932" s="4" t="str">
        <f t="shared" si="70"/>
        <v>Friday</v>
      </c>
      <c r="D932" s="4" t="str">
        <f t="shared" si="71"/>
        <v>Feb-2025</v>
      </c>
      <c r="E932" s="2" t="s">
        <v>68</v>
      </c>
      <c r="F932" s="2" t="s">
        <v>72</v>
      </c>
      <c r="G932" s="2" t="s">
        <v>45</v>
      </c>
      <c r="H932" s="2" t="s">
        <v>63</v>
      </c>
      <c r="I932" s="2">
        <v>1</v>
      </c>
      <c r="J932" s="2">
        <v>391.93</v>
      </c>
      <c r="K932" s="6">
        <v>0.09</v>
      </c>
      <c r="L932" s="2">
        <v>356.66</v>
      </c>
      <c r="M932" s="2" t="s">
        <v>74</v>
      </c>
      <c r="N932" s="2" t="s">
        <v>48</v>
      </c>
      <c r="O932" s="2" t="s">
        <v>90</v>
      </c>
      <c r="P932" s="2" t="s">
        <v>50</v>
      </c>
      <c r="Q932">
        <f t="shared" si="72"/>
        <v>391.93</v>
      </c>
      <c r="R932">
        <f t="shared" si="73"/>
        <v>356.65630000000004</v>
      </c>
      <c r="U932">
        <f t="shared" si="74"/>
        <v>7295.6662896825355</v>
      </c>
    </row>
    <row r="933" spans="1:21" ht="15.75" customHeight="1" x14ac:dyDescent="0.3">
      <c r="A933" s="2" t="s">
        <v>1203</v>
      </c>
      <c r="B933" s="4" t="s">
        <v>288</v>
      </c>
      <c r="C933" s="4" t="str">
        <f t="shared" si="70"/>
        <v>Monday</v>
      </c>
      <c r="D933" s="4" t="str">
        <f t="shared" si="71"/>
        <v>Feb-2025</v>
      </c>
      <c r="E933" s="2" t="s">
        <v>88</v>
      </c>
      <c r="F933" s="2" t="s">
        <v>77</v>
      </c>
      <c r="G933" s="2" t="s">
        <v>57</v>
      </c>
      <c r="H933" s="2" t="s">
        <v>141</v>
      </c>
      <c r="I933" s="2">
        <v>1</v>
      </c>
      <c r="J933" s="2">
        <v>3760.28</v>
      </c>
      <c r="K933" s="6">
        <v>0.03</v>
      </c>
      <c r="L933" s="2">
        <v>3647.47</v>
      </c>
      <c r="M933" s="2" t="s">
        <v>47</v>
      </c>
      <c r="N933" s="2" t="s">
        <v>48</v>
      </c>
      <c r="O933" s="2" t="s">
        <v>49</v>
      </c>
      <c r="P933" s="2" t="s">
        <v>50</v>
      </c>
      <c r="Q933">
        <f t="shared" si="72"/>
        <v>3760.28</v>
      </c>
      <c r="R933">
        <f t="shared" si="73"/>
        <v>3647.4716000000003</v>
      </c>
      <c r="U933">
        <f t="shared" si="74"/>
        <v>7295.6662896825355</v>
      </c>
    </row>
    <row r="934" spans="1:21" ht="15.75" customHeight="1" x14ac:dyDescent="0.3">
      <c r="A934" s="2" t="s">
        <v>1204</v>
      </c>
      <c r="B934" s="4" t="s">
        <v>413</v>
      </c>
      <c r="C934" s="4" t="str">
        <f t="shared" si="70"/>
        <v>Friday</v>
      </c>
      <c r="D934" s="4" t="str">
        <f t="shared" si="71"/>
        <v>Mar-2025</v>
      </c>
      <c r="E934" s="2" t="s">
        <v>43</v>
      </c>
      <c r="F934" s="2" t="s">
        <v>77</v>
      </c>
      <c r="G934" s="2" t="s">
        <v>45</v>
      </c>
      <c r="H934" s="2" t="s">
        <v>73</v>
      </c>
      <c r="I934" s="2">
        <v>1</v>
      </c>
      <c r="J934" s="2">
        <v>3347.46</v>
      </c>
      <c r="K934" s="6">
        <v>0.02</v>
      </c>
      <c r="L934" s="2">
        <v>3280.51</v>
      </c>
      <c r="M934" s="2" t="s">
        <v>95</v>
      </c>
      <c r="N934" s="2" t="s">
        <v>59</v>
      </c>
      <c r="O934" s="2" t="s">
        <v>49</v>
      </c>
      <c r="P934" s="2" t="s">
        <v>50</v>
      </c>
      <c r="Q934">
        <f t="shared" si="72"/>
        <v>3347.46</v>
      </c>
      <c r="R934">
        <f t="shared" si="73"/>
        <v>3280.5108</v>
      </c>
      <c r="U934">
        <f t="shared" si="74"/>
        <v>7935.7313319672139</v>
      </c>
    </row>
    <row r="935" spans="1:21" ht="15.75" customHeight="1" x14ac:dyDescent="0.3">
      <c r="A935" s="2" t="s">
        <v>1205</v>
      </c>
      <c r="B935" s="4" t="s">
        <v>458</v>
      </c>
      <c r="C935" s="4" t="str">
        <f t="shared" si="70"/>
        <v>Monday</v>
      </c>
      <c r="D935" s="4" t="str">
        <f t="shared" si="71"/>
        <v>Apr-2025</v>
      </c>
      <c r="E935" s="2" t="s">
        <v>53</v>
      </c>
      <c r="F935" s="2" t="s">
        <v>77</v>
      </c>
      <c r="G935" s="2" t="s">
        <v>160</v>
      </c>
      <c r="H935" s="2" t="s">
        <v>161</v>
      </c>
      <c r="I935" s="2">
        <v>1</v>
      </c>
      <c r="J935" s="2">
        <v>2889</v>
      </c>
      <c r="K935" s="6">
        <v>0.2</v>
      </c>
      <c r="L935" s="2">
        <v>2311.1999999999998</v>
      </c>
      <c r="M935" s="2" t="s">
        <v>47</v>
      </c>
      <c r="N935" s="2" t="s">
        <v>48</v>
      </c>
      <c r="O935" s="2" t="s">
        <v>90</v>
      </c>
      <c r="P935" s="2" t="s">
        <v>50</v>
      </c>
      <c r="Q935">
        <f t="shared" si="72"/>
        <v>2889</v>
      </c>
      <c r="R935">
        <f t="shared" si="73"/>
        <v>2311.2000000000003</v>
      </c>
      <c r="U935">
        <f t="shared" si="74"/>
        <v>7295.6662896825355</v>
      </c>
    </row>
    <row r="936" spans="1:21" ht="15.75" customHeight="1" x14ac:dyDescent="0.3">
      <c r="A936" s="2" t="s">
        <v>1206</v>
      </c>
      <c r="B936" s="4" t="s">
        <v>114</v>
      </c>
      <c r="C936" s="4" t="str">
        <f t="shared" si="70"/>
        <v>Wednesday</v>
      </c>
      <c r="D936" s="4" t="str">
        <f t="shared" si="71"/>
        <v>Jan-2025</v>
      </c>
      <c r="E936" s="2" t="s">
        <v>83</v>
      </c>
      <c r="F936" s="2" t="s">
        <v>72</v>
      </c>
      <c r="G936" s="2" t="s">
        <v>99</v>
      </c>
      <c r="H936" s="2" t="s">
        <v>107</v>
      </c>
      <c r="I936" s="2">
        <v>3</v>
      </c>
      <c r="J936" s="2">
        <v>2275.4699999999998</v>
      </c>
      <c r="K936" s="6">
        <v>0.16</v>
      </c>
      <c r="L936" s="2">
        <v>5734.18</v>
      </c>
      <c r="M936" s="2" t="s">
        <v>74</v>
      </c>
      <c r="N936" s="2" t="s">
        <v>59</v>
      </c>
      <c r="O936" s="2" t="s">
        <v>90</v>
      </c>
      <c r="P936" s="2" t="s">
        <v>50</v>
      </c>
      <c r="Q936">
        <f t="shared" si="72"/>
        <v>6826.41</v>
      </c>
      <c r="R936">
        <f t="shared" si="73"/>
        <v>5734.1844000000001</v>
      </c>
      <c r="U936">
        <f t="shared" si="74"/>
        <v>7935.7313319672139</v>
      </c>
    </row>
    <row r="937" spans="1:21" ht="15.75" customHeight="1" x14ac:dyDescent="0.3">
      <c r="A937" s="2" t="s">
        <v>1207</v>
      </c>
      <c r="B937" s="4" t="s">
        <v>651</v>
      </c>
      <c r="C937" s="4" t="str">
        <f t="shared" si="70"/>
        <v>Wednesday</v>
      </c>
      <c r="D937" s="4" t="str">
        <f t="shared" si="71"/>
        <v>Mar-2025</v>
      </c>
      <c r="E937" s="2" t="s">
        <v>68</v>
      </c>
      <c r="F937" s="2" t="s">
        <v>54</v>
      </c>
      <c r="G937" s="2" t="s">
        <v>45</v>
      </c>
      <c r="H937" s="2" t="s">
        <v>46</v>
      </c>
      <c r="I937" s="2">
        <v>2</v>
      </c>
      <c r="J937" s="2">
        <v>153.25</v>
      </c>
      <c r="K937" s="6">
        <v>0.21</v>
      </c>
      <c r="L937" s="2">
        <v>242.14</v>
      </c>
      <c r="M937" s="2" t="s">
        <v>47</v>
      </c>
      <c r="N937" s="2" t="s">
        <v>59</v>
      </c>
      <c r="O937" s="2" t="s">
        <v>49</v>
      </c>
      <c r="P937" s="2" t="s">
        <v>50</v>
      </c>
      <c r="Q937">
        <f t="shared" si="72"/>
        <v>306.5</v>
      </c>
      <c r="R937">
        <f t="shared" si="73"/>
        <v>242.13500000000002</v>
      </c>
      <c r="U937">
        <f t="shared" si="74"/>
        <v>7935.7313319672139</v>
      </c>
    </row>
    <row r="938" spans="1:21" ht="15.75" customHeight="1" x14ac:dyDescent="0.3">
      <c r="A938" s="2" t="s">
        <v>1208</v>
      </c>
      <c r="B938" s="4" t="s">
        <v>178</v>
      </c>
      <c r="C938" s="4" t="str">
        <f t="shared" si="70"/>
        <v>Sunday</v>
      </c>
      <c r="D938" s="4" t="str">
        <f t="shared" si="71"/>
        <v>Mar-2025</v>
      </c>
      <c r="E938" s="2" t="s">
        <v>88</v>
      </c>
      <c r="F938" s="2" t="s">
        <v>77</v>
      </c>
      <c r="G938" s="2" t="s">
        <v>160</v>
      </c>
      <c r="H938" s="2" t="s">
        <v>180</v>
      </c>
      <c r="I938" s="2">
        <v>3</v>
      </c>
      <c r="J938" s="2">
        <v>4868.3</v>
      </c>
      <c r="K938" s="6">
        <v>0.13</v>
      </c>
      <c r="L938" s="2">
        <v>12706.26</v>
      </c>
      <c r="M938" s="2" t="s">
        <v>74</v>
      </c>
      <c r="N938" s="2" t="s">
        <v>48</v>
      </c>
      <c r="O938" s="2" t="s">
        <v>90</v>
      </c>
      <c r="P938" s="2" t="s">
        <v>50</v>
      </c>
      <c r="Q938">
        <f t="shared" si="72"/>
        <v>14604.900000000001</v>
      </c>
      <c r="R938">
        <f t="shared" si="73"/>
        <v>12706.263000000001</v>
      </c>
      <c r="U938">
        <f t="shared" si="74"/>
        <v>7295.6662896825355</v>
      </c>
    </row>
    <row r="939" spans="1:21" ht="15.75" customHeight="1" x14ac:dyDescent="0.3">
      <c r="A939" s="2" t="s">
        <v>1209</v>
      </c>
      <c r="B939" s="4" t="s">
        <v>556</v>
      </c>
      <c r="C939" s="4" t="str">
        <f t="shared" si="70"/>
        <v>Monday</v>
      </c>
      <c r="D939" s="4" t="str">
        <f t="shared" si="71"/>
        <v>May-2025</v>
      </c>
      <c r="E939" s="2" t="s">
        <v>83</v>
      </c>
      <c r="F939" s="2" t="s">
        <v>54</v>
      </c>
      <c r="G939" s="2" t="s">
        <v>45</v>
      </c>
      <c r="H939" s="2" t="s">
        <v>78</v>
      </c>
      <c r="I939" s="2">
        <v>5</v>
      </c>
      <c r="J939" s="2">
        <v>3064.91</v>
      </c>
      <c r="K939" s="6">
        <v>0.02</v>
      </c>
      <c r="L939" s="2">
        <v>15018.06</v>
      </c>
      <c r="M939" s="2" t="s">
        <v>47</v>
      </c>
      <c r="N939" s="2" t="s">
        <v>59</v>
      </c>
      <c r="O939" s="2" t="s">
        <v>49</v>
      </c>
      <c r="P939" s="2" t="s">
        <v>50</v>
      </c>
      <c r="Q939">
        <f t="shared" si="72"/>
        <v>15324.55</v>
      </c>
      <c r="R939">
        <f t="shared" si="73"/>
        <v>15018.058999999999</v>
      </c>
      <c r="U939">
        <f t="shared" si="74"/>
        <v>7935.7313319672139</v>
      </c>
    </row>
    <row r="940" spans="1:21" ht="15.75" customHeight="1" x14ac:dyDescent="0.3">
      <c r="A940" s="2" t="s">
        <v>1210</v>
      </c>
      <c r="B940" s="4" t="s">
        <v>92</v>
      </c>
      <c r="C940" s="4" t="str">
        <f t="shared" si="70"/>
        <v>Wednesday</v>
      </c>
      <c r="D940" s="4" t="str">
        <f t="shared" si="71"/>
        <v>May-2025</v>
      </c>
      <c r="E940" s="2" t="s">
        <v>88</v>
      </c>
      <c r="F940" s="2" t="s">
        <v>72</v>
      </c>
      <c r="G940" s="2" t="s">
        <v>84</v>
      </c>
      <c r="H940" s="2" t="s">
        <v>85</v>
      </c>
      <c r="I940" s="2">
        <v>4</v>
      </c>
      <c r="J940" s="2">
        <v>1054.18</v>
      </c>
      <c r="K940" s="6">
        <v>0.03</v>
      </c>
      <c r="L940" s="2">
        <v>4090.22</v>
      </c>
      <c r="M940" s="2" t="s">
        <v>95</v>
      </c>
      <c r="N940" s="2" t="s">
        <v>65</v>
      </c>
      <c r="O940" s="2" t="s">
        <v>90</v>
      </c>
      <c r="P940" s="2" t="s">
        <v>50</v>
      </c>
      <c r="Q940">
        <f t="shared" si="72"/>
        <v>4216.72</v>
      </c>
      <c r="R940">
        <f t="shared" si="73"/>
        <v>4090.2184000000002</v>
      </c>
      <c r="U940">
        <f t="shared" si="74"/>
        <v>7560.0974409448818</v>
      </c>
    </row>
    <row r="941" spans="1:21" ht="15.75" customHeight="1" x14ac:dyDescent="0.3">
      <c r="A941" s="2" t="s">
        <v>1211</v>
      </c>
      <c r="B941" s="4" t="s">
        <v>851</v>
      </c>
      <c r="C941" s="4" t="str">
        <f t="shared" si="70"/>
        <v>Friday</v>
      </c>
      <c r="D941" s="4" t="str">
        <f t="shared" si="71"/>
        <v>Jun-2025</v>
      </c>
      <c r="E941" s="2" t="s">
        <v>88</v>
      </c>
      <c r="F941" s="2" t="s">
        <v>72</v>
      </c>
      <c r="G941" s="2" t="s">
        <v>160</v>
      </c>
      <c r="H941" s="2" t="s">
        <v>193</v>
      </c>
      <c r="I941" s="2">
        <v>5</v>
      </c>
      <c r="J941" s="2">
        <v>621.67999999999995</v>
      </c>
      <c r="K941" s="6">
        <v>0.05</v>
      </c>
      <c r="L941" s="2">
        <v>2952.98</v>
      </c>
      <c r="M941" s="2" t="s">
        <v>81</v>
      </c>
      <c r="N941" s="2" t="s">
        <v>48</v>
      </c>
      <c r="O941" s="2" t="s">
        <v>90</v>
      </c>
      <c r="P941" s="2" t="s">
        <v>50</v>
      </c>
      <c r="Q941">
        <f t="shared" si="72"/>
        <v>3108.3999999999996</v>
      </c>
      <c r="R941">
        <f t="shared" si="73"/>
        <v>2952.9799999999996</v>
      </c>
      <c r="U941">
        <f t="shared" si="74"/>
        <v>7295.6662896825355</v>
      </c>
    </row>
    <row r="942" spans="1:21" ht="15.75" customHeight="1" x14ac:dyDescent="0.3">
      <c r="A942" s="2" t="s">
        <v>1212</v>
      </c>
      <c r="B942" s="4" t="s">
        <v>596</v>
      </c>
      <c r="C942" s="4" t="str">
        <f t="shared" si="70"/>
        <v>Saturday</v>
      </c>
      <c r="D942" s="4" t="str">
        <f t="shared" si="71"/>
        <v>Mar-2025</v>
      </c>
      <c r="E942" s="2" t="s">
        <v>88</v>
      </c>
      <c r="F942" s="2" t="s">
        <v>44</v>
      </c>
      <c r="G942" s="2" t="s">
        <v>99</v>
      </c>
      <c r="H942" s="2" t="s">
        <v>100</v>
      </c>
      <c r="I942" s="2">
        <v>5</v>
      </c>
      <c r="J942" s="2">
        <v>2867.5</v>
      </c>
      <c r="K942" s="6">
        <v>0.14000000000000001</v>
      </c>
      <c r="L942" s="2">
        <v>12330.25</v>
      </c>
      <c r="M942" s="2" t="s">
        <v>81</v>
      </c>
      <c r="N942" s="2" t="s">
        <v>48</v>
      </c>
      <c r="O942" s="2" t="s">
        <v>60</v>
      </c>
      <c r="P942" s="2" t="s">
        <v>50</v>
      </c>
      <c r="Q942">
        <f t="shared" si="72"/>
        <v>14337.5</v>
      </c>
      <c r="R942">
        <f t="shared" si="73"/>
        <v>12330.25</v>
      </c>
      <c r="U942">
        <f t="shared" si="74"/>
        <v>7295.6662896825355</v>
      </c>
    </row>
    <row r="943" spans="1:21" ht="15.75" customHeight="1" x14ac:dyDescent="0.3">
      <c r="A943" s="2" t="s">
        <v>1213</v>
      </c>
      <c r="B943" s="4" t="s">
        <v>419</v>
      </c>
      <c r="C943" s="4" t="str">
        <f t="shared" si="70"/>
        <v>Friday</v>
      </c>
      <c r="D943" s="4" t="str">
        <f t="shared" si="71"/>
        <v>May-2025</v>
      </c>
      <c r="E943" s="2" t="s">
        <v>53</v>
      </c>
      <c r="F943" s="2" t="s">
        <v>72</v>
      </c>
      <c r="G943" s="2" t="s">
        <v>45</v>
      </c>
      <c r="H943" s="2" t="s">
        <v>63</v>
      </c>
      <c r="I943" s="2">
        <v>4</v>
      </c>
      <c r="J943" s="2">
        <v>2551.06</v>
      </c>
      <c r="K943" s="6">
        <v>0.08</v>
      </c>
      <c r="L943" s="2">
        <v>9387.9</v>
      </c>
      <c r="M943" s="2" t="s">
        <v>81</v>
      </c>
      <c r="N943" s="2" t="s">
        <v>65</v>
      </c>
      <c r="O943" s="2" t="s">
        <v>60</v>
      </c>
      <c r="P943" s="2" t="s">
        <v>96</v>
      </c>
      <c r="Q943">
        <f t="shared" si="72"/>
        <v>10204.24</v>
      </c>
      <c r="R943">
        <f t="shared" si="73"/>
        <v>9387.9007999999994</v>
      </c>
      <c r="U943">
        <f t="shared" si="74"/>
        <v>7560.0974409448818</v>
      </c>
    </row>
    <row r="944" spans="1:21" ht="15.75" customHeight="1" x14ac:dyDescent="0.3">
      <c r="A944" s="2" t="s">
        <v>1214</v>
      </c>
      <c r="B944" s="4" t="s">
        <v>496</v>
      </c>
      <c r="C944" s="4" t="str">
        <f t="shared" si="70"/>
        <v>Tuesday</v>
      </c>
      <c r="D944" s="4" t="str">
        <f t="shared" si="71"/>
        <v>Feb-2025</v>
      </c>
      <c r="E944" s="2" t="s">
        <v>83</v>
      </c>
      <c r="F944" s="2" t="s">
        <v>54</v>
      </c>
      <c r="G944" s="2" t="s">
        <v>45</v>
      </c>
      <c r="H944" s="2" t="s">
        <v>63</v>
      </c>
      <c r="I944" s="2">
        <v>5</v>
      </c>
      <c r="J944" s="2">
        <v>4056.72</v>
      </c>
      <c r="K944" s="6">
        <v>0.04</v>
      </c>
      <c r="L944" s="2">
        <v>19472.259999999998</v>
      </c>
      <c r="M944" s="2" t="s">
        <v>64</v>
      </c>
      <c r="N944" s="2" t="s">
        <v>48</v>
      </c>
      <c r="O944" s="2" t="s">
        <v>49</v>
      </c>
      <c r="P944" s="2" t="s">
        <v>50</v>
      </c>
      <c r="Q944">
        <f t="shared" si="72"/>
        <v>20283.599999999999</v>
      </c>
      <c r="R944">
        <f t="shared" si="73"/>
        <v>19472.255999999998</v>
      </c>
      <c r="U944">
        <f t="shared" si="74"/>
        <v>7295.6662896825355</v>
      </c>
    </row>
    <row r="945" spans="1:21" ht="15.75" customHeight="1" x14ac:dyDescent="0.3">
      <c r="A945" s="2" t="s">
        <v>1215</v>
      </c>
      <c r="B945" s="4" t="s">
        <v>299</v>
      </c>
      <c r="C945" s="4" t="str">
        <f t="shared" si="70"/>
        <v>Sunday</v>
      </c>
      <c r="D945" s="4" t="str">
        <f t="shared" si="71"/>
        <v>Jun-2025</v>
      </c>
      <c r="E945" s="2" t="s">
        <v>88</v>
      </c>
      <c r="F945" s="2" t="s">
        <v>77</v>
      </c>
      <c r="G945" s="2" t="s">
        <v>45</v>
      </c>
      <c r="H945" s="2" t="s">
        <v>63</v>
      </c>
      <c r="I945" s="2">
        <v>4</v>
      </c>
      <c r="J945" s="2">
        <v>485.89</v>
      </c>
      <c r="K945" s="6">
        <v>0.16</v>
      </c>
      <c r="L945" s="2">
        <v>1632.59</v>
      </c>
      <c r="M945" s="2" t="s">
        <v>47</v>
      </c>
      <c r="N945" s="2" t="s">
        <v>59</v>
      </c>
      <c r="O945" s="2" t="s">
        <v>49</v>
      </c>
      <c r="P945" s="2" t="s">
        <v>69</v>
      </c>
      <c r="Q945">
        <f t="shared" si="72"/>
        <v>1943.56</v>
      </c>
      <c r="R945">
        <f t="shared" si="73"/>
        <v>1632.5903999999998</v>
      </c>
      <c r="U945">
        <f t="shared" si="74"/>
        <v>7935.7313319672139</v>
      </c>
    </row>
    <row r="946" spans="1:21" ht="15.75" customHeight="1" x14ac:dyDescent="0.3">
      <c r="A946" s="2" t="s">
        <v>1216</v>
      </c>
      <c r="B946" s="4" t="s">
        <v>389</v>
      </c>
      <c r="C946" s="4" t="str">
        <f t="shared" si="70"/>
        <v>Thursday</v>
      </c>
      <c r="D946" s="4" t="str">
        <f t="shared" si="71"/>
        <v>Apr-2025</v>
      </c>
      <c r="E946" s="2" t="s">
        <v>68</v>
      </c>
      <c r="F946" s="2" t="s">
        <v>54</v>
      </c>
      <c r="G946" s="2" t="s">
        <v>99</v>
      </c>
      <c r="H946" s="2" t="s">
        <v>122</v>
      </c>
      <c r="I946" s="2">
        <v>5</v>
      </c>
      <c r="J946" s="2">
        <v>3291.84</v>
      </c>
      <c r="K946" s="6">
        <v>0.23</v>
      </c>
      <c r="L946" s="2">
        <v>12673.58</v>
      </c>
      <c r="M946" s="2" t="s">
        <v>64</v>
      </c>
      <c r="N946" s="2" t="s">
        <v>59</v>
      </c>
      <c r="O946" s="2" t="s">
        <v>60</v>
      </c>
      <c r="P946" s="2" t="s">
        <v>142</v>
      </c>
      <c r="Q946">
        <f t="shared" si="72"/>
        <v>16459.2</v>
      </c>
      <c r="R946">
        <f t="shared" si="73"/>
        <v>12673.584000000001</v>
      </c>
      <c r="U946">
        <f t="shared" si="74"/>
        <v>7935.7313319672139</v>
      </c>
    </row>
    <row r="947" spans="1:21" ht="15.75" customHeight="1" x14ac:dyDescent="0.3">
      <c r="A947" s="2" t="s">
        <v>1217</v>
      </c>
      <c r="B947" s="4" t="s">
        <v>453</v>
      </c>
      <c r="C947" s="4" t="str">
        <f t="shared" si="70"/>
        <v>Monday</v>
      </c>
      <c r="D947" s="4" t="str">
        <f t="shared" si="71"/>
        <v>Jun-2025</v>
      </c>
      <c r="E947" s="2" t="s">
        <v>43</v>
      </c>
      <c r="F947" s="2" t="s">
        <v>77</v>
      </c>
      <c r="G947" s="2" t="s">
        <v>160</v>
      </c>
      <c r="H947" s="2" t="s">
        <v>180</v>
      </c>
      <c r="I947" s="2">
        <v>1</v>
      </c>
      <c r="J947" s="2">
        <v>4464.33</v>
      </c>
      <c r="K947" s="6">
        <v>0.19</v>
      </c>
      <c r="L947" s="2">
        <v>3616.11</v>
      </c>
      <c r="M947" s="2" t="s">
        <v>64</v>
      </c>
      <c r="N947" s="2" t="s">
        <v>65</v>
      </c>
      <c r="O947" s="2" t="s">
        <v>60</v>
      </c>
      <c r="P947" s="2" t="s">
        <v>50</v>
      </c>
      <c r="Q947">
        <f t="shared" si="72"/>
        <v>4464.33</v>
      </c>
      <c r="R947">
        <f t="shared" si="73"/>
        <v>3616.1073000000001</v>
      </c>
      <c r="U947">
        <f t="shared" si="74"/>
        <v>7560.0974409448818</v>
      </c>
    </row>
    <row r="948" spans="1:21" ht="15.75" customHeight="1" x14ac:dyDescent="0.3">
      <c r="A948" s="2" t="s">
        <v>1218</v>
      </c>
      <c r="B948" s="4" t="s">
        <v>206</v>
      </c>
      <c r="C948" s="4" t="str">
        <f t="shared" si="70"/>
        <v>Monday</v>
      </c>
      <c r="D948" s="4" t="str">
        <f t="shared" si="71"/>
        <v>Jan-2025</v>
      </c>
      <c r="E948" s="2" t="s">
        <v>88</v>
      </c>
      <c r="F948" s="2" t="s">
        <v>44</v>
      </c>
      <c r="G948" s="2" t="s">
        <v>57</v>
      </c>
      <c r="H948" s="2" t="s">
        <v>128</v>
      </c>
      <c r="I948" s="2">
        <v>4</v>
      </c>
      <c r="J948" s="2">
        <v>577.29</v>
      </c>
      <c r="K948" s="6">
        <v>0</v>
      </c>
      <c r="L948" s="2">
        <v>2309.16</v>
      </c>
      <c r="M948" s="2" t="s">
        <v>64</v>
      </c>
      <c r="N948" s="2" t="s">
        <v>59</v>
      </c>
      <c r="O948" s="2" t="s">
        <v>60</v>
      </c>
      <c r="P948" s="2" t="s">
        <v>50</v>
      </c>
      <c r="Q948">
        <f t="shared" si="72"/>
        <v>2309.16</v>
      </c>
      <c r="R948">
        <f t="shared" si="73"/>
        <v>2309.16</v>
      </c>
      <c r="U948">
        <f t="shared" si="74"/>
        <v>7935.7313319672139</v>
      </c>
    </row>
    <row r="949" spans="1:21" ht="15.75" customHeight="1" x14ac:dyDescent="0.3">
      <c r="A949" s="2" t="s">
        <v>1219</v>
      </c>
      <c r="B949" s="4" t="s">
        <v>221</v>
      </c>
      <c r="C949" s="4" t="str">
        <f t="shared" si="70"/>
        <v>Saturday</v>
      </c>
      <c r="D949" s="4" t="str">
        <f t="shared" si="71"/>
        <v>May-2025</v>
      </c>
      <c r="E949" s="2" t="s">
        <v>88</v>
      </c>
      <c r="F949" s="2" t="s">
        <v>44</v>
      </c>
      <c r="G949" s="2" t="s">
        <v>84</v>
      </c>
      <c r="H949" s="2" t="s">
        <v>89</v>
      </c>
      <c r="I949" s="2">
        <v>1</v>
      </c>
      <c r="J949" s="2">
        <v>1472.57</v>
      </c>
      <c r="K949" s="6">
        <v>0.09</v>
      </c>
      <c r="L949" s="2">
        <v>1340.04</v>
      </c>
      <c r="M949" s="2" t="s">
        <v>81</v>
      </c>
      <c r="N949" s="2" t="s">
        <v>48</v>
      </c>
      <c r="O949" s="2" t="s">
        <v>90</v>
      </c>
      <c r="P949" s="2" t="s">
        <v>50</v>
      </c>
      <c r="Q949">
        <f t="shared" si="72"/>
        <v>1472.57</v>
      </c>
      <c r="R949">
        <f t="shared" si="73"/>
        <v>1340.0387000000001</v>
      </c>
      <c r="U949">
        <f t="shared" si="74"/>
        <v>7295.6662896825355</v>
      </c>
    </row>
    <row r="950" spans="1:21" ht="15.75" customHeight="1" x14ac:dyDescent="0.3">
      <c r="A950" s="2" t="s">
        <v>1220</v>
      </c>
      <c r="B950" s="4" t="s">
        <v>281</v>
      </c>
      <c r="C950" s="4" t="str">
        <f t="shared" si="70"/>
        <v>Wednesday</v>
      </c>
      <c r="D950" s="4" t="str">
        <f t="shared" si="71"/>
        <v>Apr-2025</v>
      </c>
      <c r="E950" s="2" t="s">
        <v>83</v>
      </c>
      <c r="F950" s="2" t="s">
        <v>44</v>
      </c>
      <c r="G950" s="2" t="s">
        <v>84</v>
      </c>
      <c r="H950" s="2" t="s">
        <v>89</v>
      </c>
      <c r="I950" s="2">
        <v>2</v>
      </c>
      <c r="J950" s="2">
        <v>4705.16</v>
      </c>
      <c r="K950" s="6">
        <v>0.24</v>
      </c>
      <c r="L950" s="2">
        <v>7151.84</v>
      </c>
      <c r="M950" s="2" t="s">
        <v>81</v>
      </c>
      <c r="N950" s="2" t="s">
        <v>65</v>
      </c>
      <c r="O950" s="2" t="s">
        <v>60</v>
      </c>
      <c r="P950" s="2" t="s">
        <v>50</v>
      </c>
      <c r="Q950">
        <f t="shared" si="72"/>
        <v>9410.32</v>
      </c>
      <c r="R950">
        <f t="shared" si="73"/>
        <v>7151.8432000000003</v>
      </c>
      <c r="U950">
        <f t="shared" si="74"/>
        <v>7560.0974409448818</v>
      </c>
    </row>
    <row r="951" spans="1:21" ht="15.75" customHeight="1" x14ac:dyDescent="0.3">
      <c r="A951" s="2" t="s">
        <v>1221</v>
      </c>
      <c r="B951" s="4" t="s">
        <v>114</v>
      </c>
      <c r="C951" s="4" t="str">
        <f t="shared" si="70"/>
        <v>Wednesday</v>
      </c>
      <c r="D951" s="4" t="str">
        <f t="shared" si="71"/>
        <v>Jan-2025</v>
      </c>
      <c r="E951" s="2" t="s">
        <v>83</v>
      </c>
      <c r="F951" s="2" t="s">
        <v>72</v>
      </c>
      <c r="G951" s="2" t="s">
        <v>160</v>
      </c>
      <c r="H951" s="2" t="s">
        <v>185</v>
      </c>
      <c r="I951" s="2">
        <v>2</v>
      </c>
      <c r="J951" s="2">
        <v>2260.06</v>
      </c>
      <c r="K951" s="6">
        <v>0.13</v>
      </c>
      <c r="L951" s="2">
        <v>3932.5</v>
      </c>
      <c r="M951" s="2" t="s">
        <v>64</v>
      </c>
      <c r="N951" s="2" t="s">
        <v>59</v>
      </c>
      <c r="O951" s="2" t="s">
        <v>49</v>
      </c>
      <c r="P951" s="2" t="s">
        <v>50</v>
      </c>
      <c r="Q951">
        <f t="shared" si="72"/>
        <v>4520.12</v>
      </c>
      <c r="R951">
        <f t="shared" si="73"/>
        <v>3932.5043999999998</v>
      </c>
      <c r="U951">
        <f t="shared" si="74"/>
        <v>7935.7313319672139</v>
      </c>
    </row>
    <row r="952" spans="1:21" ht="15.75" customHeight="1" x14ac:dyDescent="0.3">
      <c r="A952" s="2" t="s">
        <v>1222</v>
      </c>
      <c r="B952" s="4" t="s">
        <v>805</v>
      </c>
      <c r="C952" s="4" t="str">
        <f t="shared" si="70"/>
        <v>Saturday</v>
      </c>
      <c r="D952" s="4" t="str">
        <f t="shared" si="71"/>
        <v>Jun-2025</v>
      </c>
      <c r="E952" s="2" t="s">
        <v>43</v>
      </c>
      <c r="F952" s="2" t="s">
        <v>44</v>
      </c>
      <c r="G952" s="2" t="s">
        <v>84</v>
      </c>
      <c r="H952" s="2" t="s">
        <v>85</v>
      </c>
      <c r="I952" s="2">
        <v>1</v>
      </c>
      <c r="J952" s="2">
        <v>3731.11</v>
      </c>
      <c r="K952" s="6">
        <v>0.06</v>
      </c>
      <c r="L952" s="2">
        <v>3507.24</v>
      </c>
      <c r="M952" s="2" t="s">
        <v>95</v>
      </c>
      <c r="N952" s="2" t="s">
        <v>59</v>
      </c>
      <c r="O952" s="2" t="s">
        <v>49</v>
      </c>
      <c r="P952" s="2" t="s">
        <v>50</v>
      </c>
      <c r="Q952">
        <f t="shared" si="72"/>
        <v>3731.11</v>
      </c>
      <c r="R952">
        <f t="shared" si="73"/>
        <v>3507.2433999999998</v>
      </c>
      <c r="U952">
        <f t="shared" si="74"/>
        <v>7935.7313319672139</v>
      </c>
    </row>
    <row r="953" spans="1:21" ht="15.75" customHeight="1" x14ac:dyDescent="0.3">
      <c r="A953" s="2" t="s">
        <v>1223</v>
      </c>
      <c r="B953" s="4" t="s">
        <v>332</v>
      </c>
      <c r="C953" s="4" t="str">
        <f t="shared" si="70"/>
        <v>Thursday</v>
      </c>
      <c r="D953" s="4" t="str">
        <f t="shared" si="71"/>
        <v>Mar-2025</v>
      </c>
      <c r="E953" s="2" t="s">
        <v>83</v>
      </c>
      <c r="F953" s="2" t="s">
        <v>44</v>
      </c>
      <c r="G953" s="2" t="s">
        <v>45</v>
      </c>
      <c r="H953" s="2" t="s">
        <v>63</v>
      </c>
      <c r="I953" s="2">
        <v>4</v>
      </c>
      <c r="J953" s="2">
        <v>4283.76</v>
      </c>
      <c r="K953" s="6">
        <v>0.06</v>
      </c>
      <c r="L953" s="2">
        <v>16106.94</v>
      </c>
      <c r="M953" s="2" t="s">
        <v>47</v>
      </c>
      <c r="N953" s="2" t="s">
        <v>59</v>
      </c>
      <c r="O953" s="2" t="s">
        <v>60</v>
      </c>
      <c r="P953" s="2" t="s">
        <v>50</v>
      </c>
      <c r="Q953">
        <f t="shared" si="72"/>
        <v>17135.04</v>
      </c>
      <c r="R953">
        <f t="shared" si="73"/>
        <v>16106.937599999999</v>
      </c>
      <c r="U953">
        <f t="shared" si="74"/>
        <v>7935.7313319672139</v>
      </c>
    </row>
    <row r="954" spans="1:21" ht="15.75" customHeight="1" x14ac:dyDescent="0.3">
      <c r="A954" s="2" t="s">
        <v>1224</v>
      </c>
      <c r="B954" s="4" t="s">
        <v>106</v>
      </c>
      <c r="C954" s="4" t="str">
        <f t="shared" si="70"/>
        <v>Sunday</v>
      </c>
      <c r="D954" s="4" t="str">
        <f t="shared" si="71"/>
        <v>Apr-2025</v>
      </c>
      <c r="E954" s="2" t="s">
        <v>53</v>
      </c>
      <c r="F954" s="2" t="s">
        <v>77</v>
      </c>
      <c r="G954" s="2" t="s">
        <v>84</v>
      </c>
      <c r="H954" s="2" t="s">
        <v>85</v>
      </c>
      <c r="I954" s="2">
        <v>1</v>
      </c>
      <c r="J954" s="2">
        <v>4595.5600000000004</v>
      </c>
      <c r="K954" s="6">
        <v>0.23</v>
      </c>
      <c r="L954" s="2">
        <v>3538.58</v>
      </c>
      <c r="M954" s="2" t="s">
        <v>95</v>
      </c>
      <c r="N954" s="2" t="s">
        <v>48</v>
      </c>
      <c r="O954" s="2" t="s">
        <v>60</v>
      </c>
      <c r="P954" s="2" t="s">
        <v>50</v>
      </c>
      <c r="Q954">
        <f t="shared" si="72"/>
        <v>4595.5600000000004</v>
      </c>
      <c r="R954">
        <f t="shared" si="73"/>
        <v>3538.5812000000005</v>
      </c>
      <c r="U954">
        <f t="shared" si="74"/>
        <v>7295.6662896825355</v>
      </c>
    </row>
    <row r="955" spans="1:21" ht="15.75" customHeight="1" x14ac:dyDescent="0.3">
      <c r="A955" s="2" t="s">
        <v>1225</v>
      </c>
      <c r="B955" s="4" t="s">
        <v>344</v>
      </c>
      <c r="C955" s="4" t="str">
        <f t="shared" si="70"/>
        <v>Tuesday</v>
      </c>
      <c r="D955" s="4" t="str">
        <f t="shared" si="71"/>
        <v>Apr-2025</v>
      </c>
      <c r="E955" s="2" t="s">
        <v>43</v>
      </c>
      <c r="F955" s="2" t="s">
        <v>54</v>
      </c>
      <c r="G955" s="2" t="s">
        <v>45</v>
      </c>
      <c r="H955" s="2" t="s">
        <v>63</v>
      </c>
      <c r="I955" s="2">
        <v>2</v>
      </c>
      <c r="J955" s="2">
        <v>3541.23</v>
      </c>
      <c r="K955" s="6">
        <v>0.12</v>
      </c>
      <c r="L955" s="2">
        <v>6232.56</v>
      </c>
      <c r="M955" s="2" t="s">
        <v>64</v>
      </c>
      <c r="N955" s="2" t="s">
        <v>65</v>
      </c>
      <c r="O955" s="2" t="s">
        <v>60</v>
      </c>
      <c r="P955" s="2" t="s">
        <v>50</v>
      </c>
      <c r="Q955">
        <f t="shared" si="72"/>
        <v>7082.46</v>
      </c>
      <c r="R955">
        <f t="shared" si="73"/>
        <v>6232.5648000000001</v>
      </c>
      <c r="U955">
        <f t="shared" si="74"/>
        <v>7560.0974409448818</v>
      </c>
    </row>
    <row r="956" spans="1:21" ht="15.75" customHeight="1" x14ac:dyDescent="0.3">
      <c r="A956" s="2" t="s">
        <v>1226</v>
      </c>
      <c r="B956" s="4" t="s">
        <v>237</v>
      </c>
      <c r="C956" s="4" t="str">
        <f t="shared" si="70"/>
        <v>Sunday</v>
      </c>
      <c r="D956" s="4" t="str">
        <f t="shared" si="71"/>
        <v>May-2025</v>
      </c>
      <c r="E956" s="2" t="s">
        <v>88</v>
      </c>
      <c r="F956" s="2" t="s">
        <v>44</v>
      </c>
      <c r="G956" s="2" t="s">
        <v>99</v>
      </c>
      <c r="H956" s="2" t="s">
        <v>147</v>
      </c>
      <c r="I956" s="2">
        <v>5</v>
      </c>
      <c r="J956" s="2">
        <v>253.48</v>
      </c>
      <c r="K956" s="6">
        <v>0.15</v>
      </c>
      <c r="L956" s="2">
        <v>1077.29</v>
      </c>
      <c r="M956" s="2" t="s">
        <v>47</v>
      </c>
      <c r="N956" s="2" t="s">
        <v>65</v>
      </c>
      <c r="O956" s="2" t="s">
        <v>60</v>
      </c>
      <c r="P956" s="2" t="s">
        <v>69</v>
      </c>
      <c r="Q956">
        <f t="shared" si="72"/>
        <v>1267.3999999999999</v>
      </c>
      <c r="R956">
        <f t="shared" si="73"/>
        <v>1077.29</v>
      </c>
      <c r="U956">
        <f t="shared" si="74"/>
        <v>7560.0974409448818</v>
      </c>
    </row>
    <row r="957" spans="1:21" ht="15.75" customHeight="1" x14ac:dyDescent="0.3">
      <c r="A957" s="2" t="s">
        <v>1227</v>
      </c>
      <c r="B957" s="4" t="s">
        <v>114</v>
      </c>
      <c r="C957" s="4" t="str">
        <f t="shared" si="70"/>
        <v>Wednesday</v>
      </c>
      <c r="D957" s="4" t="str">
        <f t="shared" si="71"/>
        <v>Jan-2025</v>
      </c>
      <c r="E957" s="2" t="s">
        <v>83</v>
      </c>
      <c r="F957" s="2" t="s">
        <v>54</v>
      </c>
      <c r="G957" s="2" t="s">
        <v>160</v>
      </c>
      <c r="H957" s="2" t="s">
        <v>185</v>
      </c>
      <c r="I957" s="2">
        <v>2</v>
      </c>
      <c r="J957" s="2">
        <v>4353.3</v>
      </c>
      <c r="K957" s="6">
        <v>0.24</v>
      </c>
      <c r="L957" s="2">
        <v>6617.02</v>
      </c>
      <c r="M957" s="2" t="s">
        <v>47</v>
      </c>
      <c r="N957" s="2" t="s">
        <v>48</v>
      </c>
      <c r="O957" s="2" t="s">
        <v>49</v>
      </c>
      <c r="P957" s="2" t="s">
        <v>50</v>
      </c>
      <c r="Q957">
        <f t="shared" si="72"/>
        <v>8706.6</v>
      </c>
      <c r="R957">
        <f t="shared" si="73"/>
        <v>6617.0160000000005</v>
      </c>
      <c r="U957">
        <f t="shared" si="74"/>
        <v>7295.6662896825355</v>
      </c>
    </row>
    <row r="958" spans="1:21" ht="15.75" customHeight="1" x14ac:dyDescent="0.3">
      <c r="A958" s="2" t="s">
        <v>1228</v>
      </c>
      <c r="B958" s="4" t="s">
        <v>104</v>
      </c>
      <c r="C958" s="4" t="str">
        <f t="shared" si="70"/>
        <v>Sunday</v>
      </c>
      <c r="D958" s="4" t="str">
        <f t="shared" si="71"/>
        <v>Jan-2025</v>
      </c>
      <c r="E958" s="2" t="s">
        <v>88</v>
      </c>
      <c r="F958" s="2" t="s">
        <v>54</v>
      </c>
      <c r="G958" s="2" t="s">
        <v>99</v>
      </c>
      <c r="H958" s="2" t="s">
        <v>100</v>
      </c>
      <c r="I958" s="2">
        <v>4</v>
      </c>
      <c r="J958" s="2">
        <v>500.37</v>
      </c>
      <c r="K958" s="6">
        <v>0.22</v>
      </c>
      <c r="L958" s="2">
        <v>1561.15</v>
      </c>
      <c r="M958" s="2" t="s">
        <v>95</v>
      </c>
      <c r="N958" s="2" t="s">
        <v>65</v>
      </c>
      <c r="O958" s="2" t="s">
        <v>60</v>
      </c>
      <c r="P958" s="2" t="s">
        <v>50</v>
      </c>
      <c r="Q958">
        <f t="shared" si="72"/>
        <v>2001.48</v>
      </c>
      <c r="R958">
        <f t="shared" si="73"/>
        <v>1561.1544000000001</v>
      </c>
      <c r="U958">
        <f t="shared" si="74"/>
        <v>7560.0974409448818</v>
      </c>
    </row>
    <row r="959" spans="1:21" ht="15.75" customHeight="1" x14ac:dyDescent="0.3">
      <c r="A959" s="2" t="s">
        <v>1229</v>
      </c>
      <c r="B959" s="4" t="s">
        <v>42</v>
      </c>
      <c r="C959" s="4" t="str">
        <f t="shared" si="70"/>
        <v>Wednesday</v>
      </c>
      <c r="D959" s="4" t="str">
        <f t="shared" si="71"/>
        <v>May-2025</v>
      </c>
      <c r="E959" s="2" t="s">
        <v>53</v>
      </c>
      <c r="F959" s="2" t="s">
        <v>72</v>
      </c>
      <c r="G959" s="2" t="s">
        <v>160</v>
      </c>
      <c r="H959" s="2" t="s">
        <v>161</v>
      </c>
      <c r="I959" s="2">
        <v>3</v>
      </c>
      <c r="J959" s="2">
        <v>4820.49</v>
      </c>
      <c r="K959" s="6">
        <v>7.0000000000000007E-2</v>
      </c>
      <c r="L959" s="2">
        <v>13449.17</v>
      </c>
      <c r="M959" s="2" t="s">
        <v>95</v>
      </c>
      <c r="N959" s="2" t="s">
        <v>65</v>
      </c>
      <c r="O959" s="2" t="s">
        <v>90</v>
      </c>
      <c r="P959" s="2" t="s">
        <v>69</v>
      </c>
      <c r="Q959">
        <f t="shared" si="72"/>
        <v>14461.47</v>
      </c>
      <c r="R959">
        <f t="shared" si="73"/>
        <v>13449.167099999999</v>
      </c>
      <c r="U959">
        <f t="shared" si="74"/>
        <v>7560.0974409448818</v>
      </c>
    </row>
    <row r="960" spans="1:21" ht="15.75" customHeight="1" x14ac:dyDescent="0.3">
      <c r="A960" s="2" t="s">
        <v>1230</v>
      </c>
      <c r="B960" s="4" t="s">
        <v>352</v>
      </c>
      <c r="C960" s="4" t="str">
        <f t="shared" si="70"/>
        <v>Thursday</v>
      </c>
      <c r="D960" s="4" t="str">
        <f t="shared" si="71"/>
        <v>Mar-2025</v>
      </c>
      <c r="E960" s="2" t="s">
        <v>68</v>
      </c>
      <c r="F960" s="2" t="s">
        <v>44</v>
      </c>
      <c r="G960" s="2" t="s">
        <v>84</v>
      </c>
      <c r="H960" s="2" t="s">
        <v>85</v>
      </c>
      <c r="I960" s="2">
        <v>4</v>
      </c>
      <c r="J960" s="2">
        <v>1837.99</v>
      </c>
      <c r="K960" s="6">
        <v>0.17</v>
      </c>
      <c r="L960" s="2">
        <v>6102.13</v>
      </c>
      <c r="M960" s="2" t="s">
        <v>47</v>
      </c>
      <c r="N960" s="2" t="s">
        <v>59</v>
      </c>
      <c r="O960" s="2" t="s">
        <v>60</v>
      </c>
      <c r="P960" s="2" t="s">
        <v>50</v>
      </c>
      <c r="Q960">
        <f t="shared" si="72"/>
        <v>7351.96</v>
      </c>
      <c r="R960">
        <f t="shared" si="73"/>
        <v>6102.1268</v>
      </c>
      <c r="U960">
        <f t="shared" si="74"/>
        <v>7935.7313319672139</v>
      </c>
    </row>
    <row r="961" spans="1:21" ht="15.75" customHeight="1" x14ac:dyDescent="0.3">
      <c r="A961" s="2" t="s">
        <v>1231</v>
      </c>
      <c r="B961" s="4" t="s">
        <v>360</v>
      </c>
      <c r="C961" s="4" t="str">
        <f t="shared" si="70"/>
        <v>Wednesday</v>
      </c>
      <c r="D961" s="4" t="str">
        <f t="shared" si="71"/>
        <v>Jan-2025</v>
      </c>
      <c r="E961" s="2" t="s">
        <v>53</v>
      </c>
      <c r="F961" s="2" t="s">
        <v>72</v>
      </c>
      <c r="G961" s="2" t="s">
        <v>57</v>
      </c>
      <c r="H961" s="2" t="s">
        <v>110</v>
      </c>
      <c r="I961" s="2">
        <v>2</v>
      </c>
      <c r="J961" s="2">
        <v>1686.29</v>
      </c>
      <c r="K961" s="6">
        <v>0.25</v>
      </c>
      <c r="L961" s="2">
        <v>2529.4299999999998</v>
      </c>
      <c r="M961" s="2" t="s">
        <v>64</v>
      </c>
      <c r="N961" s="2" t="s">
        <v>59</v>
      </c>
      <c r="O961" s="2" t="s">
        <v>49</v>
      </c>
      <c r="P961" s="2" t="s">
        <v>50</v>
      </c>
      <c r="Q961">
        <f t="shared" si="72"/>
        <v>3372.58</v>
      </c>
      <c r="R961">
        <f t="shared" si="73"/>
        <v>2529.4349999999999</v>
      </c>
      <c r="U961">
        <f t="shared" si="74"/>
        <v>7935.7313319672139</v>
      </c>
    </row>
    <row r="962" spans="1:21" ht="15.75" customHeight="1" x14ac:dyDescent="0.3">
      <c r="A962" s="2" t="s">
        <v>1232</v>
      </c>
      <c r="B962" s="4" t="s">
        <v>153</v>
      </c>
      <c r="C962" s="4" t="str">
        <f t="shared" si="70"/>
        <v>Friday</v>
      </c>
      <c r="D962" s="4" t="str">
        <f t="shared" si="71"/>
        <v>Jun-2025</v>
      </c>
      <c r="E962" s="2" t="s">
        <v>83</v>
      </c>
      <c r="F962" s="2" t="s">
        <v>77</v>
      </c>
      <c r="G962" s="2" t="s">
        <v>84</v>
      </c>
      <c r="H962" s="2" t="s">
        <v>119</v>
      </c>
      <c r="I962" s="2">
        <v>4</v>
      </c>
      <c r="J962" s="2">
        <v>1387.73</v>
      </c>
      <c r="K962" s="6">
        <v>0.18</v>
      </c>
      <c r="L962" s="2">
        <v>4551.75</v>
      </c>
      <c r="M962" s="2" t="s">
        <v>81</v>
      </c>
      <c r="N962" s="2" t="s">
        <v>48</v>
      </c>
      <c r="O962" s="2" t="s">
        <v>60</v>
      </c>
      <c r="P962" s="2" t="s">
        <v>50</v>
      </c>
      <c r="Q962">
        <f t="shared" si="72"/>
        <v>5550.92</v>
      </c>
      <c r="R962">
        <f t="shared" si="73"/>
        <v>4551.7544000000007</v>
      </c>
      <c r="U962">
        <f t="shared" si="74"/>
        <v>7295.6662896825355</v>
      </c>
    </row>
    <row r="963" spans="1:21" ht="15.75" customHeight="1" x14ac:dyDescent="0.3">
      <c r="A963" s="2" t="s">
        <v>1233</v>
      </c>
      <c r="B963" s="4" t="s">
        <v>202</v>
      </c>
      <c r="C963" s="4" t="str">
        <f t="shared" ref="C963:C1026" si="75">TEXT(B963,"dddd")</f>
        <v>Wednesday</v>
      </c>
      <c r="D963" s="4" t="str">
        <f t="shared" ref="D963:D1026" si="76">TEXT(B963,"MMM-YYYY")</f>
        <v>Apr-2025</v>
      </c>
      <c r="E963" s="2" t="s">
        <v>53</v>
      </c>
      <c r="F963" s="2" t="s">
        <v>54</v>
      </c>
      <c r="G963" s="2" t="s">
        <v>57</v>
      </c>
      <c r="H963" s="2" t="s">
        <v>128</v>
      </c>
      <c r="I963" s="2">
        <v>2</v>
      </c>
      <c r="J963" s="2">
        <v>2158.86</v>
      </c>
      <c r="K963" s="6">
        <v>0.14000000000000001</v>
      </c>
      <c r="L963" s="2">
        <v>3713.24</v>
      </c>
      <c r="M963" s="2" t="s">
        <v>47</v>
      </c>
      <c r="N963" s="2" t="s">
        <v>59</v>
      </c>
      <c r="O963" s="2" t="s">
        <v>90</v>
      </c>
      <c r="P963" s="2" t="s">
        <v>50</v>
      </c>
      <c r="Q963">
        <f t="shared" ref="Q963:Q1026" si="77">J963*I963</f>
        <v>4317.72</v>
      </c>
      <c r="R963">
        <f t="shared" ref="R963:R1026" si="78">Q963*(1-K963)</f>
        <v>3713.2392</v>
      </c>
      <c r="U963">
        <f t="shared" ref="U963:U1026" si="79">AVERAGEIFS($Q$2:$Q$1501,$N$2:$N$1501,N963)</f>
        <v>7935.7313319672139</v>
      </c>
    </row>
    <row r="964" spans="1:21" ht="15.75" customHeight="1" x14ac:dyDescent="0.3">
      <c r="A964" s="2" t="s">
        <v>1234</v>
      </c>
      <c r="B964" s="4" t="s">
        <v>611</v>
      </c>
      <c r="C964" s="4" t="str">
        <f t="shared" si="75"/>
        <v>Friday</v>
      </c>
      <c r="D964" s="4" t="str">
        <f t="shared" si="76"/>
        <v>Feb-2025</v>
      </c>
      <c r="E964" s="2" t="s">
        <v>68</v>
      </c>
      <c r="F964" s="2" t="s">
        <v>44</v>
      </c>
      <c r="G964" s="2" t="s">
        <v>99</v>
      </c>
      <c r="H964" s="2" t="s">
        <v>122</v>
      </c>
      <c r="I964" s="2">
        <v>3</v>
      </c>
      <c r="J964" s="2">
        <v>179.34</v>
      </c>
      <c r="K964" s="6">
        <v>0.22</v>
      </c>
      <c r="L964" s="2">
        <v>419.66</v>
      </c>
      <c r="M964" s="2" t="s">
        <v>95</v>
      </c>
      <c r="N964" s="2" t="s">
        <v>65</v>
      </c>
      <c r="O964" s="2" t="s">
        <v>49</v>
      </c>
      <c r="P964" s="2" t="s">
        <v>50</v>
      </c>
      <c r="Q964">
        <f t="shared" si="77"/>
        <v>538.02</v>
      </c>
      <c r="R964">
        <f t="shared" si="78"/>
        <v>419.65559999999999</v>
      </c>
      <c r="U964">
        <f t="shared" si="79"/>
        <v>7560.0974409448818</v>
      </c>
    </row>
    <row r="965" spans="1:21" ht="15.75" customHeight="1" x14ac:dyDescent="0.3">
      <c r="A965" s="2" t="s">
        <v>1235</v>
      </c>
      <c r="B965" s="4" t="s">
        <v>369</v>
      </c>
      <c r="C965" s="4" t="str">
        <f t="shared" si="75"/>
        <v>Sunday</v>
      </c>
      <c r="D965" s="4" t="str">
        <f t="shared" si="76"/>
        <v>Jan-2025</v>
      </c>
      <c r="E965" s="2" t="s">
        <v>83</v>
      </c>
      <c r="F965" s="2" t="s">
        <v>44</v>
      </c>
      <c r="G965" s="2" t="s">
        <v>84</v>
      </c>
      <c r="H965" s="2" t="s">
        <v>85</v>
      </c>
      <c r="I965" s="2">
        <v>5</v>
      </c>
      <c r="J965" s="2">
        <v>2186.66</v>
      </c>
      <c r="K965" s="6">
        <v>0.24</v>
      </c>
      <c r="L965" s="2">
        <v>8309.31</v>
      </c>
      <c r="M965" s="2" t="s">
        <v>81</v>
      </c>
      <c r="N965" s="2" t="s">
        <v>65</v>
      </c>
      <c r="O965" s="2" t="s">
        <v>60</v>
      </c>
      <c r="P965" s="2" t="s">
        <v>69</v>
      </c>
      <c r="Q965">
        <f t="shared" si="77"/>
        <v>10933.3</v>
      </c>
      <c r="R965">
        <f t="shared" si="78"/>
        <v>8309.3079999999991</v>
      </c>
      <c r="U965">
        <f t="shared" si="79"/>
        <v>7560.0974409448818</v>
      </c>
    </row>
    <row r="966" spans="1:21" ht="15.75" customHeight="1" x14ac:dyDescent="0.3">
      <c r="A966" s="2" t="s">
        <v>1236</v>
      </c>
      <c r="B966" s="4" t="s">
        <v>722</v>
      </c>
      <c r="C966" s="4" t="str">
        <f t="shared" si="75"/>
        <v>Saturday</v>
      </c>
      <c r="D966" s="4" t="str">
        <f t="shared" si="76"/>
        <v>Feb-2025</v>
      </c>
      <c r="E966" s="2" t="s">
        <v>43</v>
      </c>
      <c r="F966" s="2" t="s">
        <v>54</v>
      </c>
      <c r="G966" s="2" t="s">
        <v>84</v>
      </c>
      <c r="H966" s="2" t="s">
        <v>85</v>
      </c>
      <c r="I966" s="2">
        <v>5</v>
      </c>
      <c r="J966" s="2">
        <v>897.02</v>
      </c>
      <c r="K966" s="6">
        <v>0.11</v>
      </c>
      <c r="L966" s="2">
        <v>3991.74</v>
      </c>
      <c r="M966" s="2" t="s">
        <v>47</v>
      </c>
      <c r="N966" s="2" t="s">
        <v>59</v>
      </c>
      <c r="O966" s="2" t="s">
        <v>60</v>
      </c>
      <c r="P966" s="2" t="s">
        <v>50</v>
      </c>
      <c r="Q966">
        <f t="shared" si="77"/>
        <v>4485.1000000000004</v>
      </c>
      <c r="R966">
        <f t="shared" si="78"/>
        <v>3991.7390000000005</v>
      </c>
      <c r="U966">
        <f t="shared" si="79"/>
        <v>7935.7313319672139</v>
      </c>
    </row>
    <row r="967" spans="1:21" ht="15.75" customHeight="1" x14ac:dyDescent="0.3">
      <c r="A967" s="2" t="s">
        <v>1237</v>
      </c>
      <c r="B967" s="4" t="s">
        <v>183</v>
      </c>
      <c r="C967" s="4" t="str">
        <f t="shared" si="75"/>
        <v>Monday</v>
      </c>
      <c r="D967" s="4" t="str">
        <f t="shared" si="76"/>
        <v>Mar-2025</v>
      </c>
      <c r="E967" s="2" t="s">
        <v>53</v>
      </c>
      <c r="F967" s="2" t="s">
        <v>44</v>
      </c>
      <c r="G967" s="2" t="s">
        <v>57</v>
      </c>
      <c r="H967" s="2" t="s">
        <v>128</v>
      </c>
      <c r="I967" s="2">
        <v>1</v>
      </c>
      <c r="J967" s="2">
        <v>3119.68</v>
      </c>
      <c r="K967" s="6">
        <v>0.1</v>
      </c>
      <c r="L967" s="2">
        <v>2807.71</v>
      </c>
      <c r="M967" s="2" t="s">
        <v>95</v>
      </c>
      <c r="N967" s="2" t="s">
        <v>48</v>
      </c>
      <c r="O967" s="2" t="s">
        <v>60</v>
      </c>
      <c r="P967" s="2" t="s">
        <v>50</v>
      </c>
      <c r="Q967">
        <f t="shared" si="77"/>
        <v>3119.68</v>
      </c>
      <c r="R967">
        <f t="shared" si="78"/>
        <v>2807.712</v>
      </c>
      <c r="U967">
        <f t="shared" si="79"/>
        <v>7295.6662896825355</v>
      </c>
    </row>
    <row r="968" spans="1:21" ht="15.75" customHeight="1" x14ac:dyDescent="0.3">
      <c r="A968" s="2" t="s">
        <v>1238</v>
      </c>
      <c r="B968" s="4" t="s">
        <v>922</v>
      </c>
      <c r="C968" s="4" t="str">
        <f t="shared" si="75"/>
        <v>Friday</v>
      </c>
      <c r="D968" s="4" t="str">
        <f t="shared" si="76"/>
        <v>Mar-2025</v>
      </c>
      <c r="E968" s="2" t="s">
        <v>43</v>
      </c>
      <c r="F968" s="2" t="s">
        <v>77</v>
      </c>
      <c r="G968" s="2" t="s">
        <v>57</v>
      </c>
      <c r="H968" s="2" t="s">
        <v>128</v>
      </c>
      <c r="I968" s="2">
        <v>2</v>
      </c>
      <c r="J968" s="2">
        <v>3906.71</v>
      </c>
      <c r="K968" s="6">
        <v>0.14000000000000001</v>
      </c>
      <c r="L968" s="2">
        <v>6719.54</v>
      </c>
      <c r="M968" s="2" t="s">
        <v>74</v>
      </c>
      <c r="N968" s="2" t="s">
        <v>48</v>
      </c>
      <c r="O968" s="2" t="s">
        <v>90</v>
      </c>
      <c r="P968" s="2" t="s">
        <v>69</v>
      </c>
      <c r="Q968">
        <f t="shared" si="77"/>
        <v>7813.42</v>
      </c>
      <c r="R968">
        <f t="shared" si="78"/>
        <v>6719.5411999999997</v>
      </c>
      <c r="U968">
        <f t="shared" si="79"/>
        <v>7295.6662896825355</v>
      </c>
    </row>
    <row r="969" spans="1:21" ht="15.75" customHeight="1" x14ac:dyDescent="0.3">
      <c r="A969" s="2" t="s">
        <v>1239</v>
      </c>
      <c r="B969" s="4" t="s">
        <v>174</v>
      </c>
      <c r="C969" s="4" t="str">
        <f t="shared" si="75"/>
        <v>Thursday</v>
      </c>
      <c r="D969" s="4" t="str">
        <f t="shared" si="76"/>
        <v>Feb-2025</v>
      </c>
      <c r="E969" s="2" t="s">
        <v>83</v>
      </c>
      <c r="F969" s="2" t="s">
        <v>72</v>
      </c>
      <c r="G969" s="2" t="s">
        <v>45</v>
      </c>
      <c r="H969" s="2" t="s">
        <v>63</v>
      </c>
      <c r="I969" s="2">
        <v>4</v>
      </c>
      <c r="J969" s="2">
        <v>137.27000000000001</v>
      </c>
      <c r="K969" s="6">
        <v>0.09</v>
      </c>
      <c r="L969" s="2">
        <v>499.66</v>
      </c>
      <c r="M969" s="2" t="s">
        <v>74</v>
      </c>
      <c r="N969" s="2" t="s">
        <v>59</v>
      </c>
      <c r="O969" s="2" t="s">
        <v>90</v>
      </c>
      <c r="P969" s="2" t="s">
        <v>50</v>
      </c>
      <c r="Q969">
        <f t="shared" si="77"/>
        <v>549.08000000000004</v>
      </c>
      <c r="R969">
        <f t="shared" si="78"/>
        <v>499.66280000000006</v>
      </c>
      <c r="U969">
        <f t="shared" si="79"/>
        <v>7935.7313319672139</v>
      </c>
    </row>
    <row r="970" spans="1:21" ht="15.75" customHeight="1" x14ac:dyDescent="0.3">
      <c r="A970" s="2" t="s">
        <v>1240</v>
      </c>
      <c r="B970" s="4" t="s">
        <v>252</v>
      </c>
      <c r="C970" s="4" t="str">
        <f t="shared" si="75"/>
        <v>Tuesday</v>
      </c>
      <c r="D970" s="4" t="str">
        <f t="shared" si="76"/>
        <v>Apr-2025</v>
      </c>
      <c r="E970" s="2" t="s">
        <v>83</v>
      </c>
      <c r="F970" s="2" t="s">
        <v>72</v>
      </c>
      <c r="G970" s="2" t="s">
        <v>160</v>
      </c>
      <c r="H970" s="2" t="s">
        <v>180</v>
      </c>
      <c r="I970" s="2">
        <v>4</v>
      </c>
      <c r="J970" s="2">
        <v>260.11</v>
      </c>
      <c r="K970" s="6">
        <v>0.01</v>
      </c>
      <c r="L970" s="2">
        <v>1030.04</v>
      </c>
      <c r="M970" s="2" t="s">
        <v>47</v>
      </c>
      <c r="N970" s="2" t="s">
        <v>48</v>
      </c>
      <c r="O970" s="2" t="s">
        <v>60</v>
      </c>
      <c r="P970" s="2" t="s">
        <v>50</v>
      </c>
      <c r="Q970">
        <f t="shared" si="77"/>
        <v>1040.44</v>
      </c>
      <c r="R970">
        <f t="shared" si="78"/>
        <v>1030.0355999999999</v>
      </c>
      <c r="U970">
        <f t="shared" si="79"/>
        <v>7295.6662896825355</v>
      </c>
    </row>
    <row r="971" spans="1:21" ht="15.75" customHeight="1" x14ac:dyDescent="0.3">
      <c r="A971" s="2" t="s">
        <v>1241</v>
      </c>
      <c r="B971" s="4" t="s">
        <v>922</v>
      </c>
      <c r="C971" s="4" t="str">
        <f t="shared" si="75"/>
        <v>Friday</v>
      </c>
      <c r="D971" s="4" t="str">
        <f t="shared" si="76"/>
        <v>Mar-2025</v>
      </c>
      <c r="E971" s="2" t="s">
        <v>88</v>
      </c>
      <c r="F971" s="2" t="s">
        <v>54</v>
      </c>
      <c r="G971" s="2" t="s">
        <v>57</v>
      </c>
      <c r="H971" s="2" t="s">
        <v>141</v>
      </c>
      <c r="I971" s="2">
        <v>2</v>
      </c>
      <c r="J971" s="2">
        <v>3119.71</v>
      </c>
      <c r="K971" s="6">
        <v>0.1</v>
      </c>
      <c r="L971" s="2">
        <v>5615.48</v>
      </c>
      <c r="M971" s="2" t="s">
        <v>64</v>
      </c>
      <c r="N971" s="2" t="s">
        <v>65</v>
      </c>
      <c r="O971" s="2" t="s">
        <v>90</v>
      </c>
      <c r="P971" s="2" t="s">
        <v>50</v>
      </c>
      <c r="Q971">
        <f t="shared" si="77"/>
        <v>6239.42</v>
      </c>
      <c r="R971">
        <f t="shared" si="78"/>
        <v>5615.4780000000001</v>
      </c>
      <c r="U971">
        <f t="shared" si="79"/>
        <v>7560.0974409448818</v>
      </c>
    </row>
    <row r="972" spans="1:21" ht="15.75" customHeight="1" x14ac:dyDescent="0.3">
      <c r="A972" s="2" t="s">
        <v>1242</v>
      </c>
      <c r="B972" s="4" t="s">
        <v>178</v>
      </c>
      <c r="C972" s="4" t="str">
        <f t="shared" si="75"/>
        <v>Sunday</v>
      </c>
      <c r="D972" s="4" t="str">
        <f t="shared" si="76"/>
        <v>Mar-2025</v>
      </c>
      <c r="E972" s="2" t="s">
        <v>83</v>
      </c>
      <c r="F972" s="2" t="s">
        <v>44</v>
      </c>
      <c r="G972" s="2" t="s">
        <v>84</v>
      </c>
      <c r="H972" s="2" t="s">
        <v>119</v>
      </c>
      <c r="I972" s="2">
        <v>2</v>
      </c>
      <c r="J972" s="2">
        <v>2243.27</v>
      </c>
      <c r="K972" s="6">
        <v>0.02</v>
      </c>
      <c r="L972" s="2">
        <v>4396.8100000000004</v>
      </c>
      <c r="M972" s="2" t="s">
        <v>81</v>
      </c>
      <c r="N972" s="2" t="s">
        <v>59</v>
      </c>
      <c r="O972" s="2" t="s">
        <v>90</v>
      </c>
      <c r="P972" s="2" t="s">
        <v>50</v>
      </c>
      <c r="Q972">
        <f t="shared" si="77"/>
        <v>4486.54</v>
      </c>
      <c r="R972">
        <f t="shared" si="78"/>
        <v>4396.8091999999997</v>
      </c>
      <c r="U972">
        <f t="shared" si="79"/>
        <v>7935.7313319672139</v>
      </c>
    </row>
    <row r="973" spans="1:21" ht="15.75" customHeight="1" x14ac:dyDescent="0.3">
      <c r="A973" s="2" t="s">
        <v>1243</v>
      </c>
      <c r="B973" s="4" t="s">
        <v>157</v>
      </c>
      <c r="C973" s="4" t="str">
        <f t="shared" si="75"/>
        <v>Friday</v>
      </c>
      <c r="D973" s="4" t="str">
        <f t="shared" si="76"/>
        <v>May-2025</v>
      </c>
      <c r="E973" s="2" t="s">
        <v>68</v>
      </c>
      <c r="F973" s="2" t="s">
        <v>77</v>
      </c>
      <c r="G973" s="2" t="s">
        <v>84</v>
      </c>
      <c r="H973" s="2" t="s">
        <v>89</v>
      </c>
      <c r="I973" s="2">
        <v>2</v>
      </c>
      <c r="J973" s="2">
        <v>556.95000000000005</v>
      </c>
      <c r="K973" s="6">
        <v>0.01</v>
      </c>
      <c r="L973" s="2">
        <v>1102.76</v>
      </c>
      <c r="M973" s="2" t="s">
        <v>47</v>
      </c>
      <c r="N973" s="2" t="s">
        <v>65</v>
      </c>
      <c r="O973" s="2" t="s">
        <v>90</v>
      </c>
      <c r="P973" s="2" t="s">
        <v>50</v>
      </c>
      <c r="Q973">
        <f t="shared" si="77"/>
        <v>1113.9000000000001</v>
      </c>
      <c r="R973">
        <f t="shared" si="78"/>
        <v>1102.761</v>
      </c>
      <c r="U973">
        <f t="shared" si="79"/>
        <v>7560.0974409448818</v>
      </c>
    </row>
    <row r="974" spans="1:21" ht="15.75" customHeight="1" x14ac:dyDescent="0.3">
      <c r="A974" s="2" t="s">
        <v>1244</v>
      </c>
      <c r="B974" s="4" t="s">
        <v>323</v>
      </c>
      <c r="C974" s="4" t="str">
        <f t="shared" si="75"/>
        <v>Sunday</v>
      </c>
      <c r="D974" s="4" t="str">
        <f t="shared" si="76"/>
        <v>Jun-2025</v>
      </c>
      <c r="E974" s="2" t="s">
        <v>68</v>
      </c>
      <c r="F974" s="2" t="s">
        <v>77</v>
      </c>
      <c r="G974" s="2" t="s">
        <v>57</v>
      </c>
      <c r="H974" s="2" t="s">
        <v>128</v>
      </c>
      <c r="I974" s="2">
        <v>2</v>
      </c>
      <c r="J974" s="2">
        <v>4918.7299999999996</v>
      </c>
      <c r="K974" s="6">
        <v>0.16</v>
      </c>
      <c r="L974" s="2">
        <v>8263.4699999999993</v>
      </c>
      <c r="M974" s="2" t="s">
        <v>74</v>
      </c>
      <c r="N974" s="2" t="s">
        <v>48</v>
      </c>
      <c r="O974" s="2" t="s">
        <v>60</v>
      </c>
      <c r="P974" s="2" t="s">
        <v>50</v>
      </c>
      <c r="Q974">
        <f t="shared" si="77"/>
        <v>9837.4599999999991</v>
      </c>
      <c r="R974">
        <f t="shared" si="78"/>
        <v>8263.4663999999993</v>
      </c>
      <c r="U974">
        <f t="shared" si="79"/>
        <v>7295.6662896825355</v>
      </c>
    </row>
    <row r="975" spans="1:21" ht="15.75" customHeight="1" x14ac:dyDescent="0.3">
      <c r="A975" s="2" t="s">
        <v>1245</v>
      </c>
      <c r="B975" s="4" t="s">
        <v>183</v>
      </c>
      <c r="C975" s="4" t="str">
        <f t="shared" si="75"/>
        <v>Monday</v>
      </c>
      <c r="D975" s="4" t="str">
        <f t="shared" si="76"/>
        <v>Mar-2025</v>
      </c>
      <c r="E975" s="2" t="s">
        <v>88</v>
      </c>
      <c r="F975" s="2" t="s">
        <v>44</v>
      </c>
      <c r="G975" s="2" t="s">
        <v>99</v>
      </c>
      <c r="H975" s="2" t="s">
        <v>107</v>
      </c>
      <c r="I975" s="2">
        <v>4</v>
      </c>
      <c r="J975" s="2">
        <v>3874.92</v>
      </c>
      <c r="K975" s="6">
        <v>0.16</v>
      </c>
      <c r="L975" s="2">
        <v>13019.73</v>
      </c>
      <c r="M975" s="2" t="s">
        <v>64</v>
      </c>
      <c r="N975" s="2" t="s">
        <v>48</v>
      </c>
      <c r="O975" s="2" t="s">
        <v>60</v>
      </c>
      <c r="P975" s="2" t="s">
        <v>69</v>
      </c>
      <c r="Q975">
        <f t="shared" si="77"/>
        <v>15499.68</v>
      </c>
      <c r="R975">
        <f t="shared" si="78"/>
        <v>13019.7312</v>
      </c>
      <c r="U975">
        <f t="shared" si="79"/>
        <v>7295.6662896825355</v>
      </c>
    </row>
    <row r="976" spans="1:21" ht="15.75" customHeight="1" x14ac:dyDescent="0.3">
      <c r="A976" s="2" t="s">
        <v>1246</v>
      </c>
      <c r="B976" s="4" t="s">
        <v>149</v>
      </c>
      <c r="C976" s="4" t="str">
        <f t="shared" si="75"/>
        <v>Wednesday</v>
      </c>
      <c r="D976" s="4" t="str">
        <f t="shared" si="76"/>
        <v>Feb-2025</v>
      </c>
      <c r="E976" s="2" t="s">
        <v>53</v>
      </c>
      <c r="F976" s="2" t="s">
        <v>44</v>
      </c>
      <c r="G976" s="2" t="s">
        <v>45</v>
      </c>
      <c r="H976" s="2" t="s">
        <v>46</v>
      </c>
      <c r="I976" s="2">
        <v>1</v>
      </c>
      <c r="J976" s="2">
        <v>624.67999999999995</v>
      </c>
      <c r="K976" s="6">
        <v>7.0000000000000007E-2</v>
      </c>
      <c r="L976" s="2">
        <v>580.95000000000005</v>
      </c>
      <c r="M976" s="2" t="s">
        <v>74</v>
      </c>
      <c r="N976" s="2" t="s">
        <v>59</v>
      </c>
      <c r="O976" s="2" t="s">
        <v>90</v>
      </c>
      <c r="P976" s="2" t="s">
        <v>50</v>
      </c>
      <c r="Q976">
        <f t="shared" si="77"/>
        <v>624.67999999999995</v>
      </c>
      <c r="R976">
        <f t="shared" si="78"/>
        <v>580.9523999999999</v>
      </c>
      <c r="U976">
        <f t="shared" si="79"/>
        <v>7935.7313319672139</v>
      </c>
    </row>
    <row r="977" spans="1:21" ht="15.75" customHeight="1" x14ac:dyDescent="0.3">
      <c r="A977" s="2" t="s">
        <v>1247</v>
      </c>
      <c r="B977" s="4" t="s">
        <v>367</v>
      </c>
      <c r="C977" s="4" t="str">
        <f t="shared" si="75"/>
        <v>Thursday</v>
      </c>
      <c r="D977" s="4" t="str">
        <f t="shared" si="76"/>
        <v>May-2025</v>
      </c>
      <c r="E977" s="2" t="s">
        <v>83</v>
      </c>
      <c r="F977" s="2" t="s">
        <v>44</v>
      </c>
      <c r="G977" s="2" t="s">
        <v>160</v>
      </c>
      <c r="H977" s="2" t="s">
        <v>161</v>
      </c>
      <c r="I977" s="2">
        <v>1</v>
      </c>
      <c r="J977" s="2">
        <v>2127.35</v>
      </c>
      <c r="K977" s="6">
        <v>0.12</v>
      </c>
      <c r="L977" s="2">
        <v>1872.07</v>
      </c>
      <c r="M977" s="2" t="s">
        <v>95</v>
      </c>
      <c r="N977" s="2" t="s">
        <v>65</v>
      </c>
      <c r="O977" s="2" t="s">
        <v>49</v>
      </c>
      <c r="P977" s="2" t="s">
        <v>50</v>
      </c>
      <c r="Q977">
        <f t="shared" si="77"/>
        <v>2127.35</v>
      </c>
      <c r="R977">
        <f t="shared" si="78"/>
        <v>1872.068</v>
      </c>
      <c r="U977">
        <f t="shared" si="79"/>
        <v>7560.0974409448818</v>
      </c>
    </row>
    <row r="978" spans="1:21" ht="15.75" customHeight="1" x14ac:dyDescent="0.3">
      <c r="A978" s="2" t="s">
        <v>1248</v>
      </c>
      <c r="B978" s="4" t="s">
        <v>217</v>
      </c>
      <c r="C978" s="4" t="str">
        <f t="shared" si="75"/>
        <v>Friday</v>
      </c>
      <c r="D978" s="4" t="str">
        <f t="shared" si="76"/>
        <v>Jun-2025</v>
      </c>
      <c r="E978" s="2" t="s">
        <v>43</v>
      </c>
      <c r="F978" s="2" t="s">
        <v>44</v>
      </c>
      <c r="G978" s="2" t="s">
        <v>84</v>
      </c>
      <c r="H978" s="2" t="s">
        <v>85</v>
      </c>
      <c r="I978" s="2">
        <v>2</v>
      </c>
      <c r="J978" s="2">
        <v>1563.9</v>
      </c>
      <c r="K978" s="6">
        <v>0.23</v>
      </c>
      <c r="L978" s="2">
        <v>2408.41</v>
      </c>
      <c r="M978" s="2" t="s">
        <v>74</v>
      </c>
      <c r="N978" s="2" t="s">
        <v>48</v>
      </c>
      <c r="O978" s="2" t="s">
        <v>49</v>
      </c>
      <c r="P978" s="2" t="s">
        <v>50</v>
      </c>
      <c r="Q978">
        <f t="shared" si="77"/>
        <v>3127.8</v>
      </c>
      <c r="R978">
        <f t="shared" si="78"/>
        <v>2408.4060000000004</v>
      </c>
      <c r="U978">
        <f t="shared" si="79"/>
        <v>7295.6662896825355</v>
      </c>
    </row>
    <row r="979" spans="1:21" ht="15.75" customHeight="1" x14ac:dyDescent="0.3">
      <c r="A979" s="2" t="s">
        <v>1249</v>
      </c>
      <c r="B979" s="4" t="s">
        <v>109</v>
      </c>
      <c r="C979" s="4" t="str">
        <f t="shared" si="75"/>
        <v>Tuesday</v>
      </c>
      <c r="D979" s="4" t="str">
        <f t="shared" si="76"/>
        <v>Mar-2025</v>
      </c>
      <c r="E979" s="2" t="s">
        <v>83</v>
      </c>
      <c r="F979" s="2" t="s">
        <v>44</v>
      </c>
      <c r="G979" s="2" t="s">
        <v>160</v>
      </c>
      <c r="H979" s="2" t="s">
        <v>180</v>
      </c>
      <c r="I979" s="2">
        <v>5</v>
      </c>
      <c r="J979" s="2">
        <v>124.57</v>
      </c>
      <c r="K979" s="6">
        <v>0.13</v>
      </c>
      <c r="L979" s="2">
        <v>541.88</v>
      </c>
      <c r="M979" s="2" t="s">
        <v>64</v>
      </c>
      <c r="N979" s="2" t="s">
        <v>59</v>
      </c>
      <c r="O979" s="2" t="s">
        <v>60</v>
      </c>
      <c r="P979" s="2" t="s">
        <v>50</v>
      </c>
      <c r="Q979">
        <f t="shared" si="77"/>
        <v>622.84999999999991</v>
      </c>
      <c r="R979">
        <f t="shared" si="78"/>
        <v>541.87949999999989</v>
      </c>
      <c r="U979">
        <f t="shared" si="79"/>
        <v>7935.7313319672139</v>
      </c>
    </row>
    <row r="980" spans="1:21" ht="15.75" customHeight="1" x14ac:dyDescent="0.3">
      <c r="A980" s="2" t="s">
        <v>1250</v>
      </c>
      <c r="B980" s="4" t="s">
        <v>393</v>
      </c>
      <c r="C980" s="4" t="str">
        <f t="shared" si="75"/>
        <v>Thursday</v>
      </c>
      <c r="D980" s="4" t="str">
        <f t="shared" si="76"/>
        <v>Feb-2025</v>
      </c>
      <c r="E980" s="2" t="s">
        <v>68</v>
      </c>
      <c r="F980" s="2" t="s">
        <v>44</v>
      </c>
      <c r="G980" s="2" t="s">
        <v>45</v>
      </c>
      <c r="H980" s="2" t="s">
        <v>46</v>
      </c>
      <c r="I980" s="2">
        <v>2</v>
      </c>
      <c r="J980" s="2">
        <v>4347.68</v>
      </c>
      <c r="K980" s="6">
        <v>0.03</v>
      </c>
      <c r="L980" s="2">
        <v>8434.5</v>
      </c>
      <c r="M980" s="2" t="s">
        <v>64</v>
      </c>
      <c r="N980" s="2" t="s">
        <v>48</v>
      </c>
      <c r="O980" s="2" t="s">
        <v>90</v>
      </c>
      <c r="P980" s="2" t="s">
        <v>50</v>
      </c>
      <c r="Q980">
        <f t="shared" si="77"/>
        <v>8695.36</v>
      </c>
      <c r="R980">
        <f t="shared" si="78"/>
        <v>8434.4992000000002</v>
      </c>
      <c r="U980">
        <f t="shared" si="79"/>
        <v>7295.6662896825355</v>
      </c>
    </row>
    <row r="981" spans="1:21" ht="15.75" customHeight="1" x14ac:dyDescent="0.3">
      <c r="A981" s="2" t="s">
        <v>1251</v>
      </c>
      <c r="B981" s="4" t="s">
        <v>630</v>
      </c>
      <c r="C981" s="4" t="str">
        <f t="shared" si="75"/>
        <v>Saturday</v>
      </c>
      <c r="D981" s="4" t="str">
        <f t="shared" si="76"/>
        <v>Jun-2025</v>
      </c>
      <c r="E981" s="2" t="s">
        <v>88</v>
      </c>
      <c r="F981" s="2" t="s">
        <v>72</v>
      </c>
      <c r="G981" s="2" t="s">
        <v>99</v>
      </c>
      <c r="H981" s="2" t="s">
        <v>100</v>
      </c>
      <c r="I981" s="2">
        <v>4</v>
      </c>
      <c r="J981" s="2">
        <v>1076.26</v>
      </c>
      <c r="K981" s="6">
        <v>0.02</v>
      </c>
      <c r="L981" s="2">
        <v>4218.9399999999996</v>
      </c>
      <c r="M981" s="2" t="s">
        <v>81</v>
      </c>
      <c r="N981" s="2" t="s">
        <v>65</v>
      </c>
      <c r="O981" s="2" t="s">
        <v>49</v>
      </c>
      <c r="P981" s="2" t="s">
        <v>50</v>
      </c>
      <c r="Q981">
        <f t="shared" si="77"/>
        <v>4305.04</v>
      </c>
      <c r="R981">
        <f t="shared" si="78"/>
        <v>4218.9391999999998</v>
      </c>
      <c r="U981">
        <f t="shared" si="79"/>
        <v>7560.0974409448818</v>
      </c>
    </row>
    <row r="982" spans="1:21" ht="15.75" customHeight="1" x14ac:dyDescent="0.3">
      <c r="A982" s="2" t="s">
        <v>1252</v>
      </c>
      <c r="B982" s="4" t="s">
        <v>211</v>
      </c>
      <c r="C982" s="4" t="str">
        <f t="shared" si="75"/>
        <v>Saturday</v>
      </c>
      <c r="D982" s="4" t="str">
        <f t="shared" si="76"/>
        <v>Jan-2025</v>
      </c>
      <c r="E982" s="2" t="s">
        <v>68</v>
      </c>
      <c r="F982" s="2" t="s">
        <v>72</v>
      </c>
      <c r="G982" s="2" t="s">
        <v>84</v>
      </c>
      <c r="H982" s="2" t="s">
        <v>85</v>
      </c>
      <c r="I982" s="2">
        <v>3</v>
      </c>
      <c r="J982" s="2">
        <v>947.5</v>
      </c>
      <c r="K982" s="6">
        <v>0.17</v>
      </c>
      <c r="L982" s="2">
        <v>2359.2800000000002</v>
      </c>
      <c r="M982" s="2" t="s">
        <v>74</v>
      </c>
      <c r="N982" s="2" t="s">
        <v>48</v>
      </c>
      <c r="O982" s="2" t="s">
        <v>49</v>
      </c>
      <c r="P982" s="2" t="s">
        <v>96</v>
      </c>
      <c r="Q982">
        <f t="shared" si="77"/>
        <v>2842.5</v>
      </c>
      <c r="R982">
        <f t="shared" si="78"/>
        <v>2359.2750000000001</v>
      </c>
      <c r="U982">
        <f t="shared" si="79"/>
        <v>7295.6662896825355</v>
      </c>
    </row>
    <row r="983" spans="1:21" ht="15.75" customHeight="1" x14ac:dyDescent="0.3">
      <c r="A983" s="2" t="s">
        <v>1253</v>
      </c>
      <c r="B983" s="4" t="s">
        <v>569</v>
      </c>
      <c r="C983" s="4" t="str">
        <f t="shared" si="75"/>
        <v>Friday</v>
      </c>
      <c r="D983" s="4" t="str">
        <f t="shared" si="76"/>
        <v>Apr-2025</v>
      </c>
      <c r="E983" s="2" t="s">
        <v>88</v>
      </c>
      <c r="F983" s="2" t="s">
        <v>72</v>
      </c>
      <c r="G983" s="2" t="s">
        <v>45</v>
      </c>
      <c r="H983" s="2" t="s">
        <v>63</v>
      </c>
      <c r="I983" s="2">
        <v>4</v>
      </c>
      <c r="J983" s="2">
        <v>2224.0100000000002</v>
      </c>
      <c r="K983" s="6">
        <v>0.11</v>
      </c>
      <c r="L983" s="2">
        <v>7917.48</v>
      </c>
      <c r="M983" s="2" t="s">
        <v>47</v>
      </c>
      <c r="N983" s="2" t="s">
        <v>59</v>
      </c>
      <c r="O983" s="2" t="s">
        <v>49</v>
      </c>
      <c r="P983" s="2" t="s">
        <v>142</v>
      </c>
      <c r="Q983">
        <f t="shared" si="77"/>
        <v>8896.0400000000009</v>
      </c>
      <c r="R983">
        <f t="shared" si="78"/>
        <v>7917.4756000000007</v>
      </c>
      <c r="U983">
        <f t="shared" si="79"/>
        <v>7935.7313319672139</v>
      </c>
    </row>
    <row r="984" spans="1:21" ht="15.75" customHeight="1" x14ac:dyDescent="0.3">
      <c r="A984" s="2" t="s">
        <v>1254</v>
      </c>
      <c r="B984" s="4" t="s">
        <v>460</v>
      </c>
      <c r="C984" s="4" t="str">
        <f t="shared" si="75"/>
        <v>Monday</v>
      </c>
      <c r="D984" s="4" t="str">
        <f t="shared" si="76"/>
        <v>Jan-2025</v>
      </c>
      <c r="E984" s="2" t="s">
        <v>68</v>
      </c>
      <c r="F984" s="2" t="s">
        <v>44</v>
      </c>
      <c r="G984" s="2" t="s">
        <v>57</v>
      </c>
      <c r="H984" s="2" t="s">
        <v>128</v>
      </c>
      <c r="I984" s="2">
        <v>2</v>
      </c>
      <c r="J984" s="2">
        <v>2879</v>
      </c>
      <c r="K984" s="6">
        <v>0.09</v>
      </c>
      <c r="L984" s="2">
        <v>5239.78</v>
      </c>
      <c r="M984" s="2" t="s">
        <v>74</v>
      </c>
      <c r="N984" s="2" t="s">
        <v>65</v>
      </c>
      <c r="O984" s="2" t="s">
        <v>49</v>
      </c>
      <c r="P984" s="2" t="s">
        <v>50</v>
      </c>
      <c r="Q984">
        <f t="shared" si="77"/>
        <v>5758</v>
      </c>
      <c r="R984">
        <f t="shared" si="78"/>
        <v>5239.78</v>
      </c>
      <c r="U984">
        <f t="shared" si="79"/>
        <v>7560.0974409448818</v>
      </c>
    </row>
    <row r="985" spans="1:21" ht="15.75" customHeight="1" x14ac:dyDescent="0.3">
      <c r="A985" s="2" t="s">
        <v>1255</v>
      </c>
      <c r="B985" s="4" t="s">
        <v>348</v>
      </c>
      <c r="C985" s="4" t="str">
        <f t="shared" si="75"/>
        <v>Wednesday</v>
      </c>
      <c r="D985" s="4" t="str">
        <f t="shared" si="76"/>
        <v>May-2025</v>
      </c>
      <c r="E985" s="2" t="s">
        <v>68</v>
      </c>
      <c r="F985" s="2" t="s">
        <v>72</v>
      </c>
      <c r="G985" s="2" t="s">
        <v>45</v>
      </c>
      <c r="H985" s="2" t="s">
        <v>63</v>
      </c>
      <c r="I985" s="2">
        <v>5</v>
      </c>
      <c r="J985" s="2">
        <v>4150.76</v>
      </c>
      <c r="K985" s="6">
        <v>0.16</v>
      </c>
      <c r="L985" s="2">
        <v>17433.189999999999</v>
      </c>
      <c r="M985" s="2" t="s">
        <v>74</v>
      </c>
      <c r="N985" s="2" t="s">
        <v>65</v>
      </c>
      <c r="O985" s="2" t="s">
        <v>49</v>
      </c>
      <c r="P985" s="2" t="s">
        <v>50</v>
      </c>
      <c r="Q985">
        <f t="shared" si="77"/>
        <v>20753.800000000003</v>
      </c>
      <c r="R985">
        <f t="shared" si="78"/>
        <v>17433.192000000003</v>
      </c>
      <c r="U985">
        <f t="shared" si="79"/>
        <v>7560.0974409448818</v>
      </c>
    </row>
    <row r="986" spans="1:21" ht="15.75" customHeight="1" x14ac:dyDescent="0.3">
      <c r="A986" s="2" t="s">
        <v>1256</v>
      </c>
      <c r="B986" s="4" t="s">
        <v>204</v>
      </c>
      <c r="C986" s="4" t="str">
        <f t="shared" si="75"/>
        <v>Thursday</v>
      </c>
      <c r="D986" s="4" t="str">
        <f t="shared" si="76"/>
        <v>Apr-2025</v>
      </c>
      <c r="E986" s="2" t="s">
        <v>43</v>
      </c>
      <c r="F986" s="2" t="s">
        <v>72</v>
      </c>
      <c r="G986" s="2" t="s">
        <v>45</v>
      </c>
      <c r="H986" s="2" t="s">
        <v>78</v>
      </c>
      <c r="I986" s="2">
        <v>3</v>
      </c>
      <c r="J986" s="2">
        <v>1302.06</v>
      </c>
      <c r="K986" s="6">
        <v>0.05</v>
      </c>
      <c r="L986" s="2">
        <v>3710.87</v>
      </c>
      <c r="M986" s="2" t="s">
        <v>74</v>
      </c>
      <c r="N986" s="2" t="s">
        <v>48</v>
      </c>
      <c r="O986" s="2" t="s">
        <v>60</v>
      </c>
      <c r="P986" s="2" t="s">
        <v>50</v>
      </c>
      <c r="Q986">
        <f t="shared" si="77"/>
        <v>3906.18</v>
      </c>
      <c r="R986">
        <f t="shared" si="78"/>
        <v>3710.8709999999996</v>
      </c>
      <c r="U986">
        <f t="shared" si="79"/>
        <v>7295.6662896825355</v>
      </c>
    </row>
    <row r="987" spans="1:21" ht="15.75" customHeight="1" x14ac:dyDescent="0.3">
      <c r="A987" s="2" t="s">
        <v>1257</v>
      </c>
      <c r="B987" s="4" t="s">
        <v>304</v>
      </c>
      <c r="C987" s="4" t="str">
        <f t="shared" si="75"/>
        <v>Monday</v>
      </c>
      <c r="D987" s="4" t="str">
        <f t="shared" si="76"/>
        <v>Jan-2025</v>
      </c>
      <c r="E987" s="2" t="s">
        <v>53</v>
      </c>
      <c r="F987" s="2" t="s">
        <v>72</v>
      </c>
      <c r="G987" s="2" t="s">
        <v>160</v>
      </c>
      <c r="H987" s="2" t="s">
        <v>193</v>
      </c>
      <c r="I987" s="2">
        <v>1</v>
      </c>
      <c r="J987" s="2">
        <v>3612.33</v>
      </c>
      <c r="K987" s="6">
        <v>0.05</v>
      </c>
      <c r="L987" s="2">
        <v>3431.71</v>
      </c>
      <c r="M987" s="2" t="s">
        <v>81</v>
      </c>
      <c r="N987" s="2" t="s">
        <v>59</v>
      </c>
      <c r="O987" s="2" t="s">
        <v>49</v>
      </c>
      <c r="P987" s="2" t="s">
        <v>69</v>
      </c>
      <c r="Q987">
        <f t="shared" si="77"/>
        <v>3612.33</v>
      </c>
      <c r="R987">
        <f t="shared" si="78"/>
        <v>3431.7134999999998</v>
      </c>
      <c r="U987">
        <f t="shared" si="79"/>
        <v>7935.7313319672139</v>
      </c>
    </row>
    <row r="988" spans="1:21" ht="15.75" customHeight="1" x14ac:dyDescent="0.3">
      <c r="A988" s="2" t="s">
        <v>1258</v>
      </c>
      <c r="B988" s="4" t="s">
        <v>754</v>
      </c>
      <c r="C988" s="4" t="str">
        <f t="shared" si="75"/>
        <v>Tuesday</v>
      </c>
      <c r="D988" s="4" t="str">
        <f t="shared" si="76"/>
        <v>Mar-2025</v>
      </c>
      <c r="E988" s="2" t="s">
        <v>83</v>
      </c>
      <c r="F988" s="2" t="s">
        <v>44</v>
      </c>
      <c r="G988" s="2" t="s">
        <v>57</v>
      </c>
      <c r="H988" s="2" t="s">
        <v>128</v>
      </c>
      <c r="I988" s="2">
        <v>2</v>
      </c>
      <c r="J988" s="2">
        <v>2683.59</v>
      </c>
      <c r="K988" s="6">
        <v>0.03</v>
      </c>
      <c r="L988" s="2">
        <v>5206.16</v>
      </c>
      <c r="M988" s="2" t="s">
        <v>81</v>
      </c>
      <c r="N988" s="2" t="s">
        <v>59</v>
      </c>
      <c r="O988" s="2" t="s">
        <v>60</v>
      </c>
      <c r="P988" s="2" t="s">
        <v>50</v>
      </c>
      <c r="Q988">
        <f t="shared" si="77"/>
        <v>5367.18</v>
      </c>
      <c r="R988">
        <f t="shared" si="78"/>
        <v>5206.1646000000001</v>
      </c>
      <c r="U988">
        <f t="shared" si="79"/>
        <v>7935.7313319672139</v>
      </c>
    </row>
    <row r="989" spans="1:21" ht="15.75" customHeight="1" x14ac:dyDescent="0.3">
      <c r="A989" s="2" t="s">
        <v>1259</v>
      </c>
      <c r="B989" s="4" t="s">
        <v>76</v>
      </c>
      <c r="C989" s="4" t="str">
        <f t="shared" si="75"/>
        <v>Saturday</v>
      </c>
      <c r="D989" s="4" t="str">
        <f t="shared" si="76"/>
        <v>Feb-2025</v>
      </c>
      <c r="E989" s="2" t="s">
        <v>43</v>
      </c>
      <c r="F989" s="2" t="s">
        <v>72</v>
      </c>
      <c r="G989" s="2" t="s">
        <v>84</v>
      </c>
      <c r="H989" s="2" t="s">
        <v>85</v>
      </c>
      <c r="I989" s="2">
        <v>2</v>
      </c>
      <c r="J989" s="2">
        <v>343.33</v>
      </c>
      <c r="K989" s="6">
        <v>0.12</v>
      </c>
      <c r="L989" s="2">
        <v>604.26</v>
      </c>
      <c r="M989" s="2" t="s">
        <v>81</v>
      </c>
      <c r="N989" s="2" t="s">
        <v>48</v>
      </c>
      <c r="O989" s="2" t="s">
        <v>90</v>
      </c>
      <c r="P989" s="2" t="s">
        <v>50</v>
      </c>
      <c r="Q989">
        <f t="shared" si="77"/>
        <v>686.66</v>
      </c>
      <c r="R989">
        <f t="shared" si="78"/>
        <v>604.26080000000002</v>
      </c>
      <c r="U989">
        <f t="shared" si="79"/>
        <v>7295.6662896825355</v>
      </c>
    </row>
    <row r="990" spans="1:21" ht="15.75" customHeight="1" x14ac:dyDescent="0.3">
      <c r="A990" s="2" t="s">
        <v>1260</v>
      </c>
      <c r="B990" s="4" t="s">
        <v>136</v>
      </c>
      <c r="C990" s="4" t="str">
        <f t="shared" si="75"/>
        <v>Friday</v>
      </c>
      <c r="D990" s="4" t="str">
        <f t="shared" si="76"/>
        <v>May-2025</v>
      </c>
      <c r="E990" s="2" t="s">
        <v>88</v>
      </c>
      <c r="F990" s="2" t="s">
        <v>44</v>
      </c>
      <c r="G990" s="2" t="s">
        <v>45</v>
      </c>
      <c r="H990" s="2" t="s">
        <v>73</v>
      </c>
      <c r="I990" s="2">
        <v>5</v>
      </c>
      <c r="J990" s="2">
        <v>1976</v>
      </c>
      <c r="K990" s="6">
        <v>0.14000000000000001</v>
      </c>
      <c r="L990" s="2">
        <v>8496.7999999999993</v>
      </c>
      <c r="M990" s="2" t="s">
        <v>64</v>
      </c>
      <c r="N990" s="2" t="s">
        <v>65</v>
      </c>
      <c r="O990" s="2" t="s">
        <v>60</v>
      </c>
      <c r="P990" s="2" t="s">
        <v>50</v>
      </c>
      <c r="Q990">
        <f t="shared" si="77"/>
        <v>9880</v>
      </c>
      <c r="R990">
        <f t="shared" si="78"/>
        <v>8496.7999999999993</v>
      </c>
      <c r="U990">
        <f t="shared" si="79"/>
        <v>7560.0974409448818</v>
      </c>
    </row>
    <row r="991" spans="1:21" ht="15.75" customHeight="1" x14ac:dyDescent="0.3">
      <c r="A991" s="2" t="s">
        <v>1261</v>
      </c>
      <c r="B991" s="4" t="s">
        <v>234</v>
      </c>
      <c r="C991" s="4" t="str">
        <f t="shared" si="75"/>
        <v>Thursday</v>
      </c>
      <c r="D991" s="4" t="str">
        <f t="shared" si="76"/>
        <v>Jan-2025</v>
      </c>
      <c r="E991" s="2" t="s">
        <v>83</v>
      </c>
      <c r="F991" s="2" t="s">
        <v>44</v>
      </c>
      <c r="G991" s="2" t="s">
        <v>57</v>
      </c>
      <c r="H991" s="2" t="s">
        <v>128</v>
      </c>
      <c r="I991" s="2">
        <v>4</v>
      </c>
      <c r="J991" s="2">
        <v>281.33999999999997</v>
      </c>
      <c r="K991" s="6">
        <v>0.13</v>
      </c>
      <c r="L991" s="2">
        <v>979.06</v>
      </c>
      <c r="M991" s="2" t="s">
        <v>81</v>
      </c>
      <c r="N991" s="2" t="s">
        <v>48</v>
      </c>
      <c r="O991" s="2" t="s">
        <v>49</v>
      </c>
      <c r="P991" s="2" t="s">
        <v>50</v>
      </c>
      <c r="Q991">
        <f t="shared" si="77"/>
        <v>1125.3599999999999</v>
      </c>
      <c r="R991">
        <f t="shared" si="78"/>
        <v>979.06319999999994</v>
      </c>
      <c r="U991">
        <f t="shared" si="79"/>
        <v>7295.6662896825355</v>
      </c>
    </row>
    <row r="992" spans="1:21" ht="15.75" customHeight="1" x14ac:dyDescent="0.3">
      <c r="A992" s="2" t="s">
        <v>1262</v>
      </c>
      <c r="B992" s="4" t="s">
        <v>449</v>
      </c>
      <c r="C992" s="4" t="str">
        <f t="shared" si="75"/>
        <v>Tuesday</v>
      </c>
      <c r="D992" s="4" t="str">
        <f t="shared" si="76"/>
        <v>Jun-2025</v>
      </c>
      <c r="E992" s="2" t="s">
        <v>83</v>
      </c>
      <c r="F992" s="2" t="s">
        <v>44</v>
      </c>
      <c r="G992" s="2" t="s">
        <v>45</v>
      </c>
      <c r="H992" s="2" t="s">
        <v>46</v>
      </c>
      <c r="I992" s="2">
        <v>3</v>
      </c>
      <c r="J992" s="2">
        <v>1445.9</v>
      </c>
      <c r="K992" s="6">
        <v>0.19</v>
      </c>
      <c r="L992" s="2">
        <v>3513.54</v>
      </c>
      <c r="M992" s="2" t="s">
        <v>95</v>
      </c>
      <c r="N992" s="2" t="s">
        <v>65</v>
      </c>
      <c r="O992" s="2" t="s">
        <v>60</v>
      </c>
      <c r="P992" s="2" t="s">
        <v>50</v>
      </c>
      <c r="Q992">
        <f t="shared" si="77"/>
        <v>4337.7000000000007</v>
      </c>
      <c r="R992">
        <f t="shared" si="78"/>
        <v>3513.5370000000007</v>
      </c>
      <c r="U992">
        <f t="shared" si="79"/>
        <v>7560.0974409448818</v>
      </c>
    </row>
    <row r="993" spans="1:21" ht="15.75" customHeight="1" x14ac:dyDescent="0.3">
      <c r="A993" s="2" t="s">
        <v>1263</v>
      </c>
      <c r="B993" s="4" t="s">
        <v>136</v>
      </c>
      <c r="C993" s="4" t="str">
        <f t="shared" si="75"/>
        <v>Friday</v>
      </c>
      <c r="D993" s="4" t="str">
        <f t="shared" si="76"/>
        <v>May-2025</v>
      </c>
      <c r="E993" s="2" t="s">
        <v>68</v>
      </c>
      <c r="F993" s="2" t="s">
        <v>44</v>
      </c>
      <c r="G993" s="2" t="s">
        <v>160</v>
      </c>
      <c r="H993" s="2" t="s">
        <v>185</v>
      </c>
      <c r="I993" s="2">
        <v>3</v>
      </c>
      <c r="J993" s="2">
        <v>3512.64</v>
      </c>
      <c r="K993" s="6">
        <v>0.11</v>
      </c>
      <c r="L993" s="2">
        <v>9378.75</v>
      </c>
      <c r="M993" s="2" t="s">
        <v>95</v>
      </c>
      <c r="N993" s="2" t="s">
        <v>65</v>
      </c>
      <c r="O993" s="2" t="s">
        <v>49</v>
      </c>
      <c r="P993" s="2" t="s">
        <v>142</v>
      </c>
      <c r="Q993">
        <f t="shared" si="77"/>
        <v>10537.92</v>
      </c>
      <c r="R993">
        <f t="shared" si="78"/>
        <v>9378.7487999999994</v>
      </c>
      <c r="U993">
        <f t="shared" si="79"/>
        <v>7560.0974409448818</v>
      </c>
    </row>
    <row r="994" spans="1:21" ht="15.75" customHeight="1" x14ac:dyDescent="0.3">
      <c r="A994" s="2" t="s">
        <v>1264</v>
      </c>
      <c r="B994" s="4" t="s">
        <v>710</v>
      </c>
      <c r="C994" s="4" t="str">
        <f t="shared" si="75"/>
        <v>Friday</v>
      </c>
      <c r="D994" s="4" t="str">
        <f t="shared" si="76"/>
        <v>Jan-2025</v>
      </c>
      <c r="E994" s="2" t="s">
        <v>53</v>
      </c>
      <c r="F994" s="2" t="s">
        <v>54</v>
      </c>
      <c r="G994" s="2" t="s">
        <v>57</v>
      </c>
      <c r="H994" s="2" t="s">
        <v>128</v>
      </c>
      <c r="I994" s="2">
        <v>1</v>
      </c>
      <c r="J994" s="2">
        <v>779.8</v>
      </c>
      <c r="K994" s="6">
        <v>0.25</v>
      </c>
      <c r="L994" s="2">
        <v>584.85</v>
      </c>
      <c r="M994" s="2" t="s">
        <v>47</v>
      </c>
      <c r="N994" s="2" t="s">
        <v>48</v>
      </c>
      <c r="O994" s="2" t="s">
        <v>49</v>
      </c>
      <c r="P994" s="2" t="s">
        <v>50</v>
      </c>
      <c r="Q994">
        <f t="shared" si="77"/>
        <v>779.8</v>
      </c>
      <c r="R994">
        <f t="shared" si="78"/>
        <v>584.84999999999991</v>
      </c>
      <c r="U994">
        <f t="shared" si="79"/>
        <v>7295.6662896825355</v>
      </c>
    </row>
    <row r="995" spans="1:21" ht="15.75" customHeight="1" x14ac:dyDescent="0.3">
      <c r="A995" s="2" t="s">
        <v>1265</v>
      </c>
      <c r="B995" s="4" t="s">
        <v>367</v>
      </c>
      <c r="C995" s="4" t="str">
        <f t="shared" si="75"/>
        <v>Thursday</v>
      </c>
      <c r="D995" s="4" t="str">
        <f t="shared" si="76"/>
        <v>May-2025</v>
      </c>
      <c r="E995" s="2" t="s">
        <v>43</v>
      </c>
      <c r="F995" s="2" t="s">
        <v>44</v>
      </c>
      <c r="G995" s="2" t="s">
        <v>45</v>
      </c>
      <c r="H995" s="2" t="s">
        <v>78</v>
      </c>
      <c r="I995" s="2">
        <v>1</v>
      </c>
      <c r="J995" s="2">
        <v>1372.47</v>
      </c>
      <c r="K995" s="6">
        <v>0.2</v>
      </c>
      <c r="L995" s="2">
        <v>1097.98</v>
      </c>
      <c r="M995" s="2" t="s">
        <v>64</v>
      </c>
      <c r="N995" s="2" t="s">
        <v>48</v>
      </c>
      <c r="O995" s="2" t="s">
        <v>90</v>
      </c>
      <c r="P995" s="2" t="s">
        <v>69</v>
      </c>
      <c r="Q995">
        <f t="shared" si="77"/>
        <v>1372.47</v>
      </c>
      <c r="R995">
        <f t="shared" si="78"/>
        <v>1097.9760000000001</v>
      </c>
      <c r="U995">
        <f t="shared" si="79"/>
        <v>7295.6662896825355</v>
      </c>
    </row>
    <row r="996" spans="1:21" ht="15.75" customHeight="1" x14ac:dyDescent="0.3">
      <c r="A996" s="2" t="s">
        <v>1266</v>
      </c>
      <c r="B996" s="4" t="s">
        <v>112</v>
      </c>
      <c r="C996" s="4" t="str">
        <f t="shared" si="75"/>
        <v>Thursday</v>
      </c>
      <c r="D996" s="4" t="str">
        <f t="shared" si="76"/>
        <v>Jan-2025</v>
      </c>
      <c r="E996" s="2" t="s">
        <v>43</v>
      </c>
      <c r="F996" s="2" t="s">
        <v>54</v>
      </c>
      <c r="G996" s="2" t="s">
        <v>45</v>
      </c>
      <c r="H996" s="2" t="s">
        <v>63</v>
      </c>
      <c r="I996" s="2">
        <v>3</v>
      </c>
      <c r="J996" s="2">
        <v>3523.46</v>
      </c>
      <c r="K996" s="6">
        <v>0.23</v>
      </c>
      <c r="L996" s="2">
        <v>8139.19</v>
      </c>
      <c r="M996" s="2" t="s">
        <v>64</v>
      </c>
      <c r="N996" s="2" t="s">
        <v>65</v>
      </c>
      <c r="O996" s="2" t="s">
        <v>49</v>
      </c>
      <c r="P996" s="2" t="s">
        <v>50</v>
      </c>
      <c r="Q996">
        <f t="shared" si="77"/>
        <v>10570.380000000001</v>
      </c>
      <c r="R996">
        <f t="shared" si="78"/>
        <v>8139.1926000000012</v>
      </c>
      <c r="U996">
        <f t="shared" si="79"/>
        <v>7560.0974409448818</v>
      </c>
    </row>
    <row r="997" spans="1:21" ht="15.75" customHeight="1" x14ac:dyDescent="0.3">
      <c r="A997" s="2" t="s">
        <v>1267</v>
      </c>
      <c r="B997" s="4" t="s">
        <v>393</v>
      </c>
      <c r="C997" s="4" t="str">
        <f t="shared" si="75"/>
        <v>Thursday</v>
      </c>
      <c r="D997" s="4" t="str">
        <f t="shared" si="76"/>
        <v>Feb-2025</v>
      </c>
      <c r="E997" s="2" t="s">
        <v>68</v>
      </c>
      <c r="F997" s="2" t="s">
        <v>54</v>
      </c>
      <c r="G997" s="2" t="s">
        <v>160</v>
      </c>
      <c r="H997" s="2" t="s">
        <v>161</v>
      </c>
      <c r="I997" s="2">
        <v>4</v>
      </c>
      <c r="J997" s="2">
        <v>3374.35</v>
      </c>
      <c r="K997" s="6">
        <v>0.13</v>
      </c>
      <c r="L997" s="2">
        <v>11742.74</v>
      </c>
      <c r="M997" s="2" t="s">
        <v>74</v>
      </c>
      <c r="N997" s="2" t="s">
        <v>59</v>
      </c>
      <c r="O997" s="2" t="s">
        <v>90</v>
      </c>
      <c r="P997" s="2" t="s">
        <v>50</v>
      </c>
      <c r="Q997">
        <f t="shared" si="77"/>
        <v>13497.4</v>
      </c>
      <c r="R997">
        <f t="shared" si="78"/>
        <v>11742.737999999999</v>
      </c>
      <c r="U997">
        <f t="shared" si="79"/>
        <v>7935.7313319672139</v>
      </c>
    </row>
    <row r="998" spans="1:21" ht="15.75" customHeight="1" x14ac:dyDescent="0.3">
      <c r="A998" s="2" t="s">
        <v>1268</v>
      </c>
      <c r="B998" s="4" t="s">
        <v>132</v>
      </c>
      <c r="C998" s="4" t="str">
        <f t="shared" si="75"/>
        <v>Monday</v>
      </c>
      <c r="D998" s="4" t="str">
        <f t="shared" si="76"/>
        <v>Feb-2025</v>
      </c>
      <c r="E998" s="2" t="s">
        <v>83</v>
      </c>
      <c r="F998" s="2" t="s">
        <v>77</v>
      </c>
      <c r="G998" s="2" t="s">
        <v>160</v>
      </c>
      <c r="H998" s="2" t="s">
        <v>180</v>
      </c>
      <c r="I998" s="2">
        <v>3</v>
      </c>
      <c r="J998" s="2">
        <v>3854.39</v>
      </c>
      <c r="K998" s="6">
        <v>0.18</v>
      </c>
      <c r="L998" s="2">
        <v>9481.7999999999993</v>
      </c>
      <c r="M998" s="2" t="s">
        <v>47</v>
      </c>
      <c r="N998" s="2" t="s">
        <v>48</v>
      </c>
      <c r="O998" s="2" t="s">
        <v>60</v>
      </c>
      <c r="P998" s="2" t="s">
        <v>50</v>
      </c>
      <c r="Q998">
        <f t="shared" si="77"/>
        <v>11563.17</v>
      </c>
      <c r="R998">
        <f t="shared" si="78"/>
        <v>9481.7993999999999</v>
      </c>
      <c r="U998">
        <f t="shared" si="79"/>
        <v>7295.6662896825355</v>
      </c>
    </row>
    <row r="999" spans="1:21" ht="15.75" customHeight="1" x14ac:dyDescent="0.3">
      <c r="A999" s="2" t="s">
        <v>1269</v>
      </c>
      <c r="B999" s="4" t="s">
        <v>630</v>
      </c>
      <c r="C999" s="4" t="str">
        <f t="shared" si="75"/>
        <v>Saturday</v>
      </c>
      <c r="D999" s="4" t="str">
        <f t="shared" si="76"/>
        <v>Jun-2025</v>
      </c>
      <c r="E999" s="2" t="s">
        <v>53</v>
      </c>
      <c r="F999" s="2" t="s">
        <v>77</v>
      </c>
      <c r="G999" s="2" t="s">
        <v>99</v>
      </c>
      <c r="H999" s="2" t="s">
        <v>100</v>
      </c>
      <c r="I999" s="2">
        <v>2</v>
      </c>
      <c r="J999" s="2">
        <v>164.33</v>
      </c>
      <c r="K999" s="6">
        <v>0.05</v>
      </c>
      <c r="L999" s="2">
        <v>312.23</v>
      </c>
      <c r="M999" s="2" t="s">
        <v>74</v>
      </c>
      <c r="N999" s="2" t="s">
        <v>48</v>
      </c>
      <c r="O999" s="2" t="s">
        <v>60</v>
      </c>
      <c r="P999" s="2" t="s">
        <v>50</v>
      </c>
      <c r="Q999">
        <f t="shared" si="77"/>
        <v>328.66</v>
      </c>
      <c r="R999">
        <f t="shared" si="78"/>
        <v>312.22700000000003</v>
      </c>
      <c r="U999">
        <f t="shared" si="79"/>
        <v>7295.6662896825355</v>
      </c>
    </row>
    <row r="1000" spans="1:21" ht="15.75" customHeight="1" x14ac:dyDescent="0.3">
      <c r="A1000" s="2" t="s">
        <v>1270</v>
      </c>
      <c r="B1000" s="4" t="s">
        <v>460</v>
      </c>
      <c r="C1000" s="4" t="str">
        <f t="shared" si="75"/>
        <v>Monday</v>
      </c>
      <c r="D1000" s="4" t="str">
        <f t="shared" si="76"/>
        <v>Jan-2025</v>
      </c>
      <c r="E1000" s="2" t="s">
        <v>68</v>
      </c>
      <c r="F1000" s="2" t="s">
        <v>77</v>
      </c>
      <c r="G1000" s="2" t="s">
        <v>160</v>
      </c>
      <c r="H1000" s="2" t="s">
        <v>161</v>
      </c>
      <c r="I1000" s="2">
        <v>3</v>
      </c>
      <c r="J1000" s="2">
        <v>3826.39</v>
      </c>
      <c r="K1000" s="6">
        <v>0.08</v>
      </c>
      <c r="L1000" s="2">
        <v>10560.84</v>
      </c>
      <c r="M1000" s="2" t="s">
        <v>64</v>
      </c>
      <c r="N1000" s="2" t="s">
        <v>59</v>
      </c>
      <c r="O1000" s="2" t="s">
        <v>60</v>
      </c>
      <c r="P1000" s="2" t="s">
        <v>142</v>
      </c>
      <c r="Q1000">
        <f t="shared" si="77"/>
        <v>11479.17</v>
      </c>
      <c r="R1000">
        <f t="shared" si="78"/>
        <v>10560.8364</v>
      </c>
      <c r="U1000">
        <f t="shared" si="79"/>
        <v>7935.7313319672139</v>
      </c>
    </row>
    <row r="1001" spans="1:21" ht="15.75" customHeight="1" x14ac:dyDescent="0.3">
      <c r="A1001" s="2" t="s">
        <v>1271</v>
      </c>
      <c r="B1001" s="4" t="s">
        <v>221</v>
      </c>
      <c r="C1001" s="4" t="str">
        <f t="shared" si="75"/>
        <v>Saturday</v>
      </c>
      <c r="D1001" s="4" t="str">
        <f t="shared" si="76"/>
        <v>May-2025</v>
      </c>
      <c r="E1001" s="2" t="s">
        <v>88</v>
      </c>
      <c r="F1001" s="2" t="s">
        <v>77</v>
      </c>
      <c r="G1001" s="2" t="s">
        <v>45</v>
      </c>
      <c r="H1001" s="2" t="s">
        <v>78</v>
      </c>
      <c r="I1001" s="2">
        <v>4</v>
      </c>
      <c r="J1001" s="2">
        <v>4352.51</v>
      </c>
      <c r="K1001" s="6">
        <v>0.13</v>
      </c>
      <c r="L1001" s="2">
        <v>15146.73</v>
      </c>
      <c r="M1001" s="2" t="s">
        <v>81</v>
      </c>
      <c r="N1001" s="2" t="s">
        <v>65</v>
      </c>
      <c r="O1001" s="2" t="s">
        <v>60</v>
      </c>
      <c r="P1001" s="2" t="s">
        <v>50</v>
      </c>
      <c r="Q1001">
        <f t="shared" si="77"/>
        <v>17410.04</v>
      </c>
      <c r="R1001">
        <f t="shared" si="78"/>
        <v>15146.7348</v>
      </c>
      <c r="U1001">
        <f t="shared" si="79"/>
        <v>7560.0974409448818</v>
      </c>
    </row>
    <row r="1002" spans="1:21" ht="15.75" customHeight="1" x14ac:dyDescent="0.3">
      <c r="A1002" s="2" t="s">
        <v>1272</v>
      </c>
      <c r="B1002" s="4" t="s">
        <v>373</v>
      </c>
      <c r="C1002" s="4" t="str">
        <f t="shared" si="75"/>
        <v>Saturday</v>
      </c>
      <c r="D1002" s="4" t="str">
        <f t="shared" si="76"/>
        <v>Feb-2025</v>
      </c>
      <c r="E1002" s="2" t="s">
        <v>43</v>
      </c>
      <c r="F1002" s="2" t="s">
        <v>44</v>
      </c>
      <c r="G1002" s="2" t="s">
        <v>84</v>
      </c>
      <c r="H1002" s="2" t="s">
        <v>119</v>
      </c>
      <c r="I1002" s="2">
        <v>1</v>
      </c>
      <c r="J1002" s="2">
        <v>821.72</v>
      </c>
      <c r="K1002" s="6">
        <v>0.22</v>
      </c>
      <c r="L1002" s="2">
        <v>640.94000000000005</v>
      </c>
      <c r="M1002" s="2" t="s">
        <v>64</v>
      </c>
      <c r="N1002" s="2" t="s">
        <v>59</v>
      </c>
      <c r="O1002" s="2" t="s">
        <v>49</v>
      </c>
      <c r="P1002" s="2" t="s">
        <v>50</v>
      </c>
      <c r="Q1002">
        <f t="shared" si="77"/>
        <v>821.72</v>
      </c>
      <c r="R1002">
        <f t="shared" si="78"/>
        <v>640.94159999999999</v>
      </c>
      <c r="U1002">
        <f t="shared" si="79"/>
        <v>7935.7313319672139</v>
      </c>
    </row>
    <row r="1003" spans="1:21" ht="15.75" customHeight="1" x14ac:dyDescent="0.3">
      <c r="A1003" s="2" t="s">
        <v>1273</v>
      </c>
      <c r="B1003" s="4" t="s">
        <v>471</v>
      </c>
      <c r="C1003" s="4" t="str">
        <f t="shared" si="75"/>
        <v>Tuesday</v>
      </c>
      <c r="D1003" s="4" t="str">
        <f t="shared" si="76"/>
        <v>Feb-2025</v>
      </c>
      <c r="E1003" s="2" t="s">
        <v>43</v>
      </c>
      <c r="F1003" s="2" t="s">
        <v>44</v>
      </c>
      <c r="G1003" s="2" t="s">
        <v>84</v>
      </c>
      <c r="H1003" s="2" t="s">
        <v>119</v>
      </c>
      <c r="I1003" s="2">
        <v>5</v>
      </c>
      <c r="J1003" s="2">
        <v>2317.94</v>
      </c>
      <c r="K1003" s="6">
        <v>7.0000000000000007E-2</v>
      </c>
      <c r="L1003" s="2">
        <v>10778.42</v>
      </c>
      <c r="M1003" s="2" t="s">
        <v>95</v>
      </c>
      <c r="N1003" s="2" t="s">
        <v>65</v>
      </c>
      <c r="O1003" s="2" t="s">
        <v>49</v>
      </c>
      <c r="P1003" s="2" t="s">
        <v>50</v>
      </c>
      <c r="Q1003">
        <f t="shared" si="77"/>
        <v>11589.7</v>
      </c>
      <c r="R1003">
        <f t="shared" si="78"/>
        <v>10778.421</v>
      </c>
      <c r="U1003">
        <f t="shared" si="79"/>
        <v>7560.0974409448818</v>
      </c>
    </row>
    <row r="1004" spans="1:21" ht="15.75" customHeight="1" x14ac:dyDescent="0.3">
      <c r="A1004" s="2" t="s">
        <v>1274</v>
      </c>
      <c r="B1004" s="4" t="s">
        <v>206</v>
      </c>
      <c r="C1004" s="4" t="str">
        <f t="shared" si="75"/>
        <v>Monday</v>
      </c>
      <c r="D1004" s="4" t="str">
        <f t="shared" si="76"/>
        <v>Jan-2025</v>
      </c>
      <c r="E1004" s="2" t="s">
        <v>83</v>
      </c>
      <c r="F1004" s="2" t="s">
        <v>44</v>
      </c>
      <c r="G1004" s="2" t="s">
        <v>99</v>
      </c>
      <c r="H1004" s="2" t="s">
        <v>122</v>
      </c>
      <c r="I1004" s="2">
        <v>5</v>
      </c>
      <c r="J1004" s="2">
        <v>1735.32</v>
      </c>
      <c r="K1004" s="6">
        <v>0.11</v>
      </c>
      <c r="L1004" s="2">
        <v>7722.17</v>
      </c>
      <c r="M1004" s="2" t="s">
        <v>64</v>
      </c>
      <c r="N1004" s="2" t="s">
        <v>65</v>
      </c>
      <c r="O1004" s="2" t="s">
        <v>60</v>
      </c>
      <c r="P1004" s="2" t="s">
        <v>50</v>
      </c>
      <c r="Q1004">
        <f t="shared" si="77"/>
        <v>8676.6</v>
      </c>
      <c r="R1004">
        <f t="shared" si="78"/>
        <v>7722.1740000000009</v>
      </c>
      <c r="U1004">
        <f t="shared" si="79"/>
        <v>7560.0974409448818</v>
      </c>
    </row>
    <row r="1005" spans="1:21" ht="15.75" customHeight="1" x14ac:dyDescent="0.3">
      <c r="A1005" s="2" t="s">
        <v>1275</v>
      </c>
      <c r="B1005" s="4" t="s">
        <v>569</v>
      </c>
      <c r="C1005" s="4" t="str">
        <f t="shared" si="75"/>
        <v>Friday</v>
      </c>
      <c r="D1005" s="4" t="str">
        <f t="shared" si="76"/>
        <v>Apr-2025</v>
      </c>
      <c r="E1005" s="2" t="s">
        <v>88</v>
      </c>
      <c r="F1005" s="2" t="s">
        <v>54</v>
      </c>
      <c r="G1005" s="2" t="s">
        <v>84</v>
      </c>
      <c r="H1005" s="2" t="s">
        <v>85</v>
      </c>
      <c r="I1005" s="2">
        <v>4</v>
      </c>
      <c r="J1005" s="2">
        <v>965.56</v>
      </c>
      <c r="K1005" s="6">
        <v>7.0000000000000007E-2</v>
      </c>
      <c r="L1005" s="2">
        <v>3591.88</v>
      </c>
      <c r="M1005" s="2" t="s">
        <v>81</v>
      </c>
      <c r="N1005" s="2" t="s">
        <v>48</v>
      </c>
      <c r="O1005" s="2" t="s">
        <v>49</v>
      </c>
      <c r="P1005" s="2" t="s">
        <v>50</v>
      </c>
      <c r="Q1005">
        <f t="shared" si="77"/>
        <v>3862.24</v>
      </c>
      <c r="R1005">
        <f t="shared" si="78"/>
        <v>3591.8831999999998</v>
      </c>
      <c r="U1005">
        <f t="shared" si="79"/>
        <v>7295.6662896825355</v>
      </c>
    </row>
    <row r="1006" spans="1:21" ht="15.75" customHeight="1" x14ac:dyDescent="0.3">
      <c r="A1006" s="2" t="s">
        <v>1276</v>
      </c>
      <c r="B1006" s="4" t="s">
        <v>556</v>
      </c>
      <c r="C1006" s="4" t="str">
        <f t="shared" si="75"/>
        <v>Monday</v>
      </c>
      <c r="D1006" s="4" t="str">
        <f t="shared" si="76"/>
        <v>May-2025</v>
      </c>
      <c r="E1006" s="2" t="s">
        <v>88</v>
      </c>
      <c r="F1006" s="2" t="s">
        <v>77</v>
      </c>
      <c r="G1006" s="2" t="s">
        <v>45</v>
      </c>
      <c r="H1006" s="2" t="s">
        <v>46</v>
      </c>
      <c r="I1006" s="2">
        <v>1</v>
      </c>
      <c r="J1006" s="2">
        <v>360.38</v>
      </c>
      <c r="K1006" s="6">
        <v>0.01</v>
      </c>
      <c r="L1006" s="2">
        <v>356.78</v>
      </c>
      <c r="M1006" s="2" t="s">
        <v>95</v>
      </c>
      <c r="N1006" s="2" t="s">
        <v>48</v>
      </c>
      <c r="O1006" s="2" t="s">
        <v>60</v>
      </c>
      <c r="P1006" s="2" t="s">
        <v>50</v>
      </c>
      <c r="Q1006">
        <f t="shared" si="77"/>
        <v>360.38</v>
      </c>
      <c r="R1006">
        <f t="shared" si="78"/>
        <v>356.77620000000002</v>
      </c>
      <c r="U1006">
        <f t="shared" si="79"/>
        <v>7295.6662896825355</v>
      </c>
    </row>
    <row r="1007" spans="1:21" ht="15.75" customHeight="1" x14ac:dyDescent="0.3">
      <c r="A1007" s="2" t="s">
        <v>1277</v>
      </c>
      <c r="B1007" s="4" t="s">
        <v>401</v>
      </c>
      <c r="C1007" s="4" t="str">
        <f t="shared" si="75"/>
        <v>Saturday</v>
      </c>
      <c r="D1007" s="4" t="str">
        <f t="shared" si="76"/>
        <v>Jan-2025</v>
      </c>
      <c r="E1007" s="2" t="s">
        <v>88</v>
      </c>
      <c r="F1007" s="2" t="s">
        <v>72</v>
      </c>
      <c r="G1007" s="2" t="s">
        <v>45</v>
      </c>
      <c r="H1007" s="2" t="s">
        <v>63</v>
      </c>
      <c r="I1007" s="2">
        <v>4</v>
      </c>
      <c r="J1007" s="2">
        <v>2020.35</v>
      </c>
      <c r="K1007" s="6">
        <v>0.03</v>
      </c>
      <c r="L1007" s="2">
        <v>7838.96</v>
      </c>
      <c r="M1007" s="2" t="s">
        <v>64</v>
      </c>
      <c r="N1007" s="2" t="s">
        <v>59</v>
      </c>
      <c r="O1007" s="2" t="s">
        <v>49</v>
      </c>
      <c r="P1007" s="2" t="s">
        <v>50</v>
      </c>
      <c r="Q1007">
        <f t="shared" si="77"/>
        <v>8081.4</v>
      </c>
      <c r="R1007">
        <f t="shared" si="78"/>
        <v>7838.9579999999996</v>
      </c>
      <c r="U1007">
        <f t="shared" si="79"/>
        <v>7935.7313319672139</v>
      </c>
    </row>
    <row r="1008" spans="1:21" ht="15.75" customHeight="1" x14ac:dyDescent="0.3">
      <c r="A1008" s="2" t="s">
        <v>1278</v>
      </c>
      <c r="B1008" s="4" t="s">
        <v>344</v>
      </c>
      <c r="C1008" s="4" t="str">
        <f t="shared" si="75"/>
        <v>Tuesday</v>
      </c>
      <c r="D1008" s="4" t="str">
        <f t="shared" si="76"/>
        <v>Apr-2025</v>
      </c>
      <c r="E1008" s="2" t="s">
        <v>43</v>
      </c>
      <c r="F1008" s="2" t="s">
        <v>54</v>
      </c>
      <c r="G1008" s="2" t="s">
        <v>99</v>
      </c>
      <c r="H1008" s="2" t="s">
        <v>122</v>
      </c>
      <c r="I1008" s="2">
        <v>5</v>
      </c>
      <c r="J1008" s="2">
        <v>1511.1</v>
      </c>
      <c r="K1008" s="6">
        <v>0</v>
      </c>
      <c r="L1008" s="2">
        <v>7555.5</v>
      </c>
      <c r="M1008" s="2" t="s">
        <v>81</v>
      </c>
      <c r="N1008" s="2" t="s">
        <v>59</v>
      </c>
      <c r="O1008" s="2" t="s">
        <v>90</v>
      </c>
      <c r="P1008" s="2" t="s">
        <v>50</v>
      </c>
      <c r="Q1008">
        <f t="shared" si="77"/>
        <v>7555.5</v>
      </c>
      <c r="R1008">
        <f t="shared" si="78"/>
        <v>7555.5</v>
      </c>
      <c r="U1008">
        <f t="shared" si="79"/>
        <v>7935.7313319672139</v>
      </c>
    </row>
    <row r="1009" spans="1:21" ht="15.75" customHeight="1" x14ac:dyDescent="0.3">
      <c r="A1009" s="2" t="s">
        <v>1279</v>
      </c>
      <c r="B1009" s="4" t="s">
        <v>118</v>
      </c>
      <c r="C1009" s="4" t="str">
        <f t="shared" si="75"/>
        <v>Friday</v>
      </c>
      <c r="D1009" s="4" t="str">
        <f t="shared" si="76"/>
        <v>Feb-2025</v>
      </c>
      <c r="E1009" s="2" t="s">
        <v>43</v>
      </c>
      <c r="F1009" s="2" t="s">
        <v>54</v>
      </c>
      <c r="G1009" s="2" t="s">
        <v>99</v>
      </c>
      <c r="H1009" s="2" t="s">
        <v>122</v>
      </c>
      <c r="I1009" s="2">
        <v>2</v>
      </c>
      <c r="J1009" s="2">
        <v>1727.56</v>
      </c>
      <c r="K1009" s="6">
        <v>0.11</v>
      </c>
      <c r="L1009" s="2">
        <v>3075.06</v>
      </c>
      <c r="M1009" s="2" t="s">
        <v>95</v>
      </c>
      <c r="N1009" s="2" t="s">
        <v>48</v>
      </c>
      <c r="O1009" s="2" t="s">
        <v>90</v>
      </c>
      <c r="P1009" s="2" t="s">
        <v>50</v>
      </c>
      <c r="Q1009">
        <f t="shared" si="77"/>
        <v>3455.12</v>
      </c>
      <c r="R1009">
        <f t="shared" si="78"/>
        <v>3075.0567999999998</v>
      </c>
      <c r="U1009">
        <f t="shared" si="79"/>
        <v>7295.6662896825355</v>
      </c>
    </row>
    <row r="1010" spans="1:21" ht="15.75" customHeight="1" x14ac:dyDescent="0.3">
      <c r="A1010" s="2" t="s">
        <v>1280</v>
      </c>
      <c r="B1010" s="4" t="s">
        <v>389</v>
      </c>
      <c r="C1010" s="4" t="str">
        <f t="shared" si="75"/>
        <v>Thursday</v>
      </c>
      <c r="D1010" s="4" t="str">
        <f t="shared" si="76"/>
        <v>Apr-2025</v>
      </c>
      <c r="E1010" s="2" t="s">
        <v>43</v>
      </c>
      <c r="F1010" s="2" t="s">
        <v>44</v>
      </c>
      <c r="G1010" s="2" t="s">
        <v>45</v>
      </c>
      <c r="H1010" s="2" t="s">
        <v>78</v>
      </c>
      <c r="I1010" s="2">
        <v>1</v>
      </c>
      <c r="J1010" s="2">
        <v>3010.63</v>
      </c>
      <c r="K1010" s="6">
        <v>0.24</v>
      </c>
      <c r="L1010" s="2">
        <v>2288.08</v>
      </c>
      <c r="M1010" s="2" t="s">
        <v>95</v>
      </c>
      <c r="N1010" s="2" t="s">
        <v>48</v>
      </c>
      <c r="O1010" s="2" t="s">
        <v>49</v>
      </c>
      <c r="P1010" s="2" t="s">
        <v>50</v>
      </c>
      <c r="Q1010">
        <f t="shared" si="77"/>
        <v>3010.63</v>
      </c>
      <c r="R1010">
        <f t="shared" si="78"/>
        <v>2288.0788000000002</v>
      </c>
      <c r="U1010">
        <f t="shared" si="79"/>
        <v>7295.6662896825355</v>
      </c>
    </row>
    <row r="1011" spans="1:21" ht="15.75" customHeight="1" x14ac:dyDescent="0.3">
      <c r="A1011" s="2" t="s">
        <v>1281</v>
      </c>
      <c r="B1011" s="4" t="s">
        <v>165</v>
      </c>
      <c r="C1011" s="4" t="str">
        <f t="shared" si="75"/>
        <v>Sunday</v>
      </c>
      <c r="D1011" s="4" t="str">
        <f t="shared" si="76"/>
        <v>May-2025</v>
      </c>
      <c r="E1011" s="2" t="s">
        <v>53</v>
      </c>
      <c r="F1011" s="2" t="s">
        <v>77</v>
      </c>
      <c r="G1011" s="2" t="s">
        <v>99</v>
      </c>
      <c r="H1011" s="2" t="s">
        <v>147</v>
      </c>
      <c r="I1011" s="2">
        <v>5</v>
      </c>
      <c r="J1011" s="2">
        <v>3432.23</v>
      </c>
      <c r="K1011" s="6">
        <v>7.0000000000000007E-2</v>
      </c>
      <c r="L1011" s="2">
        <v>15959.87</v>
      </c>
      <c r="M1011" s="2" t="s">
        <v>95</v>
      </c>
      <c r="N1011" s="2" t="s">
        <v>48</v>
      </c>
      <c r="O1011" s="2" t="s">
        <v>90</v>
      </c>
      <c r="P1011" s="2" t="s">
        <v>142</v>
      </c>
      <c r="Q1011">
        <f t="shared" si="77"/>
        <v>17161.150000000001</v>
      </c>
      <c r="R1011">
        <f t="shared" si="78"/>
        <v>15959.869500000001</v>
      </c>
      <c r="U1011">
        <f t="shared" si="79"/>
        <v>7295.6662896825355</v>
      </c>
    </row>
    <row r="1012" spans="1:21" ht="15.75" customHeight="1" x14ac:dyDescent="0.3">
      <c r="A1012" s="2" t="s">
        <v>1282</v>
      </c>
      <c r="B1012" s="4" t="s">
        <v>961</v>
      </c>
      <c r="C1012" s="4" t="str">
        <f t="shared" si="75"/>
        <v>Friday</v>
      </c>
      <c r="D1012" s="4" t="str">
        <f t="shared" si="76"/>
        <v>Feb-2025</v>
      </c>
      <c r="E1012" s="2" t="s">
        <v>43</v>
      </c>
      <c r="F1012" s="2" t="s">
        <v>54</v>
      </c>
      <c r="G1012" s="2" t="s">
        <v>45</v>
      </c>
      <c r="H1012" s="2" t="s">
        <v>46</v>
      </c>
      <c r="I1012" s="2">
        <v>4</v>
      </c>
      <c r="J1012" s="2">
        <v>3700.59</v>
      </c>
      <c r="K1012" s="6">
        <v>0.25</v>
      </c>
      <c r="L1012" s="2">
        <v>11101.77</v>
      </c>
      <c r="M1012" s="2" t="s">
        <v>81</v>
      </c>
      <c r="N1012" s="2" t="s">
        <v>65</v>
      </c>
      <c r="O1012" s="2" t="s">
        <v>60</v>
      </c>
      <c r="P1012" s="2" t="s">
        <v>50</v>
      </c>
      <c r="Q1012">
        <f t="shared" si="77"/>
        <v>14802.36</v>
      </c>
      <c r="R1012">
        <f t="shared" si="78"/>
        <v>11101.77</v>
      </c>
      <c r="U1012">
        <f t="shared" si="79"/>
        <v>7560.0974409448818</v>
      </c>
    </row>
    <row r="1013" spans="1:21" ht="15.75" customHeight="1" x14ac:dyDescent="0.3">
      <c r="A1013" s="2" t="s">
        <v>1283</v>
      </c>
      <c r="B1013" s="4" t="s">
        <v>176</v>
      </c>
      <c r="C1013" s="4" t="str">
        <f t="shared" si="75"/>
        <v>Saturday</v>
      </c>
      <c r="D1013" s="4" t="str">
        <f t="shared" si="76"/>
        <v>May-2025</v>
      </c>
      <c r="E1013" s="2" t="s">
        <v>43</v>
      </c>
      <c r="F1013" s="2" t="s">
        <v>54</v>
      </c>
      <c r="G1013" s="2" t="s">
        <v>84</v>
      </c>
      <c r="H1013" s="2" t="s">
        <v>93</v>
      </c>
      <c r="I1013" s="2">
        <v>3</v>
      </c>
      <c r="J1013" s="2">
        <v>4467.72</v>
      </c>
      <c r="K1013" s="6">
        <v>0.19</v>
      </c>
      <c r="L1013" s="2">
        <v>10856.56</v>
      </c>
      <c r="M1013" s="2" t="s">
        <v>81</v>
      </c>
      <c r="N1013" s="2" t="s">
        <v>59</v>
      </c>
      <c r="O1013" s="2" t="s">
        <v>49</v>
      </c>
      <c r="P1013" s="2" t="s">
        <v>50</v>
      </c>
      <c r="Q1013">
        <f t="shared" si="77"/>
        <v>13403.16</v>
      </c>
      <c r="R1013">
        <f t="shared" si="78"/>
        <v>10856.559600000001</v>
      </c>
      <c r="U1013">
        <f t="shared" si="79"/>
        <v>7935.7313319672139</v>
      </c>
    </row>
    <row r="1014" spans="1:21" ht="15.75" customHeight="1" x14ac:dyDescent="0.3">
      <c r="A1014" s="2" t="s">
        <v>1284</v>
      </c>
      <c r="B1014" s="4" t="s">
        <v>259</v>
      </c>
      <c r="C1014" s="4" t="str">
        <f t="shared" si="75"/>
        <v>Saturday</v>
      </c>
      <c r="D1014" s="4" t="str">
        <f t="shared" si="76"/>
        <v>Mar-2025</v>
      </c>
      <c r="E1014" s="2" t="s">
        <v>88</v>
      </c>
      <c r="F1014" s="2" t="s">
        <v>54</v>
      </c>
      <c r="G1014" s="2" t="s">
        <v>57</v>
      </c>
      <c r="H1014" s="2" t="s">
        <v>128</v>
      </c>
      <c r="I1014" s="2">
        <v>2</v>
      </c>
      <c r="J1014" s="2">
        <v>1850.25</v>
      </c>
      <c r="K1014" s="6">
        <v>0.01</v>
      </c>
      <c r="L1014" s="2">
        <v>3663.49</v>
      </c>
      <c r="M1014" s="2" t="s">
        <v>74</v>
      </c>
      <c r="N1014" s="2" t="s">
        <v>48</v>
      </c>
      <c r="O1014" s="2" t="s">
        <v>49</v>
      </c>
      <c r="P1014" s="2" t="s">
        <v>50</v>
      </c>
      <c r="Q1014">
        <f t="shared" si="77"/>
        <v>3700.5</v>
      </c>
      <c r="R1014">
        <f t="shared" si="78"/>
        <v>3663.4949999999999</v>
      </c>
      <c r="U1014">
        <f t="shared" si="79"/>
        <v>7295.6662896825355</v>
      </c>
    </row>
    <row r="1015" spans="1:21" ht="15.75" customHeight="1" x14ac:dyDescent="0.3">
      <c r="A1015" s="2" t="s">
        <v>1285</v>
      </c>
      <c r="B1015" s="4" t="s">
        <v>496</v>
      </c>
      <c r="C1015" s="4" t="str">
        <f t="shared" si="75"/>
        <v>Tuesday</v>
      </c>
      <c r="D1015" s="4" t="str">
        <f t="shared" si="76"/>
        <v>Feb-2025</v>
      </c>
      <c r="E1015" s="2" t="s">
        <v>83</v>
      </c>
      <c r="F1015" s="2" t="s">
        <v>77</v>
      </c>
      <c r="G1015" s="2" t="s">
        <v>45</v>
      </c>
      <c r="H1015" s="2" t="s">
        <v>78</v>
      </c>
      <c r="I1015" s="2">
        <v>5</v>
      </c>
      <c r="J1015" s="2">
        <v>4506.18</v>
      </c>
      <c r="K1015" s="6">
        <v>0.11</v>
      </c>
      <c r="L1015" s="2">
        <v>20052.5</v>
      </c>
      <c r="M1015" s="2" t="s">
        <v>95</v>
      </c>
      <c r="N1015" s="2" t="s">
        <v>65</v>
      </c>
      <c r="O1015" s="2" t="s">
        <v>49</v>
      </c>
      <c r="P1015" s="2" t="s">
        <v>50</v>
      </c>
      <c r="Q1015">
        <f t="shared" si="77"/>
        <v>22530.9</v>
      </c>
      <c r="R1015">
        <f t="shared" si="78"/>
        <v>20052.501</v>
      </c>
      <c r="U1015">
        <f t="shared" si="79"/>
        <v>7560.0974409448818</v>
      </c>
    </row>
    <row r="1016" spans="1:21" ht="15.75" customHeight="1" x14ac:dyDescent="0.3">
      <c r="A1016" s="2" t="s">
        <v>1286</v>
      </c>
      <c r="B1016" s="4" t="s">
        <v>192</v>
      </c>
      <c r="C1016" s="4" t="str">
        <f t="shared" si="75"/>
        <v>Wednesday</v>
      </c>
      <c r="D1016" s="4" t="str">
        <f t="shared" si="76"/>
        <v>Apr-2025</v>
      </c>
      <c r="E1016" s="2" t="s">
        <v>83</v>
      </c>
      <c r="F1016" s="2" t="s">
        <v>72</v>
      </c>
      <c r="G1016" s="2" t="s">
        <v>160</v>
      </c>
      <c r="H1016" s="2" t="s">
        <v>180</v>
      </c>
      <c r="I1016" s="2">
        <v>3</v>
      </c>
      <c r="J1016" s="2">
        <v>1615.68</v>
      </c>
      <c r="K1016" s="6">
        <v>0.01</v>
      </c>
      <c r="L1016" s="2">
        <v>4798.57</v>
      </c>
      <c r="M1016" s="2" t="s">
        <v>64</v>
      </c>
      <c r="N1016" s="2" t="s">
        <v>65</v>
      </c>
      <c r="O1016" s="2" t="s">
        <v>49</v>
      </c>
      <c r="P1016" s="2" t="s">
        <v>142</v>
      </c>
      <c r="Q1016">
        <f t="shared" si="77"/>
        <v>4847.04</v>
      </c>
      <c r="R1016">
        <f t="shared" si="78"/>
        <v>4798.5695999999998</v>
      </c>
      <c r="U1016">
        <f t="shared" si="79"/>
        <v>7560.0974409448818</v>
      </c>
    </row>
    <row r="1017" spans="1:21" ht="15.75" customHeight="1" x14ac:dyDescent="0.3">
      <c r="A1017" s="2" t="s">
        <v>1287</v>
      </c>
      <c r="B1017" s="4" t="s">
        <v>192</v>
      </c>
      <c r="C1017" s="4" t="str">
        <f t="shared" si="75"/>
        <v>Wednesday</v>
      </c>
      <c r="D1017" s="4" t="str">
        <f t="shared" si="76"/>
        <v>Apr-2025</v>
      </c>
      <c r="E1017" s="2" t="s">
        <v>83</v>
      </c>
      <c r="F1017" s="2" t="s">
        <v>77</v>
      </c>
      <c r="G1017" s="2" t="s">
        <v>45</v>
      </c>
      <c r="H1017" s="2" t="s">
        <v>73</v>
      </c>
      <c r="I1017" s="2">
        <v>3</v>
      </c>
      <c r="J1017" s="2">
        <v>639.92999999999995</v>
      </c>
      <c r="K1017" s="6">
        <v>0</v>
      </c>
      <c r="L1017" s="2">
        <v>1919.79</v>
      </c>
      <c r="M1017" s="2" t="s">
        <v>64</v>
      </c>
      <c r="N1017" s="2" t="s">
        <v>65</v>
      </c>
      <c r="O1017" s="2" t="s">
        <v>49</v>
      </c>
      <c r="P1017" s="2" t="s">
        <v>50</v>
      </c>
      <c r="Q1017">
        <f t="shared" si="77"/>
        <v>1919.79</v>
      </c>
      <c r="R1017">
        <f t="shared" si="78"/>
        <v>1919.79</v>
      </c>
      <c r="U1017">
        <f t="shared" si="79"/>
        <v>7560.0974409448818</v>
      </c>
    </row>
    <row r="1018" spans="1:21" ht="15.75" customHeight="1" x14ac:dyDescent="0.3">
      <c r="A1018" s="2" t="s">
        <v>1288</v>
      </c>
      <c r="B1018" s="4" t="s">
        <v>348</v>
      </c>
      <c r="C1018" s="4" t="str">
        <f t="shared" si="75"/>
        <v>Wednesday</v>
      </c>
      <c r="D1018" s="4" t="str">
        <f t="shared" si="76"/>
        <v>May-2025</v>
      </c>
      <c r="E1018" s="2" t="s">
        <v>68</v>
      </c>
      <c r="F1018" s="2" t="s">
        <v>44</v>
      </c>
      <c r="G1018" s="2" t="s">
        <v>99</v>
      </c>
      <c r="H1018" s="2" t="s">
        <v>107</v>
      </c>
      <c r="I1018" s="2">
        <v>2</v>
      </c>
      <c r="J1018" s="2">
        <v>1587.86</v>
      </c>
      <c r="K1018" s="6">
        <v>7.0000000000000007E-2</v>
      </c>
      <c r="L1018" s="2">
        <v>2953.42</v>
      </c>
      <c r="M1018" s="2" t="s">
        <v>64</v>
      </c>
      <c r="N1018" s="2" t="s">
        <v>59</v>
      </c>
      <c r="O1018" s="2" t="s">
        <v>60</v>
      </c>
      <c r="P1018" s="2" t="s">
        <v>50</v>
      </c>
      <c r="Q1018">
        <f t="shared" si="77"/>
        <v>3175.72</v>
      </c>
      <c r="R1018">
        <f t="shared" si="78"/>
        <v>2953.4195999999997</v>
      </c>
      <c r="U1018">
        <f t="shared" si="79"/>
        <v>7935.7313319672139</v>
      </c>
    </row>
    <row r="1019" spans="1:21" ht="15.75" customHeight="1" x14ac:dyDescent="0.3">
      <c r="A1019" s="2" t="s">
        <v>1289</v>
      </c>
      <c r="B1019" s="4" t="s">
        <v>134</v>
      </c>
      <c r="C1019" s="4" t="str">
        <f t="shared" si="75"/>
        <v>Thursday</v>
      </c>
      <c r="D1019" s="4" t="str">
        <f t="shared" si="76"/>
        <v>May-2025</v>
      </c>
      <c r="E1019" s="2" t="s">
        <v>68</v>
      </c>
      <c r="F1019" s="2" t="s">
        <v>44</v>
      </c>
      <c r="G1019" s="2" t="s">
        <v>99</v>
      </c>
      <c r="H1019" s="2" t="s">
        <v>107</v>
      </c>
      <c r="I1019" s="2">
        <v>4</v>
      </c>
      <c r="J1019" s="2">
        <v>1598.53</v>
      </c>
      <c r="K1019" s="6">
        <v>0.11</v>
      </c>
      <c r="L1019" s="2">
        <v>5690.77</v>
      </c>
      <c r="M1019" s="2" t="s">
        <v>95</v>
      </c>
      <c r="N1019" s="2" t="s">
        <v>48</v>
      </c>
      <c r="O1019" s="2" t="s">
        <v>49</v>
      </c>
      <c r="P1019" s="2" t="s">
        <v>50</v>
      </c>
      <c r="Q1019">
        <f t="shared" si="77"/>
        <v>6394.12</v>
      </c>
      <c r="R1019">
        <f t="shared" si="78"/>
        <v>5690.7668000000003</v>
      </c>
      <c r="U1019">
        <f t="shared" si="79"/>
        <v>7295.6662896825355</v>
      </c>
    </row>
    <row r="1020" spans="1:21" ht="15.75" customHeight="1" x14ac:dyDescent="0.3">
      <c r="A1020" s="2" t="s">
        <v>1290</v>
      </c>
      <c r="B1020" s="4" t="s">
        <v>401</v>
      </c>
      <c r="C1020" s="4" t="str">
        <f t="shared" si="75"/>
        <v>Saturday</v>
      </c>
      <c r="D1020" s="4" t="str">
        <f t="shared" si="76"/>
        <v>Jan-2025</v>
      </c>
      <c r="E1020" s="2" t="s">
        <v>43</v>
      </c>
      <c r="F1020" s="2" t="s">
        <v>77</v>
      </c>
      <c r="G1020" s="2" t="s">
        <v>99</v>
      </c>
      <c r="H1020" s="2" t="s">
        <v>107</v>
      </c>
      <c r="I1020" s="2">
        <v>5</v>
      </c>
      <c r="J1020" s="2">
        <v>859.68</v>
      </c>
      <c r="K1020" s="6">
        <v>0.02</v>
      </c>
      <c r="L1020" s="2">
        <v>4212.43</v>
      </c>
      <c r="M1020" s="2" t="s">
        <v>64</v>
      </c>
      <c r="N1020" s="2" t="s">
        <v>59</v>
      </c>
      <c r="O1020" s="2" t="s">
        <v>60</v>
      </c>
      <c r="P1020" s="2" t="s">
        <v>96</v>
      </c>
      <c r="Q1020">
        <f t="shared" si="77"/>
        <v>4298.3999999999996</v>
      </c>
      <c r="R1020">
        <f t="shared" si="78"/>
        <v>4212.4319999999998</v>
      </c>
      <c r="U1020">
        <f t="shared" si="79"/>
        <v>7935.7313319672139</v>
      </c>
    </row>
    <row r="1021" spans="1:21" ht="15.75" customHeight="1" x14ac:dyDescent="0.3">
      <c r="A1021" s="2" t="s">
        <v>1291</v>
      </c>
      <c r="B1021" s="4" t="s">
        <v>449</v>
      </c>
      <c r="C1021" s="4" t="str">
        <f t="shared" si="75"/>
        <v>Tuesday</v>
      </c>
      <c r="D1021" s="4" t="str">
        <f t="shared" si="76"/>
        <v>Jun-2025</v>
      </c>
      <c r="E1021" s="2" t="s">
        <v>68</v>
      </c>
      <c r="F1021" s="2" t="s">
        <v>54</v>
      </c>
      <c r="G1021" s="2" t="s">
        <v>99</v>
      </c>
      <c r="H1021" s="2" t="s">
        <v>147</v>
      </c>
      <c r="I1021" s="2">
        <v>2</v>
      </c>
      <c r="J1021" s="2">
        <v>257.47000000000003</v>
      </c>
      <c r="K1021" s="6">
        <v>0.23</v>
      </c>
      <c r="L1021" s="2">
        <v>396.5</v>
      </c>
      <c r="M1021" s="2" t="s">
        <v>95</v>
      </c>
      <c r="N1021" s="2" t="s">
        <v>65</v>
      </c>
      <c r="O1021" s="2" t="s">
        <v>90</v>
      </c>
      <c r="P1021" s="2" t="s">
        <v>50</v>
      </c>
      <c r="Q1021">
        <f t="shared" si="77"/>
        <v>514.94000000000005</v>
      </c>
      <c r="R1021">
        <f t="shared" si="78"/>
        <v>396.50380000000007</v>
      </c>
      <c r="U1021">
        <f t="shared" si="79"/>
        <v>7560.0974409448818</v>
      </c>
    </row>
    <row r="1022" spans="1:21" ht="15.75" customHeight="1" x14ac:dyDescent="0.3">
      <c r="A1022" s="2" t="s">
        <v>1292</v>
      </c>
      <c r="B1022" s="4" t="s">
        <v>307</v>
      </c>
      <c r="C1022" s="4" t="str">
        <f t="shared" si="75"/>
        <v>Wednesday</v>
      </c>
      <c r="D1022" s="4" t="str">
        <f t="shared" si="76"/>
        <v>Jun-2025</v>
      </c>
      <c r="E1022" s="2" t="s">
        <v>43</v>
      </c>
      <c r="F1022" s="2" t="s">
        <v>77</v>
      </c>
      <c r="G1022" s="2" t="s">
        <v>45</v>
      </c>
      <c r="H1022" s="2" t="s">
        <v>63</v>
      </c>
      <c r="I1022" s="2">
        <v>2</v>
      </c>
      <c r="J1022" s="2">
        <v>2863.15</v>
      </c>
      <c r="K1022" s="6">
        <v>0.17</v>
      </c>
      <c r="L1022" s="2">
        <v>4752.83</v>
      </c>
      <c r="M1022" s="2" t="s">
        <v>64</v>
      </c>
      <c r="N1022" s="2" t="s">
        <v>65</v>
      </c>
      <c r="O1022" s="2" t="s">
        <v>60</v>
      </c>
      <c r="P1022" s="2" t="s">
        <v>50</v>
      </c>
      <c r="Q1022">
        <f t="shared" si="77"/>
        <v>5726.3</v>
      </c>
      <c r="R1022">
        <f t="shared" si="78"/>
        <v>4752.8289999999997</v>
      </c>
      <c r="U1022">
        <f t="shared" si="79"/>
        <v>7560.0974409448818</v>
      </c>
    </row>
    <row r="1023" spans="1:21" ht="15.75" customHeight="1" x14ac:dyDescent="0.3">
      <c r="A1023" s="2" t="s">
        <v>1293</v>
      </c>
      <c r="B1023" s="4" t="s">
        <v>163</v>
      </c>
      <c r="C1023" s="4" t="str">
        <f t="shared" si="75"/>
        <v>Monday</v>
      </c>
      <c r="D1023" s="4" t="str">
        <f t="shared" si="76"/>
        <v>Feb-2025</v>
      </c>
      <c r="E1023" s="2" t="s">
        <v>88</v>
      </c>
      <c r="F1023" s="2" t="s">
        <v>54</v>
      </c>
      <c r="G1023" s="2" t="s">
        <v>99</v>
      </c>
      <c r="H1023" s="2" t="s">
        <v>107</v>
      </c>
      <c r="I1023" s="2">
        <v>2</v>
      </c>
      <c r="J1023" s="2">
        <v>1575.21</v>
      </c>
      <c r="K1023" s="6">
        <v>0.02</v>
      </c>
      <c r="L1023" s="2">
        <v>3087.41</v>
      </c>
      <c r="M1023" s="2" t="s">
        <v>74</v>
      </c>
      <c r="N1023" s="2" t="s">
        <v>59</v>
      </c>
      <c r="O1023" s="2" t="s">
        <v>49</v>
      </c>
      <c r="P1023" s="2" t="s">
        <v>50</v>
      </c>
      <c r="Q1023">
        <f t="shared" si="77"/>
        <v>3150.42</v>
      </c>
      <c r="R1023">
        <f t="shared" si="78"/>
        <v>3087.4115999999999</v>
      </c>
      <c r="U1023">
        <f t="shared" si="79"/>
        <v>7935.7313319672139</v>
      </c>
    </row>
    <row r="1024" spans="1:21" ht="15.75" customHeight="1" x14ac:dyDescent="0.3">
      <c r="A1024" s="2" t="s">
        <v>1294</v>
      </c>
      <c r="B1024" s="4" t="s">
        <v>513</v>
      </c>
      <c r="C1024" s="4" t="str">
        <f t="shared" si="75"/>
        <v>Tuesday</v>
      </c>
      <c r="D1024" s="4" t="str">
        <f t="shared" si="76"/>
        <v>Mar-2025</v>
      </c>
      <c r="E1024" s="2" t="s">
        <v>53</v>
      </c>
      <c r="F1024" s="2" t="s">
        <v>72</v>
      </c>
      <c r="G1024" s="2" t="s">
        <v>84</v>
      </c>
      <c r="H1024" s="2" t="s">
        <v>85</v>
      </c>
      <c r="I1024" s="2">
        <v>4</v>
      </c>
      <c r="J1024" s="2">
        <v>3501.25</v>
      </c>
      <c r="K1024" s="6">
        <v>0.13</v>
      </c>
      <c r="L1024" s="2">
        <v>12184.35</v>
      </c>
      <c r="M1024" s="2" t="s">
        <v>47</v>
      </c>
      <c r="N1024" s="2" t="s">
        <v>59</v>
      </c>
      <c r="O1024" s="2" t="s">
        <v>49</v>
      </c>
      <c r="P1024" s="2" t="s">
        <v>50</v>
      </c>
      <c r="Q1024">
        <f t="shared" si="77"/>
        <v>14005</v>
      </c>
      <c r="R1024">
        <f t="shared" si="78"/>
        <v>12184.35</v>
      </c>
      <c r="U1024">
        <f t="shared" si="79"/>
        <v>7935.7313319672139</v>
      </c>
    </row>
    <row r="1025" spans="1:21" ht="15.75" customHeight="1" x14ac:dyDescent="0.3">
      <c r="A1025" s="2" t="s">
        <v>1295</v>
      </c>
      <c r="B1025" s="4" t="s">
        <v>431</v>
      </c>
      <c r="C1025" s="4" t="str">
        <f t="shared" si="75"/>
        <v>Thursday</v>
      </c>
      <c r="D1025" s="4" t="str">
        <f t="shared" si="76"/>
        <v>Jan-2025</v>
      </c>
      <c r="E1025" s="2" t="s">
        <v>83</v>
      </c>
      <c r="F1025" s="2" t="s">
        <v>44</v>
      </c>
      <c r="G1025" s="2" t="s">
        <v>84</v>
      </c>
      <c r="H1025" s="2" t="s">
        <v>85</v>
      </c>
      <c r="I1025" s="2">
        <v>1</v>
      </c>
      <c r="J1025" s="2">
        <v>4571.54</v>
      </c>
      <c r="K1025" s="6">
        <v>0.01</v>
      </c>
      <c r="L1025" s="2">
        <v>4525.82</v>
      </c>
      <c r="M1025" s="2" t="s">
        <v>74</v>
      </c>
      <c r="N1025" s="2" t="s">
        <v>65</v>
      </c>
      <c r="O1025" s="2" t="s">
        <v>60</v>
      </c>
      <c r="P1025" s="2" t="s">
        <v>142</v>
      </c>
      <c r="Q1025">
        <f t="shared" si="77"/>
        <v>4571.54</v>
      </c>
      <c r="R1025">
        <f t="shared" si="78"/>
        <v>4525.8245999999999</v>
      </c>
      <c r="U1025">
        <f t="shared" si="79"/>
        <v>7560.0974409448818</v>
      </c>
    </row>
    <row r="1026" spans="1:21" ht="15.75" customHeight="1" x14ac:dyDescent="0.3">
      <c r="A1026" s="2" t="s">
        <v>1296</v>
      </c>
      <c r="B1026" s="4" t="s">
        <v>229</v>
      </c>
      <c r="C1026" s="4" t="str">
        <f t="shared" si="75"/>
        <v>Friday</v>
      </c>
      <c r="D1026" s="4" t="str">
        <f t="shared" si="76"/>
        <v>Apr-2025</v>
      </c>
      <c r="E1026" s="2" t="s">
        <v>88</v>
      </c>
      <c r="F1026" s="2" t="s">
        <v>72</v>
      </c>
      <c r="G1026" s="2" t="s">
        <v>57</v>
      </c>
      <c r="H1026" s="2" t="s">
        <v>58</v>
      </c>
      <c r="I1026" s="2">
        <v>3</v>
      </c>
      <c r="J1026" s="2">
        <v>723.65</v>
      </c>
      <c r="K1026" s="6">
        <v>0.14000000000000001</v>
      </c>
      <c r="L1026" s="2">
        <v>1867.02</v>
      </c>
      <c r="M1026" s="2" t="s">
        <v>64</v>
      </c>
      <c r="N1026" s="2" t="s">
        <v>59</v>
      </c>
      <c r="O1026" s="2" t="s">
        <v>49</v>
      </c>
      <c r="P1026" s="2" t="s">
        <v>50</v>
      </c>
      <c r="Q1026">
        <f t="shared" si="77"/>
        <v>2170.9499999999998</v>
      </c>
      <c r="R1026">
        <f t="shared" si="78"/>
        <v>1867.0169999999998</v>
      </c>
      <c r="U1026">
        <f t="shared" si="79"/>
        <v>7935.7313319672139</v>
      </c>
    </row>
    <row r="1027" spans="1:21" ht="15.75" customHeight="1" x14ac:dyDescent="0.3">
      <c r="A1027" s="2" t="s">
        <v>1297</v>
      </c>
      <c r="B1027" s="4" t="s">
        <v>56</v>
      </c>
      <c r="C1027" s="4" t="str">
        <f t="shared" ref="C1027:C1090" si="80">TEXT(B1027,"dddd")</f>
        <v>Tuesday</v>
      </c>
      <c r="D1027" s="4" t="str">
        <f t="shared" ref="D1027:D1090" si="81">TEXT(B1027,"MMM-YYYY")</f>
        <v>Jan-2025</v>
      </c>
      <c r="E1027" s="2" t="s">
        <v>83</v>
      </c>
      <c r="F1027" s="2" t="s">
        <v>72</v>
      </c>
      <c r="G1027" s="2" t="s">
        <v>84</v>
      </c>
      <c r="H1027" s="2" t="s">
        <v>119</v>
      </c>
      <c r="I1027" s="2">
        <v>5</v>
      </c>
      <c r="J1027" s="2">
        <v>2355.08</v>
      </c>
      <c r="K1027" s="6">
        <v>0.01</v>
      </c>
      <c r="L1027" s="2">
        <v>11657.65</v>
      </c>
      <c r="M1027" s="2" t="s">
        <v>95</v>
      </c>
      <c r="N1027" s="2" t="s">
        <v>65</v>
      </c>
      <c r="O1027" s="2" t="s">
        <v>90</v>
      </c>
      <c r="P1027" s="2" t="s">
        <v>142</v>
      </c>
      <c r="Q1027">
        <f t="shared" ref="Q1027:Q1090" si="82">J1027*I1027</f>
        <v>11775.4</v>
      </c>
      <c r="R1027">
        <f t="shared" ref="R1027:R1090" si="83">Q1027*(1-K1027)</f>
        <v>11657.645999999999</v>
      </c>
      <c r="U1027">
        <f t="shared" ref="U1027:U1090" si="84">AVERAGEIFS($Q$2:$Q$1501,$N$2:$N$1501,N1027)</f>
        <v>7560.0974409448818</v>
      </c>
    </row>
    <row r="1028" spans="1:21" ht="15.75" customHeight="1" x14ac:dyDescent="0.3">
      <c r="A1028" s="2" t="s">
        <v>1298</v>
      </c>
      <c r="B1028" s="4" t="s">
        <v>463</v>
      </c>
      <c r="C1028" s="4" t="str">
        <f t="shared" si="80"/>
        <v>Wednesday</v>
      </c>
      <c r="D1028" s="4" t="str">
        <f t="shared" si="81"/>
        <v>Jul-2025</v>
      </c>
      <c r="E1028" s="2" t="s">
        <v>68</v>
      </c>
      <c r="F1028" s="2" t="s">
        <v>44</v>
      </c>
      <c r="G1028" s="2" t="s">
        <v>45</v>
      </c>
      <c r="H1028" s="2" t="s">
        <v>63</v>
      </c>
      <c r="I1028" s="2">
        <v>5</v>
      </c>
      <c r="J1028" s="2">
        <v>2459.19</v>
      </c>
      <c r="K1028" s="6">
        <v>0.08</v>
      </c>
      <c r="L1028" s="2">
        <v>11312.27</v>
      </c>
      <c r="M1028" s="2" t="s">
        <v>95</v>
      </c>
      <c r="N1028" s="2" t="s">
        <v>65</v>
      </c>
      <c r="O1028" s="2" t="s">
        <v>90</v>
      </c>
      <c r="P1028" s="2" t="s">
        <v>50</v>
      </c>
      <c r="Q1028">
        <f t="shared" si="82"/>
        <v>12295.95</v>
      </c>
      <c r="R1028">
        <f t="shared" si="83"/>
        <v>11312.274000000001</v>
      </c>
      <c r="U1028">
        <f t="shared" si="84"/>
        <v>7560.0974409448818</v>
      </c>
    </row>
    <row r="1029" spans="1:21" ht="15.75" customHeight="1" x14ac:dyDescent="0.3">
      <c r="A1029" s="2" t="s">
        <v>1299</v>
      </c>
      <c r="B1029" s="4" t="s">
        <v>513</v>
      </c>
      <c r="C1029" s="4" t="str">
        <f t="shared" si="80"/>
        <v>Tuesday</v>
      </c>
      <c r="D1029" s="4" t="str">
        <f t="shared" si="81"/>
        <v>Mar-2025</v>
      </c>
      <c r="E1029" s="2" t="s">
        <v>88</v>
      </c>
      <c r="F1029" s="2" t="s">
        <v>77</v>
      </c>
      <c r="G1029" s="2" t="s">
        <v>57</v>
      </c>
      <c r="H1029" s="2" t="s">
        <v>128</v>
      </c>
      <c r="I1029" s="2">
        <v>5</v>
      </c>
      <c r="J1029" s="2">
        <v>3728.08</v>
      </c>
      <c r="K1029" s="6">
        <v>0.12</v>
      </c>
      <c r="L1029" s="2">
        <v>16403.55</v>
      </c>
      <c r="M1029" s="2" t="s">
        <v>64</v>
      </c>
      <c r="N1029" s="2" t="s">
        <v>48</v>
      </c>
      <c r="O1029" s="2" t="s">
        <v>90</v>
      </c>
      <c r="P1029" s="2" t="s">
        <v>50</v>
      </c>
      <c r="Q1029">
        <f t="shared" si="82"/>
        <v>18640.400000000001</v>
      </c>
      <c r="R1029">
        <f t="shared" si="83"/>
        <v>16403.552</v>
      </c>
      <c r="U1029">
        <f t="shared" si="84"/>
        <v>7295.6662896825355</v>
      </c>
    </row>
    <row r="1030" spans="1:21" ht="15.75" customHeight="1" x14ac:dyDescent="0.3">
      <c r="A1030" s="2" t="s">
        <v>1300</v>
      </c>
      <c r="B1030" s="4" t="s">
        <v>567</v>
      </c>
      <c r="C1030" s="4" t="str">
        <f t="shared" si="80"/>
        <v>Thursday</v>
      </c>
      <c r="D1030" s="4" t="str">
        <f t="shared" si="81"/>
        <v>Apr-2025</v>
      </c>
      <c r="E1030" s="2" t="s">
        <v>83</v>
      </c>
      <c r="F1030" s="2" t="s">
        <v>44</v>
      </c>
      <c r="G1030" s="2" t="s">
        <v>160</v>
      </c>
      <c r="H1030" s="2" t="s">
        <v>193</v>
      </c>
      <c r="I1030" s="2">
        <v>2</v>
      </c>
      <c r="J1030" s="2">
        <v>662.07</v>
      </c>
      <c r="K1030" s="6">
        <v>0</v>
      </c>
      <c r="L1030" s="2">
        <v>1324.14</v>
      </c>
      <c r="M1030" s="2" t="s">
        <v>64</v>
      </c>
      <c r="N1030" s="2" t="s">
        <v>59</v>
      </c>
      <c r="O1030" s="2" t="s">
        <v>49</v>
      </c>
      <c r="P1030" s="2" t="s">
        <v>50</v>
      </c>
      <c r="Q1030">
        <f t="shared" si="82"/>
        <v>1324.14</v>
      </c>
      <c r="R1030">
        <f t="shared" si="83"/>
        <v>1324.14</v>
      </c>
      <c r="U1030">
        <f t="shared" si="84"/>
        <v>7935.7313319672139</v>
      </c>
    </row>
    <row r="1031" spans="1:21" ht="15.75" customHeight="1" x14ac:dyDescent="0.3">
      <c r="A1031" s="2" t="s">
        <v>1301</v>
      </c>
      <c r="B1031" s="4" t="s">
        <v>92</v>
      </c>
      <c r="C1031" s="4" t="str">
        <f t="shared" si="80"/>
        <v>Wednesday</v>
      </c>
      <c r="D1031" s="4" t="str">
        <f t="shared" si="81"/>
        <v>May-2025</v>
      </c>
      <c r="E1031" s="2" t="s">
        <v>53</v>
      </c>
      <c r="F1031" s="2" t="s">
        <v>72</v>
      </c>
      <c r="G1031" s="2" t="s">
        <v>99</v>
      </c>
      <c r="H1031" s="2" t="s">
        <v>122</v>
      </c>
      <c r="I1031" s="2">
        <v>5</v>
      </c>
      <c r="J1031" s="2">
        <v>2274.6999999999998</v>
      </c>
      <c r="K1031" s="6">
        <v>0.01</v>
      </c>
      <c r="L1031" s="2">
        <v>11259.76</v>
      </c>
      <c r="M1031" s="2" t="s">
        <v>74</v>
      </c>
      <c r="N1031" s="2" t="s">
        <v>48</v>
      </c>
      <c r="O1031" s="2" t="s">
        <v>90</v>
      </c>
      <c r="P1031" s="2" t="s">
        <v>50</v>
      </c>
      <c r="Q1031">
        <f t="shared" si="82"/>
        <v>11373.5</v>
      </c>
      <c r="R1031">
        <f t="shared" si="83"/>
        <v>11259.764999999999</v>
      </c>
      <c r="U1031">
        <f t="shared" si="84"/>
        <v>7295.6662896825355</v>
      </c>
    </row>
    <row r="1032" spans="1:21" ht="15.75" customHeight="1" x14ac:dyDescent="0.3">
      <c r="A1032" s="2" t="s">
        <v>1302</v>
      </c>
      <c r="B1032" s="4" t="s">
        <v>805</v>
      </c>
      <c r="C1032" s="4" t="str">
        <f t="shared" si="80"/>
        <v>Saturday</v>
      </c>
      <c r="D1032" s="4" t="str">
        <f t="shared" si="81"/>
        <v>Jun-2025</v>
      </c>
      <c r="E1032" s="2" t="s">
        <v>68</v>
      </c>
      <c r="F1032" s="2" t="s">
        <v>77</v>
      </c>
      <c r="G1032" s="2" t="s">
        <v>99</v>
      </c>
      <c r="H1032" s="2" t="s">
        <v>122</v>
      </c>
      <c r="I1032" s="2">
        <v>4</v>
      </c>
      <c r="J1032" s="2">
        <v>4310.6400000000003</v>
      </c>
      <c r="K1032" s="6">
        <v>0.15</v>
      </c>
      <c r="L1032" s="2">
        <v>14656.18</v>
      </c>
      <c r="M1032" s="2" t="s">
        <v>81</v>
      </c>
      <c r="N1032" s="2" t="s">
        <v>59</v>
      </c>
      <c r="O1032" s="2" t="s">
        <v>60</v>
      </c>
      <c r="P1032" s="2" t="s">
        <v>50</v>
      </c>
      <c r="Q1032">
        <f t="shared" si="82"/>
        <v>17242.560000000001</v>
      </c>
      <c r="R1032">
        <f t="shared" si="83"/>
        <v>14656.176000000001</v>
      </c>
      <c r="U1032">
        <f t="shared" si="84"/>
        <v>7935.7313319672139</v>
      </c>
    </row>
    <row r="1033" spans="1:21" ht="15.75" customHeight="1" x14ac:dyDescent="0.3">
      <c r="A1033" s="2" t="s">
        <v>1303</v>
      </c>
      <c r="B1033" s="4" t="s">
        <v>444</v>
      </c>
      <c r="C1033" s="4" t="str">
        <f t="shared" si="80"/>
        <v>Sunday</v>
      </c>
      <c r="D1033" s="4" t="str">
        <f t="shared" si="81"/>
        <v>Mar-2025</v>
      </c>
      <c r="E1033" s="2" t="s">
        <v>88</v>
      </c>
      <c r="F1033" s="2" t="s">
        <v>44</v>
      </c>
      <c r="G1033" s="2" t="s">
        <v>99</v>
      </c>
      <c r="H1033" s="2" t="s">
        <v>122</v>
      </c>
      <c r="I1033" s="2">
        <v>5</v>
      </c>
      <c r="J1033" s="2">
        <v>1081.72</v>
      </c>
      <c r="K1033" s="6">
        <v>0.12</v>
      </c>
      <c r="L1033" s="2">
        <v>4759.57</v>
      </c>
      <c r="M1033" s="2" t="s">
        <v>47</v>
      </c>
      <c r="N1033" s="2" t="s">
        <v>59</v>
      </c>
      <c r="O1033" s="2" t="s">
        <v>60</v>
      </c>
      <c r="P1033" s="2" t="s">
        <v>96</v>
      </c>
      <c r="Q1033">
        <f t="shared" si="82"/>
        <v>5408.6</v>
      </c>
      <c r="R1033">
        <f t="shared" si="83"/>
        <v>4759.5680000000002</v>
      </c>
      <c r="U1033">
        <f t="shared" si="84"/>
        <v>7935.7313319672139</v>
      </c>
    </row>
    <row r="1034" spans="1:21" ht="15.75" customHeight="1" x14ac:dyDescent="0.3">
      <c r="A1034" s="2" t="s">
        <v>1304</v>
      </c>
      <c r="B1034" s="4" t="s">
        <v>313</v>
      </c>
      <c r="C1034" s="4" t="str">
        <f t="shared" si="80"/>
        <v>Friday</v>
      </c>
      <c r="D1034" s="4" t="str">
        <f t="shared" si="81"/>
        <v>Mar-2025</v>
      </c>
      <c r="E1034" s="2" t="s">
        <v>43</v>
      </c>
      <c r="F1034" s="2" t="s">
        <v>44</v>
      </c>
      <c r="G1034" s="2" t="s">
        <v>84</v>
      </c>
      <c r="H1034" s="2" t="s">
        <v>89</v>
      </c>
      <c r="I1034" s="2">
        <v>1</v>
      </c>
      <c r="J1034" s="2">
        <v>2373.42</v>
      </c>
      <c r="K1034" s="6">
        <v>0.2</v>
      </c>
      <c r="L1034" s="2">
        <v>1898.74</v>
      </c>
      <c r="M1034" s="2" t="s">
        <v>74</v>
      </c>
      <c r="N1034" s="2" t="s">
        <v>65</v>
      </c>
      <c r="O1034" s="2" t="s">
        <v>90</v>
      </c>
      <c r="P1034" s="2" t="s">
        <v>50</v>
      </c>
      <c r="Q1034">
        <f t="shared" si="82"/>
        <v>2373.42</v>
      </c>
      <c r="R1034">
        <f t="shared" si="83"/>
        <v>1898.7360000000001</v>
      </c>
      <c r="U1034">
        <f t="shared" si="84"/>
        <v>7560.0974409448818</v>
      </c>
    </row>
    <row r="1035" spans="1:21" ht="15.75" customHeight="1" x14ac:dyDescent="0.3">
      <c r="A1035" s="2" t="s">
        <v>1305</v>
      </c>
      <c r="B1035" s="4" t="s">
        <v>702</v>
      </c>
      <c r="C1035" s="4" t="str">
        <f t="shared" si="80"/>
        <v>Friday</v>
      </c>
      <c r="D1035" s="4" t="str">
        <f t="shared" si="81"/>
        <v>Jul-2025</v>
      </c>
      <c r="E1035" s="2" t="s">
        <v>53</v>
      </c>
      <c r="F1035" s="2" t="s">
        <v>54</v>
      </c>
      <c r="G1035" s="2" t="s">
        <v>45</v>
      </c>
      <c r="H1035" s="2" t="s">
        <v>73</v>
      </c>
      <c r="I1035" s="2">
        <v>1</v>
      </c>
      <c r="J1035" s="2">
        <v>3261.03</v>
      </c>
      <c r="K1035" s="6">
        <v>0.22</v>
      </c>
      <c r="L1035" s="2">
        <v>2543.6</v>
      </c>
      <c r="M1035" s="2" t="s">
        <v>64</v>
      </c>
      <c r="N1035" s="2" t="s">
        <v>65</v>
      </c>
      <c r="O1035" s="2" t="s">
        <v>49</v>
      </c>
      <c r="P1035" s="2" t="s">
        <v>50</v>
      </c>
      <c r="Q1035">
        <f t="shared" si="82"/>
        <v>3261.03</v>
      </c>
      <c r="R1035">
        <f t="shared" si="83"/>
        <v>2543.6034000000004</v>
      </c>
      <c r="U1035">
        <f t="shared" si="84"/>
        <v>7560.0974409448818</v>
      </c>
    </row>
    <row r="1036" spans="1:21" ht="15.75" customHeight="1" x14ac:dyDescent="0.3">
      <c r="A1036" s="2" t="s">
        <v>1306</v>
      </c>
      <c r="B1036" s="4" t="s">
        <v>511</v>
      </c>
      <c r="C1036" s="4" t="str">
        <f t="shared" si="80"/>
        <v>Wednesday</v>
      </c>
      <c r="D1036" s="4" t="str">
        <f t="shared" si="81"/>
        <v>May-2025</v>
      </c>
      <c r="E1036" s="2" t="s">
        <v>83</v>
      </c>
      <c r="F1036" s="2" t="s">
        <v>77</v>
      </c>
      <c r="G1036" s="2" t="s">
        <v>160</v>
      </c>
      <c r="H1036" s="2" t="s">
        <v>161</v>
      </c>
      <c r="I1036" s="2">
        <v>1</v>
      </c>
      <c r="J1036" s="2">
        <v>4910.59</v>
      </c>
      <c r="K1036" s="6">
        <v>0.09</v>
      </c>
      <c r="L1036" s="2">
        <v>4468.6400000000003</v>
      </c>
      <c r="M1036" s="2" t="s">
        <v>74</v>
      </c>
      <c r="N1036" s="2" t="s">
        <v>65</v>
      </c>
      <c r="O1036" s="2" t="s">
        <v>49</v>
      </c>
      <c r="P1036" s="2" t="s">
        <v>50</v>
      </c>
      <c r="Q1036">
        <f t="shared" si="82"/>
        <v>4910.59</v>
      </c>
      <c r="R1036">
        <f t="shared" si="83"/>
        <v>4468.6369000000004</v>
      </c>
      <c r="U1036">
        <f t="shared" si="84"/>
        <v>7560.0974409448818</v>
      </c>
    </row>
    <row r="1037" spans="1:21" ht="15.75" customHeight="1" x14ac:dyDescent="0.3">
      <c r="A1037" s="2" t="s">
        <v>1307</v>
      </c>
      <c r="B1037" s="4" t="s">
        <v>132</v>
      </c>
      <c r="C1037" s="4" t="str">
        <f t="shared" si="80"/>
        <v>Monday</v>
      </c>
      <c r="D1037" s="4" t="str">
        <f t="shared" si="81"/>
        <v>Feb-2025</v>
      </c>
      <c r="E1037" s="2" t="s">
        <v>68</v>
      </c>
      <c r="F1037" s="2" t="s">
        <v>54</v>
      </c>
      <c r="G1037" s="2" t="s">
        <v>57</v>
      </c>
      <c r="H1037" s="2" t="s">
        <v>141</v>
      </c>
      <c r="I1037" s="2">
        <v>2</v>
      </c>
      <c r="J1037" s="2">
        <v>1824.15</v>
      </c>
      <c r="K1037" s="6">
        <v>0.18</v>
      </c>
      <c r="L1037" s="2">
        <v>2991.61</v>
      </c>
      <c r="M1037" s="2" t="s">
        <v>95</v>
      </c>
      <c r="N1037" s="2" t="s">
        <v>48</v>
      </c>
      <c r="O1037" s="2" t="s">
        <v>60</v>
      </c>
      <c r="P1037" s="2" t="s">
        <v>50</v>
      </c>
      <c r="Q1037">
        <f t="shared" si="82"/>
        <v>3648.3</v>
      </c>
      <c r="R1037">
        <f t="shared" si="83"/>
        <v>2991.6060000000002</v>
      </c>
      <c r="U1037">
        <f t="shared" si="84"/>
        <v>7295.6662896825355</v>
      </c>
    </row>
    <row r="1038" spans="1:21" ht="15.75" customHeight="1" x14ac:dyDescent="0.3">
      <c r="A1038" s="2" t="s">
        <v>1308</v>
      </c>
      <c r="B1038" s="4" t="s">
        <v>618</v>
      </c>
      <c r="C1038" s="4" t="str">
        <f t="shared" si="80"/>
        <v>Friday</v>
      </c>
      <c r="D1038" s="4" t="str">
        <f t="shared" si="81"/>
        <v>Jan-2025</v>
      </c>
      <c r="E1038" s="2" t="s">
        <v>43</v>
      </c>
      <c r="F1038" s="2" t="s">
        <v>77</v>
      </c>
      <c r="G1038" s="2" t="s">
        <v>99</v>
      </c>
      <c r="H1038" s="2" t="s">
        <v>107</v>
      </c>
      <c r="I1038" s="2">
        <v>4</v>
      </c>
      <c r="J1038" s="2">
        <v>1944.96</v>
      </c>
      <c r="K1038" s="6">
        <v>0.12</v>
      </c>
      <c r="L1038" s="2">
        <v>6846.26</v>
      </c>
      <c r="M1038" s="2" t="s">
        <v>74</v>
      </c>
      <c r="N1038" s="2" t="s">
        <v>48</v>
      </c>
      <c r="O1038" s="2" t="s">
        <v>49</v>
      </c>
      <c r="P1038" s="2" t="s">
        <v>50</v>
      </c>
      <c r="Q1038">
        <f t="shared" si="82"/>
        <v>7779.84</v>
      </c>
      <c r="R1038">
        <f t="shared" si="83"/>
        <v>6846.2592000000004</v>
      </c>
      <c r="U1038">
        <f t="shared" si="84"/>
        <v>7295.6662896825355</v>
      </c>
    </row>
    <row r="1039" spans="1:21" ht="15.75" customHeight="1" x14ac:dyDescent="0.3">
      <c r="A1039" s="2" t="s">
        <v>1309</v>
      </c>
      <c r="B1039" s="4" t="s">
        <v>106</v>
      </c>
      <c r="C1039" s="4" t="str">
        <f t="shared" si="80"/>
        <v>Sunday</v>
      </c>
      <c r="D1039" s="4" t="str">
        <f t="shared" si="81"/>
        <v>Apr-2025</v>
      </c>
      <c r="E1039" s="2" t="s">
        <v>88</v>
      </c>
      <c r="F1039" s="2" t="s">
        <v>44</v>
      </c>
      <c r="G1039" s="2" t="s">
        <v>57</v>
      </c>
      <c r="H1039" s="2" t="s">
        <v>58</v>
      </c>
      <c r="I1039" s="2">
        <v>5</v>
      </c>
      <c r="J1039" s="2">
        <v>1805.67</v>
      </c>
      <c r="K1039" s="6">
        <v>0.15</v>
      </c>
      <c r="L1039" s="2">
        <v>7674.1</v>
      </c>
      <c r="M1039" s="2" t="s">
        <v>81</v>
      </c>
      <c r="N1039" s="2" t="s">
        <v>59</v>
      </c>
      <c r="O1039" s="2" t="s">
        <v>60</v>
      </c>
      <c r="P1039" s="2" t="s">
        <v>50</v>
      </c>
      <c r="Q1039">
        <f t="shared" si="82"/>
        <v>9028.35</v>
      </c>
      <c r="R1039">
        <f t="shared" si="83"/>
        <v>7674.0974999999999</v>
      </c>
      <c r="U1039">
        <f t="shared" si="84"/>
        <v>7935.7313319672139</v>
      </c>
    </row>
    <row r="1040" spans="1:21" ht="15.75" customHeight="1" x14ac:dyDescent="0.3">
      <c r="A1040" s="2" t="s">
        <v>1310</v>
      </c>
      <c r="B1040" s="4" t="s">
        <v>832</v>
      </c>
      <c r="C1040" s="4" t="str">
        <f t="shared" si="80"/>
        <v>Saturday</v>
      </c>
      <c r="D1040" s="4" t="str">
        <f t="shared" si="81"/>
        <v>May-2025</v>
      </c>
      <c r="E1040" s="2" t="s">
        <v>53</v>
      </c>
      <c r="F1040" s="2" t="s">
        <v>77</v>
      </c>
      <c r="G1040" s="2" t="s">
        <v>99</v>
      </c>
      <c r="H1040" s="2" t="s">
        <v>122</v>
      </c>
      <c r="I1040" s="2">
        <v>4</v>
      </c>
      <c r="J1040" s="2">
        <v>1685.93</v>
      </c>
      <c r="K1040" s="6">
        <v>0.06</v>
      </c>
      <c r="L1040" s="2">
        <v>6339.1</v>
      </c>
      <c r="M1040" s="2" t="s">
        <v>95</v>
      </c>
      <c r="N1040" s="2" t="s">
        <v>65</v>
      </c>
      <c r="O1040" s="2" t="s">
        <v>49</v>
      </c>
      <c r="P1040" s="2" t="s">
        <v>50</v>
      </c>
      <c r="Q1040">
        <f t="shared" si="82"/>
        <v>6743.72</v>
      </c>
      <c r="R1040">
        <f t="shared" si="83"/>
        <v>6339.0968000000003</v>
      </c>
      <c r="U1040">
        <f t="shared" si="84"/>
        <v>7560.0974409448818</v>
      </c>
    </row>
    <row r="1041" spans="1:21" ht="15.75" customHeight="1" x14ac:dyDescent="0.3">
      <c r="A1041" s="2" t="s">
        <v>1311</v>
      </c>
      <c r="B1041" s="4" t="s">
        <v>217</v>
      </c>
      <c r="C1041" s="4" t="str">
        <f t="shared" si="80"/>
        <v>Friday</v>
      </c>
      <c r="D1041" s="4" t="str">
        <f t="shared" si="81"/>
        <v>Jun-2025</v>
      </c>
      <c r="E1041" s="2" t="s">
        <v>83</v>
      </c>
      <c r="F1041" s="2" t="s">
        <v>44</v>
      </c>
      <c r="G1041" s="2" t="s">
        <v>99</v>
      </c>
      <c r="H1041" s="2" t="s">
        <v>147</v>
      </c>
      <c r="I1041" s="2">
        <v>5</v>
      </c>
      <c r="J1041" s="2">
        <v>1327.37</v>
      </c>
      <c r="K1041" s="6">
        <v>0.01</v>
      </c>
      <c r="L1041" s="2">
        <v>6570.48</v>
      </c>
      <c r="M1041" s="2" t="s">
        <v>95</v>
      </c>
      <c r="N1041" s="2" t="s">
        <v>48</v>
      </c>
      <c r="O1041" s="2" t="s">
        <v>49</v>
      </c>
      <c r="P1041" s="2" t="s">
        <v>50</v>
      </c>
      <c r="Q1041">
        <f t="shared" si="82"/>
        <v>6636.8499999999995</v>
      </c>
      <c r="R1041">
        <f t="shared" si="83"/>
        <v>6570.481499999999</v>
      </c>
      <c r="U1041">
        <f t="shared" si="84"/>
        <v>7295.6662896825355</v>
      </c>
    </row>
    <row r="1042" spans="1:21" ht="15.75" customHeight="1" x14ac:dyDescent="0.3">
      <c r="A1042" s="2" t="s">
        <v>1312</v>
      </c>
      <c r="B1042" s="4" t="s">
        <v>375</v>
      </c>
      <c r="C1042" s="4" t="str">
        <f t="shared" si="80"/>
        <v>Sunday</v>
      </c>
      <c r="D1042" s="4" t="str">
        <f t="shared" si="81"/>
        <v>May-2025</v>
      </c>
      <c r="E1042" s="2" t="s">
        <v>88</v>
      </c>
      <c r="F1042" s="2" t="s">
        <v>77</v>
      </c>
      <c r="G1042" s="2" t="s">
        <v>160</v>
      </c>
      <c r="H1042" s="2" t="s">
        <v>193</v>
      </c>
      <c r="I1042" s="2">
        <v>4</v>
      </c>
      <c r="J1042" s="2">
        <v>1950.38</v>
      </c>
      <c r="K1042" s="6">
        <v>0.25</v>
      </c>
      <c r="L1042" s="2">
        <v>5851.14</v>
      </c>
      <c r="M1042" s="2" t="s">
        <v>81</v>
      </c>
      <c r="N1042" s="2" t="s">
        <v>48</v>
      </c>
      <c r="O1042" s="2" t="s">
        <v>49</v>
      </c>
      <c r="P1042" s="2" t="s">
        <v>50</v>
      </c>
      <c r="Q1042">
        <f t="shared" si="82"/>
        <v>7801.52</v>
      </c>
      <c r="R1042">
        <f t="shared" si="83"/>
        <v>5851.14</v>
      </c>
      <c r="U1042">
        <f t="shared" si="84"/>
        <v>7295.6662896825355</v>
      </c>
    </row>
    <row r="1043" spans="1:21" ht="15.75" customHeight="1" x14ac:dyDescent="0.3">
      <c r="A1043" s="2" t="s">
        <v>1313</v>
      </c>
      <c r="B1043" s="4" t="s">
        <v>71</v>
      </c>
      <c r="C1043" s="4" t="str">
        <f t="shared" si="80"/>
        <v>Wednesday</v>
      </c>
      <c r="D1043" s="4" t="str">
        <f t="shared" si="81"/>
        <v>Feb-2025</v>
      </c>
      <c r="E1043" s="2" t="s">
        <v>43</v>
      </c>
      <c r="F1043" s="2" t="s">
        <v>44</v>
      </c>
      <c r="G1043" s="2" t="s">
        <v>84</v>
      </c>
      <c r="H1043" s="2" t="s">
        <v>85</v>
      </c>
      <c r="I1043" s="2">
        <v>2</v>
      </c>
      <c r="J1043" s="2">
        <v>2226.91</v>
      </c>
      <c r="K1043" s="6">
        <v>0.13</v>
      </c>
      <c r="L1043" s="2">
        <v>3874.82</v>
      </c>
      <c r="M1043" s="2" t="s">
        <v>47</v>
      </c>
      <c r="N1043" s="2" t="s">
        <v>48</v>
      </c>
      <c r="O1043" s="2" t="s">
        <v>90</v>
      </c>
      <c r="P1043" s="2" t="s">
        <v>50</v>
      </c>
      <c r="Q1043">
        <f t="shared" si="82"/>
        <v>4453.82</v>
      </c>
      <c r="R1043">
        <f t="shared" si="83"/>
        <v>3874.8233999999998</v>
      </c>
      <c r="U1043">
        <f t="shared" si="84"/>
        <v>7295.6662896825355</v>
      </c>
    </row>
    <row r="1044" spans="1:21" ht="15.75" customHeight="1" x14ac:dyDescent="0.3">
      <c r="A1044" s="2" t="s">
        <v>1314</v>
      </c>
      <c r="B1044" s="4" t="s">
        <v>87</v>
      </c>
      <c r="C1044" s="4" t="str">
        <f t="shared" si="80"/>
        <v>Wednesday</v>
      </c>
      <c r="D1044" s="4" t="str">
        <f t="shared" si="81"/>
        <v>Jan-2025</v>
      </c>
      <c r="E1044" s="2" t="s">
        <v>53</v>
      </c>
      <c r="F1044" s="2" t="s">
        <v>72</v>
      </c>
      <c r="G1044" s="2" t="s">
        <v>45</v>
      </c>
      <c r="H1044" s="2" t="s">
        <v>78</v>
      </c>
      <c r="I1044" s="2">
        <v>3</v>
      </c>
      <c r="J1044" s="2">
        <v>3894.49</v>
      </c>
      <c r="K1044" s="6">
        <v>0.14000000000000001</v>
      </c>
      <c r="L1044" s="2">
        <v>10047.780000000001</v>
      </c>
      <c r="M1044" s="2" t="s">
        <v>47</v>
      </c>
      <c r="N1044" s="2" t="s">
        <v>48</v>
      </c>
      <c r="O1044" s="2" t="s">
        <v>90</v>
      </c>
      <c r="P1044" s="2" t="s">
        <v>50</v>
      </c>
      <c r="Q1044">
        <f t="shared" si="82"/>
        <v>11683.47</v>
      </c>
      <c r="R1044">
        <f t="shared" si="83"/>
        <v>10047.7842</v>
      </c>
      <c r="U1044">
        <f t="shared" si="84"/>
        <v>7295.6662896825355</v>
      </c>
    </row>
    <row r="1045" spans="1:21" ht="15.75" customHeight="1" x14ac:dyDescent="0.3">
      <c r="A1045" s="2" t="s">
        <v>1315</v>
      </c>
      <c r="B1045" s="4" t="s">
        <v>165</v>
      </c>
      <c r="C1045" s="4" t="str">
        <f t="shared" si="80"/>
        <v>Sunday</v>
      </c>
      <c r="D1045" s="4" t="str">
        <f t="shared" si="81"/>
        <v>May-2025</v>
      </c>
      <c r="E1045" s="2" t="s">
        <v>88</v>
      </c>
      <c r="F1045" s="2" t="s">
        <v>77</v>
      </c>
      <c r="G1045" s="2" t="s">
        <v>57</v>
      </c>
      <c r="H1045" s="2" t="s">
        <v>141</v>
      </c>
      <c r="I1045" s="2">
        <v>4</v>
      </c>
      <c r="J1045" s="2">
        <v>2554.17</v>
      </c>
      <c r="K1045" s="6">
        <v>0.09</v>
      </c>
      <c r="L1045" s="2">
        <v>9297.18</v>
      </c>
      <c r="M1045" s="2" t="s">
        <v>47</v>
      </c>
      <c r="N1045" s="2" t="s">
        <v>59</v>
      </c>
      <c r="O1045" s="2" t="s">
        <v>49</v>
      </c>
      <c r="P1045" s="2" t="s">
        <v>142</v>
      </c>
      <c r="Q1045">
        <f t="shared" si="82"/>
        <v>10216.68</v>
      </c>
      <c r="R1045">
        <f t="shared" si="83"/>
        <v>9297.1787999999997</v>
      </c>
      <c r="U1045">
        <f t="shared" si="84"/>
        <v>7935.7313319672139</v>
      </c>
    </row>
    <row r="1046" spans="1:21" ht="15.75" customHeight="1" x14ac:dyDescent="0.3">
      <c r="A1046" s="2" t="s">
        <v>1316</v>
      </c>
      <c r="B1046" s="4" t="s">
        <v>241</v>
      </c>
      <c r="C1046" s="4" t="str">
        <f t="shared" si="80"/>
        <v>Monday</v>
      </c>
      <c r="D1046" s="4" t="str">
        <f t="shared" si="81"/>
        <v>Jun-2025</v>
      </c>
      <c r="E1046" s="2" t="s">
        <v>83</v>
      </c>
      <c r="F1046" s="2" t="s">
        <v>44</v>
      </c>
      <c r="G1046" s="2" t="s">
        <v>84</v>
      </c>
      <c r="H1046" s="2" t="s">
        <v>85</v>
      </c>
      <c r="I1046" s="2">
        <v>1</v>
      </c>
      <c r="J1046" s="2">
        <v>723.24</v>
      </c>
      <c r="K1046" s="6">
        <v>0.13</v>
      </c>
      <c r="L1046" s="2">
        <v>629.22</v>
      </c>
      <c r="M1046" s="2" t="s">
        <v>95</v>
      </c>
      <c r="N1046" s="2" t="s">
        <v>59</v>
      </c>
      <c r="O1046" s="2" t="s">
        <v>90</v>
      </c>
      <c r="P1046" s="2" t="s">
        <v>50</v>
      </c>
      <c r="Q1046">
        <f t="shared" si="82"/>
        <v>723.24</v>
      </c>
      <c r="R1046">
        <f t="shared" si="83"/>
        <v>629.21879999999999</v>
      </c>
      <c r="U1046">
        <f t="shared" si="84"/>
        <v>7935.7313319672139</v>
      </c>
    </row>
    <row r="1047" spans="1:21" ht="15.75" customHeight="1" x14ac:dyDescent="0.3">
      <c r="A1047" s="2" t="s">
        <v>1317</v>
      </c>
      <c r="B1047" s="4" t="s">
        <v>734</v>
      </c>
      <c r="C1047" s="4" t="str">
        <f t="shared" si="80"/>
        <v>Sunday</v>
      </c>
      <c r="D1047" s="4" t="str">
        <f t="shared" si="81"/>
        <v>Mar-2025</v>
      </c>
      <c r="E1047" s="2" t="s">
        <v>53</v>
      </c>
      <c r="F1047" s="2" t="s">
        <v>72</v>
      </c>
      <c r="G1047" s="2" t="s">
        <v>45</v>
      </c>
      <c r="H1047" s="2" t="s">
        <v>63</v>
      </c>
      <c r="I1047" s="2">
        <v>3</v>
      </c>
      <c r="J1047" s="2">
        <v>2013.09</v>
      </c>
      <c r="K1047" s="6">
        <v>0.09</v>
      </c>
      <c r="L1047" s="2">
        <v>5495.74</v>
      </c>
      <c r="M1047" s="2" t="s">
        <v>47</v>
      </c>
      <c r="N1047" s="2" t="s">
        <v>65</v>
      </c>
      <c r="O1047" s="2" t="s">
        <v>90</v>
      </c>
      <c r="P1047" s="2" t="s">
        <v>50</v>
      </c>
      <c r="Q1047">
        <f t="shared" si="82"/>
        <v>6039.2699999999995</v>
      </c>
      <c r="R1047">
        <f t="shared" si="83"/>
        <v>5495.7357000000002</v>
      </c>
      <c r="U1047">
        <f t="shared" si="84"/>
        <v>7560.0974409448818</v>
      </c>
    </row>
    <row r="1048" spans="1:21" ht="15.75" customHeight="1" x14ac:dyDescent="0.3">
      <c r="A1048" s="2" t="s">
        <v>1318</v>
      </c>
      <c r="B1048" s="4" t="s">
        <v>685</v>
      </c>
      <c r="C1048" s="4" t="str">
        <f t="shared" si="80"/>
        <v>Tuesday</v>
      </c>
      <c r="D1048" s="4" t="str">
        <f t="shared" si="81"/>
        <v>Jun-2025</v>
      </c>
      <c r="E1048" s="2" t="s">
        <v>68</v>
      </c>
      <c r="F1048" s="2" t="s">
        <v>44</v>
      </c>
      <c r="G1048" s="2" t="s">
        <v>57</v>
      </c>
      <c r="H1048" s="2" t="s">
        <v>110</v>
      </c>
      <c r="I1048" s="2">
        <v>3</v>
      </c>
      <c r="J1048" s="2">
        <v>2056.1799999999998</v>
      </c>
      <c r="K1048" s="6">
        <v>0.01</v>
      </c>
      <c r="L1048" s="2">
        <v>6106.85</v>
      </c>
      <c r="M1048" s="2" t="s">
        <v>64</v>
      </c>
      <c r="N1048" s="2" t="s">
        <v>59</v>
      </c>
      <c r="O1048" s="2" t="s">
        <v>49</v>
      </c>
      <c r="P1048" s="2" t="s">
        <v>50</v>
      </c>
      <c r="Q1048">
        <f t="shared" si="82"/>
        <v>6168.5399999999991</v>
      </c>
      <c r="R1048">
        <f t="shared" si="83"/>
        <v>6106.8545999999988</v>
      </c>
      <c r="U1048">
        <f t="shared" si="84"/>
        <v>7935.7313319672139</v>
      </c>
    </row>
    <row r="1049" spans="1:21" ht="15.75" customHeight="1" x14ac:dyDescent="0.3">
      <c r="A1049" s="2" t="s">
        <v>1319</v>
      </c>
      <c r="B1049" s="4" t="s">
        <v>271</v>
      </c>
      <c r="C1049" s="4" t="str">
        <f t="shared" si="80"/>
        <v>Thursday</v>
      </c>
      <c r="D1049" s="4" t="str">
        <f t="shared" si="81"/>
        <v>May-2025</v>
      </c>
      <c r="E1049" s="2" t="s">
        <v>53</v>
      </c>
      <c r="F1049" s="2" t="s">
        <v>77</v>
      </c>
      <c r="G1049" s="2" t="s">
        <v>160</v>
      </c>
      <c r="H1049" s="2" t="s">
        <v>193</v>
      </c>
      <c r="I1049" s="2">
        <v>3</v>
      </c>
      <c r="J1049" s="2">
        <v>1082.51</v>
      </c>
      <c r="K1049" s="6">
        <v>0.22</v>
      </c>
      <c r="L1049" s="2">
        <v>2533.0700000000002</v>
      </c>
      <c r="M1049" s="2" t="s">
        <v>81</v>
      </c>
      <c r="N1049" s="2" t="s">
        <v>65</v>
      </c>
      <c r="O1049" s="2" t="s">
        <v>90</v>
      </c>
      <c r="P1049" s="2" t="s">
        <v>50</v>
      </c>
      <c r="Q1049">
        <f t="shared" si="82"/>
        <v>3247.5299999999997</v>
      </c>
      <c r="R1049">
        <f t="shared" si="83"/>
        <v>2533.0733999999998</v>
      </c>
      <c r="U1049">
        <f t="shared" si="84"/>
        <v>7560.0974409448818</v>
      </c>
    </row>
    <row r="1050" spans="1:21" ht="15.75" customHeight="1" x14ac:dyDescent="0.3">
      <c r="A1050" s="2" t="s">
        <v>1320</v>
      </c>
      <c r="B1050" s="4" t="s">
        <v>126</v>
      </c>
      <c r="C1050" s="4" t="str">
        <f t="shared" si="80"/>
        <v>Tuesday</v>
      </c>
      <c r="D1050" s="4" t="str">
        <f t="shared" si="81"/>
        <v>Apr-2025</v>
      </c>
      <c r="E1050" s="2" t="s">
        <v>88</v>
      </c>
      <c r="F1050" s="2" t="s">
        <v>72</v>
      </c>
      <c r="G1050" s="2" t="s">
        <v>160</v>
      </c>
      <c r="H1050" s="2" t="s">
        <v>193</v>
      </c>
      <c r="I1050" s="2">
        <v>5</v>
      </c>
      <c r="J1050" s="2">
        <v>4531.1899999999996</v>
      </c>
      <c r="K1050" s="6">
        <v>0.18</v>
      </c>
      <c r="L1050" s="2">
        <v>18577.88</v>
      </c>
      <c r="M1050" s="2" t="s">
        <v>74</v>
      </c>
      <c r="N1050" s="2" t="s">
        <v>48</v>
      </c>
      <c r="O1050" s="2" t="s">
        <v>90</v>
      </c>
      <c r="P1050" s="2" t="s">
        <v>96</v>
      </c>
      <c r="Q1050">
        <f t="shared" si="82"/>
        <v>22655.949999999997</v>
      </c>
      <c r="R1050">
        <f t="shared" si="83"/>
        <v>18577.879000000001</v>
      </c>
      <c r="U1050">
        <f t="shared" si="84"/>
        <v>7295.6662896825355</v>
      </c>
    </row>
    <row r="1051" spans="1:21" ht="15.75" customHeight="1" x14ac:dyDescent="0.3">
      <c r="A1051" s="2" t="s">
        <v>1321</v>
      </c>
      <c r="B1051" s="4" t="s">
        <v>159</v>
      </c>
      <c r="C1051" s="4" t="str">
        <f t="shared" si="80"/>
        <v>Sunday</v>
      </c>
      <c r="D1051" s="4" t="str">
        <f t="shared" si="81"/>
        <v>Jun-2025</v>
      </c>
      <c r="E1051" s="2" t="s">
        <v>68</v>
      </c>
      <c r="F1051" s="2" t="s">
        <v>77</v>
      </c>
      <c r="G1051" s="2" t="s">
        <v>84</v>
      </c>
      <c r="H1051" s="2" t="s">
        <v>93</v>
      </c>
      <c r="I1051" s="2">
        <v>3</v>
      </c>
      <c r="J1051" s="2">
        <v>3644.32</v>
      </c>
      <c r="K1051" s="6">
        <v>0.03</v>
      </c>
      <c r="L1051" s="2">
        <v>10604.97</v>
      </c>
      <c r="M1051" s="2" t="s">
        <v>74</v>
      </c>
      <c r="N1051" s="2" t="s">
        <v>48</v>
      </c>
      <c r="O1051" s="2" t="s">
        <v>60</v>
      </c>
      <c r="P1051" s="2" t="s">
        <v>50</v>
      </c>
      <c r="Q1051">
        <f t="shared" si="82"/>
        <v>10932.960000000001</v>
      </c>
      <c r="R1051">
        <f t="shared" si="83"/>
        <v>10604.9712</v>
      </c>
      <c r="U1051">
        <f t="shared" si="84"/>
        <v>7295.6662896825355</v>
      </c>
    </row>
    <row r="1052" spans="1:21" ht="15.75" customHeight="1" x14ac:dyDescent="0.3">
      <c r="A1052" s="2" t="s">
        <v>1322</v>
      </c>
      <c r="B1052" s="4" t="s">
        <v>525</v>
      </c>
      <c r="C1052" s="4" t="str">
        <f t="shared" si="80"/>
        <v>Sunday</v>
      </c>
      <c r="D1052" s="4" t="str">
        <f t="shared" si="81"/>
        <v>Jan-2025</v>
      </c>
      <c r="E1052" s="2" t="s">
        <v>43</v>
      </c>
      <c r="F1052" s="2" t="s">
        <v>54</v>
      </c>
      <c r="G1052" s="2" t="s">
        <v>84</v>
      </c>
      <c r="H1052" s="2" t="s">
        <v>85</v>
      </c>
      <c r="I1052" s="2">
        <v>1</v>
      </c>
      <c r="J1052" s="2">
        <v>229.13</v>
      </c>
      <c r="K1052" s="6">
        <v>0.2</v>
      </c>
      <c r="L1052" s="2">
        <v>183.3</v>
      </c>
      <c r="M1052" s="2" t="s">
        <v>47</v>
      </c>
      <c r="N1052" s="2" t="s">
        <v>48</v>
      </c>
      <c r="O1052" s="2" t="s">
        <v>90</v>
      </c>
      <c r="P1052" s="2" t="s">
        <v>50</v>
      </c>
      <c r="Q1052">
        <f t="shared" si="82"/>
        <v>229.13</v>
      </c>
      <c r="R1052">
        <f t="shared" si="83"/>
        <v>183.304</v>
      </c>
      <c r="U1052">
        <f t="shared" si="84"/>
        <v>7295.6662896825355</v>
      </c>
    </row>
    <row r="1053" spans="1:21" ht="15.75" customHeight="1" x14ac:dyDescent="0.3">
      <c r="A1053" s="2" t="s">
        <v>1323</v>
      </c>
      <c r="B1053" s="4" t="s">
        <v>851</v>
      </c>
      <c r="C1053" s="4" t="str">
        <f t="shared" si="80"/>
        <v>Friday</v>
      </c>
      <c r="D1053" s="4" t="str">
        <f t="shared" si="81"/>
        <v>Jun-2025</v>
      </c>
      <c r="E1053" s="2" t="s">
        <v>53</v>
      </c>
      <c r="F1053" s="2" t="s">
        <v>44</v>
      </c>
      <c r="G1053" s="2" t="s">
        <v>45</v>
      </c>
      <c r="H1053" s="2" t="s">
        <v>73</v>
      </c>
      <c r="I1053" s="2">
        <v>2</v>
      </c>
      <c r="J1053" s="2">
        <v>2205.62</v>
      </c>
      <c r="K1053" s="6">
        <v>0.11</v>
      </c>
      <c r="L1053" s="2">
        <v>3926</v>
      </c>
      <c r="M1053" s="2" t="s">
        <v>74</v>
      </c>
      <c r="N1053" s="2" t="s">
        <v>65</v>
      </c>
      <c r="O1053" s="2" t="s">
        <v>90</v>
      </c>
      <c r="P1053" s="2" t="s">
        <v>50</v>
      </c>
      <c r="Q1053">
        <f t="shared" si="82"/>
        <v>4411.24</v>
      </c>
      <c r="R1053">
        <f t="shared" si="83"/>
        <v>3926.0036</v>
      </c>
      <c r="U1053">
        <f t="shared" si="84"/>
        <v>7560.0974409448818</v>
      </c>
    </row>
    <row r="1054" spans="1:21" ht="15.75" customHeight="1" x14ac:dyDescent="0.3">
      <c r="A1054" s="2" t="s">
        <v>1324</v>
      </c>
      <c r="B1054" s="4" t="s">
        <v>344</v>
      </c>
      <c r="C1054" s="4" t="str">
        <f t="shared" si="80"/>
        <v>Tuesday</v>
      </c>
      <c r="D1054" s="4" t="str">
        <f t="shared" si="81"/>
        <v>Apr-2025</v>
      </c>
      <c r="E1054" s="2" t="s">
        <v>43</v>
      </c>
      <c r="F1054" s="2" t="s">
        <v>44</v>
      </c>
      <c r="G1054" s="2" t="s">
        <v>57</v>
      </c>
      <c r="H1054" s="2" t="s">
        <v>58</v>
      </c>
      <c r="I1054" s="2">
        <v>4</v>
      </c>
      <c r="J1054" s="2">
        <v>4598.54</v>
      </c>
      <c r="K1054" s="6">
        <v>0.06</v>
      </c>
      <c r="L1054" s="2">
        <v>17290.509999999998</v>
      </c>
      <c r="M1054" s="2" t="s">
        <v>47</v>
      </c>
      <c r="N1054" s="2" t="s">
        <v>65</v>
      </c>
      <c r="O1054" s="2" t="s">
        <v>90</v>
      </c>
      <c r="P1054" s="2" t="s">
        <v>50</v>
      </c>
      <c r="Q1054">
        <f t="shared" si="82"/>
        <v>18394.16</v>
      </c>
      <c r="R1054">
        <f t="shared" si="83"/>
        <v>17290.510399999999</v>
      </c>
      <c r="U1054">
        <f t="shared" si="84"/>
        <v>7560.0974409448818</v>
      </c>
    </row>
    <row r="1055" spans="1:21" ht="15.75" customHeight="1" x14ac:dyDescent="0.3">
      <c r="A1055" s="2" t="s">
        <v>1325</v>
      </c>
      <c r="B1055" s="4" t="s">
        <v>449</v>
      </c>
      <c r="C1055" s="4" t="str">
        <f t="shared" si="80"/>
        <v>Tuesday</v>
      </c>
      <c r="D1055" s="4" t="str">
        <f t="shared" si="81"/>
        <v>Jun-2025</v>
      </c>
      <c r="E1055" s="2" t="s">
        <v>53</v>
      </c>
      <c r="F1055" s="2" t="s">
        <v>44</v>
      </c>
      <c r="G1055" s="2" t="s">
        <v>57</v>
      </c>
      <c r="H1055" s="2" t="s">
        <v>128</v>
      </c>
      <c r="I1055" s="2">
        <v>1</v>
      </c>
      <c r="J1055" s="2">
        <v>377.61</v>
      </c>
      <c r="K1055" s="6">
        <v>0.11</v>
      </c>
      <c r="L1055" s="2">
        <v>336.07</v>
      </c>
      <c r="M1055" s="2" t="s">
        <v>47</v>
      </c>
      <c r="N1055" s="2" t="s">
        <v>48</v>
      </c>
      <c r="O1055" s="2" t="s">
        <v>60</v>
      </c>
      <c r="P1055" s="2" t="s">
        <v>50</v>
      </c>
      <c r="Q1055">
        <f t="shared" si="82"/>
        <v>377.61</v>
      </c>
      <c r="R1055">
        <f t="shared" si="83"/>
        <v>336.0729</v>
      </c>
      <c r="U1055">
        <f t="shared" si="84"/>
        <v>7295.6662896825355</v>
      </c>
    </row>
    <row r="1056" spans="1:21" ht="15.75" customHeight="1" x14ac:dyDescent="0.3">
      <c r="A1056" s="2" t="s">
        <v>1326</v>
      </c>
      <c r="B1056" s="4" t="s">
        <v>710</v>
      </c>
      <c r="C1056" s="4" t="str">
        <f t="shared" si="80"/>
        <v>Friday</v>
      </c>
      <c r="D1056" s="4" t="str">
        <f t="shared" si="81"/>
        <v>Jan-2025</v>
      </c>
      <c r="E1056" s="2" t="s">
        <v>43</v>
      </c>
      <c r="F1056" s="2" t="s">
        <v>44</v>
      </c>
      <c r="G1056" s="2" t="s">
        <v>57</v>
      </c>
      <c r="H1056" s="2" t="s">
        <v>110</v>
      </c>
      <c r="I1056" s="2">
        <v>4</v>
      </c>
      <c r="J1056" s="2">
        <v>2445.64</v>
      </c>
      <c r="K1056" s="6">
        <v>0.03</v>
      </c>
      <c r="L1056" s="2">
        <v>9489.08</v>
      </c>
      <c r="M1056" s="2" t="s">
        <v>47</v>
      </c>
      <c r="N1056" s="2" t="s">
        <v>59</v>
      </c>
      <c r="O1056" s="2" t="s">
        <v>90</v>
      </c>
      <c r="P1056" s="2" t="s">
        <v>50</v>
      </c>
      <c r="Q1056">
        <f t="shared" si="82"/>
        <v>9782.56</v>
      </c>
      <c r="R1056">
        <f t="shared" si="83"/>
        <v>9489.0831999999991</v>
      </c>
      <c r="U1056">
        <f t="shared" si="84"/>
        <v>7935.7313319672139</v>
      </c>
    </row>
    <row r="1057" spans="1:21" ht="15.75" customHeight="1" x14ac:dyDescent="0.3">
      <c r="A1057" s="2" t="s">
        <v>1327</v>
      </c>
      <c r="B1057" s="4" t="s">
        <v>754</v>
      </c>
      <c r="C1057" s="4" t="str">
        <f t="shared" si="80"/>
        <v>Tuesday</v>
      </c>
      <c r="D1057" s="4" t="str">
        <f t="shared" si="81"/>
        <v>Mar-2025</v>
      </c>
      <c r="E1057" s="2" t="s">
        <v>83</v>
      </c>
      <c r="F1057" s="2" t="s">
        <v>72</v>
      </c>
      <c r="G1057" s="2" t="s">
        <v>57</v>
      </c>
      <c r="H1057" s="2" t="s">
        <v>110</v>
      </c>
      <c r="I1057" s="2">
        <v>4</v>
      </c>
      <c r="J1057" s="2">
        <v>3594.36</v>
      </c>
      <c r="K1057" s="6">
        <v>0.24</v>
      </c>
      <c r="L1057" s="2">
        <v>10926.85</v>
      </c>
      <c r="M1057" s="2" t="s">
        <v>81</v>
      </c>
      <c r="N1057" s="2" t="s">
        <v>48</v>
      </c>
      <c r="O1057" s="2" t="s">
        <v>49</v>
      </c>
      <c r="P1057" s="2" t="s">
        <v>69</v>
      </c>
      <c r="Q1057">
        <f t="shared" si="82"/>
        <v>14377.44</v>
      </c>
      <c r="R1057">
        <f t="shared" si="83"/>
        <v>10926.8544</v>
      </c>
      <c r="U1057">
        <f t="shared" si="84"/>
        <v>7295.6662896825355</v>
      </c>
    </row>
    <row r="1058" spans="1:21" ht="15.75" customHeight="1" x14ac:dyDescent="0.3">
      <c r="A1058" s="2" t="s">
        <v>1328</v>
      </c>
      <c r="B1058" s="4" t="s">
        <v>281</v>
      </c>
      <c r="C1058" s="4" t="str">
        <f t="shared" si="80"/>
        <v>Wednesday</v>
      </c>
      <c r="D1058" s="4" t="str">
        <f t="shared" si="81"/>
        <v>Apr-2025</v>
      </c>
      <c r="E1058" s="2" t="s">
        <v>43</v>
      </c>
      <c r="F1058" s="2" t="s">
        <v>54</v>
      </c>
      <c r="G1058" s="2" t="s">
        <v>99</v>
      </c>
      <c r="H1058" s="2" t="s">
        <v>107</v>
      </c>
      <c r="I1058" s="2">
        <v>1</v>
      </c>
      <c r="J1058" s="2">
        <v>364.59</v>
      </c>
      <c r="K1058" s="6">
        <v>0.23</v>
      </c>
      <c r="L1058" s="2">
        <v>280.73</v>
      </c>
      <c r="M1058" s="2" t="s">
        <v>64</v>
      </c>
      <c r="N1058" s="2" t="s">
        <v>59</v>
      </c>
      <c r="O1058" s="2" t="s">
        <v>49</v>
      </c>
      <c r="P1058" s="2" t="s">
        <v>50</v>
      </c>
      <c r="Q1058">
        <f t="shared" si="82"/>
        <v>364.59</v>
      </c>
      <c r="R1058">
        <f t="shared" si="83"/>
        <v>280.73429999999996</v>
      </c>
      <c r="U1058">
        <f t="shared" si="84"/>
        <v>7935.7313319672139</v>
      </c>
    </row>
    <row r="1059" spans="1:21" ht="15.75" customHeight="1" x14ac:dyDescent="0.3">
      <c r="A1059" s="2" t="s">
        <v>1329</v>
      </c>
      <c r="B1059" s="4" t="s">
        <v>352</v>
      </c>
      <c r="C1059" s="4" t="str">
        <f t="shared" si="80"/>
        <v>Thursday</v>
      </c>
      <c r="D1059" s="4" t="str">
        <f t="shared" si="81"/>
        <v>Mar-2025</v>
      </c>
      <c r="E1059" s="2" t="s">
        <v>68</v>
      </c>
      <c r="F1059" s="2" t="s">
        <v>44</v>
      </c>
      <c r="G1059" s="2" t="s">
        <v>99</v>
      </c>
      <c r="H1059" s="2" t="s">
        <v>122</v>
      </c>
      <c r="I1059" s="2">
        <v>5</v>
      </c>
      <c r="J1059" s="2">
        <v>1132.77</v>
      </c>
      <c r="K1059" s="6">
        <v>0.09</v>
      </c>
      <c r="L1059" s="2">
        <v>5154.1000000000004</v>
      </c>
      <c r="M1059" s="2" t="s">
        <v>47</v>
      </c>
      <c r="N1059" s="2" t="s">
        <v>65</v>
      </c>
      <c r="O1059" s="2" t="s">
        <v>90</v>
      </c>
      <c r="P1059" s="2" t="s">
        <v>96</v>
      </c>
      <c r="Q1059">
        <f t="shared" si="82"/>
        <v>5663.85</v>
      </c>
      <c r="R1059">
        <f t="shared" si="83"/>
        <v>5154.1035000000002</v>
      </c>
      <c r="U1059">
        <f t="shared" si="84"/>
        <v>7560.0974409448818</v>
      </c>
    </row>
    <row r="1060" spans="1:21" ht="15.75" customHeight="1" x14ac:dyDescent="0.3">
      <c r="A1060" s="2" t="s">
        <v>1330</v>
      </c>
      <c r="B1060" s="4" t="s">
        <v>237</v>
      </c>
      <c r="C1060" s="4" t="str">
        <f t="shared" si="80"/>
        <v>Sunday</v>
      </c>
      <c r="D1060" s="4" t="str">
        <f t="shared" si="81"/>
        <v>May-2025</v>
      </c>
      <c r="E1060" s="2" t="s">
        <v>53</v>
      </c>
      <c r="F1060" s="2" t="s">
        <v>44</v>
      </c>
      <c r="G1060" s="2" t="s">
        <v>84</v>
      </c>
      <c r="H1060" s="2" t="s">
        <v>85</v>
      </c>
      <c r="I1060" s="2">
        <v>1</v>
      </c>
      <c r="J1060" s="2">
        <v>1424.46</v>
      </c>
      <c r="K1060" s="6">
        <v>0.15</v>
      </c>
      <c r="L1060" s="2">
        <v>1210.79</v>
      </c>
      <c r="M1060" s="2" t="s">
        <v>95</v>
      </c>
      <c r="N1060" s="2" t="s">
        <v>65</v>
      </c>
      <c r="O1060" s="2" t="s">
        <v>60</v>
      </c>
      <c r="P1060" s="2" t="s">
        <v>50</v>
      </c>
      <c r="Q1060">
        <f t="shared" si="82"/>
        <v>1424.46</v>
      </c>
      <c r="R1060">
        <f t="shared" si="83"/>
        <v>1210.7909999999999</v>
      </c>
      <c r="U1060">
        <f t="shared" si="84"/>
        <v>7560.0974409448818</v>
      </c>
    </row>
    <row r="1061" spans="1:21" ht="15.75" customHeight="1" x14ac:dyDescent="0.3">
      <c r="A1061" s="2" t="s">
        <v>1331</v>
      </c>
      <c r="B1061" s="4" t="s">
        <v>259</v>
      </c>
      <c r="C1061" s="4" t="str">
        <f t="shared" si="80"/>
        <v>Saturday</v>
      </c>
      <c r="D1061" s="4" t="str">
        <f t="shared" si="81"/>
        <v>Mar-2025</v>
      </c>
      <c r="E1061" s="2" t="s">
        <v>83</v>
      </c>
      <c r="F1061" s="2" t="s">
        <v>77</v>
      </c>
      <c r="G1061" s="2" t="s">
        <v>57</v>
      </c>
      <c r="H1061" s="2" t="s">
        <v>141</v>
      </c>
      <c r="I1061" s="2">
        <v>4</v>
      </c>
      <c r="J1061" s="2">
        <v>2275.6999999999998</v>
      </c>
      <c r="K1061" s="6">
        <v>0.06</v>
      </c>
      <c r="L1061" s="2">
        <v>8556.6299999999992</v>
      </c>
      <c r="M1061" s="2" t="s">
        <v>95</v>
      </c>
      <c r="N1061" s="2" t="s">
        <v>65</v>
      </c>
      <c r="O1061" s="2" t="s">
        <v>60</v>
      </c>
      <c r="P1061" s="2" t="s">
        <v>50</v>
      </c>
      <c r="Q1061">
        <f t="shared" si="82"/>
        <v>9102.7999999999993</v>
      </c>
      <c r="R1061">
        <f t="shared" si="83"/>
        <v>8556.6319999999996</v>
      </c>
      <c r="U1061">
        <f t="shared" si="84"/>
        <v>7560.0974409448818</v>
      </c>
    </row>
    <row r="1062" spans="1:21" ht="15.75" customHeight="1" x14ac:dyDescent="0.3">
      <c r="A1062" s="2" t="s">
        <v>1332</v>
      </c>
      <c r="B1062" s="4" t="s">
        <v>234</v>
      </c>
      <c r="C1062" s="4" t="str">
        <f t="shared" si="80"/>
        <v>Thursday</v>
      </c>
      <c r="D1062" s="4" t="str">
        <f t="shared" si="81"/>
        <v>Jan-2025</v>
      </c>
      <c r="E1062" s="2" t="s">
        <v>43</v>
      </c>
      <c r="F1062" s="2" t="s">
        <v>72</v>
      </c>
      <c r="G1062" s="2" t="s">
        <v>57</v>
      </c>
      <c r="H1062" s="2" t="s">
        <v>128</v>
      </c>
      <c r="I1062" s="2">
        <v>3</v>
      </c>
      <c r="J1062" s="2">
        <v>4692.3999999999996</v>
      </c>
      <c r="K1062" s="6">
        <v>0.23</v>
      </c>
      <c r="L1062" s="2">
        <v>10839.44</v>
      </c>
      <c r="M1062" s="2" t="s">
        <v>95</v>
      </c>
      <c r="N1062" s="2" t="s">
        <v>59</v>
      </c>
      <c r="O1062" s="2" t="s">
        <v>60</v>
      </c>
      <c r="P1062" s="2" t="s">
        <v>142</v>
      </c>
      <c r="Q1062">
        <f t="shared" si="82"/>
        <v>14077.199999999999</v>
      </c>
      <c r="R1062">
        <f t="shared" si="83"/>
        <v>10839.444</v>
      </c>
      <c r="U1062">
        <f t="shared" si="84"/>
        <v>7935.7313319672139</v>
      </c>
    </row>
    <row r="1063" spans="1:21" ht="15.75" customHeight="1" x14ac:dyDescent="0.3">
      <c r="A1063" s="2" t="s">
        <v>1333</v>
      </c>
      <c r="B1063" s="4" t="s">
        <v>124</v>
      </c>
      <c r="C1063" s="4" t="str">
        <f t="shared" si="80"/>
        <v>Friday</v>
      </c>
      <c r="D1063" s="4" t="str">
        <f t="shared" si="81"/>
        <v>Apr-2025</v>
      </c>
      <c r="E1063" s="2" t="s">
        <v>53</v>
      </c>
      <c r="F1063" s="2" t="s">
        <v>44</v>
      </c>
      <c r="G1063" s="2" t="s">
        <v>57</v>
      </c>
      <c r="H1063" s="2" t="s">
        <v>110</v>
      </c>
      <c r="I1063" s="2">
        <v>5</v>
      </c>
      <c r="J1063" s="2">
        <v>2226.9699999999998</v>
      </c>
      <c r="K1063" s="6">
        <v>0.11</v>
      </c>
      <c r="L1063" s="2">
        <v>9910.02</v>
      </c>
      <c r="M1063" s="2" t="s">
        <v>81</v>
      </c>
      <c r="N1063" s="2" t="s">
        <v>59</v>
      </c>
      <c r="O1063" s="2" t="s">
        <v>49</v>
      </c>
      <c r="P1063" s="2" t="s">
        <v>142</v>
      </c>
      <c r="Q1063">
        <f t="shared" si="82"/>
        <v>11134.849999999999</v>
      </c>
      <c r="R1063">
        <f t="shared" si="83"/>
        <v>9910.0164999999997</v>
      </c>
      <c r="U1063">
        <f t="shared" si="84"/>
        <v>7935.7313319672139</v>
      </c>
    </row>
    <row r="1064" spans="1:21" ht="15.75" customHeight="1" x14ac:dyDescent="0.3">
      <c r="A1064" s="2" t="s">
        <v>1334</v>
      </c>
      <c r="B1064" s="4" t="s">
        <v>273</v>
      </c>
      <c r="C1064" s="4" t="str">
        <f t="shared" si="80"/>
        <v>Thursday</v>
      </c>
      <c r="D1064" s="4" t="str">
        <f t="shared" si="81"/>
        <v>May-2025</v>
      </c>
      <c r="E1064" s="2" t="s">
        <v>43</v>
      </c>
      <c r="F1064" s="2" t="s">
        <v>72</v>
      </c>
      <c r="G1064" s="2" t="s">
        <v>57</v>
      </c>
      <c r="H1064" s="2" t="s">
        <v>141</v>
      </c>
      <c r="I1064" s="2">
        <v>4</v>
      </c>
      <c r="J1064" s="2">
        <v>2905.75</v>
      </c>
      <c r="K1064" s="6">
        <v>0.14000000000000001</v>
      </c>
      <c r="L1064" s="2">
        <v>9995.7800000000007</v>
      </c>
      <c r="M1064" s="2" t="s">
        <v>64</v>
      </c>
      <c r="N1064" s="2" t="s">
        <v>65</v>
      </c>
      <c r="O1064" s="2" t="s">
        <v>49</v>
      </c>
      <c r="P1064" s="2" t="s">
        <v>50</v>
      </c>
      <c r="Q1064">
        <f t="shared" si="82"/>
        <v>11623</v>
      </c>
      <c r="R1064">
        <f t="shared" si="83"/>
        <v>9995.7800000000007</v>
      </c>
      <c r="U1064">
        <f t="shared" si="84"/>
        <v>7560.0974409448818</v>
      </c>
    </row>
    <row r="1065" spans="1:21" ht="15.75" customHeight="1" x14ac:dyDescent="0.3">
      <c r="A1065" s="2" t="s">
        <v>1335</v>
      </c>
      <c r="B1065" s="4" t="s">
        <v>169</v>
      </c>
      <c r="C1065" s="4" t="str">
        <f t="shared" si="80"/>
        <v>Monday</v>
      </c>
      <c r="D1065" s="4" t="str">
        <f t="shared" si="81"/>
        <v>Mar-2025</v>
      </c>
      <c r="E1065" s="2" t="s">
        <v>88</v>
      </c>
      <c r="F1065" s="2" t="s">
        <v>77</v>
      </c>
      <c r="G1065" s="2" t="s">
        <v>84</v>
      </c>
      <c r="H1065" s="2" t="s">
        <v>85</v>
      </c>
      <c r="I1065" s="2">
        <v>3</v>
      </c>
      <c r="J1065" s="2">
        <v>4017.99</v>
      </c>
      <c r="K1065" s="6">
        <v>0.24</v>
      </c>
      <c r="L1065" s="2">
        <v>9161.02</v>
      </c>
      <c r="M1065" s="2" t="s">
        <v>47</v>
      </c>
      <c r="N1065" s="2" t="s">
        <v>48</v>
      </c>
      <c r="O1065" s="2" t="s">
        <v>90</v>
      </c>
      <c r="P1065" s="2" t="s">
        <v>142</v>
      </c>
      <c r="Q1065">
        <f t="shared" si="82"/>
        <v>12053.97</v>
      </c>
      <c r="R1065">
        <f t="shared" si="83"/>
        <v>9161.0172000000002</v>
      </c>
      <c r="U1065">
        <f t="shared" si="84"/>
        <v>7295.6662896825355</v>
      </c>
    </row>
    <row r="1066" spans="1:21" ht="15.75" customHeight="1" x14ac:dyDescent="0.3">
      <c r="A1066" s="2" t="s">
        <v>1336</v>
      </c>
      <c r="B1066" s="4" t="s">
        <v>397</v>
      </c>
      <c r="C1066" s="4" t="str">
        <f t="shared" si="80"/>
        <v>Sunday</v>
      </c>
      <c r="D1066" s="4" t="str">
        <f t="shared" si="81"/>
        <v>Jan-2025</v>
      </c>
      <c r="E1066" s="2" t="s">
        <v>68</v>
      </c>
      <c r="F1066" s="2" t="s">
        <v>44</v>
      </c>
      <c r="G1066" s="2" t="s">
        <v>160</v>
      </c>
      <c r="H1066" s="2" t="s">
        <v>180</v>
      </c>
      <c r="I1066" s="2">
        <v>5</v>
      </c>
      <c r="J1066" s="2">
        <v>1443.92</v>
      </c>
      <c r="K1066" s="6">
        <v>7.0000000000000007E-2</v>
      </c>
      <c r="L1066" s="2">
        <v>6714.23</v>
      </c>
      <c r="M1066" s="2" t="s">
        <v>74</v>
      </c>
      <c r="N1066" s="2" t="s">
        <v>48</v>
      </c>
      <c r="O1066" s="2" t="s">
        <v>60</v>
      </c>
      <c r="P1066" s="2" t="s">
        <v>50</v>
      </c>
      <c r="Q1066">
        <f t="shared" si="82"/>
        <v>7219.6</v>
      </c>
      <c r="R1066">
        <f t="shared" si="83"/>
        <v>6714.2280000000001</v>
      </c>
      <c r="U1066">
        <f t="shared" si="84"/>
        <v>7295.6662896825355</v>
      </c>
    </row>
    <row r="1067" spans="1:21" ht="15.75" customHeight="1" x14ac:dyDescent="0.3">
      <c r="A1067" s="2" t="s">
        <v>1337</v>
      </c>
      <c r="B1067" s="4" t="s">
        <v>189</v>
      </c>
      <c r="C1067" s="4" t="str">
        <f t="shared" si="80"/>
        <v>Monday</v>
      </c>
      <c r="D1067" s="4" t="str">
        <f t="shared" si="81"/>
        <v>Jun-2025</v>
      </c>
      <c r="E1067" s="2" t="s">
        <v>43</v>
      </c>
      <c r="F1067" s="2" t="s">
        <v>72</v>
      </c>
      <c r="G1067" s="2" t="s">
        <v>57</v>
      </c>
      <c r="H1067" s="2" t="s">
        <v>58</v>
      </c>
      <c r="I1067" s="2">
        <v>4</v>
      </c>
      <c r="J1067" s="2">
        <v>184.61</v>
      </c>
      <c r="K1067" s="6">
        <v>0</v>
      </c>
      <c r="L1067" s="2">
        <v>738.44</v>
      </c>
      <c r="M1067" s="2" t="s">
        <v>47</v>
      </c>
      <c r="N1067" s="2" t="s">
        <v>65</v>
      </c>
      <c r="O1067" s="2" t="s">
        <v>90</v>
      </c>
      <c r="P1067" s="2" t="s">
        <v>50</v>
      </c>
      <c r="Q1067">
        <f t="shared" si="82"/>
        <v>738.44</v>
      </c>
      <c r="R1067">
        <f t="shared" si="83"/>
        <v>738.44</v>
      </c>
      <c r="U1067">
        <f t="shared" si="84"/>
        <v>7560.0974409448818</v>
      </c>
    </row>
    <row r="1068" spans="1:21" ht="15.75" customHeight="1" x14ac:dyDescent="0.3">
      <c r="A1068" s="2" t="s">
        <v>1338</v>
      </c>
      <c r="B1068" s="4" t="s">
        <v>109</v>
      </c>
      <c r="C1068" s="4" t="str">
        <f t="shared" si="80"/>
        <v>Tuesday</v>
      </c>
      <c r="D1068" s="4" t="str">
        <f t="shared" si="81"/>
        <v>Mar-2025</v>
      </c>
      <c r="E1068" s="2" t="s">
        <v>83</v>
      </c>
      <c r="F1068" s="2" t="s">
        <v>44</v>
      </c>
      <c r="G1068" s="2" t="s">
        <v>57</v>
      </c>
      <c r="H1068" s="2" t="s">
        <v>110</v>
      </c>
      <c r="I1068" s="2">
        <v>1</v>
      </c>
      <c r="J1068" s="2">
        <v>1454.58</v>
      </c>
      <c r="K1068" s="6">
        <v>0.15</v>
      </c>
      <c r="L1068" s="2">
        <v>1236.3900000000001</v>
      </c>
      <c r="M1068" s="2" t="s">
        <v>95</v>
      </c>
      <c r="N1068" s="2" t="s">
        <v>59</v>
      </c>
      <c r="O1068" s="2" t="s">
        <v>60</v>
      </c>
      <c r="P1068" s="2" t="s">
        <v>50</v>
      </c>
      <c r="Q1068">
        <f t="shared" si="82"/>
        <v>1454.58</v>
      </c>
      <c r="R1068">
        <f t="shared" si="83"/>
        <v>1236.3929999999998</v>
      </c>
      <c r="U1068">
        <f t="shared" si="84"/>
        <v>7935.7313319672139</v>
      </c>
    </row>
    <row r="1069" spans="1:21" ht="15.75" customHeight="1" x14ac:dyDescent="0.3">
      <c r="A1069" s="2" t="s">
        <v>1339</v>
      </c>
      <c r="B1069" s="4" t="s">
        <v>307</v>
      </c>
      <c r="C1069" s="4" t="str">
        <f t="shared" si="80"/>
        <v>Wednesday</v>
      </c>
      <c r="D1069" s="4" t="str">
        <f t="shared" si="81"/>
        <v>Jun-2025</v>
      </c>
      <c r="E1069" s="2" t="s">
        <v>43</v>
      </c>
      <c r="F1069" s="2" t="s">
        <v>44</v>
      </c>
      <c r="G1069" s="2" t="s">
        <v>160</v>
      </c>
      <c r="H1069" s="2" t="s">
        <v>180</v>
      </c>
      <c r="I1069" s="2">
        <v>2</v>
      </c>
      <c r="J1069" s="2">
        <v>3188.66</v>
      </c>
      <c r="K1069" s="6">
        <v>0.04</v>
      </c>
      <c r="L1069" s="2">
        <v>6122.23</v>
      </c>
      <c r="M1069" s="2" t="s">
        <v>74</v>
      </c>
      <c r="N1069" s="2" t="s">
        <v>48</v>
      </c>
      <c r="O1069" s="2" t="s">
        <v>49</v>
      </c>
      <c r="P1069" s="2" t="s">
        <v>50</v>
      </c>
      <c r="Q1069">
        <f t="shared" si="82"/>
        <v>6377.32</v>
      </c>
      <c r="R1069">
        <f t="shared" si="83"/>
        <v>6122.2271999999994</v>
      </c>
      <c r="U1069">
        <f t="shared" si="84"/>
        <v>7295.6662896825355</v>
      </c>
    </row>
    <row r="1070" spans="1:21" ht="15.75" customHeight="1" x14ac:dyDescent="0.3">
      <c r="A1070" s="2" t="s">
        <v>1340</v>
      </c>
      <c r="B1070" s="4" t="s">
        <v>363</v>
      </c>
      <c r="C1070" s="4" t="str">
        <f t="shared" si="80"/>
        <v>Tuesday</v>
      </c>
      <c r="D1070" s="4" t="str">
        <f t="shared" si="81"/>
        <v>Apr-2025</v>
      </c>
      <c r="E1070" s="2" t="s">
        <v>68</v>
      </c>
      <c r="F1070" s="2" t="s">
        <v>72</v>
      </c>
      <c r="G1070" s="2" t="s">
        <v>45</v>
      </c>
      <c r="H1070" s="2" t="s">
        <v>78</v>
      </c>
      <c r="I1070" s="2">
        <v>3</v>
      </c>
      <c r="J1070" s="2">
        <v>305.58</v>
      </c>
      <c r="K1070" s="6">
        <v>0.18</v>
      </c>
      <c r="L1070" s="2">
        <v>751.73</v>
      </c>
      <c r="M1070" s="2" t="s">
        <v>74</v>
      </c>
      <c r="N1070" s="2" t="s">
        <v>59</v>
      </c>
      <c r="O1070" s="2" t="s">
        <v>90</v>
      </c>
      <c r="P1070" s="2" t="s">
        <v>96</v>
      </c>
      <c r="Q1070">
        <f t="shared" si="82"/>
        <v>916.74</v>
      </c>
      <c r="R1070">
        <f t="shared" si="83"/>
        <v>751.72680000000003</v>
      </c>
      <c r="U1070">
        <f t="shared" si="84"/>
        <v>7935.7313319672139</v>
      </c>
    </row>
    <row r="1071" spans="1:21" ht="15.75" customHeight="1" x14ac:dyDescent="0.3">
      <c r="A1071" s="2" t="s">
        <v>1341</v>
      </c>
      <c r="B1071" s="4" t="s">
        <v>431</v>
      </c>
      <c r="C1071" s="4" t="str">
        <f t="shared" si="80"/>
        <v>Thursday</v>
      </c>
      <c r="D1071" s="4" t="str">
        <f t="shared" si="81"/>
        <v>Jan-2025</v>
      </c>
      <c r="E1071" s="2" t="s">
        <v>68</v>
      </c>
      <c r="F1071" s="2" t="s">
        <v>44</v>
      </c>
      <c r="G1071" s="2" t="s">
        <v>45</v>
      </c>
      <c r="H1071" s="2" t="s">
        <v>63</v>
      </c>
      <c r="I1071" s="2">
        <v>2</v>
      </c>
      <c r="J1071" s="2">
        <v>1813.68</v>
      </c>
      <c r="K1071" s="6">
        <v>0.02</v>
      </c>
      <c r="L1071" s="2">
        <v>3554.81</v>
      </c>
      <c r="M1071" s="2" t="s">
        <v>95</v>
      </c>
      <c r="N1071" s="2" t="s">
        <v>59</v>
      </c>
      <c r="O1071" s="2" t="s">
        <v>60</v>
      </c>
      <c r="P1071" s="2" t="s">
        <v>50</v>
      </c>
      <c r="Q1071">
        <f t="shared" si="82"/>
        <v>3627.36</v>
      </c>
      <c r="R1071">
        <f t="shared" si="83"/>
        <v>3554.8128000000002</v>
      </c>
      <c r="U1071">
        <f t="shared" si="84"/>
        <v>7935.7313319672139</v>
      </c>
    </row>
    <row r="1072" spans="1:21" ht="15.75" customHeight="1" x14ac:dyDescent="0.3">
      <c r="A1072" s="2" t="s">
        <v>1342</v>
      </c>
      <c r="B1072" s="4" t="s">
        <v>413</v>
      </c>
      <c r="C1072" s="4" t="str">
        <f t="shared" si="80"/>
        <v>Friday</v>
      </c>
      <c r="D1072" s="4" t="str">
        <f t="shared" si="81"/>
        <v>Mar-2025</v>
      </c>
      <c r="E1072" s="2" t="s">
        <v>43</v>
      </c>
      <c r="F1072" s="2" t="s">
        <v>77</v>
      </c>
      <c r="G1072" s="2" t="s">
        <v>99</v>
      </c>
      <c r="H1072" s="2" t="s">
        <v>122</v>
      </c>
      <c r="I1072" s="2">
        <v>4</v>
      </c>
      <c r="J1072" s="2">
        <v>449.83</v>
      </c>
      <c r="K1072" s="6">
        <v>0.11</v>
      </c>
      <c r="L1072" s="2">
        <v>1601.39</v>
      </c>
      <c r="M1072" s="2" t="s">
        <v>64</v>
      </c>
      <c r="N1072" s="2" t="s">
        <v>65</v>
      </c>
      <c r="O1072" s="2" t="s">
        <v>60</v>
      </c>
      <c r="P1072" s="2" t="s">
        <v>50</v>
      </c>
      <c r="Q1072">
        <f t="shared" si="82"/>
        <v>1799.32</v>
      </c>
      <c r="R1072">
        <f t="shared" si="83"/>
        <v>1601.3948</v>
      </c>
      <c r="U1072">
        <f t="shared" si="84"/>
        <v>7560.0974409448818</v>
      </c>
    </row>
    <row r="1073" spans="1:21" ht="15.75" customHeight="1" x14ac:dyDescent="0.3">
      <c r="A1073" s="2" t="s">
        <v>1343</v>
      </c>
      <c r="B1073" s="4" t="s">
        <v>227</v>
      </c>
      <c r="C1073" s="4" t="str">
        <f t="shared" si="80"/>
        <v>Friday</v>
      </c>
      <c r="D1073" s="4" t="str">
        <f t="shared" si="81"/>
        <v>Mar-2025</v>
      </c>
      <c r="E1073" s="2" t="s">
        <v>43</v>
      </c>
      <c r="F1073" s="2" t="s">
        <v>44</v>
      </c>
      <c r="G1073" s="2" t="s">
        <v>57</v>
      </c>
      <c r="H1073" s="2" t="s">
        <v>58</v>
      </c>
      <c r="I1073" s="2">
        <v>3</v>
      </c>
      <c r="J1073" s="2">
        <v>2406.36</v>
      </c>
      <c r="K1073" s="6">
        <v>0.24</v>
      </c>
      <c r="L1073" s="2">
        <v>5486.5</v>
      </c>
      <c r="M1073" s="2" t="s">
        <v>74</v>
      </c>
      <c r="N1073" s="2" t="s">
        <v>59</v>
      </c>
      <c r="O1073" s="2" t="s">
        <v>49</v>
      </c>
      <c r="P1073" s="2" t="s">
        <v>50</v>
      </c>
      <c r="Q1073">
        <f t="shared" si="82"/>
        <v>7219.08</v>
      </c>
      <c r="R1073">
        <f t="shared" si="83"/>
        <v>5486.5007999999998</v>
      </c>
      <c r="U1073">
        <f t="shared" si="84"/>
        <v>7935.7313319672139</v>
      </c>
    </row>
    <row r="1074" spans="1:21" ht="15.75" customHeight="1" x14ac:dyDescent="0.3">
      <c r="A1074" s="2" t="s">
        <v>1344</v>
      </c>
      <c r="B1074" s="4" t="s">
        <v>254</v>
      </c>
      <c r="C1074" s="4" t="str">
        <f t="shared" si="80"/>
        <v>Tuesday</v>
      </c>
      <c r="D1074" s="4" t="str">
        <f t="shared" si="81"/>
        <v>May-2025</v>
      </c>
      <c r="E1074" s="2" t="s">
        <v>88</v>
      </c>
      <c r="F1074" s="2" t="s">
        <v>72</v>
      </c>
      <c r="G1074" s="2" t="s">
        <v>45</v>
      </c>
      <c r="H1074" s="2" t="s">
        <v>63</v>
      </c>
      <c r="I1074" s="2">
        <v>1</v>
      </c>
      <c r="J1074" s="2">
        <v>3084.29</v>
      </c>
      <c r="K1074" s="6">
        <v>0.2</v>
      </c>
      <c r="L1074" s="2">
        <v>2467.4299999999998</v>
      </c>
      <c r="M1074" s="2" t="s">
        <v>64</v>
      </c>
      <c r="N1074" s="2" t="s">
        <v>48</v>
      </c>
      <c r="O1074" s="2" t="s">
        <v>49</v>
      </c>
      <c r="P1074" s="2" t="s">
        <v>69</v>
      </c>
      <c r="Q1074">
        <f t="shared" si="82"/>
        <v>3084.29</v>
      </c>
      <c r="R1074">
        <f t="shared" si="83"/>
        <v>2467.4320000000002</v>
      </c>
      <c r="U1074">
        <f t="shared" si="84"/>
        <v>7295.6662896825355</v>
      </c>
    </row>
    <row r="1075" spans="1:21" ht="15.75" customHeight="1" x14ac:dyDescent="0.3">
      <c r="A1075" s="2" t="s">
        <v>1345</v>
      </c>
      <c r="B1075" s="4" t="s">
        <v>98</v>
      </c>
      <c r="C1075" s="4" t="str">
        <f t="shared" si="80"/>
        <v>Wednesday</v>
      </c>
      <c r="D1075" s="4" t="str">
        <f t="shared" si="81"/>
        <v>Jun-2025</v>
      </c>
      <c r="E1075" s="2" t="s">
        <v>88</v>
      </c>
      <c r="F1075" s="2" t="s">
        <v>54</v>
      </c>
      <c r="G1075" s="2" t="s">
        <v>84</v>
      </c>
      <c r="H1075" s="2" t="s">
        <v>93</v>
      </c>
      <c r="I1075" s="2">
        <v>1</v>
      </c>
      <c r="J1075" s="2">
        <v>4780.38</v>
      </c>
      <c r="K1075" s="6">
        <v>0.24</v>
      </c>
      <c r="L1075" s="2">
        <v>3633.09</v>
      </c>
      <c r="M1075" s="2" t="s">
        <v>74</v>
      </c>
      <c r="N1075" s="2" t="s">
        <v>59</v>
      </c>
      <c r="O1075" s="2" t="s">
        <v>90</v>
      </c>
      <c r="P1075" s="2" t="s">
        <v>50</v>
      </c>
      <c r="Q1075">
        <f t="shared" si="82"/>
        <v>4780.38</v>
      </c>
      <c r="R1075">
        <f t="shared" si="83"/>
        <v>3633.0888</v>
      </c>
      <c r="U1075">
        <f t="shared" si="84"/>
        <v>7935.7313319672139</v>
      </c>
    </row>
    <row r="1076" spans="1:21" ht="15.75" customHeight="1" x14ac:dyDescent="0.3">
      <c r="A1076" s="2" t="s">
        <v>1346</v>
      </c>
      <c r="B1076" s="4" t="s">
        <v>1347</v>
      </c>
      <c r="C1076" s="4" t="str">
        <f t="shared" si="80"/>
        <v>Thursday</v>
      </c>
      <c r="D1076" s="4" t="str">
        <f t="shared" si="81"/>
        <v>Jun-2025</v>
      </c>
      <c r="E1076" s="2" t="s">
        <v>68</v>
      </c>
      <c r="F1076" s="2" t="s">
        <v>72</v>
      </c>
      <c r="G1076" s="2" t="s">
        <v>45</v>
      </c>
      <c r="H1076" s="2" t="s">
        <v>46</v>
      </c>
      <c r="I1076" s="2">
        <v>5</v>
      </c>
      <c r="J1076" s="2">
        <v>2649.65</v>
      </c>
      <c r="K1076" s="6">
        <v>0.08</v>
      </c>
      <c r="L1076" s="2">
        <v>12188.39</v>
      </c>
      <c r="M1076" s="2" t="s">
        <v>74</v>
      </c>
      <c r="N1076" s="2" t="s">
        <v>59</v>
      </c>
      <c r="O1076" s="2" t="s">
        <v>90</v>
      </c>
      <c r="P1076" s="2" t="s">
        <v>69</v>
      </c>
      <c r="Q1076">
        <f t="shared" si="82"/>
        <v>13248.25</v>
      </c>
      <c r="R1076">
        <f t="shared" si="83"/>
        <v>12188.390000000001</v>
      </c>
      <c r="U1076">
        <f t="shared" si="84"/>
        <v>7935.7313319672139</v>
      </c>
    </row>
    <row r="1077" spans="1:21" ht="15.75" customHeight="1" x14ac:dyDescent="0.3">
      <c r="A1077" s="2" t="s">
        <v>1348</v>
      </c>
      <c r="B1077" s="4" t="s">
        <v>202</v>
      </c>
      <c r="C1077" s="4" t="str">
        <f t="shared" si="80"/>
        <v>Wednesday</v>
      </c>
      <c r="D1077" s="4" t="str">
        <f t="shared" si="81"/>
        <v>Apr-2025</v>
      </c>
      <c r="E1077" s="2" t="s">
        <v>43</v>
      </c>
      <c r="F1077" s="2" t="s">
        <v>54</v>
      </c>
      <c r="G1077" s="2" t="s">
        <v>160</v>
      </c>
      <c r="H1077" s="2" t="s">
        <v>161</v>
      </c>
      <c r="I1077" s="2">
        <v>3</v>
      </c>
      <c r="J1077" s="2">
        <v>3766.12</v>
      </c>
      <c r="K1077" s="6">
        <v>0.03</v>
      </c>
      <c r="L1077" s="2">
        <v>10959.41</v>
      </c>
      <c r="M1077" s="2" t="s">
        <v>47</v>
      </c>
      <c r="N1077" s="2" t="s">
        <v>65</v>
      </c>
      <c r="O1077" s="2" t="s">
        <v>90</v>
      </c>
      <c r="P1077" s="2" t="s">
        <v>50</v>
      </c>
      <c r="Q1077">
        <f t="shared" si="82"/>
        <v>11298.36</v>
      </c>
      <c r="R1077">
        <f t="shared" si="83"/>
        <v>10959.4092</v>
      </c>
      <c r="U1077">
        <f t="shared" si="84"/>
        <v>7560.0974409448818</v>
      </c>
    </row>
    <row r="1078" spans="1:21" ht="15.75" customHeight="1" x14ac:dyDescent="0.3">
      <c r="A1078" s="2" t="s">
        <v>1349</v>
      </c>
      <c r="B1078" s="4" t="s">
        <v>539</v>
      </c>
      <c r="C1078" s="4" t="str">
        <f t="shared" si="80"/>
        <v>Tuesday</v>
      </c>
      <c r="D1078" s="4" t="str">
        <f t="shared" si="81"/>
        <v>May-2025</v>
      </c>
      <c r="E1078" s="2" t="s">
        <v>53</v>
      </c>
      <c r="F1078" s="2" t="s">
        <v>77</v>
      </c>
      <c r="G1078" s="2" t="s">
        <v>84</v>
      </c>
      <c r="H1078" s="2" t="s">
        <v>89</v>
      </c>
      <c r="I1078" s="2">
        <v>5</v>
      </c>
      <c r="J1078" s="2">
        <v>474.57</v>
      </c>
      <c r="K1078" s="6">
        <v>0.09</v>
      </c>
      <c r="L1078" s="2">
        <v>2159.29</v>
      </c>
      <c r="M1078" s="2" t="s">
        <v>81</v>
      </c>
      <c r="N1078" s="2" t="s">
        <v>59</v>
      </c>
      <c r="O1078" s="2" t="s">
        <v>60</v>
      </c>
      <c r="P1078" s="2" t="s">
        <v>50</v>
      </c>
      <c r="Q1078">
        <f t="shared" si="82"/>
        <v>2372.85</v>
      </c>
      <c r="R1078">
        <f t="shared" si="83"/>
        <v>2159.2934999999998</v>
      </c>
      <c r="U1078">
        <f t="shared" si="84"/>
        <v>7935.7313319672139</v>
      </c>
    </row>
    <row r="1079" spans="1:21" ht="15.75" customHeight="1" x14ac:dyDescent="0.3">
      <c r="A1079" s="2" t="s">
        <v>1350</v>
      </c>
      <c r="B1079" s="4" t="s">
        <v>373</v>
      </c>
      <c r="C1079" s="4" t="str">
        <f t="shared" si="80"/>
        <v>Saturday</v>
      </c>
      <c r="D1079" s="4" t="str">
        <f t="shared" si="81"/>
        <v>Feb-2025</v>
      </c>
      <c r="E1079" s="2" t="s">
        <v>68</v>
      </c>
      <c r="F1079" s="2" t="s">
        <v>77</v>
      </c>
      <c r="G1079" s="2" t="s">
        <v>84</v>
      </c>
      <c r="H1079" s="2" t="s">
        <v>119</v>
      </c>
      <c r="I1079" s="2">
        <v>2</v>
      </c>
      <c r="J1079" s="2">
        <v>3904.6</v>
      </c>
      <c r="K1079" s="6">
        <v>0.1</v>
      </c>
      <c r="L1079" s="2">
        <v>7028.28</v>
      </c>
      <c r="M1079" s="2" t="s">
        <v>47</v>
      </c>
      <c r="N1079" s="2" t="s">
        <v>59</v>
      </c>
      <c r="O1079" s="2" t="s">
        <v>49</v>
      </c>
      <c r="P1079" s="2" t="s">
        <v>50</v>
      </c>
      <c r="Q1079">
        <f t="shared" si="82"/>
        <v>7809.2</v>
      </c>
      <c r="R1079">
        <f t="shared" si="83"/>
        <v>7028.28</v>
      </c>
      <c r="U1079">
        <f t="shared" si="84"/>
        <v>7935.7313319672139</v>
      </c>
    </row>
    <row r="1080" spans="1:21" ht="15.75" customHeight="1" x14ac:dyDescent="0.3">
      <c r="A1080" s="2" t="s">
        <v>1351</v>
      </c>
      <c r="B1080" s="4" t="s">
        <v>413</v>
      </c>
      <c r="C1080" s="4" t="str">
        <f t="shared" si="80"/>
        <v>Friday</v>
      </c>
      <c r="D1080" s="4" t="str">
        <f t="shared" si="81"/>
        <v>Mar-2025</v>
      </c>
      <c r="E1080" s="2" t="s">
        <v>43</v>
      </c>
      <c r="F1080" s="2" t="s">
        <v>54</v>
      </c>
      <c r="G1080" s="2" t="s">
        <v>160</v>
      </c>
      <c r="H1080" s="2" t="s">
        <v>180</v>
      </c>
      <c r="I1080" s="2">
        <v>4</v>
      </c>
      <c r="J1080" s="2">
        <v>2163.0100000000002</v>
      </c>
      <c r="K1080" s="6">
        <v>0.25</v>
      </c>
      <c r="L1080" s="2">
        <v>6489.03</v>
      </c>
      <c r="M1080" s="2" t="s">
        <v>95</v>
      </c>
      <c r="N1080" s="2" t="s">
        <v>48</v>
      </c>
      <c r="O1080" s="2" t="s">
        <v>49</v>
      </c>
      <c r="P1080" s="2" t="s">
        <v>50</v>
      </c>
      <c r="Q1080">
        <f t="shared" si="82"/>
        <v>8652.0400000000009</v>
      </c>
      <c r="R1080">
        <f t="shared" si="83"/>
        <v>6489.0300000000007</v>
      </c>
      <c r="U1080">
        <f t="shared" si="84"/>
        <v>7295.6662896825355</v>
      </c>
    </row>
    <row r="1081" spans="1:21" ht="15.75" customHeight="1" x14ac:dyDescent="0.3">
      <c r="A1081" s="2" t="s">
        <v>1352</v>
      </c>
      <c r="B1081" s="4" t="s">
        <v>427</v>
      </c>
      <c r="C1081" s="4" t="str">
        <f t="shared" si="80"/>
        <v>Thursday</v>
      </c>
      <c r="D1081" s="4" t="str">
        <f t="shared" si="81"/>
        <v>Feb-2025</v>
      </c>
      <c r="E1081" s="2" t="s">
        <v>83</v>
      </c>
      <c r="F1081" s="2" t="s">
        <v>54</v>
      </c>
      <c r="G1081" s="2" t="s">
        <v>99</v>
      </c>
      <c r="H1081" s="2" t="s">
        <v>122</v>
      </c>
      <c r="I1081" s="2">
        <v>1</v>
      </c>
      <c r="J1081" s="2">
        <v>2151.27</v>
      </c>
      <c r="K1081" s="6">
        <v>0.19</v>
      </c>
      <c r="L1081" s="2">
        <v>1742.53</v>
      </c>
      <c r="M1081" s="2" t="s">
        <v>95</v>
      </c>
      <c r="N1081" s="2" t="s">
        <v>48</v>
      </c>
      <c r="O1081" s="2" t="s">
        <v>49</v>
      </c>
      <c r="P1081" s="2" t="s">
        <v>50</v>
      </c>
      <c r="Q1081">
        <f t="shared" si="82"/>
        <v>2151.27</v>
      </c>
      <c r="R1081">
        <f t="shared" si="83"/>
        <v>1742.5287000000001</v>
      </c>
      <c r="U1081">
        <f t="shared" si="84"/>
        <v>7295.6662896825355</v>
      </c>
    </row>
    <row r="1082" spans="1:21" ht="15.75" customHeight="1" x14ac:dyDescent="0.3">
      <c r="A1082" s="2" t="s">
        <v>1353</v>
      </c>
      <c r="B1082" s="4" t="s">
        <v>480</v>
      </c>
      <c r="C1082" s="4" t="str">
        <f t="shared" si="80"/>
        <v>Sunday</v>
      </c>
      <c r="D1082" s="4" t="str">
        <f t="shared" si="81"/>
        <v>May-2025</v>
      </c>
      <c r="E1082" s="2" t="s">
        <v>83</v>
      </c>
      <c r="F1082" s="2" t="s">
        <v>54</v>
      </c>
      <c r="G1082" s="2" t="s">
        <v>99</v>
      </c>
      <c r="H1082" s="2" t="s">
        <v>100</v>
      </c>
      <c r="I1082" s="2">
        <v>2</v>
      </c>
      <c r="J1082" s="2">
        <v>4950.67</v>
      </c>
      <c r="K1082" s="6">
        <v>0.03</v>
      </c>
      <c r="L1082" s="2">
        <v>9604.2999999999993</v>
      </c>
      <c r="M1082" s="2" t="s">
        <v>95</v>
      </c>
      <c r="N1082" s="2" t="s">
        <v>59</v>
      </c>
      <c r="O1082" s="2" t="s">
        <v>49</v>
      </c>
      <c r="P1082" s="2" t="s">
        <v>69</v>
      </c>
      <c r="Q1082">
        <f t="shared" si="82"/>
        <v>9901.34</v>
      </c>
      <c r="R1082">
        <f t="shared" si="83"/>
        <v>9604.2998000000007</v>
      </c>
      <c r="U1082">
        <f t="shared" si="84"/>
        <v>7935.7313319672139</v>
      </c>
    </row>
    <row r="1083" spans="1:21" ht="15.75" customHeight="1" x14ac:dyDescent="0.3">
      <c r="A1083" s="2" t="s">
        <v>1354</v>
      </c>
      <c r="B1083" s="4" t="s">
        <v>718</v>
      </c>
      <c r="C1083" s="4" t="str">
        <f t="shared" si="80"/>
        <v>Monday</v>
      </c>
      <c r="D1083" s="4" t="str">
        <f t="shared" si="81"/>
        <v>Apr-2025</v>
      </c>
      <c r="E1083" s="2" t="s">
        <v>83</v>
      </c>
      <c r="F1083" s="2" t="s">
        <v>44</v>
      </c>
      <c r="G1083" s="2" t="s">
        <v>160</v>
      </c>
      <c r="H1083" s="2" t="s">
        <v>161</v>
      </c>
      <c r="I1083" s="2">
        <v>3</v>
      </c>
      <c r="J1083" s="2">
        <v>683.25</v>
      </c>
      <c r="K1083" s="6">
        <v>0.22</v>
      </c>
      <c r="L1083" s="2">
        <v>1598.81</v>
      </c>
      <c r="M1083" s="2" t="s">
        <v>64</v>
      </c>
      <c r="N1083" s="2" t="s">
        <v>48</v>
      </c>
      <c r="O1083" s="2" t="s">
        <v>60</v>
      </c>
      <c r="P1083" s="2" t="s">
        <v>96</v>
      </c>
      <c r="Q1083">
        <f t="shared" si="82"/>
        <v>2049.75</v>
      </c>
      <c r="R1083">
        <f t="shared" si="83"/>
        <v>1598.8050000000001</v>
      </c>
      <c r="U1083">
        <f t="shared" si="84"/>
        <v>7295.6662896825355</v>
      </c>
    </row>
    <row r="1084" spans="1:21" ht="15.75" customHeight="1" x14ac:dyDescent="0.3">
      <c r="A1084" s="2" t="s">
        <v>1355</v>
      </c>
      <c r="B1084" s="4" t="s">
        <v>136</v>
      </c>
      <c r="C1084" s="4" t="str">
        <f t="shared" si="80"/>
        <v>Friday</v>
      </c>
      <c r="D1084" s="4" t="str">
        <f t="shared" si="81"/>
        <v>May-2025</v>
      </c>
      <c r="E1084" s="2" t="s">
        <v>43</v>
      </c>
      <c r="F1084" s="2" t="s">
        <v>77</v>
      </c>
      <c r="G1084" s="2" t="s">
        <v>45</v>
      </c>
      <c r="H1084" s="2" t="s">
        <v>46</v>
      </c>
      <c r="I1084" s="2">
        <v>4</v>
      </c>
      <c r="J1084" s="2">
        <v>3729.42</v>
      </c>
      <c r="K1084" s="6">
        <v>0.11</v>
      </c>
      <c r="L1084" s="2">
        <v>13276.74</v>
      </c>
      <c r="M1084" s="2" t="s">
        <v>74</v>
      </c>
      <c r="N1084" s="2" t="s">
        <v>65</v>
      </c>
      <c r="O1084" s="2" t="s">
        <v>60</v>
      </c>
      <c r="P1084" s="2" t="s">
        <v>50</v>
      </c>
      <c r="Q1084">
        <f t="shared" si="82"/>
        <v>14917.68</v>
      </c>
      <c r="R1084">
        <f t="shared" si="83"/>
        <v>13276.735200000001</v>
      </c>
      <c r="U1084">
        <f t="shared" si="84"/>
        <v>7560.0974409448818</v>
      </c>
    </row>
    <row r="1085" spans="1:21" ht="15.75" customHeight="1" x14ac:dyDescent="0.3">
      <c r="A1085" s="2" t="s">
        <v>1356</v>
      </c>
      <c r="B1085" s="4" t="s">
        <v>288</v>
      </c>
      <c r="C1085" s="4" t="str">
        <f t="shared" si="80"/>
        <v>Monday</v>
      </c>
      <c r="D1085" s="4" t="str">
        <f t="shared" si="81"/>
        <v>Feb-2025</v>
      </c>
      <c r="E1085" s="2" t="s">
        <v>88</v>
      </c>
      <c r="F1085" s="2" t="s">
        <v>72</v>
      </c>
      <c r="G1085" s="2" t="s">
        <v>57</v>
      </c>
      <c r="H1085" s="2" t="s">
        <v>128</v>
      </c>
      <c r="I1085" s="2">
        <v>5</v>
      </c>
      <c r="J1085" s="2">
        <v>1912.38</v>
      </c>
      <c r="K1085" s="6">
        <v>0.16</v>
      </c>
      <c r="L1085" s="2">
        <v>8032</v>
      </c>
      <c r="M1085" s="2" t="s">
        <v>95</v>
      </c>
      <c r="N1085" s="2" t="s">
        <v>59</v>
      </c>
      <c r="O1085" s="2" t="s">
        <v>60</v>
      </c>
      <c r="P1085" s="2" t="s">
        <v>50</v>
      </c>
      <c r="Q1085">
        <f t="shared" si="82"/>
        <v>9561.9000000000015</v>
      </c>
      <c r="R1085">
        <f t="shared" si="83"/>
        <v>8031.996000000001</v>
      </c>
      <c r="U1085">
        <f t="shared" si="84"/>
        <v>7935.7313319672139</v>
      </c>
    </row>
    <row r="1086" spans="1:21" ht="15.75" customHeight="1" x14ac:dyDescent="0.3">
      <c r="A1086" s="2" t="s">
        <v>1357</v>
      </c>
      <c r="B1086" s="4" t="s">
        <v>1011</v>
      </c>
      <c r="C1086" s="4" t="str">
        <f t="shared" si="80"/>
        <v>Friday</v>
      </c>
      <c r="D1086" s="4" t="str">
        <f t="shared" si="81"/>
        <v>May-2025</v>
      </c>
      <c r="E1086" s="2" t="s">
        <v>53</v>
      </c>
      <c r="F1086" s="2" t="s">
        <v>54</v>
      </c>
      <c r="G1086" s="2" t="s">
        <v>57</v>
      </c>
      <c r="H1086" s="2" t="s">
        <v>58</v>
      </c>
      <c r="I1086" s="2">
        <v>4</v>
      </c>
      <c r="J1086" s="2">
        <v>1771.47</v>
      </c>
      <c r="K1086" s="6">
        <v>0.14000000000000001</v>
      </c>
      <c r="L1086" s="2">
        <v>6093.86</v>
      </c>
      <c r="M1086" s="2" t="s">
        <v>47</v>
      </c>
      <c r="N1086" s="2" t="s">
        <v>65</v>
      </c>
      <c r="O1086" s="2" t="s">
        <v>49</v>
      </c>
      <c r="P1086" s="2" t="s">
        <v>50</v>
      </c>
      <c r="Q1086">
        <f t="shared" si="82"/>
        <v>7085.88</v>
      </c>
      <c r="R1086">
        <f t="shared" si="83"/>
        <v>6093.8567999999996</v>
      </c>
      <c r="U1086">
        <f t="shared" si="84"/>
        <v>7560.0974409448818</v>
      </c>
    </row>
    <row r="1087" spans="1:21" ht="15.75" customHeight="1" x14ac:dyDescent="0.3">
      <c r="A1087" s="2" t="s">
        <v>1358</v>
      </c>
      <c r="B1087" s="4" t="s">
        <v>159</v>
      </c>
      <c r="C1087" s="4" t="str">
        <f t="shared" si="80"/>
        <v>Sunday</v>
      </c>
      <c r="D1087" s="4" t="str">
        <f t="shared" si="81"/>
        <v>Jun-2025</v>
      </c>
      <c r="E1087" s="2" t="s">
        <v>88</v>
      </c>
      <c r="F1087" s="2" t="s">
        <v>72</v>
      </c>
      <c r="G1087" s="2" t="s">
        <v>84</v>
      </c>
      <c r="H1087" s="2" t="s">
        <v>89</v>
      </c>
      <c r="I1087" s="2">
        <v>2</v>
      </c>
      <c r="J1087" s="2">
        <v>2209.63</v>
      </c>
      <c r="K1087" s="6">
        <v>7.0000000000000007E-2</v>
      </c>
      <c r="L1087" s="2">
        <v>4109.91</v>
      </c>
      <c r="M1087" s="2" t="s">
        <v>47</v>
      </c>
      <c r="N1087" s="2" t="s">
        <v>48</v>
      </c>
      <c r="O1087" s="2" t="s">
        <v>49</v>
      </c>
      <c r="P1087" s="2" t="s">
        <v>50</v>
      </c>
      <c r="Q1087">
        <f t="shared" si="82"/>
        <v>4419.26</v>
      </c>
      <c r="R1087">
        <f t="shared" si="83"/>
        <v>4109.9117999999999</v>
      </c>
      <c r="U1087">
        <f t="shared" si="84"/>
        <v>7295.6662896825355</v>
      </c>
    </row>
    <row r="1088" spans="1:21" ht="15.75" customHeight="1" x14ac:dyDescent="0.3">
      <c r="A1088" s="2" t="s">
        <v>1359</v>
      </c>
      <c r="B1088" s="4" t="s">
        <v>453</v>
      </c>
      <c r="C1088" s="4" t="str">
        <f t="shared" si="80"/>
        <v>Monday</v>
      </c>
      <c r="D1088" s="4" t="str">
        <f t="shared" si="81"/>
        <v>Jun-2025</v>
      </c>
      <c r="E1088" s="2" t="s">
        <v>53</v>
      </c>
      <c r="F1088" s="2" t="s">
        <v>72</v>
      </c>
      <c r="G1088" s="2" t="s">
        <v>160</v>
      </c>
      <c r="H1088" s="2" t="s">
        <v>161</v>
      </c>
      <c r="I1088" s="2">
        <v>4</v>
      </c>
      <c r="J1088" s="2">
        <v>2250.69</v>
      </c>
      <c r="K1088" s="6">
        <v>0.22</v>
      </c>
      <c r="L1088" s="2">
        <v>7022.15</v>
      </c>
      <c r="M1088" s="2" t="s">
        <v>81</v>
      </c>
      <c r="N1088" s="2" t="s">
        <v>65</v>
      </c>
      <c r="O1088" s="2" t="s">
        <v>60</v>
      </c>
      <c r="P1088" s="2" t="s">
        <v>96</v>
      </c>
      <c r="Q1088">
        <f t="shared" si="82"/>
        <v>9002.76</v>
      </c>
      <c r="R1088">
        <f t="shared" si="83"/>
        <v>7022.1528000000008</v>
      </c>
      <c r="U1088">
        <f t="shared" si="84"/>
        <v>7560.0974409448818</v>
      </c>
    </row>
    <row r="1089" spans="1:21" ht="15.75" customHeight="1" x14ac:dyDescent="0.3">
      <c r="A1089" s="2" t="s">
        <v>1360</v>
      </c>
      <c r="B1089" s="4" t="s">
        <v>204</v>
      </c>
      <c r="C1089" s="4" t="str">
        <f t="shared" si="80"/>
        <v>Thursday</v>
      </c>
      <c r="D1089" s="4" t="str">
        <f t="shared" si="81"/>
        <v>Apr-2025</v>
      </c>
      <c r="E1089" s="2" t="s">
        <v>43</v>
      </c>
      <c r="F1089" s="2" t="s">
        <v>44</v>
      </c>
      <c r="G1089" s="2" t="s">
        <v>45</v>
      </c>
      <c r="H1089" s="2" t="s">
        <v>78</v>
      </c>
      <c r="I1089" s="2">
        <v>2</v>
      </c>
      <c r="J1089" s="2">
        <v>2805.6</v>
      </c>
      <c r="K1089" s="6">
        <v>0.13</v>
      </c>
      <c r="L1089" s="2">
        <v>4881.74</v>
      </c>
      <c r="M1089" s="2" t="s">
        <v>47</v>
      </c>
      <c r="N1089" s="2" t="s">
        <v>48</v>
      </c>
      <c r="O1089" s="2" t="s">
        <v>90</v>
      </c>
      <c r="P1089" s="2" t="s">
        <v>50</v>
      </c>
      <c r="Q1089">
        <f t="shared" si="82"/>
        <v>5611.2</v>
      </c>
      <c r="R1089">
        <f t="shared" si="83"/>
        <v>4881.7439999999997</v>
      </c>
      <c r="U1089">
        <f t="shared" si="84"/>
        <v>7295.6662896825355</v>
      </c>
    </row>
    <row r="1090" spans="1:21" ht="15.75" customHeight="1" x14ac:dyDescent="0.3">
      <c r="A1090" s="2" t="s">
        <v>1361</v>
      </c>
      <c r="B1090" s="4" t="s">
        <v>241</v>
      </c>
      <c r="C1090" s="4" t="str">
        <f t="shared" si="80"/>
        <v>Monday</v>
      </c>
      <c r="D1090" s="4" t="str">
        <f t="shared" si="81"/>
        <v>Jun-2025</v>
      </c>
      <c r="E1090" s="2" t="s">
        <v>53</v>
      </c>
      <c r="F1090" s="2" t="s">
        <v>54</v>
      </c>
      <c r="G1090" s="2" t="s">
        <v>45</v>
      </c>
      <c r="H1090" s="2" t="s">
        <v>78</v>
      </c>
      <c r="I1090" s="2">
        <v>3</v>
      </c>
      <c r="J1090" s="2">
        <v>1095.3900000000001</v>
      </c>
      <c r="K1090" s="6">
        <v>0.24</v>
      </c>
      <c r="L1090" s="2">
        <v>2497.4899999999998</v>
      </c>
      <c r="M1090" s="2" t="s">
        <v>74</v>
      </c>
      <c r="N1090" s="2" t="s">
        <v>48</v>
      </c>
      <c r="O1090" s="2" t="s">
        <v>49</v>
      </c>
      <c r="P1090" s="2" t="s">
        <v>50</v>
      </c>
      <c r="Q1090">
        <f t="shared" si="82"/>
        <v>3286.17</v>
      </c>
      <c r="R1090">
        <f t="shared" si="83"/>
        <v>2497.4892</v>
      </c>
      <c r="U1090">
        <f t="shared" si="84"/>
        <v>7295.6662896825355</v>
      </c>
    </row>
    <row r="1091" spans="1:21" ht="15.75" customHeight="1" x14ac:dyDescent="0.3">
      <c r="A1091" s="2" t="s">
        <v>1362</v>
      </c>
      <c r="B1091" s="4" t="s">
        <v>641</v>
      </c>
      <c r="C1091" s="4" t="str">
        <f t="shared" ref="C1091:C1154" si="85">TEXT(B1091,"dddd")</f>
        <v>Sunday</v>
      </c>
      <c r="D1091" s="4" t="str">
        <f t="shared" ref="D1091:D1154" si="86">TEXT(B1091,"MMM-YYYY")</f>
        <v>Apr-2025</v>
      </c>
      <c r="E1091" s="2" t="s">
        <v>83</v>
      </c>
      <c r="F1091" s="2" t="s">
        <v>44</v>
      </c>
      <c r="G1091" s="2" t="s">
        <v>57</v>
      </c>
      <c r="H1091" s="2" t="s">
        <v>110</v>
      </c>
      <c r="I1091" s="2">
        <v>1</v>
      </c>
      <c r="J1091" s="2">
        <v>2277.58</v>
      </c>
      <c r="K1091" s="6">
        <v>0.11</v>
      </c>
      <c r="L1091" s="2">
        <v>2027.05</v>
      </c>
      <c r="M1091" s="2" t="s">
        <v>81</v>
      </c>
      <c r="N1091" s="2" t="s">
        <v>48</v>
      </c>
      <c r="O1091" s="2" t="s">
        <v>60</v>
      </c>
      <c r="P1091" s="2" t="s">
        <v>69</v>
      </c>
      <c r="Q1091">
        <f t="shared" ref="Q1091:Q1154" si="87">J1091*I1091</f>
        <v>2277.58</v>
      </c>
      <c r="R1091">
        <f t="shared" ref="R1091:R1154" si="88">Q1091*(1-K1091)</f>
        <v>2027.0462</v>
      </c>
      <c r="U1091">
        <f t="shared" ref="U1091:U1154" si="89">AVERAGEIFS($Q$2:$Q$1501,$N$2:$N$1501,N1091)</f>
        <v>7295.6662896825355</v>
      </c>
    </row>
    <row r="1092" spans="1:21" ht="15.75" customHeight="1" x14ac:dyDescent="0.3">
      <c r="A1092" s="2" t="s">
        <v>1363</v>
      </c>
      <c r="B1092" s="4" t="s">
        <v>389</v>
      </c>
      <c r="C1092" s="4" t="str">
        <f t="shared" si="85"/>
        <v>Thursday</v>
      </c>
      <c r="D1092" s="4" t="str">
        <f t="shared" si="86"/>
        <v>Apr-2025</v>
      </c>
      <c r="E1092" s="2" t="s">
        <v>43</v>
      </c>
      <c r="F1092" s="2" t="s">
        <v>72</v>
      </c>
      <c r="G1092" s="2" t="s">
        <v>160</v>
      </c>
      <c r="H1092" s="2" t="s">
        <v>193</v>
      </c>
      <c r="I1092" s="2">
        <v>2</v>
      </c>
      <c r="J1092" s="2">
        <v>3664.07</v>
      </c>
      <c r="K1092" s="6">
        <v>0.08</v>
      </c>
      <c r="L1092" s="2">
        <v>6741.89</v>
      </c>
      <c r="M1092" s="2" t="s">
        <v>95</v>
      </c>
      <c r="N1092" s="2" t="s">
        <v>59</v>
      </c>
      <c r="O1092" s="2" t="s">
        <v>49</v>
      </c>
      <c r="P1092" s="2" t="s">
        <v>50</v>
      </c>
      <c r="Q1092">
        <f t="shared" si="87"/>
        <v>7328.14</v>
      </c>
      <c r="R1092">
        <f t="shared" si="88"/>
        <v>6741.8888000000006</v>
      </c>
      <c r="U1092">
        <f t="shared" si="89"/>
        <v>7935.7313319672139</v>
      </c>
    </row>
    <row r="1093" spans="1:21" ht="15.75" customHeight="1" x14ac:dyDescent="0.3">
      <c r="A1093" s="2" t="s">
        <v>1364</v>
      </c>
      <c r="B1093" s="4" t="s">
        <v>413</v>
      </c>
      <c r="C1093" s="4" t="str">
        <f t="shared" si="85"/>
        <v>Friday</v>
      </c>
      <c r="D1093" s="4" t="str">
        <f t="shared" si="86"/>
        <v>Mar-2025</v>
      </c>
      <c r="E1093" s="2" t="s">
        <v>43</v>
      </c>
      <c r="F1093" s="2" t="s">
        <v>77</v>
      </c>
      <c r="G1093" s="2" t="s">
        <v>57</v>
      </c>
      <c r="H1093" s="2" t="s">
        <v>128</v>
      </c>
      <c r="I1093" s="2">
        <v>1</v>
      </c>
      <c r="J1093" s="2">
        <v>4668.6000000000004</v>
      </c>
      <c r="K1093" s="6">
        <v>0.2</v>
      </c>
      <c r="L1093" s="2">
        <v>3734.88</v>
      </c>
      <c r="M1093" s="2" t="s">
        <v>95</v>
      </c>
      <c r="N1093" s="2" t="s">
        <v>65</v>
      </c>
      <c r="O1093" s="2" t="s">
        <v>60</v>
      </c>
      <c r="P1093" s="2" t="s">
        <v>142</v>
      </c>
      <c r="Q1093">
        <f t="shared" si="87"/>
        <v>4668.6000000000004</v>
      </c>
      <c r="R1093">
        <f t="shared" si="88"/>
        <v>3734.8800000000006</v>
      </c>
      <c r="U1093">
        <f t="shared" si="89"/>
        <v>7560.0974409448818</v>
      </c>
    </row>
    <row r="1094" spans="1:21" ht="15.75" customHeight="1" x14ac:dyDescent="0.3">
      <c r="A1094" s="2" t="s">
        <v>1365</v>
      </c>
      <c r="B1094" s="4" t="s">
        <v>1347</v>
      </c>
      <c r="C1094" s="4" t="str">
        <f t="shared" si="85"/>
        <v>Thursday</v>
      </c>
      <c r="D1094" s="4" t="str">
        <f t="shared" si="86"/>
        <v>Jun-2025</v>
      </c>
      <c r="E1094" s="2" t="s">
        <v>88</v>
      </c>
      <c r="F1094" s="2" t="s">
        <v>72</v>
      </c>
      <c r="G1094" s="2" t="s">
        <v>45</v>
      </c>
      <c r="H1094" s="2" t="s">
        <v>46</v>
      </c>
      <c r="I1094" s="2">
        <v>4</v>
      </c>
      <c r="J1094" s="2">
        <v>4373.3599999999997</v>
      </c>
      <c r="K1094" s="6">
        <v>0.06</v>
      </c>
      <c r="L1094" s="2">
        <v>16443.830000000002</v>
      </c>
      <c r="M1094" s="2" t="s">
        <v>47</v>
      </c>
      <c r="N1094" s="2" t="s">
        <v>59</v>
      </c>
      <c r="O1094" s="2" t="s">
        <v>90</v>
      </c>
      <c r="P1094" s="2" t="s">
        <v>50</v>
      </c>
      <c r="Q1094">
        <f t="shared" si="87"/>
        <v>17493.439999999999</v>
      </c>
      <c r="R1094">
        <f t="shared" si="88"/>
        <v>16443.833599999998</v>
      </c>
      <c r="U1094">
        <f t="shared" si="89"/>
        <v>7935.7313319672139</v>
      </c>
    </row>
    <row r="1095" spans="1:21" ht="15.75" customHeight="1" x14ac:dyDescent="0.3">
      <c r="A1095" s="2" t="s">
        <v>1366</v>
      </c>
      <c r="B1095" s="4" t="s">
        <v>200</v>
      </c>
      <c r="C1095" s="4" t="str">
        <f t="shared" si="85"/>
        <v>Saturday</v>
      </c>
      <c r="D1095" s="4" t="str">
        <f t="shared" si="86"/>
        <v>May-2025</v>
      </c>
      <c r="E1095" s="2" t="s">
        <v>83</v>
      </c>
      <c r="F1095" s="2" t="s">
        <v>77</v>
      </c>
      <c r="G1095" s="2" t="s">
        <v>84</v>
      </c>
      <c r="H1095" s="2" t="s">
        <v>119</v>
      </c>
      <c r="I1095" s="2">
        <v>2</v>
      </c>
      <c r="J1095" s="2">
        <v>3210.39</v>
      </c>
      <c r="K1095" s="6">
        <v>0.02</v>
      </c>
      <c r="L1095" s="2">
        <v>6292.36</v>
      </c>
      <c r="M1095" s="2" t="s">
        <v>81</v>
      </c>
      <c r="N1095" s="2" t="s">
        <v>48</v>
      </c>
      <c r="O1095" s="2" t="s">
        <v>49</v>
      </c>
      <c r="P1095" s="2" t="s">
        <v>50</v>
      </c>
      <c r="Q1095">
        <f t="shared" si="87"/>
        <v>6420.78</v>
      </c>
      <c r="R1095">
        <f t="shared" si="88"/>
        <v>6292.3643999999995</v>
      </c>
      <c r="U1095">
        <f t="shared" si="89"/>
        <v>7295.6662896825355</v>
      </c>
    </row>
    <row r="1096" spans="1:21" ht="15.75" customHeight="1" x14ac:dyDescent="0.3">
      <c r="A1096" s="2" t="s">
        <v>1367</v>
      </c>
      <c r="B1096" s="4" t="s">
        <v>382</v>
      </c>
      <c r="C1096" s="4" t="str">
        <f t="shared" si="85"/>
        <v>Monday</v>
      </c>
      <c r="D1096" s="4" t="str">
        <f t="shared" si="86"/>
        <v>Apr-2025</v>
      </c>
      <c r="E1096" s="2" t="s">
        <v>68</v>
      </c>
      <c r="F1096" s="2" t="s">
        <v>54</v>
      </c>
      <c r="G1096" s="2" t="s">
        <v>45</v>
      </c>
      <c r="H1096" s="2" t="s">
        <v>73</v>
      </c>
      <c r="I1096" s="2">
        <v>2</v>
      </c>
      <c r="J1096" s="2">
        <v>290.18</v>
      </c>
      <c r="K1096" s="6">
        <v>0.17</v>
      </c>
      <c r="L1096" s="2">
        <v>481.7</v>
      </c>
      <c r="M1096" s="2" t="s">
        <v>64</v>
      </c>
      <c r="N1096" s="2" t="s">
        <v>48</v>
      </c>
      <c r="O1096" s="2" t="s">
        <v>49</v>
      </c>
      <c r="P1096" s="2" t="s">
        <v>50</v>
      </c>
      <c r="Q1096">
        <f t="shared" si="87"/>
        <v>580.36</v>
      </c>
      <c r="R1096">
        <f t="shared" si="88"/>
        <v>481.69880000000001</v>
      </c>
      <c r="U1096">
        <f t="shared" si="89"/>
        <v>7295.6662896825355</v>
      </c>
    </row>
    <row r="1097" spans="1:21" ht="15.75" customHeight="1" x14ac:dyDescent="0.3">
      <c r="A1097" s="2" t="s">
        <v>1368</v>
      </c>
      <c r="B1097" s="4" t="s">
        <v>288</v>
      </c>
      <c r="C1097" s="4" t="str">
        <f t="shared" si="85"/>
        <v>Monday</v>
      </c>
      <c r="D1097" s="4" t="str">
        <f t="shared" si="86"/>
        <v>Feb-2025</v>
      </c>
      <c r="E1097" s="2" t="s">
        <v>83</v>
      </c>
      <c r="F1097" s="2" t="s">
        <v>54</v>
      </c>
      <c r="G1097" s="2" t="s">
        <v>99</v>
      </c>
      <c r="H1097" s="2" t="s">
        <v>107</v>
      </c>
      <c r="I1097" s="2">
        <v>2</v>
      </c>
      <c r="J1097" s="2">
        <v>4401.66</v>
      </c>
      <c r="K1097" s="6">
        <v>0.21</v>
      </c>
      <c r="L1097" s="2">
        <v>6954.62</v>
      </c>
      <c r="M1097" s="2" t="s">
        <v>64</v>
      </c>
      <c r="N1097" s="2" t="s">
        <v>59</v>
      </c>
      <c r="O1097" s="2" t="s">
        <v>60</v>
      </c>
      <c r="P1097" s="2" t="s">
        <v>50</v>
      </c>
      <c r="Q1097">
        <f t="shared" si="87"/>
        <v>8803.32</v>
      </c>
      <c r="R1097">
        <f t="shared" si="88"/>
        <v>6954.6228000000001</v>
      </c>
      <c r="U1097">
        <f t="shared" si="89"/>
        <v>7935.7313319672139</v>
      </c>
    </row>
    <row r="1098" spans="1:21" ht="15.75" customHeight="1" x14ac:dyDescent="0.3">
      <c r="A1098" s="2" t="s">
        <v>1369</v>
      </c>
      <c r="B1098" s="4" t="s">
        <v>297</v>
      </c>
      <c r="C1098" s="4" t="str">
        <f t="shared" si="85"/>
        <v>Thursday</v>
      </c>
      <c r="D1098" s="4" t="str">
        <f t="shared" si="86"/>
        <v>Mar-2025</v>
      </c>
      <c r="E1098" s="2" t="s">
        <v>68</v>
      </c>
      <c r="F1098" s="2" t="s">
        <v>54</v>
      </c>
      <c r="G1098" s="2" t="s">
        <v>84</v>
      </c>
      <c r="H1098" s="2" t="s">
        <v>89</v>
      </c>
      <c r="I1098" s="2">
        <v>1</v>
      </c>
      <c r="J1098" s="2">
        <v>1172.76</v>
      </c>
      <c r="K1098" s="6">
        <v>0.24</v>
      </c>
      <c r="L1098" s="2">
        <v>891.3</v>
      </c>
      <c r="M1098" s="2" t="s">
        <v>74</v>
      </c>
      <c r="N1098" s="2" t="s">
        <v>65</v>
      </c>
      <c r="O1098" s="2" t="s">
        <v>60</v>
      </c>
      <c r="P1098" s="2" t="s">
        <v>96</v>
      </c>
      <c r="Q1098">
        <f t="shared" si="87"/>
        <v>1172.76</v>
      </c>
      <c r="R1098">
        <f t="shared" si="88"/>
        <v>891.29759999999999</v>
      </c>
      <c r="U1098">
        <f t="shared" si="89"/>
        <v>7560.0974409448818</v>
      </c>
    </row>
    <row r="1099" spans="1:21" ht="15.75" customHeight="1" x14ac:dyDescent="0.3">
      <c r="A1099" s="2" t="s">
        <v>1370</v>
      </c>
      <c r="B1099" s="4" t="s">
        <v>685</v>
      </c>
      <c r="C1099" s="4" t="str">
        <f t="shared" si="85"/>
        <v>Tuesday</v>
      </c>
      <c r="D1099" s="4" t="str">
        <f t="shared" si="86"/>
        <v>Jun-2025</v>
      </c>
      <c r="E1099" s="2" t="s">
        <v>83</v>
      </c>
      <c r="F1099" s="2" t="s">
        <v>54</v>
      </c>
      <c r="G1099" s="2" t="s">
        <v>160</v>
      </c>
      <c r="H1099" s="2" t="s">
        <v>161</v>
      </c>
      <c r="I1099" s="2">
        <v>4</v>
      </c>
      <c r="J1099" s="2">
        <v>4785.95</v>
      </c>
      <c r="K1099" s="6">
        <v>0.17</v>
      </c>
      <c r="L1099" s="2">
        <v>15889.35</v>
      </c>
      <c r="M1099" s="2" t="s">
        <v>95</v>
      </c>
      <c r="N1099" s="2" t="s">
        <v>48</v>
      </c>
      <c r="O1099" s="2" t="s">
        <v>60</v>
      </c>
      <c r="P1099" s="2" t="s">
        <v>50</v>
      </c>
      <c r="Q1099">
        <f t="shared" si="87"/>
        <v>19143.8</v>
      </c>
      <c r="R1099">
        <f t="shared" si="88"/>
        <v>15889.353999999999</v>
      </c>
      <c r="U1099">
        <f t="shared" si="89"/>
        <v>7295.6662896825355</v>
      </c>
    </row>
    <row r="1100" spans="1:21" ht="15.75" customHeight="1" x14ac:dyDescent="0.3">
      <c r="A1100" s="2" t="s">
        <v>1371</v>
      </c>
      <c r="B1100" s="4" t="s">
        <v>71</v>
      </c>
      <c r="C1100" s="4" t="str">
        <f t="shared" si="85"/>
        <v>Wednesday</v>
      </c>
      <c r="D1100" s="4" t="str">
        <f t="shared" si="86"/>
        <v>Feb-2025</v>
      </c>
      <c r="E1100" s="2" t="s">
        <v>68</v>
      </c>
      <c r="F1100" s="2" t="s">
        <v>54</v>
      </c>
      <c r="G1100" s="2" t="s">
        <v>84</v>
      </c>
      <c r="H1100" s="2" t="s">
        <v>85</v>
      </c>
      <c r="I1100" s="2">
        <v>2</v>
      </c>
      <c r="J1100" s="2">
        <v>241.92</v>
      </c>
      <c r="K1100" s="6">
        <v>7.0000000000000007E-2</v>
      </c>
      <c r="L1100" s="2">
        <v>449.97</v>
      </c>
      <c r="M1100" s="2" t="s">
        <v>74</v>
      </c>
      <c r="N1100" s="2" t="s">
        <v>59</v>
      </c>
      <c r="O1100" s="2" t="s">
        <v>90</v>
      </c>
      <c r="P1100" s="2" t="s">
        <v>50</v>
      </c>
      <c r="Q1100">
        <f t="shared" si="87"/>
        <v>483.84</v>
      </c>
      <c r="R1100">
        <f t="shared" si="88"/>
        <v>449.97119999999995</v>
      </c>
      <c r="U1100">
        <f t="shared" si="89"/>
        <v>7935.7313319672139</v>
      </c>
    </row>
    <row r="1101" spans="1:21" ht="15.75" customHeight="1" x14ac:dyDescent="0.3">
      <c r="A1101" s="2" t="s">
        <v>1372</v>
      </c>
      <c r="B1101" s="4" t="s">
        <v>217</v>
      </c>
      <c r="C1101" s="4" t="str">
        <f t="shared" si="85"/>
        <v>Friday</v>
      </c>
      <c r="D1101" s="4" t="str">
        <f t="shared" si="86"/>
        <v>Jun-2025</v>
      </c>
      <c r="E1101" s="2" t="s">
        <v>43</v>
      </c>
      <c r="F1101" s="2" t="s">
        <v>72</v>
      </c>
      <c r="G1101" s="2" t="s">
        <v>160</v>
      </c>
      <c r="H1101" s="2" t="s">
        <v>180</v>
      </c>
      <c r="I1101" s="2">
        <v>4</v>
      </c>
      <c r="J1101" s="2">
        <v>2183.48</v>
      </c>
      <c r="K1101" s="6">
        <v>7.0000000000000007E-2</v>
      </c>
      <c r="L1101" s="2">
        <v>8122.55</v>
      </c>
      <c r="M1101" s="2" t="s">
        <v>74</v>
      </c>
      <c r="N1101" s="2" t="s">
        <v>65</v>
      </c>
      <c r="O1101" s="2" t="s">
        <v>90</v>
      </c>
      <c r="P1101" s="2" t="s">
        <v>50</v>
      </c>
      <c r="Q1101">
        <f t="shared" si="87"/>
        <v>8733.92</v>
      </c>
      <c r="R1101">
        <f t="shared" si="88"/>
        <v>8122.5455999999995</v>
      </c>
      <c r="U1101">
        <f t="shared" si="89"/>
        <v>7560.0974409448818</v>
      </c>
    </row>
    <row r="1102" spans="1:21" ht="15.75" customHeight="1" x14ac:dyDescent="0.3">
      <c r="A1102" s="2" t="s">
        <v>1373</v>
      </c>
      <c r="B1102" s="4" t="s">
        <v>269</v>
      </c>
      <c r="C1102" s="4" t="str">
        <f t="shared" si="85"/>
        <v>Thursday</v>
      </c>
      <c r="D1102" s="4" t="str">
        <f t="shared" si="86"/>
        <v>Jul-2025</v>
      </c>
      <c r="E1102" s="2" t="s">
        <v>53</v>
      </c>
      <c r="F1102" s="2" t="s">
        <v>77</v>
      </c>
      <c r="G1102" s="2" t="s">
        <v>99</v>
      </c>
      <c r="H1102" s="2" t="s">
        <v>107</v>
      </c>
      <c r="I1102" s="2">
        <v>4</v>
      </c>
      <c r="J1102" s="2">
        <v>1184.42</v>
      </c>
      <c r="K1102" s="6">
        <v>0.22</v>
      </c>
      <c r="L1102" s="2">
        <v>3695.39</v>
      </c>
      <c r="M1102" s="2" t="s">
        <v>81</v>
      </c>
      <c r="N1102" s="2" t="s">
        <v>65</v>
      </c>
      <c r="O1102" s="2" t="s">
        <v>49</v>
      </c>
      <c r="P1102" s="2" t="s">
        <v>142</v>
      </c>
      <c r="Q1102">
        <f t="shared" si="87"/>
        <v>4737.68</v>
      </c>
      <c r="R1102">
        <f t="shared" si="88"/>
        <v>3695.3904000000002</v>
      </c>
      <c r="U1102">
        <f t="shared" si="89"/>
        <v>7560.0974409448818</v>
      </c>
    </row>
    <row r="1103" spans="1:21" ht="15.75" customHeight="1" x14ac:dyDescent="0.3">
      <c r="A1103" s="2" t="s">
        <v>1374</v>
      </c>
      <c r="B1103" s="4" t="s">
        <v>104</v>
      </c>
      <c r="C1103" s="4" t="str">
        <f t="shared" si="85"/>
        <v>Sunday</v>
      </c>
      <c r="D1103" s="4" t="str">
        <f t="shared" si="86"/>
        <v>Jan-2025</v>
      </c>
      <c r="E1103" s="2" t="s">
        <v>88</v>
      </c>
      <c r="F1103" s="2" t="s">
        <v>44</v>
      </c>
      <c r="G1103" s="2" t="s">
        <v>45</v>
      </c>
      <c r="H1103" s="2" t="s">
        <v>63</v>
      </c>
      <c r="I1103" s="2">
        <v>1</v>
      </c>
      <c r="J1103" s="2">
        <v>4756.3599999999997</v>
      </c>
      <c r="K1103" s="6">
        <v>0.01</v>
      </c>
      <c r="L1103" s="2">
        <v>4708.8</v>
      </c>
      <c r="M1103" s="2" t="s">
        <v>64</v>
      </c>
      <c r="N1103" s="2" t="s">
        <v>59</v>
      </c>
      <c r="O1103" s="2" t="s">
        <v>60</v>
      </c>
      <c r="P1103" s="2" t="s">
        <v>142</v>
      </c>
      <c r="Q1103">
        <f t="shared" si="87"/>
        <v>4756.3599999999997</v>
      </c>
      <c r="R1103">
        <f t="shared" si="88"/>
        <v>4708.7963999999993</v>
      </c>
      <c r="U1103">
        <f t="shared" si="89"/>
        <v>7935.7313319672139</v>
      </c>
    </row>
    <row r="1104" spans="1:21" ht="15.75" customHeight="1" x14ac:dyDescent="0.3">
      <c r="A1104" s="2" t="s">
        <v>1375</v>
      </c>
      <c r="B1104" s="4" t="s">
        <v>149</v>
      </c>
      <c r="C1104" s="4" t="str">
        <f t="shared" si="85"/>
        <v>Wednesday</v>
      </c>
      <c r="D1104" s="4" t="str">
        <f t="shared" si="86"/>
        <v>Feb-2025</v>
      </c>
      <c r="E1104" s="2" t="s">
        <v>68</v>
      </c>
      <c r="F1104" s="2" t="s">
        <v>77</v>
      </c>
      <c r="G1104" s="2" t="s">
        <v>160</v>
      </c>
      <c r="H1104" s="2" t="s">
        <v>180</v>
      </c>
      <c r="I1104" s="2">
        <v>1</v>
      </c>
      <c r="J1104" s="2">
        <v>2641.38</v>
      </c>
      <c r="K1104" s="6">
        <v>0.09</v>
      </c>
      <c r="L1104" s="2">
        <v>2403.66</v>
      </c>
      <c r="M1104" s="2" t="s">
        <v>95</v>
      </c>
      <c r="N1104" s="2" t="s">
        <v>59</v>
      </c>
      <c r="O1104" s="2" t="s">
        <v>90</v>
      </c>
      <c r="P1104" s="2" t="s">
        <v>142</v>
      </c>
      <c r="Q1104">
        <f t="shared" si="87"/>
        <v>2641.38</v>
      </c>
      <c r="R1104">
        <f t="shared" si="88"/>
        <v>2403.6558</v>
      </c>
      <c r="U1104">
        <f t="shared" si="89"/>
        <v>7935.7313319672139</v>
      </c>
    </row>
    <row r="1105" spans="1:21" ht="15.75" customHeight="1" x14ac:dyDescent="0.3">
      <c r="A1105" s="2" t="s">
        <v>1376</v>
      </c>
      <c r="B1105" s="4" t="s">
        <v>223</v>
      </c>
      <c r="C1105" s="4" t="str">
        <f t="shared" si="85"/>
        <v>Monday</v>
      </c>
      <c r="D1105" s="4" t="str">
        <f t="shared" si="86"/>
        <v>Jun-2025</v>
      </c>
      <c r="E1105" s="2" t="s">
        <v>43</v>
      </c>
      <c r="F1105" s="2" t="s">
        <v>44</v>
      </c>
      <c r="G1105" s="2" t="s">
        <v>84</v>
      </c>
      <c r="H1105" s="2" t="s">
        <v>119</v>
      </c>
      <c r="I1105" s="2">
        <v>3</v>
      </c>
      <c r="J1105" s="2">
        <v>2125.64</v>
      </c>
      <c r="K1105" s="6">
        <v>0.14000000000000001</v>
      </c>
      <c r="L1105" s="2">
        <v>5484.15</v>
      </c>
      <c r="M1105" s="2" t="s">
        <v>47</v>
      </c>
      <c r="N1105" s="2" t="s">
        <v>65</v>
      </c>
      <c r="O1105" s="2" t="s">
        <v>90</v>
      </c>
      <c r="P1105" s="2" t="s">
        <v>50</v>
      </c>
      <c r="Q1105">
        <f t="shared" si="87"/>
        <v>6376.92</v>
      </c>
      <c r="R1105">
        <f t="shared" si="88"/>
        <v>5484.1512000000002</v>
      </c>
      <c r="U1105">
        <f t="shared" si="89"/>
        <v>7560.0974409448818</v>
      </c>
    </row>
    <row r="1106" spans="1:21" ht="15.75" customHeight="1" x14ac:dyDescent="0.3">
      <c r="A1106" s="2" t="s">
        <v>1377</v>
      </c>
      <c r="B1106" s="4" t="s">
        <v>145</v>
      </c>
      <c r="C1106" s="4" t="str">
        <f t="shared" si="85"/>
        <v>Monday</v>
      </c>
      <c r="D1106" s="4" t="str">
        <f t="shared" si="86"/>
        <v>Mar-2025</v>
      </c>
      <c r="E1106" s="2" t="s">
        <v>68</v>
      </c>
      <c r="F1106" s="2" t="s">
        <v>77</v>
      </c>
      <c r="G1106" s="2" t="s">
        <v>45</v>
      </c>
      <c r="H1106" s="2" t="s">
        <v>46</v>
      </c>
      <c r="I1106" s="2">
        <v>1</v>
      </c>
      <c r="J1106" s="2">
        <v>869.03</v>
      </c>
      <c r="K1106" s="6">
        <v>0.08</v>
      </c>
      <c r="L1106" s="2">
        <v>799.51</v>
      </c>
      <c r="M1106" s="2" t="s">
        <v>74</v>
      </c>
      <c r="N1106" s="2" t="s">
        <v>65</v>
      </c>
      <c r="O1106" s="2" t="s">
        <v>90</v>
      </c>
      <c r="P1106" s="2" t="s">
        <v>50</v>
      </c>
      <c r="Q1106">
        <f t="shared" si="87"/>
        <v>869.03</v>
      </c>
      <c r="R1106">
        <f t="shared" si="88"/>
        <v>799.50760000000002</v>
      </c>
      <c r="U1106">
        <f t="shared" si="89"/>
        <v>7560.0974409448818</v>
      </c>
    </row>
    <row r="1107" spans="1:21" ht="15.75" customHeight="1" x14ac:dyDescent="0.3">
      <c r="A1107" s="2" t="s">
        <v>1378</v>
      </c>
      <c r="B1107" s="4" t="s">
        <v>71</v>
      </c>
      <c r="C1107" s="4" t="str">
        <f t="shared" si="85"/>
        <v>Wednesday</v>
      </c>
      <c r="D1107" s="4" t="str">
        <f t="shared" si="86"/>
        <v>Feb-2025</v>
      </c>
      <c r="E1107" s="2" t="s">
        <v>83</v>
      </c>
      <c r="F1107" s="2" t="s">
        <v>54</v>
      </c>
      <c r="G1107" s="2" t="s">
        <v>45</v>
      </c>
      <c r="H1107" s="2" t="s">
        <v>73</v>
      </c>
      <c r="I1107" s="2">
        <v>3</v>
      </c>
      <c r="J1107" s="2">
        <v>4323.72</v>
      </c>
      <c r="K1107" s="6">
        <v>0.02</v>
      </c>
      <c r="L1107" s="2">
        <v>12711.74</v>
      </c>
      <c r="M1107" s="2" t="s">
        <v>47</v>
      </c>
      <c r="N1107" s="2" t="s">
        <v>59</v>
      </c>
      <c r="O1107" s="2" t="s">
        <v>49</v>
      </c>
      <c r="P1107" s="2" t="s">
        <v>50</v>
      </c>
      <c r="Q1107">
        <f t="shared" si="87"/>
        <v>12971.16</v>
      </c>
      <c r="R1107">
        <f t="shared" si="88"/>
        <v>12711.736799999999</v>
      </c>
      <c r="U1107">
        <f t="shared" si="89"/>
        <v>7935.7313319672139</v>
      </c>
    </row>
    <row r="1108" spans="1:21" ht="15.75" customHeight="1" x14ac:dyDescent="0.3">
      <c r="A1108" s="2" t="s">
        <v>1379</v>
      </c>
      <c r="B1108" s="4" t="s">
        <v>348</v>
      </c>
      <c r="C1108" s="4" t="str">
        <f t="shared" si="85"/>
        <v>Wednesday</v>
      </c>
      <c r="D1108" s="4" t="str">
        <f t="shared" si="86"/>
        <v>May-2025</v>
      </c>
      <c r="E1108" s="2" t="s">
        <v>53</v>
      </c>
      <c r="F1108" s="2" t="s">
        <v>54</v>
      </c>
      <c r="G1108" s="2" t="s">
        <v>57</v>
      </c>
      <c r="H1108" s="2" t="s">
        <v>110</v>
      </c>
      <c r="I1108" s="2">
        <v>2</v>
      </c>
      <c r="J1108" s="2">
        <v>4174.21</v>
      </c>
      <c r="K1108" s="6">
        <v>0.21</v>
      </c>
      <c r="L1108" s="2">
        <v>6595.25</v>
      </c>
      <c r="M1108" s="2" t="s">
        <v>64</v>
      </c>
      <c r="N1108" s="2" t="s">
        <v>65</v>
      </c>
      <c r="O1108" s="2" t="s">
        <v>60</v>
      </c>
      <c r="P1108" s="2" t="s">
        <v>50</v>
      </c>
      <c r="Q1108">
        <f t="shared" si="87"/>
        <v>8348.42</v>
      </c>
      <c r="R1108">
        <f t="shared" si="88"/>
        <v>6595.2518</v>
      </c>
      <c r="U1108">
        <f t="shared" si="89"/>
        <v>7560.0974409448818</v>
      </c>
    </row>
    <row r="1109" spans="1:21" ht="15.75" customHeight="1" x14ac:dyDescent="0.3">
      <c r="A1109" s="2" t="s">
        <v>1380</v>
      </c>
      <c r="B1109" s="4" t="s">
        <v>389</v>
      </c>
      <c r="C1109" s="4" t="str">
        <f t="shared" si="85"/>
        <v>Thursday</v>
      </c>
      <c r="D1109" s="4" t="str">
        <f t="shared" si="86"/>
        <v>Apr-2025</v>
      </c>
      <c r="E1109" s="2" t="s">
        <v>43</v>
      </c>
      <c r="F1109" s="2" t="s">
        <v>54</v>
      </c>
      <c r="G1109" s="2" t="s">
        <v>45</v>
      </c>
      <c r="H1109" s="2" t="s">
        <v>63</v>
      </c>
      <c r="I1109" s="2">
        <v>1</v>
      </c>
      <c r="J1109" s="2">
        <v>1394.92</v>
      </c>
      <c r="K1109" s="6">
        <v>0.16</v>
      </c>
      <c r="L1109" s="2">
        <v>1171.73</v>
      </c>
      <c r="M1109" s="2" t="s">
        <v>74</v>
      </c>
      <c r="N1109" s="2" t="s">
        <v>48</v>
      </c>
      <c r="O1109" s="2" t="s">
        <v>60</v>
      </c>
      <c r="P1109" s="2" t="s">
        <v>50</v>
      </c>
      <c r="Q1109">
        <f t="shared" si="87"/>
        <v>1394.92</v>
      </c>
      <c r="R1109">
        <f t="shared" si="88"/>
        <v>1171.7328</v>
      </c>
      <c r="U1109">
        <f t="shared" si="89"/>
        <v>7295.6662896825355</v>
      </c>
    </row>
    <row r="1110" spans="1:21" ht="15.75" customHeight="1" x14ac:dyDescent="0.3">
      <c r="A1110" s="2" t="s">
        <v>1381</v>
      </c>
      <c r="B1110" s="4" t="s">
        <v>321</v>
      </c>
      <c r="C1110" s="4" t="str">
        <f t="shared" si="85"/>
        <v>Wednesday</v>
      </c>
      <c r="D1110" s="4" t="str">
        <f t="shared" si="86"/>
        <v>Apr-2025</v>
      </c>
      <c r="E1110" s="2" t="s">
        <v>83</v>
      </c>
      <c r="F1110" s="2" t="s">
        <v>77</v>
      </c>
      <c r="G1110" s="2" t="s">
        <v>45</v>
      </c>
      <c r="H1110" s="2" t="s">
        <v>78</v>
      </c>
      <c r="I1110" s="2">
        <v>4</v>
      </c>
      <c r="J1110" s="2">
        <v>1493.67</v>
      </c>
      <c r="K1110" s="6">
        <v>0.18</v>
      </c>
      <c r="L1110" s="2">
        <v>4899.24</v>
      </c>
      <c r="M1110" s="2" t="s">
        <v>64</v>
      </c>
      <c r="N1110" s="2" t="s">
        <v>65</v>
      </c>
      <c r="O1110" s="2" t="s">
        <v>49</v>
      </c>
      <c r="P1110" s="2" t="s">
        <v>50</v>
      </c>
      <c r="Q1110">
        <f t="shared" si="87"/>
        <v>5974.68</v>
      </c>
      <c r="R1110">
        <f t="shared" si="88"/>
        <v>4899.2376000000004</v>
      </c>
      <c r="U1110">
        <f t="shared" si="89"/>
        <v>7560.0974409448818</v>
      </c>
    </row>
    <row r="1111" spans="1:21" ht="15.75" customHeight="1" x14ac:dyDescent="0.3">
      <c r="A1111" s="2" t="s">
        <v>1382</v>
      </c>
      <c r="B1111" s="4" t="s">
        <v>276</v>
      </c>
      <c r="C1111" s="4" t="str">
        <f t="shared" si="85"/>
        <v>Thursday</v>
      </c>
      <c r="D1111" s="4" t="str">
        <f t="shared" si="86"/>
        <v>May-2025</v>
      </c>
      <c r="E1111" s="2" t="s">
        <v>43</v>
      </c>
      <c r="F1111" s="2" t="s">
        <v>54</v>
      </c>
      <c r="G1111" s="2" t="s">
        <v>84</v>
      </c>
      <c r="H1111" s="2" t="s">
        <v>85</v>
      </c>
      <c r="I1111" s="2">
        <v>1</v>
      </c>
      <c r="J1111" s="2">
        <v>2316.12</v>
      </c>
      <c r="K1111" s="6">
        <v>0.14000000000000001</v>
      </c>
      <c r="L1111" s="2">
        <v>1991.86</v>
      </c>
      <c r="M1111" s="2" t="s">
        <v>64</v>
      </c>
      <c r="N1111" s="2" t="s">
        <v>59</v>
      </c>
      <c r="O1111" s="2" t="s">
        <v>90</v>
      </c>
      <c r="P1111" s="2" t="s">
        <v>142</v>
      </c>
      <c r="Q1111">
        <f t="shared" si="87"/>
        <v>2316.12</v>
      </c>
      <c r="R1111">
        <f t="shared" si="88"/>
        <v>1991.8631999999998</v>
      </c>
      <c r="U1111">
        <f t="shared" si="89"/>
        <v>7935.7313319672139</v>
      </c>
    </row>
    <row r="1112" spans="1:21" ht="15.75" customHeight="1" x14ac:dyDescent="0.3">
      <c r="A1112" s="2" t="s">
        <v>1383</v>
      </c>
      <c r="B1112" s="4" t="s">
        <v>556</v>
      </c>
      <c r="C1112" s="4" t="str">
        <f t="shared" si="85"/>
        <v>Monday</v>
      </c>
      <c r="D1112" s="4" t="str">
        <f t="shared" si="86"/>
        <v>May-2025</v>
      </c>
      <c r="E1112" s="2" t="s">
        <v>83</v>
      </c>
      <c r="F1112" s="2" t="s">
        <v>44</v>
      </c>
      <c r="G1112" s="2" t="s">
        <v>84</v>
      </c>
      <c r="H1112" s="2" t="s">
        <v>89</v>
      </c>
      <c r="I1112" s="2">
        <v>3</v>
      </c>
      <c r="J1112" s="2">
        <v>1728.93</v>
      </c>
      <c r="K1112" s="6">
        <v>0.2</v>
      </c>
      <c r="L1112" s="2">
        <v>4149.43</v>
      </c>
      <c r="M1112" s="2" t="s">
        <v>64</v>
      </c>
      <c r="N1112" s="2" t="s">
        <v>48</v>
      </c>
      <c r="O1112" s="2" t="s">
        <v>90</v>
      </c>
      <c r="P1112" s="2" t="s">
        <v>50</v>
      </c>
      <c r="Q1112">
        <f t="shared" si="87"/>
        <v>5186.79</v>
      </c>
      <c r="R1112">
        <f t="shared" si="88"/>
        <v>4149.4319999999998</v>
      </c>
      <c r="U1112">
        <f t="shared" si="89"/>
        <v>7295.6662896825355</v>
      </c>
    </row>
    <row r="1113" spans="1:21" ht="15.75" customHeight="1" x14ac:dyDescent="0.3">
      <c r="A1113" s="2" t="s">
        <v>1384</v>
      </c>
      <c r="B1113" s="4" t="s">
        <v>183</v>
      </c>
      <c r="C1113" s="4" t="str">
        <f t="shared" si="85"/>
        <v>Monday</v>
      </c>
      <c r="D1113" s="4" t="str">
        <f t="shared" si="86"/>
        <v>Mar-2025</v>
      </c>
      <c r="E1113" s="2" t="s">
        <v>68</v>
      </c>
      <c r="F1113" s="2" t="s">
        <v>77</v>
      </c>
      <c r="G1113" s="2" t="s">
        <v>99</v>
      </c>
      <c r="H1113" s="2" t="s">
        <v>147</v>
      </c>
      <c r="I1113" s="2">
        <v>2</v>
      </c>
      <c r="J1113" s="2">
        <v>2075.66</v>
      </c>
      <c r="K1113" s="6">
        <v>0.21</v>
      </c>
      <c r="L1113" s="2">
        <v>3279.54</v>
      </c>
      <c r="M1113" s="2" t="s">
        <v>47</v>
      </c>
      <c r="N1113" s="2" t="s">
        <v>48</v>
      </c>
      <c r="O1113" s="2" t="s">
        <v>49</v>
      </c>
      <c r="P1113" s="2" t="s">
        <v>50</v>
      </c>
      <c r="Q1113">
        <f t="shared" si="87"/>
        <v>4151.32</v>
      </c>
      <c r="R1113">
        <f t="shared" si="88"/>
        <v>3279.5427999999997</v>
      </c>
      <c r="U1113">
        <f t="shared" si="89"/>
        <v>7295.6662896825355</v>
      </c>
    </row>
    <row r="1114" spans="1:21" ht="15.75" customHeight="1" x14ac:dyDescent="0.3">
      <c r="A1114" s="2" t="s">
        <v>1385</v>
      </c>
      <c r="B1114" s="4" t="s">
        <v>178</v>
      </c>
      <c r="C1114" s="4" t="str">
        <f t="shared" si="85"/>
        <v>Sunday</v>
      </c>
      <c r="D1114" s="4" t="str">
        <f t="shared" si="86"/>
        <v>Mar-2025</v>
      </c>
      <c r="E1114" s="2" t="s">
        <v>83</v>
      </c>
      <c r="F1114" s="2" t="s">
        <v>54</v>
      </c>
      <c r="G1114" s="2" t="s">
        <v>84</v>
      </c>
      <c r="H1114" s="2" t="s">
        <v>89</v>
      </c>
      <c r="I1114" s="2">
        <v>3</v>
      </c>
      <c r="J1114" s="2">
        <v>4188.18</v>
      </c>
      <c r="K1114" s="6">
        <v>0.01</v>
      </c>
      <c r="L1114" s="2">
        <v>12438.89</v>
      </c>
      <c r="M1114" s="2" t="s">
        <v>81</v>
      </c>
      <c r="N1114" s="2" t="s">
        <v>59</v>
      </c>
      <c r="O1114" s="2" t="s">
        <v>49</v>
      </c>
      <c r="P1114" s="2" t="s">
        <v>69</v>
      </c>
      <c r="Q1114">
        <f t="shared" si="87"/>
        <v>12564.54</v>
      </c>
      <c r="R1114">
        <f t="shared" si="88"/>
        <v>12438.894600000001</v>
      </c>
      <c r="U1114">
        <f t="shared" si="89"/>
        <v>7935.7313319672139</v>
      </c>
    </row>
    <row r="1115" spans="1:21" ht="15.75" customHeight="1" x14ac:dyDescent="0.3">
      <c r="A1115" s="2" t="s">
        <v>1386</v>
      </c>
      <c r="B1115" s="4" t="s">
        <v>114</v>
      </c>
      <c r="C1115" s="4" t="str">
        <f t="shared" si="85"/>
        <v>Wednesday</v>
      </c>
      <c r="D1115" s="4" t="str">
        <f t="shared" si="86"/>
        <v>Jan-2025</v>
      </c>
      <c r="E1115" s="2" t="s">
        <v>68</v>
      </c>
      <c r="F1115" s="2" t="s">
        <v>54</v>
      </c>
      <c r="G1115" s="2" t="s">
        <v>160</v>
      </c>
      <c r="H1115" s="2" t="s">
        <v>161</v>
      </c>
      <c r="I1115" s="2">
        <v>4</v>
      </c>
      <c r="J1115" s="2">
        <v>1633.78</v>
      </c>
      <c r="K1115" s="6">
        <v>0.16</v>
      </c>
      <c r="L1115" s="2">
        <v>5489.5</v>
      </c>
      <c r="M1115" s="2" t="s">
        <v>74</v>
      </c>
      <c r="N1115" s="2" t="s">
        <v>59</v>
      </c>
      <c r="O1115" s="2" t="s">
        <v>60</v>
      </c>
      <c r="P1115" s="2" t="s">
        <v>50</v>
      </c>
      <c r="Q1115">
        <f t="shared" si="87"/>
        <v>6535.12</v>
      </c>
      <c r="R1115">
        <f t="shared" si="88"/>
        <v>5489.5007999999998</v>
      </c>
      <c r="U1115">
        <f t="shared" si="89"/>
        <v>7935.7313319672139</v>
      </c>
    </row>
    <row r="1116" spans="1:21" ht="15.75" customHeight="1" x14ac:dyDescent="0.3">
      <c r="A1116" s="2" t="s">
        <v>1387</v>
      </c>
      <c r="B1116" s="4" t="s">
        <v>363</v>
      </c>
      <c r="C1116" s="4" t="str">
        <f t="shared" si="85"/>
        <v>Tuesday</v>
      </c>
      <c r="D1116" s="4" t="str">
        <f t="shared" si="86"/>
        <v>Apr-2025</v>
      </c>
      <c r="E1116" s="2" t="s">
        <v>53</v>
      </c>
      <c r="F1116" s="2" t="s">
        <v>44</v>
      </c>
      <c r="G1116" s="2" t="s">
        <v>57</v>
      </c>
      <c r="H1116" s="2" t="s">
        <v>128</v>
      </c>
      <c r="I1116" s="2">
        <v>1</v>
      </c>
      <c r="J1116" s="2">
        <v>1940.86</v>
      </c>
      <c r="K1116" s="6">
        <v>0.19</v>
      </c>
      <c r="L1116" s="2">
        <v>1572.1</v>
      </c>
      <c r="M1116" s="2" t="s">
        <v>74</v>
      </c>
      <c r="N1116" s="2" t="s">
        <v>59</v>
      </c>
      <c r="O1116" s="2" t="s">
        <v>90</v>
      </c>
      <c r="P1116" s="2" t="s">
        <v>50</v>
      </c>
      <c r="Q1116">
        <f t="shared" si="87"/>
        <v>1940.86</v>
      </c>
      <c r="R1116">
        <f t="shared" si="88"/>
        <v>1572.0966000000001</v>
      </c>
      <c r="U1116">
        <f t="shared" si="89"/>
        <v>7935.7313319672139</v>
      </c>
    </row>
    <row r="1117" spans="1:21" ht="15.75" customHeight="1" x14ac:dyDescent="0.3">
      <c r="A1117" s="2" t="s">
        <v>1388</v>
      </c>
      <c r="B1117" s="4" t="s">
        <v>685</v>
      </c>
      <c r="C1117" s="4" t="str">
        <f t="shared" si="85"/>
        <v>Tuesday</v>
      </c>
      <c r="D1117" s="4" t="str">
        <f t="shared" si="86"/>
        <v>Jun-2025</v>
      </c>
      <c r="E1117" s="2" t="s">
        <v>53</v>
      </c>
      <c r="F1117" s="2" t="s">
        <v>54</v>
      </c>
      <c r="G1117" s="2" t="s">
        <v>84</v>
      </c>
      <c r="H1117" s="2" t="s">
        <v>93</v>
      </c>
      <c r="I1117" s="2">
        <v>2</v>
      </c>
      <c r="J1117" s="2">
        <v>3168.21</v>
      </c>
      <c r="K1117" s="6">
        <v>0.13</v>
      </c>
      <c r="L1117" s="2">
        <v>5512.69</v>
      </c>
      <c r="M1117" s="2" t="s">
        <v>74</v>
      </c>
      <c r="N1117" s="2" t="s">
        <v>65</v>
      </c>
      <c r="O1117" s="2" t="s">
        <v>90</v>
      </c>
      <c r="P1117" s="2" t="s">
        <v>50</v>
      </c>
      <c r="Q1117">
        <f t="shared" si="87"/>
        <v>6336.42</v>
      </c>
      <c r="R1117">
        <f t="shared" si="88"/>
        <v>5512.6854000000003</v>
      </c>
      <c r="U1117">
        <f t="shared" si="89"/>
        <v>7560.0974409448818</v>
      </c>
    </row>
    <row r="1118" spans="1:21" ht="15.75" customHeight="1" x14ac:dyDescent="0.3">
      <c r="A1118" s="2" t="s">
        <v>1389</v>
      </c>
      <c r="B1118" s="4" t="s">
        <v>922</v>
      </c>
      <c r="C1118" s="4" t="str">
        <f t="shared" si="85"/>
        <v>Friday</v>
      </c>
      <c r="D1118" s="4" t="str">
        <f t="shared" si="86"/>
        <v>Mar-2025</v>
      </c>
      <c r="E1118" s="2" t="s">
        <v>83</v>
      </c>
      <c r="F1118" s="2" t="s">
        <v>77</v>
      </c>
      <c r="G1118" s="2" t="s">
        <v>160</v>
      </c>
      <c r="H1118" s="2" t="s">
        <v>193</v>
      </c>
      <c r="I1118" s="2">
        <v>3</v>
      </c>
      <c r="J1118" s="2">
        <v>2660.15</v>
      </c>
      <c r="K1118" s="6">
        <v>0.15</v>
      </c>
      <c r="L1118" s="2">
        <v>6783.38</v>
      </c>
      <c r="M1118" s="2" t="s">
        <v>81</v>
      </c>
      <c r="N1118" s="2" t="s">
        <v>59</v>
      </c>
      <c r="O1118" s="2" t="s">
        <v>60</v>
      </c>
      <c r="P1118" s="2" t="s">
        <v>50</v>
      </c>
      <c r="Q1118">
        <f t="shared" si="87"/>
        <v>7980.4500000000007</v>
      </c>
      <c r="R1118">
        <f t="shared" si="88"/>
        <v>6783.3825000000006</v>
      </c>
      <c r="U1118">
        <f t="shared" si="89"/>
        <v>7935.7313319672139</v>
      </c>
    </row>
    <row r="1119" spans="1:21" ht="15.75" customHeight="1" x14ac:dyDescent="0.3">
      <c r="A1119" s="2" t="s">
        <v>1390</v>
      </c>
      <c r="B1119" s="4" t="s">
        <v>611</v>
      </c>
      <c r="C1119" s="4" t="str">
        <f t="shared" si="85"/>
        <v>Friday</v>
      </c>
      <c r="D1119" s="4" t="str">
        <f t="shared" si="86"/>
        <v>Feb-2025</v>
      </c>
      <c r="E1119" s="2" t="s">
        <v>68</v>
      </c>
      <c r="F1119" s="2" t="s">
        <v>77</v>
      </c>
      <c r="G1119" s="2" t="s">
        <v>57</v>
      </c>
      <c r="H1119" s="2" t="s">
        <v>110</v>
      </c>
      <c r="I1119" s="2">
        <v>5</v>
      </c>
      <c r="J1119" s="2">
        <v>1331.07</v>
      </c>
      <c r="K1119" s="6">
        <v>0.12</v>
      </c>
      <c r="L1119" s="2">
        <v>5856.71</v>
      </c>
      <c r="M1119" s="2" t="s">
        <v>81</v>
      </c>
      <c r="N1119" s="2" t="s">
        <v>59</v>
      </c>
      <c r="O1119" s="2" t="s">
        <v>60</v>
      </c>
      <c r="P1119" s="2" t="s">
        <v>50</v>
      </c>
      <c r="Q1119">
        <f t="shared" si="87"/>
        <v>6655.3499999999995</v>
      </c>
      <c r="R1119">
        <f t="shared" si="88"/>
        <v>5856.7079999999996</v>
      </c>
      <c r="U1119">
        <f t="shared" si="89"/>
        <v>7935.7313319672139</v>
      </c>
    </row>
    <row r="1120" spans="1:21" ht="15.75" customHeight="1" x14ac:dyDescent="0.3">
      <c r="A1120" s="2" t="s">
        <v>1391</v>
      </c>
      <c r="B1120" s="4" t="s">
        <v>458</v>
      </c>
      <c r="C1120" s="4" t="str">
        <f t="shared" si="85"/>
        <v>Monday</v>
      </c>
      <c r="D1120" s="4" t="str">
        <f t="shared" si="86"/>
        <v>Apr-2025</v>
      </c>
      <c r="E1120" s="2" t="s">
        <v>43</v>
      </c>
      <c r="F1120" s="2" t="s">
        <v>72</v>
      </c>
      <c r="G1120" s="2" t="s">
        <v>84</v>
      </c>
      <c r="H1120" s="2" t="s">
        <v>93</v>
      </c>
      <c r="I1120" s="2">
        <v>2</v>
      </c>
      <c r="J1120" s="2">
        <v>2405.42</v>
      </c>
      <c r="K1120" s="6">
        <v>0.25</v>
      </c>
      <c r="L1120" s="2">
        <v>3608.13</v>
      </c>
      <c r="M1120" s="2" t="s">
        <v>74</v>
      </c>
      <c r="N1120" s="2" t="s">
        <v>48</v>
      </c>
      <c r="O1120" s="2" t="s">
        <v>90</v>
      </c>
      <c r="P1120" s="2" t="s">
        <v>50</v>
      </c>
      <c r="Q1120">
        <f t="shared" si="87"/>
        <v>4810.84</v>
      </c>
      <c r="R1120">
        <f t="shared" si="88"/>
        <v>3608.13</v>
      </c>
      <c r="U1120">
        <f t="shared" si="89"/>
        <v>7295.6662896825355</v>
      </c>
    </row>
    <row r="1121" spans="1:21" ht="15.75" customHeight="1" x14ac:dyDescent="0.3">
      <c r="A1121" s="2" t="s">
        <v>1392</v>
      </c>
      <c r="B1121" s="4" t="s">
        <v>174</v>
      </c>
      <c r="C1121" s="4" t="str">
        <f t="shared" si="85"/>
        <v>Thursday</v>
      </c>
      <c r="D1121" s="4" t="str">
        <f t="shared" si="86"/>
        <v>Feb-2025</v>
      </c>
      <c r="E1121" s="2" t="s">
        <v>68</v>
      </c>
      <c r="F1121" s="2" t="s">
        <v>44</v>
      </c>
      <c r="G1121" s="2" t="s">
        <v>99</v>
      </c>
      <c r="H1121" s="2" t="s">
        <v>100</v>
      </c>
      <c r="I1121" s="2">
        <v>1</v>
      </c>
      <c r="J1121" s="2">
        <v>399.43</v>
      </c>
      <c r="K1121" s="6">
        <v>0.12</v>
      </c>
      <c r="L1121" s="2">
        <v>351.5</v>
      </c>
      <c r="M1121" s="2" t="s">
        <v>74</v>
      </c>
      <c r="N1121" s="2" t="s">
        <v>65</v>
      </c>
      <c r="O1121" s="2" t="s">
        <v>90</v>
      </c>
      <c r="P1121" s="2" t="s">
        <v>50</v>
      </c>
      <c r="Q1121">
        <f t="shared" si="87"/>
        <v>399.43</v>
      </c>
      <c r="R1121">
        <f t="shared" si="88"/>
        <v>351.4984</v>
      </c>
      <c r="U1121">
        <f t="shared" si="89"/>
        <v>7560.0974409448818</v>
      </c>
    </row>
    <row r="1122" spans="1:21" ht="15.75" customHeight="1" x14ac:dyDescent="0.3">
      <c r="A1122" s="2" t="s">
        <v>1393</v>
      </c>
      <c r="B1122" s="4" t="s">
        <v>261</v>
      </c>
      <c r="C1122" s="4" t="str">
        <f t="shared" si="85"/>
        <v>Wednesday</v>
      </c>
      <c r="D1122" s="4" t="str">
        <f t="shared" si="86"/>
        <v>Mar-2025</v>
      </c>
      <c r="E1122" s="2" t="s">
        <v>43</v>
      </c>
      <c r="F1122" s="2" t="s">
        <v>72</v>
      </c>
      <c r="G1122" s="2" t="s">
        <v>57</v>
      </c>
      <c r="H1122" s="2" t="s">
        <v>110</v>
      </c>
      <c r="I1122" s="2">
        <v>3</v>
      </c>
      <c r="J1122" s="2">
        <v>1492.52</v>
      </c>
      <c r="K1122" s="6">
        <v>0.23</v>
      </c>
      <c r="L1122" s="2">
        <v>3447.72</v>
      </c>
      <c r="M1122" s="2" t="s">
        <v>95</v>
      </c>
      <c r="N1122" s="2" t="s">
        <v>48</v>
      </c>
      <c r="O1122" s="2" t="s">
        <v>60</v>
      </c>
      <c r="P1122" s="2" t="s">
        <v>50</v>
      </c>
      <c r="Q1122">
        <f t="shared" si="87"/>
        <v>4477.5599999999995</v>
      </c>
      <c r="R1122">
        <f t="shared" si="88"/>
        <v>3447.7211999999995</v>
      </c>
      <c r="U1122">
        <f t="shared" si="89"/>
        <v>7295.6662896825355</v>
      </c>
    </row>
    <row r="1123" spans="1:21" ht="15.75" customHeight="1" x14ac:dyDescent="0.3">
      <c r="A1123" s="2" t="s">
        <v>1394</v>
      </c>
      <c r="B1123" s="4" t="s">
        <v>851</v>
      </c>
      <c r="C1123" s="4" t="str">
        <f t="shared" si="85"/>
        <v>Friday</v>
      </c>
      <c r="D1123" s="4" t="str">
        <f t="shared" si="86"/>
        <v>Jun-2025</v>
      </c>
      <c r="E1123" s="2" t="s">
        <v>68</v>
      </c>
      <c r="F1123" s="2" t="s">
        <v>77</v>
      </c>
      <c r="G1123" s="2" t="s">
        <v>84</v>
      </c>
      <c r="H1123" s="2" t="s">
        <v>89</v>
      </c>
      <c r="I1123" s="2">
        <v>2</v>
      </c>
      <c r="J1123" s="2">
        <v>479.63</v>
      </c>
      <c r="K1123" s="6">
        <v>0.04</v>
      </c>
      <c r="L1123" s="2">
        <v>920.89</v>
      </c>
      <c r="M1123" s="2" t="s">
        <v>64</v>
      </c>
      <c r="N1123" s="2" t="s">
        <v>59</v>
      </c>
      <c r="O1123" s="2" t="s">
        <v>49</v>
      </c>
      <c r="P1123" s="2" t="s">
        <v>50</v>
      </c>
      <c r="Q1123">
        <f t="shared" si="87"/>
        <v>959.26</v>
      </c>
      <c r="R1123">
        <f t="shared" si="88"/>
        <v>920.88959999999997</v>
      </c>
      <c r="U1123">
        <f t="shared" si="89"/>
        <v>7935.7313319672139</v>
      </c>
    </row>
    <row r="1124" spans="1:21" ht="15.75" customHeight="1" x14ac:dyDescent="0.3">
      <c r="A1124" s="2" t="s">
        <v>1395</v>
      </c>
      <c r="B1124" s="4" t="s">
        <v>722</v>
      </c>
      <c r="C1124" s="4" t="str">
        <f t="shared" si="85"/>
        <v>Saturday</v>
      </c>
      <c r="D1124" s="4" t="str">
        <f t="shared" si="86"/>
        <v>Feb-2025</v>
      </c>
      <c r="E1124" s="2" t="s">
        <v>88</v>
      </c>
      <c r="F1124" s="2" t="s">
        <v>72</v>
      </c>
      <c r="G1124" s="2" t="s">
        <v>160</v>
      </c>
      <c r="H1124" s="2" t="s">
        <v>193</v>
      </c>
      <c r="I1124" s="2">
        <v>4</v>
      </c>
      <c r="J1124" s="2">
        <v>1717.78</v>
      </c>
      <c r="K1124" s="6">
        <v>0.19</v>
      </c>
      <c r="L1124" s="2">
        <v>5565.61</v>
      </c>
      <c r="M1124" s="2" t="s">
        <v>64</v>
      </c>
      <c r="N1124" s="2" t="s">
        <v>59</v>
      </c>
      <c r="O1124" s="2" t="s">
        <v>49</v>
      </c>
      <c r="P1124" s="2" t="s">
        <v>96</v>
      </c>
      <c r="Q1124">
        <f t="shared" si="87"/>
        <v>6871.12</v>
      </c>
      <c r="R1124">
        <f t="shared" si="88"/>
        <v>5565.6072000000004</v>
      </c>
      <c r="U1124">
        <f t="shared" si="89"/>
        <v>7935.7313319672139</v>
      </c>
    </row>
    <row r="1125" spans="1:21" ht="15.75" customHeight="1" x14ac:dyDescent="0.3">
      <c r="A1125" s="2" t="s">
        <v>1396</v>
      </c>
      <c r="B1125" s="4" t="s">
        <v>169</v>
      </c>
      <c r="C1125" s="4" t="str">
        <f t="shared" si="85"/>
        <v>Monday</v>
      </c>
      <c r="D1125" s="4" t="str">
        <f t="shared" si="86"/>
        <v>Mar-2025</v>
      </c>
      <c r="E1125" s="2" t="s">
        <v>88</v>
      </c>
      <c r="F1125" s="2" t="s">
        <v>77</v>
      </c>
      <c r="G1125" s="2" t="s">
        <v>57</v>
      </c>
      <c r="H1125" s="2" t="s">
        <v>141</v>
      </c>
      <c r="I1125" s="2">
        <v>2</v>
      </c>
      <c r="J1125" s="2">
        <v>4946.53</v>
      </c>
      <c r="K1125" s="6">
        <v>0.02</v>
      </c>
      <c r="L1125" s="2">
        <v>9695.2000000000007</v>
      </c>
      <c r="M1125" s="2" t="s">
        <v>47</v>
      </c>
      <c r="N1125" s="2" t="s">
        <v>48</v>
      </c>
      <c r="O1125" s="2" t="s">
        <v>49</v>
      </c>
      <c r="P1125" s="2" t="s">
        <v>50</v>
      </c>
      <c r="Q1125">
        <f t="shared" si="87"/>
        <v>9893.06</v>
      </c>
      <c r="R1125">
        <f t="shared" si="88"/>
        <v>9695.1988000000001</v>
      </c>
      <c r="U1125">
        <f t="shared" si="89"/>
        <v>7295.6662896825355</v>
      </c>
    </row>
    <row r="1126" spans="1:21" ht="15.75" customHeight="1" x14ac:dyDescent="0.3">
      <c r="A1126" s="2" t="s">
        <v>1397</v>
      </c>
      <c r="B1126" s="4" t="s">
        <v>149</v>
      </c>
      <c r="C1126" s="4" t="str">
        <f t="shared" si="85"/>
        <v>Wednesday</v>
      </c>
      <c r="D1126" s="4" t="str">
        <f t="shared" si="86"/>
        <v>Feb-2025</v>
      </c>
      <c r="E1126" s="2" t="s">
        <v>43</v>
      </c>
      <c r="F1126" s="2" t="s">
        <v>54</v>
      </c>
      <c r="G1126" s="2" t="s">
        <v>84</v>
      </c>
      <c r="H1126" s="2" t="s">
        <v>93</v>
      </c>
      <c r="I1126" s="2">
        <v>2</v>
      </c>
      <c r="J1126" s="2">
        <v>2607.36</v>
      </c>
      <c r="K1126" s="6">
        <v>0.11</v>
      </c>
      <c r="L1126" s="2">
        <v>4641.1000000000004</v>
      </c>
      <c r="M1126" s="2" t="s">
        <v>95</v>
      </c>
      <c r="N1126" s="2" t="s">
        <v>48</v>
      </c>
      <c r="O1126" s="2" t="s">
        <v>49</v>
      </c>
      <c r="P1126" s="2" t="s">
        <v>50</v>
      </c>
      <c r="Q1126">
        <f t="shared" si="87"/>
        <v>5214.72</v>
      </c>
      <c r="R1126">
        <f t="shared" si="88"/>
        <v>4641.1008000000002</v>
      </c>
      <c r="U1126">
        <f t="shared" si="89"/>
        <v>7295.6662896825355</v>
      </c>
    </row>
    <row r="1127" spans="1:21" ht="15.75" customHeight="1" x14ac:dyDescent="0.3">
      <c r="A1127" s="2" t="s">
        <v>1398</v>
      </c>
      <c r="B1127" s="4" t="s">
        <v>323</v>
      </c>
      <c r="C1127" s="4" t="str">
        <f t="shared" si="85"/>
        <v>Sunday</v>
      </c>
      <c r="D1127" s="4" t="str">
        <f t="shared" si="86"/>
        <v>Jun-2025</v>
      </c>
      <c r="E1127" s="2" t="s">
        <v>88</v>
      </c>
      <c r="F1127" s="2" t="s">
        <v>72</v>
      </c>
      <c r="G1127" s="2" t="s">
        <v>57</v>
      </c>
      <c r="H1127" s="2" t="s">
        <v>128</v>
      </c>
      <c r="I1127" s="2">
        <v>4</v>
      </c>
      <c r="J1127" s="2">
        <v>3892.21</v>
      </c>
      <c r="K1127" s="6">
        <v>0.18</v>
      </c>
      <c r="L1127" s="2">
        <v>12766.45</v>
      </c>
      <c r="M1127" s="2" t="s">
        <v>64</v>
      </c>
      <c r="N1127" s="2" t="s">
        <v>65</v>
      </c>
      <c r="O1127" s="2" t="s">
        <v>60</v>
      </c>
      <c r="P1127" s="2" t="s">
        <v>142</v>
      </c>
      <c r="Q1127">
        <f t="shared" si="87"/>
        <v>15568.84</v>
      </c>
      <c r="R1127">
        <f t="shared" si="88"/>
        <v>12766.448800000002</v>
      </c>
      <c r="U1127">
        <f t="shared" si="89"/>
        <v>7560.0974409448818</v>
      </c>
    </row>
    <row r="1128" spans="1:21" ht="15.75" customHeight="1" x14ac:dyDescent="0.3">
      <c r="A1128" s="2" t="s">
        <v>1399</v>
      </c>
      <c r="B1128" s="4" t="s">
        <v>382</v>
      </c>
      <c r="C1128" s="4" t="str">
        <f t="shared" si="85"/>
        <v>Monday</v>
      </c>
      <c r="D1128" s="4" t="str">
        <f t="shared" si="86"/>
        <v>Apr-2025</v>
      </c>
      <c r="E1128" s="2" t="s">
        <v>68</v>
      </c>
      <c r="F1128" s="2" t="s">
        <v>54</v>
      </c>
      <c r="G1128" s="2" t="s">
        <v>160</v>
      </c>
      <c r="H1128" s="2" t="s">
        <v>193</v>
      </c>
      <c r="I1128" s="2">
        <v>3</v>
      </c>
      <c r="J1128" s="2">
        <v>3585.6</v>
      </c>
      <c r="K1128" s="6">
        <v>0.21</v>
      </c>
      <c r="L1128" s="2">
        <v>8497.8700000000008</v>
      </c>
      <c r="M1128" s="2" t="s">
        <v>47</v>
      </c>
      <c r="N1128" s="2" t="s">
        <v>48</v>
      </c>
      <c r="O1128" s="2" t="s">
        <v>49</v>
      </c>
      <c r="P1128" s="2" t="s">
        <v>50</v>
      </c>
      <c r="Q1128">
        <f t="shared" si="87"/>
        <v>10756.8</v>
      </c>
      <c r="R1128">
        <f t="shared" si="88"/>
        <v>8497.8719999999994</v>
      </c>
      <c r="U1128">
        <f t="shared" si="89"/>
        <v>7295.6662896825355</v>
      </c>
    </row>
    <row r="1129" spans="1:21" ht="15.75" customHeight="1" x14ac:dyDescent="0.3">
      <c r="A1129" s="2" t="s">
        <v>1400</v>
      </c>
      <c r="B1129" s="4" t="s">
        <v>138</v>
      </c>
      <c r="C1129" s="4" t="str">
        <f t="shared" si="85"/>
        <v>Monday</v>
      </c>
      <c r="D1129" s="4" t="str">
        <f t="shared" si="86"/>
        <v>May-2025</v>
      </c>
      <c r="E1129" s="2" t="s">
        <v>68</v>
      </c>
      <c r="F1129" s="2" t="s">
        <v>72</v>
      </c>
      <c r="G1129" s="2" t="s">
        <v>160</v>
      </c>
      <c r="H1129" s="2" t="s">
        <v>193</v>
      </c>
      <c r="I1129" s="2">
        <v>3</v>
      </c>
      <c r="J1129" s="2">
        <v>972.26</v>
      </c>
      <c r="K1129" s="6">
        <v>0.22</v>
      </c>
      <c r="L1129" s="2">
        <v>2275.09</v>
      </c>
      <c r="M1129" s="2" t="s">
        <v>74</v>
      </c>
      <c r="N1129" s="2" t="s">
        <v>59</v>
      </c>
      <c r="O1129" s="2" t="s">
        <v>60</v>
      </c>
      <c r="P1129" s="2" t="s">
        <v>50</v>
      </c>
      <c r="Q1129">
        <f t="shared" si="87"/>
        <v>2916.7799999999997</v>
      </c>
      <c r="R1129">
        <f t="shared" si="88"/>
        <v>2275.0884000000001</v>
      </c>
      <c r="U1129">
        <f t="shared" si="89"/>
        <v>7935.7313319672139</v>
      </c>
    </row>
    <row r="1130" spans="1:21" ht="15.75" customHeight="1" x14ac:dyDescent="0.3">
      <c r="A1130" s="2" t="s">
        <v>1401</v>
      </c>
      <c r="B1130" s="4" t="s">
        <v>323</v>
      </c>
      <c r="C1130" s="4" t="str">
        <f t="shared" si="85"/>
        <v>Sunday</v>
      </c>
      <c r="D1130" s="4" t="str">
        <f t="shared" si="86"/>
        <v>Jun-2025</v>
      </c>
      <c r="E1130" s="2" t="s">
        <v>83</v>
      </c>
      <c r="F1130" s="2" t="s">
        <v>44</v>
      </c>
      <c r="G1130" s="2" t="s">
        <v>99</v>
      </c>
      <c r="H1130" s="2" t="s">
        <v>122</v>
      </c>
      <c r="I1130" s="2">
        <v>1</v>
      </c>
      <c r="J1130" s="2">
        <v>1059.5999999999999</v>
      </c>
      <c r="K1130" s="6">
        <v>0.09</v>
      </c>
      <c r="L1130" s="2">
        <v>964.24</v>
      </c>
      <c r="M1130" s="2" t="s">
        <v>81</v>
      </c>
      <c r="N1130" s="2" t="s">
        <v>48</v>
      </c>
      <c r="O1130" s="2" t="s">
        <v>90</v>
      </c>
      <c r="P1130" s="2" t="s">
        <v>50</v>
      </c>
      <c r="Q1130">
        <f t="shared" si="87"/>
        <v>1059.5999999999999</v>
      </c>
      <c r="R1130">
        <f t="shared" si="88"/>
        <v>964.23599999999999</v>
      </c>
      <c r="U1130">
        <f t="shared" si="89"/>
        <v>7295.6662896825355</v>
      </c>
    </row>
    <row r="1131" spans="1:21" ht="15.75" customHeight="1" x14ac:dyDescent="0.3">
      <c r="A1131" s="2" t="s">
        <v>1402</v>
      </c>
      <c r="B1131" s="4" t="s">
        <v>67</v>
      </c>
      <c r="C1131" s="4" t="str">
        <f t="shared" si="85"/>
        <v>Tuesday</v>
      </c>
      <c r="D1131" s="4" t="str">
        <f t="shared" si="86"/>
        <v>Feb-2025</v>
      </c>
      <c r="E1131" s="2" t="s">
        <v>43</v>
      </c>
      <c r="F1131" s="2" t="s">
        <v>54</v>
      </c>
      <c r="G1131" s="2" t="s">
        <v>160</v>
      </c>
      <c r="H1131" s="2" t="s">
        <v>193</v>
      </c>
      <c r="I1131" s="2">
        <v>1</v>
      </c>
      <c r="J1131" s="2">
        <v>3073.19</v>
      </c>
      <c r="K1131" s="6">
        <v>0.01</v>
      </c>
      <c r="L1131" s="2">
        <v>3042.46</v>
      </c>
      <c r="M1131" s="2" t="s">
        <v>81</v>
      </c>
      <c r="N1131" s="2" t="s">
        <v>59</v>
      </c>
      <c r="O1131" s="2" t="s">
        <v>60</v>
      </c>
      <c r="P1131" s="2" t="s">
        <v>50</v>
      </c>
      <c r="Q1131">
        <f t="shared" si="87"/>
        <v>3073.19</v>
      </c>
      <c r="R1131">
        <f t="shared" si="88"/>
        <v>3042.4580999999998</v>
      </c>
      <c r="U1131">
        <f t="shared" si="89"/>
        <v>7935.7313319672139</v>
      </c>
    </row>
    <row r="1132" spans="1:21" ht="15.75" customHeight="1" x14ac:dyDescent="0.3">
      <c r="A1132" s="2" t="s">
        <v>1403</v>
      </c>
      <c r="B1132" s="4" t="s">
        <v>213</v>
      </c>
      <c r="C1132" s="4" t="str">
        <f t="shared" si="85"/>
        <v>Sunday</v>
      </c>
      <c r="D1132" s="4" t="str">
        <f t="shared" si="86"/>
        <v>Apr-2025</v>
      </c>
      <c r="E1132" s="2" t="s">
        <v>53</v>
      </c>
      <c r="F1132" s="2" t="s">
        <v>77</v>
      </c>
      <c r="G1132" s="2" t="s">
        <v>160</v>
      </c>
      <c r="H1132" s="2" t="s">
        <v>180</v>
      </c>
      <c r="I1132" s="2">
        <v>4</v>
      </c>
      <c r="J1132" s="2">
        <v>4986.43</v>
      </c>
      <c r="K1132" s="6">
        <v>0.16</v>
      </c>
      <c r="L1132" s="2">
        <v>16754.400000000001</v>
      </c>
      <c r="M1132" s="2" t="s">
        <v>64</v>
      </c>
      <c r="N1132" s="2" t="s">
        <v>48</v>
      </c>
      <c r="O1132" s="2" t="s">
        <v>60</v>
      </c>
      <c r="P1132" s="2" t="s">
        <v>50</v>
      </c>
      <c r="Q1132">
        <f t="shared" si="87"/>
        <v>19945.72</v>
      </c>
      <c r="R1132">
        <f t="shared" si="88"/>
        <v>16754.4048</v>
      </c>
      <c r="U1132">
        <f t="shared" si="89"/>
        <v>7295.6662896825355</v>
      </c>
    </row>
    <row r="1133" spans="1:21" ht="15.75" customHeight="1" x14ac:dyDescent="0.3">
      <c r="A1133" s="2" t="s">
        <v>1404</v>
      </c>
      <c r="B1133" s="4" t="s">
        <v>155</v>
      </c>
      <c r="C1133" s="4" t="str">
        <f t="shared" si="85"/>
        <v>Saturday</v>
      </c>
      <c r="D1133" s="4" t="str">
        <f t="shared" si="86"/>
        <v>Jan-2025</v>
      </c>
      <c r="E1133" s="2" t="s">
        <v>53</v>
      </c>
      <c r="F1133" s="2" t="s">
        <v>77</v>
      </c>
      <c r="G1133" s="2" t="s">
        <v>57</v>
      </c>
      <c r="H1133" s="2" t="s">
        <v>128</v>
      </c>
      <c r="I1133" s="2">
        <v>5</v>
      </c>
      <c r="J1133" s="2">
        <v>4481.8999999999996</v>
      </c>
      <c r="K1133" s="6">
        <v>0.04</v>
      </c>
      <c r="L1133" s="2">
        <v>21513.119999999999</v>
      </c>
      <c r="M1133" s="2" t="s">
        <v>81</v>
      </c>
      <c r="N1133" s="2" t="s">
        <v>48</v>
      </c>
      <c r="O1133" s="2" t="s">
        <v>49</v>
      </c>
      <c r="P1133" s="2" t="s">
        <v>69</v>
      </c>
      <c r="Q1133">
        <f t="shared" si="87"/>
        <v>22409.5</v>
      </c>
      <c r="R1133">
        <f t="shared" si="88"/>
        <v>21513.119999999999</v>
      </c>
      <c r="U1133">
        <f t="shared" si="89"/>
        <v>7295.6662896825355</v>
      </c>
    </row>
    <row r="1134" spans="1:21" ht="15.75" customHeight="1" x14ac:dyDescent="0.3">
      <c r="A1134" s="2" t="s">
        <v>1405</v>
      </c>
      <c r="B1134" s="4" t="s">
        <v>522</v>
      </c>
      <c r="C1134" s="4" t="str">
        <f t="shared" si="85"/>
        <v>Sunday</v>
      </c>
      <c r="D1134" s="4" t="str">
        <f t="shared" si="86"/>
        <v>Apr-2025</v>
      </c>
      <c r="E1134" s="2" t="s">
        <v>83</v>
      </c>
      <c r="F1134" s="2" t="s">
        <v>72</v>
      </c>
      <c r="G1134" s="2" t="s">
        <v>99</v>
      </c>
      <c r="H1134" s="2" t="s">
        <v>100</v>
      </c>
      <c r="I1134" s="2">
        <v>4</v>
      </c>
      <c r="J1134" s="2">
        <v>3223.64</v>
      </c>
      <c r="K1134" s="6">
        <v>0.02</v>
      </c>
      <c r="L1134" s="2">
        <v>12636.67</v>
      </c>
      <c r="M1134" s="2" t="s">
        <v>95</v>
      </c>
      <c r="N1134" s="2" t="s">
        <v>48</v>
      </c>
      <c r="O1134" s="2" t="s">
        <v>90</v>
      </c>
      <c r="P1134" s="2" t="s">
        <v>96</v>
      </c>
      <c r="Q1134">
        <f t="shared" si="87"/>
        <v>12894.56</v>
      </c>
      <c r="R1134">
        <f t="shared" si="88"/>
        <v>12636.668799999999</v>
      </c>
      <c r="U1134">
        <f t="shared" si="89"/>
        <v>7295.6662896825355</v>
      </c>
    </row>
    <row r="1135" spans="1:21" ht="15.75" customHeight="1" x14ac:dyDescent="0.3">
      <c r="A1135" s="2" t="s">
        <v>1406</v>
      </c>
      <c r="B1135" s="4" t="s">
        <v>231</v>
      </c>
      <c r="C1135" s="4" t="str">
        <f t="shared" si="85"/>
        <v>Sunday</v>
      </c>
      <c r="D1135" s="4" t="str">
        <f t="shared" si="86"/>
        <v>Feb-2025</v>
      </c>
      <c r="E1135" s="2" t="s">
        <v>43</v>
      </c>
      <c r="F1135" s="2" t="s">
        <v>44</v>
      </c>
      <c r="G1135" s="2" t="s">
        <v>99</v>
      </c>
      <c r="H1135" s="2" t="s">
        <v>100</v>
      </c>
      <c r="I1135" s="2">
        <v>2</v>
      </c>
      <c r="J1135" s="2">
        <v>4538.05</v>
      </c>
      <c r="K1135" s="6">
        <v>0.15</v>
      </c>
      <c r="L1135" s="2">
        <v>7714.69</v>
      </c>
      <c r="M1135" s="2" t="s">
        <v>81</v>
      </c>
      <c r="N1135" s="2" t="s">
        <v>59</v>
      </c>
      <c r="O1135" s="2" t="s">
        <v>60</v>
      </c>
      <c r="P1135" s="2" t="s">
        <v>69</v>
      </c>
      <c r="Q1135">
        <f t="shared" si="87"/>
        <v>9076.1</v>
      </c>
      <c r="R1135">
        <f t="shared" si="88"/>
        <v>7714.6850000000004</v>
      </c>
      <c r="U1135">
        <f t="shared" si="89"/>
        <v>7935.7313319672139</v>
      </c>
    </row>
    <row r="1136" spans="1:21" ht="15.75" customHeight="1" x14ac:dyDescent="0.3">
      <c r="A1136" s="2" t="s">
        <v>1407</v>
      </c>
      <c r="B1136" s="4" t="s">
        <v>104</v>
      </c>
      <c r="C1136" s="4" t="str">
        <f t="shared" si="85"/>
        <v>Sunday</v>
      </c>
      <c r="D1136" s="4" t="str">
        <f t="shared" si="86"/>
        <v>Jan-2025</v>
      </c>
      <c r="E1136" s="2" t="s">
        <v>53</v>
      </c>
      <c r="F1136" s="2" t="s">
        <v>54</v>
      </c>
      <c r="G1136" s="2" t="s">
        <v>84</v>
      </c>
      <c r="H1136" s="2" t="s">
        <v>85</v>
      </c>
      <c r="I1136" s="2">
        <v>5</v>
      </c>
      <c r="J1136" s="2">
        <v>822.82</v>
      </c>
      <c r="K1136" s="6">
        <v>7.0000000000000007E-2</v>
      </c>
      <c r="L1136" s="2">
        <v>3826.11</v>
      </c>
      <c r="M1136" s="2" t="s">
        <v>95</v>
      </c>
      <c r="N1136" s="2" t="s">
        <v>48</v>
      </c>
      <c r="O1136" s="2" t="s">
        <v>90</v>
      </c>
      <c r="P1136" s="2" t="s">
        <v>50</v>
      </c>
      <c r="Q1136">
        <f t="shared" si="87"/>
        <v>4114.1000000000004</v>
      </c>
      <c r="R1136">
        <f t="shared" si="88"/>
        <v>3826.1130000000003</v>
      </c>
      <c r="U1136">
        <f t="shared" si="89"/>
        <v>7295.6662896825355</v>
      </c>
    </row>
    <row r="1137" spans="1:21" ht="15.75" customHeight="1" x14ac:dyDescent="0.3">
      <c r="A1137" s="2" t="s">
        <v>1408</v>
      </c>
      <c r="B1137" s="4" t="s">
        <v>471</v>
      </c>
      <c r="C1137" s="4" t="str">
        <f t="shared" si="85"/>
        <v>Tuesday</v>
      </c>
      <c r="D1137" s="4" t="str">
        <f t="shared" si="86"/>
        <v>Feb-2025</v>
      </c>
      <c r="E1137" s="2" t="s">
        <v>68</v>
      </c>
      <c r="F1137" s="2" t="s">
        <v>72</v>
      </c>
      <c r="G1137" s="2" t="s">
        <v>57</v>
      </c>
      <c r="H1137" s="2" t="s">
        <v>110</v>
      </c>
      <c r="I1137" s="2">
        <v>1</v>
      </c>
      <c r="J1137" s="2">
        <v>1624.71</v>
      </c>
      <c r="K1137" s="6">
        <v>0.14000000000000001</v>
      </c>
      <c r="L1137" s="2">
        <v>1397.25</v>
      </c>
      <c r="M1137" s="2" t="s">
        <v>74</v>
      </c>
      <c r="N1137" s="2" t="s">
        <v>48</v>
      </c>
      <c r="O1137" s="2" t="s">
        <v>90</v>
      </c>
      <c r="P1137" s="2" t="s">
        <v>50</v>
      </c>
      <c r="Q1137">
        <f t="shared" si="87"/>
        <v>1624.71</v>
      </c>
      <c r="R1137">
        <f t="shared" si="88"/>
        <v>1397.2506000000001</v>
      </c>
      <c r="U1137">
        <f t="shared" si="89"/>
        <v>7295.6662896825355</v>
      </c>
    </row>
    <row r="1138" spans="1:21" ht="15.75" customHeight="1" x14ac:dyDescent="0.3">
      <c r="A1138" s="2" t="s">
        <v>1409</v>
      </c>
      <c r="B1138" s="4" t="s">
        <v>134</v>
      </c>
      <c r="C1138" s="4" t="str">
        <f t="shared" si="85"/>
        <v>Thursday</v>
      </c>
      <c r="D1138" s="4" t="str">
        <f t="shared" si="86"/>
        <v>May-2025</v>
      </c>
      <c r="E1138" s="2" t="s">
        <v>53</v>
      </c>
      <c r="F1138" s="2" t="s">
        <v>44</v>
      </c>
      <c r="G1138" s="2" t="s">
        <v>45</v>
      </c>
      <c r="H1138" s="2" t="s">
        <v>73</v>
      </c>
      <c r="I1138" s="2">
        <v>2</v>
      </c>
      <c r="J1138" s="2">
        <v>3674.8</v>
      </c>
      <c r="K1138" s="6">
        <v>0.05</v>
      </c>
      <c r="L1138" s="2">
        <v>6982.12</v>
      </c>
      <c r="M1138" s="2" t="s">
        <v>95</v>
      </c>
      <c r="N1138" s="2" t="s">
        <v>48</v>
      </c>
      <c r="O1138" s="2" t="s">
        <v>49</v>
      </c>
      <c r="P1138" s="2" t="s">
        <v>142</v>
      </c>
      <c r="Q1138">
        <f t="shared" si="87"/>
        <v>7349.6</v>
      </c>
      <c r="R1138">
        <f t="shared" si="88"/>
        <v>6982.12</v>
      </c>
      <c r="U1138">
        <f t="shared" si="89"/>
        <v>7295.6662896825355</v>
      </c>
    </row>
    <row r="1139" spans="1:21" ht="15.75" customHeight="1" x14ac:dyDescent="0.3">
      <c r="A1139" s="2" t="s">
        <v>1410</v>
      </c>
      <c r="B1139" s="4" t="s">
        <v>596</v>
      </c>
      <c r="C1139" s="4" t="str">
        <f t="shared" si="85"/>
        <v>Saturday</v>
      </c>
      <c r="D1139" s="4" t="str">
        <f t="shared" si="86"/>
        <v>Mar-2025</v>
      </c>
      <c r="E1139" s="2" t="s">
        <v>43</v>
      </c>
      <c r="F1139" s="2" t="s">
        <v>77</v>
      </c>
      <c r="G1139" s="2" t="s">
        <v>45</v>
      </c>
      <c r="H1139" s="2" t="s">
        <v>78</v>
      </c>
      <c r="I1139" s="2">
        <v>2</v>
      </c>
      <c r="J1139" s="2">
        <v>1608.13</v>
      </c>
      <c r="K1139" s="6">
        <v>0.17</v>
      </c>
      <c r="L1139" s="2">
        <v>2669.5</v>
      </c>
      <c r="M1139" s="2" t="s">
        <v>74</v>
      </c>
      <c r="N1139" s="2" t="s">
        <v>48</v>
      </c>
      <c r="O1139" s="2" t="s">
        <v>90</v>
      </c>
      <c r="P1139" s="2" t="s">
        <v>50</v>
      </c>
      <c r="Q1139">
        <f t="shared" si="87"/>
        <v>3216.26</v>
      </c>
      <c r="R1139">
        <f t="shared" si="88"/>
        <v>2669.4958000000001</v>
      </c>
      <c r="U1139">
        <f t="shared" si="89"/>
        <v>7295.6662896825355</v>
      </c>
    </row>
    <row r="1140" spans="1:21" ht="15.75" customHeight="1" x14ac:dyDescent="0.3">
      <c r="A1140" s="2" t="s">
        <v>1411</v>
      </c>
      <c r="B1140" s="4" t="s">
        <v>458</v>
      </c>
      <c r="C1140" s="4" t="str">
        <f t="shared" si="85"/>
        <v>Monday</v>
      </c>
      <c r="D1140" s="4" t="str">
        <f t="shared" si="86"/>
        <v>Apr-2025</v>
      </c>
      <c r="E1140" s="2" t="s">
        <v>88</v>
      </c>
      <c r="F1140" s="2" t="s">
        <v>72</v>
      </c>
      <c r="G1140" s="2" t="s">
        <v>84</v>
      </c>
      <c r="H1140" s="2" t="s">
        <v>89</v>
      </c>
      <c r="I1140" s="2">
        <v>5</v>
      </c>
      <c r="J1140" s="2">
        <v>1646.15</v>
      </c>
      <c r="K1140" s="6">
        <v>0.06</v>
      </c>
      <c r="L1140" s="2">
        <v>7736.9</v>
      </c>
      <c r="M1140" s="2" t="s">
        <v>81</v>
      </c>
      <c r="N1140" s="2" t="s">
        <v>48</v>
      </c>
      <c r="O1140" s="2" t="s">
        <v>90</v>
      </c>
      <c r="P1140" s="2" t="s">
        <v>69</v>
      </c>
      <c r="Q1140">
        <f t="shared" si="87"/>
        <v>8230.75</v>
      </c>
      <c r="R1140">
        <f t="shared" si="88"/>
        <v>7736.9049999999997</v>
      </c>
      <c r="U1140">
        <f t="shared" si="89"/>
        <v>7295.6662896825355</v>
      </c>
    </row>
    <row r="1141" spans="1:21" ht="15.75" customHeight="1" x14ac:dyDescent="0.3">
      <c r="A1141" s="2" t="s">
        <v>1412</v>
      </c>
      <c r="B1141" s="4" t="s">
        <v>213</v>
      </c>
      <c r="C1141" s="4" t="str">
        <f t="shared" si="85"/>
        <v>Sunday</v>
      </c>
      <c r="D1141" s="4" t="str">
        <f t="shared" si="86"/>
        <v>Apr-2025</v>
      </c>
      <c r="E1141" s="2" t="s">
        <v>43</v>
      </c>
      <c r="F1141" s="2" t="s">
        <v>54</v>
      </c>
      <c r="G1141" s="2" t="s">
        <v>99</v>
      </c>
      <c r="H1141" s="2" t="s">
        <v>107</v>
      </c>
      <c r="I1141" s="2">
        <v>1</v>
      </c>
      <c r="J1141" s="2">
        <v>2500.44</v>
      </c>
      <c r="K1141" s="6">
        <v>0.14000000000000001</v>
      </c>
      <c r="L1141" s="2">
        <v>2150.38</v>
      </c>
      <c r="M1141" s="2" t="s">
        <v>74</v>
      </c>
      <c r="N1141" s="2" t="s">
        <v>65</v>
      </c>
      <c r="O1141" s="2" t="s">
        <v>60</v>
      </c>
      <c r="P1141" s="2" t="s">
        <v>142</v>
      </c>
      <c r="Q1141">
        <f t="shared" si="87"/>
        <v>2500.44</v>
      </c>
      <c r="R1141">
        <f t="shared" si="88"/>
        <v>2150.3784000000001</v>
      </c>
      <c r="U1141">
        <f t="shared" si="89"/>
        <v>7560.0974409448818</v>
      </c>
    </row>
    <row r="1142" spans="1:21" ht="15.75" customHeight="1" x14ac:dyDescent="0.3">
      <c r="A1142" s="2" t="s">
        <v>1413</v>
      </c>
      <c r="B1142" s="4" t="s">
        <v>157</v>
      </c>
      <c r="C1142" s="4" t="str">
        <f t="shared" si="85"/>
        <v>Friday</v>
      </c>
      <c r="D1142" s="4" t="str">
        <f t="shared" si="86"/>
        <v>May-2025</v>
      </c>
      <c r="E1142" s="2" t="s">
        <v>68</v>
      </c>
      <c r="F1142" s="2" t="s">
        <v>72</v>
      </c>
      <c r="G1142" s="2" t="s">
        <v>99</v>
      </c>
      <c r="H1142" s="2" t="s">
        <v>100</v>
      </c>
      <c r="I1142" s="2">
        <v>5</v>
      </c>
      <c r="J1142" s="2">
        <v>2886.69</v>
      </c>
      <c r="K1142" s="6">
        <v>0.25</v>
      </c>
      <c r="L1142" s="2">
        <v>10825.09</v>
      </c>
      <c r="M1142" s="2" t="s">
        <v>74</v>
      </c>
      <c r="N1142" s="2" t="s">
        <v>48</v>
      </c>
      <c r="O1142" s="2" t="s">
        <v>60</v>
      </c>
      <c r="P1142" s="2" t="s">
        <v>50</v>
      </c>
      <c r="Q1142">
        <f t="shared" si="87"/>
        <v>14433.45</v>
      </c>
      <c r="R1142">
        <f t="shared" si="88"/>
        <v>10825.087500000001</v>
      </c>
      <c r="U1142">
        <f t="shared" si="89"/>
        <v>7295.6662896825355</v>
      </c>
    </row>
    <row r="1143" spans="1:21" ht="15.75" customHeight="1" x14ac:dyDescent="0.3">
      <c r="A1143" s="2" t="s">
        <v>1414</v>
      </c>
      <c r="B1143" s="4" t="s">
        <v>471</v>
      </c>
      <c r="C1143" s="4" t="str">
        <f t="shared" si="85"/>
        <v>Tuesday</v>
      </c>
      <c r="D1143" s="4" t="str">
        <f t="shared" si="86"/>
        <v>Feb-2025</v>
      </c>
      <c r="E1143" s="2" t="s">
        <v>43</v>
      </c>
      <c r="F1143" s="2" t="s">
        <v>77</v>
      </c>
      <c r="G1143" s="2" t="s">
        <v>160</v>
      </c>
      <c r="H1143" s="2" t="s">
        <v>161</v>
      </c>
      <c r="I1143" s="2">
        <v>3</v>
      </c>
      <c r="J1143" s="2">
        <v>544.71</v>
      </c>
      <c r="K1143" s="6">
        <v>0.19</v>
      </c>
      <c r="L1143" s="2">
        <v>1323.65</v>
      </c>
      <c r="M1143" s="2" t="s">
        <v>64</v>
      </c>
      <c r="N1143" s="2" t="s">
        <v>59</v>
      </c>
      <c r="O1143" s="2" t="s">
        <v>60</v>
      </c>
      <c r="P1143" s="2" t="s">
        <v>50</v>
      </c>
      <c r="Q1143">
        <f t="shared" si="87"/>
        <v>1634.13</v>
      </c>
      <c r="R1143">
        <f t="shared" si="88"/>
        <v>1323.6453000000001</v>
      </c>
      <c r="U1143">
        <f t="shared" si="89"/>
        <v>7935.7313319672139</v>
      </c>
    </row>
    <row r="1144" spans="1:21" ht="15.75" customHeight="1" x14ac:dyDescent="0.3">
      <c r="A1144" s="2" t="s">
        <v>1415</v>
      </c>
      <c r="B1144" s="4" t="s">
        <v>832</v>
      </c>
      <c r="C1144" s="4" t="str">
        <f t="shared" si="85"/>
        <v>Saturday</v>
      </c>
      <c r="D1144" s="4" t="str">
        <f t="shared" si="86"/>
        <v>May-2025</v>
      </c>
      <c r="E1144" s="2" t="s">
        <v>68</v>
      </c>
      <c r="F1144" s="2" t="s">
        <v>54</v>
      </c>
      <c r="G1144" s="2" t="s">
        <v>45</v>
      </c>
      <c r="H1144" s="2" t="s">
        <v>46</v>
      </c>
      <c r="I1144" s="2">
        <v>2</v>
      </c>
      <c r="J1144" s="2">
        <v>2389.5100000000002</v>
      </c>
      <c r="K1144" s="6">
        <v>0.08</v>
      </c>
      <c r="L1144" s="2">
        <v>4396.7</v>
      </c>
      <c r="M1144" s="2" t="s">
        <v>47</v>
      </c>
      <c r="N1144" s="2" t="s">
        <v>65</v>
      </c>
      <c r="O1144" s="2" t="s">
        <v>49</v>
      </c>
      <c r="P1144" s="2" t="s">
        <v>50</v>
      </c>
      <c r="Q1144">
        <f t="shared" si="87"/>
        <v>4779.0200000000004</v>
      </c>
      <c r="R1144">
        <f t="shared" si="88"/>
        <v>4396.6984000000002</v>
      </c>
      <c r="U1144">
        <f t="shared" si="89"/>
        <v>7560.0974409448818</v>
      </c>
    </row>
    <row r="1145" spans="1:21" ht="15.75" customHeight="1" x14ac:dyDescent="0.3">
      <c r="A1145" s="2" t="s">
        <v>1416</v>
      </c>
      <c r="B1145" s="4" t="s">
        <v>492</v>
      </c>
      <c r="C1145" s="4" t="str">
        <f t="shared" si="85"/>
        <v>Saturday</v>
      </c>
      <c r="D1145" s="4" t="str">
        <f t="shared" si="86"/>
        <v>Apr-2025</v>
      </c>
      <c r="E1145" s="2" t="s">
        <v>53</v>
      </c>
      <c r="F1145" s="2" t="s">
        <v>44</v>
      </c>
      <c r="G1145" s="2" t="s">
        <v>45</v>
      </c>
      <c r="H1145" s="2" t="s">
        <v>63</v>
      </c>
      <c r="I1145" s="2">
        <v>2</v>
      </c>
      <c r="J1145" s="2">
        <v>2164.9</v>
      </c>
      <c r="K1145" s="6">
        <v>0.08</v>
      </c>
      <c r="L1145" s="2">
        <v>3983.42</v>
      </c>
      <c r="M1145" s="2" t="s">
        <v>81</v>
      </c>
      <c r="N1145" s="2" t="s">
        <v>48</v>
      </c>
      <c r="O1145" s="2" t="s">
        <v>49</v>
      </c>
      <c r="P1145" s="2" t="s">
        <v>50</v>
      </c>
      <c r="Q1145">
        <f t="shared" si="87"/>
        <v>4329.8</v>
      </c>
      <c r="R1145">
        <f t="shared" si="88"/>
        <v>3983.4160000000002</v>
      </c>
      <c r="U1145">
        <f t="shared" si="89"/>
        <v>7295.6662896825355</v>
      </c>
    </row>
    <row r="1146" spans="1:21" ht="15.75" customHeight="1" x14ac:dyDescent="0.3">
      <c r="A1146" s="2" t="s">
        <v>1417</v>
      </c>
      <c r="B1146" s="4" t="s">
        <v>273</v>
      </c>
      <c r="C1146" s="4" t="str">
        <f t="shared" si="85"/>
        <v>Thursday</v>
      </c>
      <c r="D1146" s="4" t="str">
        <f t="shared" si="86"/>
        <v>May-2025</v>
      </c>
      <c r="E1146" s="2" t="s">
        <v>88</v>
      </c>
      <c r="F1146" s="2" t="s">
        <v>54</v>
      </c>
      <c r="G1146" s="2" t="s">
        <v>160</v>
      </c>
      <c r="H1146" s="2" t="s">
        <v>180</v>
      </c>
      <c r="I1146" s="2">
        <v>2</v>
      </c>
      <c r="J1146" s="2">
        <v>3785.02</v>
      </c>
      <c r="K1146" s="6">
        <v>0.11</v>
      </c>
      <c r="L1146" s="2">
        <v>6737.34</v>
      </c>
      <c r="M1146" s="2" t="s">
        <v>74</v>
      </c>
      <c r="N1146" s="2" t="s">
        <v>59</v>
      </c>
      <c r="O1146" s="2" t="s">
        <v>49</v>
      </c>
      <c r="P1146" s="2" t="s">
        <v>50</v>
      </c>
      <c r="Q1146">
        <f t="shared" si="87"/>
        <v>7570.04</v>
      </c>
      <c r="R1146">
        <f t="shared" si="88"/>
        <v>6737.3356000000003</v>
      </c>
      <c r="U1146">
        <f t="shared" si="89"/>
        <v>7935.7313319672139</v>
      </c>
    </row>
    <row r="1147" spans="1:21" ht="15.75" customHeight="1" x14ac:dyDescent="0.3">
      <c r="A1147" s="2" t="s">
        <v>1418</v>
      </c>
      <c r="B1147" s="4" t="s">
        <v>511</v>
      </c>
      <c r="C1147" s="4" t="str">
        <f t="shared" si="85"/>
        <v>Wednesday</v>
      </c>
      <c r="D1147" s="4" t="str">
        <f t="shared" si="86"/>
        <v>May-2025</v>
      </c>
      <c r="E1147" s="2" t="s">
        <v>83</v>
      </c>
      <c r="F1147" s="2" t="s">
        <v>72</v>
      </c>
      <c r="G1147" s="2" t="s">
        <v>84</v>
      </c>
      <c r="H1147" s="2" t="s">
        <v>85</v>
      </c>
      <c r="I1147" s="2">
        <v>3</v>
      </c>
      <c r="J1147" s="2">
        <v>3044.62</v>
      </c>
      <c r="K1147" s="6">
        <v>0.12</v>
      </c>
      <c r="L1147" s="2">
        <v>8037.8</v>
      </c>
      <c r="M1147" s="2" t="s">
        <v>47</v>
      </c>
      <c r="N1147" s="2" t="s">
        <v>65</v>
      </c>
      <c r="O1147" s="2" t="s">
        <v>60</v>
      </c>
      <c r="P1147" s="2" t="s">
        <v>50</v>
      </c>
      <c r="Q1147">
        <f t="shared" si="87"/>
        <v>9133.86</v>
      </c>
      <c r="R1147">
        <f t="shared" si="88"/>
        <v>8037.796800000001</v>
      </c>
      <c r="U1147">
        <f t="shared" si="89"/>
        <v>7560.0974409448818</v>
      </c>
    </row>
    <row r="1148" spans="1:21" ht="15.75" customHeight="1" x14ac:dyDescent="0.3">
      <c r="A1148" s="2" t="s">
        <v>1419</v>
      </c>
      <c r="B1148" s="4" t="s">
        <v>363</v>
      </c>
      <c r="C1148" s="4" t="str">
        <f t="shared" si="85"/>
        <v>Tuesday</v>
      </c>
      <c r="D1148" s="4" t="str">
        <f t="shared" si="86"/>
        <v>Apr-2025</v>
      </c>
      <c r="E1148" s="2" t="s">
        <v>83</v>
      </c>
      <c r="F1148" s="2" t="s">
        <v>77</v>
      </c>
      <c r="G1148" s="2" t="s">
        <v>99</v>
      </c>
      <c r="H1148" s="2" t="s">
        <v>100</v>
      </c>
      <c r="I1148" s="2">
        <v>5</v>
      </c>
      <c r="J1148" s="2">
        <v>2063.6799999999998</v>
      </c>
      <c r="K1148" s="6">
        <v>0.01</v>
      </c>
      <c r="L1148" s="2">
        <v>10215.219999999999</v>
      </c>
      <c r="M1148" s="2" t="s">
        <v>74</v>
      </c>
      <c r="N1148" s="2" t="s">
        <v>65</v>
      </c>
      <c r="O1148" s="2" t="s">
        <v>49</v>
      </c>
      <c r="P1148" s="2" t="s">
        <v>69</v>
      </c>
      <c r="Q1148">
        <f t="shared" si="87"/>
        <v>10318.4</v>
      </c>
      <c r="R1148">
        <f t="shared" si="88"/>
        <v>10215.216</v>
      </c>
      <c r="U1148">
        <f t="shared" si="89"/>
        <v>7560.0974409448818</v>
      </c>
    </row>
    <row r="1149" spans="1:21" ht="15.75" customHeight="1" x14ac:dyDescent="0.3">
      <c r="A1149" s="2" t="s">
        <v>1420</v>
      </c>
      <c r="B1149" s="4" t="s">
        <v>145</v>
      </c>
      <c r="C1149" s="4" t="str">
        <f t="shared" si="85"/>
        <v>Monday</v>
      </c>
      <c r="D1149" s="4" t="str">
        <f t="shared" si="86"/>
        <v>Mar-2025</v>
      </c>
      <c r="E1149" s="2" t="s">
        <v>68</v>
      </c>
      <c r="F1149" s="2" t="s">
        <v>72</v>
      </c>
      <c r="G1149" s="2" t="s">
        <v>57</v>
      </c>
      <c r="H1149" s="2" t="s">
        <v>110</v>
      </c>
      <c r="I1149" s="2">
        <v>3</v>
      </c>
      <c r="J1149" s="2">
        <v>3963.99</v>
      </c>
      <c r="K1149" s="6">
        <v>0.01</v>
      </c>
      <c r="L1149" s="2">
        <v>11773.05</v>
      </c>
      <c r="M1149" s="2" t="s">
        <v>47</v>
      </c>
      <c r="N1149" s="2" t="s">
        <v>48</v>
      </c>
      <c r="O1149" s="2" t="s">
        <v>90</v>
      </c>
      <c r="P1149" s="2" t="s">
        <v>142</v>
      </c>
      <c r="Q1149">
        <f t="shared" si="87"/>
        <v>11891.97</v>
      </c>
      <c r="R1149">
        <f t="shared" si="88"/>
        <v>11773.050299999999</v>
      </c>
      <c r="U1149">
        <f t="shared" si="89"/>
        <v>7295.6662896825355</v>
      </c>
    </row>
    <row r="1150" spans="1:21" ht="15.75" customHeight="1" x14ac:dyDescent="0.3">
      <c r="A1150" s="2" t="s">
        <v>1421</v>
      </c>
      <c r="B1150" s="4" t="s">
        <v>378</v>
      </c>
      <c r="C1150" s="4" t="str">
        <f t="shared" si="85"/>
        <v>Thursday</v>
      </c>
      <c r="D1150" s="4" t="str">
        <f t="shared" si="86"/>
        <v>Jun-2025</v>
      </c>
      <c r="E1150" s="2" t="s">
        <v>83</v>
      </c>
      <c r="F1150" s="2" t="s">
        <v>72</v>
      </c>
      <c r="G1150" s="2" t="s">
        <v>99</v>
      </c>
      <c r="H1150" s="2" t="s">
        <v>107</v>
      </c>
      <c r="I1150" s="2">
        <v>4</v>
      </c>
      <c r="J1150" s="2">
        <v>104.13</v>
      </c>
      <c r="K1150" s="6">
        <v>0.04</v>
      </c>
      <c r="L1150" s="2">
        <v>399.86</v>
      </c>
      <c r="M1150" s="2" t="s">
        <v>74</v>
      </c>
      <c r="N1150" s="2" t="s">
        <v>48</v>
      </c>
      <c r="O1150" s="2" t="s">
        <v>90</v>
      </c>
      <c r="P1150" s="2" t="s">
        <v>50</v>
      </c>
      <c r="Q1150">
        <f t="shared" si="87"/>
        <v>416.52</v>
      </c>
      <c r="R1150">
        <f t="shared" si="88"/>
        <v>399.85919999999999</v>
      </c>
      <c r="U1150">
        <f t="shared" si="89"/>
        <v>7295.6662896825355</v>
      </c>
    </row>
    <row r="1151" spans="1:21" ht="15.75" customHeight="1" x14ac:dyDescent="0.3">
      <c r="A1151" s="2" t="s">
        <v>1422</v>
      </c>
      <c r="B1151" s="4" t="s">
        <v>460</v>
      </c>
      <c r="C1151" s="4" t="str">
        <f t="shared" si="85"/>
        <v>Monday</v>
      </c>
      <c r="D1151" s="4" t="str">
        <f t="shared" si="86"/>
        <v>Jan-2025</v>
      </c>
      <c r="E1151" s="2" t="s">
        <v>88</v>
      </c>
      <c r="F1151" s="2" t="s">
        <v>44</v>
      </c>
      <c r="G1151" s="2" t="s">
        <v>99</v>
      </c>
      <c r="H1151" s="2" t="s">
        <v>122</v>
      </c>
      <c r="I1151" s="2">
        <v>2</v>
      </c>
      <c r="J1151" s="2">
        <v>855.28</v>
      </c>
      <c r="K1151" s="6">
        <v>0.14000000000000001</v>
      </c>
      <c r="L1151" s="2">
        <v>1471.08</v>
      </c>
      <c r="M1151" s="2" t="s">
        <v>74</v>
      </c>
      <c r="N1151" s="2" t="s">
        <v>48</v>
      </c>
      <c r="O1151" s="2" t="s">
        <v>60</v>
      </c>
      <c r="P1151" s="2" t="s">
        <v>50</v>
      </c>
      <c r="Q1151">
        <f t="shared" si="87"/>
        <v>1710.56</v>
      </c>
      <c r="R1151">
        <f t="shared" si="88"/>
        <v>1471.0816</v>
      </c>
      <c r="U1151">
        <f t="shared" si="89"/>
        <v>7295.6662896825355</v>
      </c>
    </row>
    <row r="1152" spans="1:21" ht="15.75" customHeight="1" x14ac:dyDescent="0.3">
      <c r="A1152" s="2" t="s">
        <v>1423</v>
      </c>
      <c r="B1152" s="4" t="s">
        <v>116</v>
      </c>
      <c r="C1152" s="4" t="str">
        <f t="shared" si="85"/>
        <v>Tuesday</v>
      </c>
      <c r="D1152" s="4" t="str">
        <f t="shared" si="86"/>
        <v>Jan-2025</v>
      </c>
      <c r="E1152" s="2" t="s">
        <v>83</v>
      </c>
      <c r="F1152" s="2" t="s">
        <v>54</v>
      </c>
      <c r="G1152" s="2" t="s">
        <v>160</v>
      </c>
      <c r="H1152" s="2" t="s">
        <v>193</v>
      </c>
      <c r="I1152" s="2">
        <v>4</v>
      </c>
      <c r="J1152" s="2">
        <v>3524.02</v>
      </c>
      <c r="K1152" s="6">
        <v>0.23</v>
      </c>
      <c r="L1152" s="2">
        <v>10853.98</v>
      </c>
      <c r="M1152" s="2" t="s">
        <v>64</v>
      </c>
      <c r="N1152" s="2" t="s">
        <v>59</v>
      </c>
      <c r="O1152" s="2" t="s">
        <v>49</v>
      </c>
      <c r="P1152" s="2" t="s">
        <v>142</v>
      </c>
      <c r="Q1152">
        <f t="shared" si="87"/>
        <v>14096.08</v>
      </c>
      <c r="R1152">
        <f t="shared" si="88"/>
        <v>10853.981600000001</v>
      </c>
      <c r="U1152">
        <f t="shared" si="89"/>
        <v>7935.7313319672139</v>
      </c>
    </row>
    <row r="1153" spans="1:21" ht="15.75" customHeight="1" x14ac:dyDescent="0.3">
      <c r="A1153" s="2" t="s">
        <v>1424</v>
      </c>
      <c r="B1153" s="4" t="s">
        <v>436</v>
      </c>
      <c r="C1153" s="4" t="str">
        <f t="shared" si="85"/>
        <v>Saturday</v>
      </c>
      <c r="D1153" s="4" t="str">
        <f t="shared" si="86"/>
        <v>Mar-2025</v>
      </c>
      <c r="E1153" s="2" t="s">
        <v>83</v>
      </c>
      <c r="F1153" s="2" t="s">
        <v>54</v>
      </c>
      <c r="G1153" s="2" t="s">
        <v>99</v>
      </c>
      <c r="H1153" s="2" t="s">
        <v>100</v>
      </c>
      <c r="I1153" s="2">
        <v>2</v>
      </c>
      <c r="J1153" s="2">
        <v>2059.4299999999998</v>
      </c>
      <c r="K1153" s="6">
        <v>0.08</v>
      </c>
      <c r="L1153" s="2">
        <v>3789.35</v>
      </c>
      <c r="M1153" s="2" t="s">
        <v>47</v>
      </c>
      <c r="N1153" s="2" t="s">
        <v>65</v>
      </c>
      <c r="O1153" s="2" t="s">
        <v>60</v>
      </c>
      <c r="P1153" s="2" t="s">
        <v>50</v>
      </c>
      <c r="Q1153">
        <f t="shared" si="87"/>
        <v>4118.8599999999997</v>
      </c>
      <c r="R1153">
        <f t="shared" si="88"/>
        <v>3789.3512000000001</v>
      </c>
      <c r="U1153">
        <f t="shared" si="89"/>
        <v>7560.0974409448818</v>
      </c>
    </row>
    <row r="1154" spans="1:21" ht="15.75" customHeight="1" x14ac:dyDescent="0.3">
      <c r="A1154" s="2" t="s">
        <v>1425</v>
      </c>
      <c r="B1154" s="4" t="s">
        <v>76</v>
      </c>
      <c r="C1154" s="4" t="str">
        <f t="shared" si="85"/>
        <v>Saturday</v>
      </c>
      <c r="D1154" s="4" t="str">
        <f t="shared" si="86"/>
        <v>Feb-2025</v>
      </c>
      <c r="E1154" s="2" t="s">
        <v>43</v>
      </c>
      <c r="F1154" s="2" t="s">
        <v>77</v>
      </c>
      <c r="G1154" s="2" t="s">
        <v>57</v>
      </c>
      <c r="H1154" s="2" t="s">
        <v>128</v>
      </c>
      <c r="I1154" s="2">
        <v>5</v>
      </c>
      <c r="J1154" s="2">
        <v>231.79</v>
      </c>
      <c r="K1154" s="6">
        <v>0.22</v>
      </c>
      <c r="L1154" s="2">
        <v>903.98</v>
      </c>
      <c r="M1154" s="2" t="s">
        <v>74</v>
      </c>
      <c r="N1154" s="2" t="s">
        <v>59</v>
      </c>
      <c r="O1154" s="2" t="s">
        <v>90</v>
      </c>
      <c r="P1154" s="2" t="s">
        <v>50</v>
      </c>
      <c r="Q1154">
        <f t="shared" si="87"/>
        <v>1158.95</v>
      </c>
      <c r="R1154">
        <f t="shared" si="88"/>
        <v>903.98100000000011</v>
      </c>
      <c r="U1154">
        <f t="shared" si="89"/>
        <v>7935.7313319672139</v>
      </c>
    </row>
    <row r="1155" spans="1:21" ht="15.75" customHeight="1" x14ac:dyDescent="0.3">
      <c r="A1155" s="2" t="s">
        <v>1426</v>
      </c>
      <c r="B1155" s="4" t="s">
        <v>596</v>
      </c>
      <c r="C1155" s="4" t="str">
        <f t="shared" ref="C1155:C1218" si="90">TEXT(B1155,"dddd")</f>
        <v>Saturday</v>
      </c>
      <c r="D1155" s="4" t="str">
        <f t="shared" ref="D1155:D1218" si="91">TEXT(B1155,"MMM-YYYY")</f>
        <v>Mar-2025</v>
      </c>
      <c r="E1155" s="2" t="s">
        <v>68</v>
      </c>
      <c r="F1155" s="2" t="s">
        <v>44</v>
      </c>
      <c r="G1155" s="2" t="s">
        <v>160</v>
      </c>
      <c r="H1155" s="2" t="s">
        <v>193</v>
      </c>
      <c r="I1155" s="2">
        <v>1</v>
      </c>
      <c r="J1155" s="2">
        <v>3263.33</v>
      </c>
      <c r="K1155" s="6">
        <v>0.03</v>
      </c>
      <c r="L1155" s="2">
        <v>3165.43</v>
      </c>
      <c r="M1155" s="2" t="s">
        <v>64</v>
      </c>
      <c r="N1155" s="2" t="s">
        <v>65</v>
      </c>
      <c r="O1155" s="2" t="s">
        <v>90</v>
      </c>
      <c r="P1155" s="2" t="s">
        <v>50</v>
      </c>
      <c r="Q1155">
        <f t="shared" ref="Q1155:Q1218" si="92">J1155*I1155</f>
        <v>3263.33</v>
      </c>
      <c r="R1155">
        <f t="shared" ref="R1155:R1218" si="93">Q1155*(1-K1155)</f>
        <v>3165.4301</v>
      </c>
      <c r="U1155">
        <f t="shared" ref="U1155:U1218" si="94">AVERAGEIFS($Q$2:$Q$1501,$N$2:$N$1501,N1155)</f>
        <v>7560.0974409448818</v>
      </c>
    </row>
    <row r="1156" spans="1:21" ht="15.75" customHeight="1" x14ac:dyDescent="0.3">
      <c r="A1156" s="2" t="s">
        <v>1427</v>
      </c>
      <c r="B1156" s="4" t="s">
        <v>832</v>
      </c>
      <c r="C1156" s="4" t="str">
        <f t="shared" si="90"/>
        <v>Saturday</v>
      </c>
      <c r="D1156" s="4" t="str">
        <f t="shared" si="91"/>
        <v>May-2025</v>
      </c>
      <c r="E1156" s="2" t="s">
        <v>43</v>
      </c>
      <c r="F1156" s="2" t="s">
        <v>54</v>
      </c>
      <c r="G1156" s="2" t="s">
        <v>84</v>
      </c>
      <c r="H1156" s="2" t="s">
        <v>93</v>
      </c>
      <c r="I1156" s="2">
        <v>2</v>
      </c>
      <c r="J1156" s="2">
        <v>2185.9899999999998</v>
      </c>
      <c r="K1156" s="6">
        <v>7.0000000000000007E-2</v>
      </c>
      <c r="L1156" s="2">
        <v>4065.94</v>
      </c>
      <c r="M1156" s="2" t="s">
        <v>74</v>
      </c>
      <c r="N1156" s="2" t="s">
        <v>59</v>
      </c>
      <c r="O1156" s="2" t="s">
        <v>60</v>
      </c>
      <c r="P1156" s="2" t="s">
        <v>50</v>
      </c>
      <c r="Q1156">
        <f t="shared" si="92"/>
        <v>4371.9799999999996</v>
      </c>
      <c r="R1156">
        <f t="shared" si="93"/>
        <v>4065.9413999999992</v>
      </c>
      <c r="U1156">
        <f t="shared" si="94"/>
        <v>7935.7313319672139</v>
      </c>
    </row>
    <row r="1157" spans="1:21" ht="15.75" customHeight="1" x14ac:dyDescent="0.3">
      <c r="A1157" s="2" t="s">
        <v>1428</v>
      </c>
      <c r="B1157" s="4" t="s">
        <v>71</v>
      </c>
      <c r="C1157" s="4" t="str">
        <f t="shared" si="90"/>
        <v>Wednesday</v>
      </c>
      <c r="D1157" s="4" t="str">
        <f t="shared" si="91"/>
        <v>Feb-2025</v>
      </c>
      <c r="E1157" s="2" t="s">
        <v>88</v>
      </c>
      <c r="F1157" s="2" t="s">
        <v>72</v>
      </c>
      <c r="G1157" s="2" t="s">
        <v>84</v>
      </c>
      <c r="H1157" s="2" t="s">
        <v>119</v>
      </c>
      <c r="I1157" s="2">
        <v>5</v>
      </c>
      <c r="J1157" s="2">
        <v>4187.74</v>
      </c>
      <c r="K1157" s="6">
        <v>0.12</v>
      </c>
      <c r="L1157" s="2">
        <v>18426.060000000001</v>
      </c>
      <c r="M1157" s="2" t="s">
        <v>74</v>
      </c>
      <c r="N1157" s="2" t="s">
        <v>59</v>
      </c>
      <c r="O1157" s="2" t="s">
        <v>90</v>
      </c>
      <c r="P1157" s="2" t="s">
        <v>50</v>
      </c>
      <c r="Q1157">
        <f t="shared" si="92"/>
        <v>20938.699999999997</v>
      </c>
      <c r="R1157">
        <f t="shared" si="93"/>
        <v>18426.055999999997</v>
      </c>
      <c r="U1157">
        <f t="shared" si="94"/>
        <v>7935.7313319672139</v>
      </c>
    </row>
    <row r="1158" spans="1:21" ht="15.75" customHeight="1" x14ac:dyDescent="0.3">
      <c r="A1158" s="2" t="s">
        <v>1429</v>
      </c>
      <c r="B1158" s="4" t="s">
        <v>469</v>
      </c>
      <c r="C1158" s="4" t="str">
        <f t="shared" si="90"/>
        <v>Monday</v>
      </c>
      <c r="D1158" s="4" t="str">
        <f t="shared" si="91"/>
        <v>Mar-2025</v>
      </c>
      <c r="E1158" s="2" t="s">
        <v>53</v>
      </c>
      <c r="F1158" s="2" t="s">
        <v>44</v>
      </c>
      <c r="G1158" s="2" t="s">
        <v>45</v>
      </c>
      <c r="H1158" s="2" t="s">
        <v>73</v>
      </c>
      <c r="I1158" s="2">
        <v>2</v>
      </c>
      <c r="J1158" s="2">
        <v>2915.94</v>
      </c>
      <c r="K1158" s="6">
        <v>0.1</v>
      </c>
      <c r="L1158" s="2">
        <v>5248.69</v>
      </c>
      <c r="M1158" s="2" t="s">
        <v>47</v>
      </c>
      <c r="N1158" s="2" t="s">
        <v>65</v>
      </c>
      <c r="O1158" s="2" t="s">
        <v>60</v>
      </c>
      <c r="P1158" s="2" t="s">
        <v>50</v>
      </c>
      <c r="Q1158">
        <f t="shared" si="92"/>
        <v>5831.88</v>
      </c>
      <c r="R1158">
        <f t="shared" si="93"/>
        <v>5248.692</v>
      </c>
      <c r="U1158">
        <f t="shared" si="94"/>
        <v>7560.0974409448818</v>
      </c>
    </row>
    <row r="1159" spans="1:21" ht="15.75" customHeight="1" x14ac:dyDescent="0.3">
      <c r="A1159" s="2" t="s">
        <v>1430</v>
      </c>
      <c r="B1159" s="4" t="s">
        <v>237</v>
      </c>
      <c r="C1159" s="4" t="str">
        <f t="shared" si="90"/>
        <v>Sunday</v>
      </c>
      <c r="D1159" s="4" t="str">
        <f t="shared" si="91"/>
        <v>May-2025</v>
      </c>
      <c r="E1159" s="2" t="s">
        <v>53</v>
      </c>
      <c r="F1159" s="2" t="s">
        <v>72</v>
      </c>
      <c r="G1159" s="2" t="s">
        <v>84</v>
      </c>
      <c r="H1159" s="2" t="s">
        <v>85</v>
      </c>
      <c r="I1159" s="2">
        <v>3</v>
      </c>
      <c r="J1159" s="2">
        <v>3736.12</v>
      </c>
      <c r="K1159" s="6">
        <v>0.03</v>
      </c>
      <c r="L1159" s="2">
        <v>10872.11</v>
      </c>
      <c r="M1159" s="2" t="s">
        <v>81</v>
      </c>
      <c r="N1159" s="2" t="s">
        <v>65</v>
      </c>
      <c r="O1159" s="2" t="s">
        <v>60</v>
      </c>
      <c r="P1159" s="2" t="s">
        <v>142</v>
      </c>
      <c r="Q1159">
        <f t="shared" si="92"/>
        <v>11208.36</v>
      </c>
      <c r="R1159">
        <f t="shared" si="93"/>
        <v>10872.109200000001</v>
      </c>
      <c r="U1159">
        <f t="shared" si="94"/>
        <v>7560.0974409448818</v>
      </c>
    </row>
    <row r="1160" spans="1:21" ht="15.75" customHeight="1" x14ac:dyDescent="0.3">
      <c r="A1160" s="2" t="s">
        <v>1431</v>
      </c>
      <c r="B1160" s="4" t="s">
        <v>229</v>
      </c>
      <c r="C1160" s="4" t="str">
        <f t="shared" si="90"/>
        <v>Friday</v>
      </c>
      <c r="D1160" s="4" t="str">
        <f t="shared" si="91"/>
        <v>Apr-2025</v>
      </c>
      <c r="E1160" s="2" t="s">
        <v>53</v>
      </c>
      <c r="F1160" s="2" t="s">
        <v>77</v>
      </c>
      <c r="G1160" s="2" t="s">
        <v>160</v>
      </c>
      <c r="H1160" s="2" t="s">
        <v>180</v>
      </c>
      <c r="I1160" s="2">
        <v>5</v>
      </c>
      <c r="J1160" s="2">
        <v>3822.09</v>
      </c>
      <c r="K1160" s="6">
        <v>0.22</v>
      </c>
      <c r="L1160" s="2">
        <v>14906.15</v>
      </c>
      <c r="M1160" s="2" t="s">
        <v>47</v>
      </c>
      <c r="N1160" s="2" t="s">
        <v>65</v>
      </c>
      <c r="O1160" s="2" t="s">
        <v>90</v>
      </c>
      <c r="P1160" s="2" t="s">
        <v>50</v>
      </c>
      <c r="Q1160">
        <f t="shared" si="92"/>
        <v>19110.45</v>
      </c>
      <c r="R1160">
        <f t="shared" si="93"/>
        <v>14906.151000000002</v>
      </c>
      <c r="U1160">
        <f t="shared" si="94"/>
        <v>7560.0974409448818</v>
      </c>
    </row>
    <row r="1161" spans="1:21" ht="15.75" customHeight="1" x14ac:dyDescent="0.3">
      <c r="A1161" s="2" t="s">
        <v>1432</v>
      </c>
      <c r="B1161" s="4" t="s">
        <v>259</v>
      </c>
      <c r="C1161" s="4" t="str">
        <f t="shared" si="90"/>
        <v>Saturday</v>
      </c>
      <c r="D1161" s="4" t="str">
        <f t="shared" si="91"/>
        <v>Mar-2025</v>
      </c>
      <c r="E1161" s="2" t="s">
        <v>88</v>
      </c>
      <c r="F1161" s="2" t="s">
        <v>44</v>
      </c>
      <c r="G1161" s="2" t="s">
        <v>57</v>
      </c>
      <c r="H1161" s="2" t="s">
        <v>58</v>
      </c>
      <c r="I1161" s="2">
        <v>4</v>
      </c>
      <c r="J1161" s="2">
        <v>2230.9499999999998</v>
      </c>
      <c r="K1161" s="6">
        <v>0.12</v>
      </c>
      <c r="L1161" s="2">
        <v>7852.94</v>
      </c>
      <c r="M1161" s="2" t="s">
        <v>64</v>
      </c>
      <c r="N1161" s="2" t="s">
        <v>59</v>
      </c>
      <c r="O1161" s="2" t="s">
        <v>90</v>
      </c>
      <c r="P1161" s="2" t="s">
        <v>69</v>
      </c>
      <c r="Q1161">
        <f t="shared" si="92"/>
        <v>8923.7999999999993</v>
      </c>
      <c r="R1161">
        <f t="shared" si="93"/>
        <v>7852.9439999999995</v>
      </c>
      <c r="U1161">
        <f t="shared" si="94"/>
        <v>7935.7313319672139</v>
      </c>
    </row>
    <row r="1162" spans="1:21" ht="15.75" customHeight="1" x14ac:dyDescent="0.3">
      <c r="A1162" s="2" t="s">
        <v>1433</v>
      </c>
      <c r="B1162" s="4" t="s">
        <v>569</v>
      </c>
      <c r="C1162" s="4" t="str">
        <f t="shared" si="90"/>
        <v>Friday</v>
      </c>
      <c r="D1162" s="4" t="str">
        <f t="shared" si="91"/>
        <v>Apr-2025</v>
      </c>
      <c r="E1162" s="2" t="s">
        <v>53</v>
      </c>
      <c r="F1162" s="2" t="s">
        <v>44</v>
      </c>
      <c r="G1162" s="2" t="s">
        <v>84</v>
      </c>
      <c r="H1162" s="2" t="s">
        <v>89</v>
      </c>
      <c r="I1162" s="2">
        <v>3</v>
      </c>
      <c r="J1162" s="2">
        <v>1336.4</v>
      </c>
      <c r="K1162" s="6">
        <v>0.08</v>
      </c>
      <c r="L1162" s="2">
        <v>3688.46</v>
      </c>
      <c r="M1162" s="2" t="s">
        <v>64</v>
      </c>
      <c r="N1162" s="2" t="s">
        <v>59</v>
      </c>
      <c r="O1162" s="2" t="s">
        <v>60</v>
      </c>
      <c r="P1162" s="2" t="s">
        <v>50</v>
      </c>
      <c r="Q1162">
        <f t="shared" si="92"/>
        <v>4009.2000000000003</v>
      </c>
      <c r="R1162">
        <f t="shared" si="93"/>
        <v>3688.4640000000004</v>
      </c>
      <c r="U1162">
        <f t="shared" si="94"/>
        <v>7935.7313319672139</v>
      </c>
    </row>
    <row r="1163" spans="1:21" ht="15.75" customHeight="1" x14ac:dyDescent="0.3">
      <c r="A1163" s="2" t="s">
        <v>1434</v>
      </c>
      <c r="B1163" s="4" t="s">
        <v>213</v>
      </c>
      <c r="C1163" s="4" t="str">
        <f t="shared" si="90"/>
        <v>Sunday</v>
      </c>
      <c r="D1163" s="4" t="str">
        <f t="shared" si="91"/>
        <v>Apr-2025</v>
      </c>
      <c r="E1163" s="2" t="s">
        <v>43</v>
      </c>
      <c r="F1163" s="2" t="s">
        <v>44</v>
      </c>
      <c r="G1163" s="2" t="s">
        <v>99</v>
      </c>
      <c r="H1163" s="2" t="s">
        <v>107</v>
      </c>
      <c r="I1163" s="2">
        <v>4</v>
      </c>
      <c r="J1163" s="2">
        <v>1690.7</v>
      </c>
      <c r="K1163" s="6">
        <v>0.16</v>
      </c>
      <c r="L1163" s="2">
        <v>5680.75</v>
      </c>
      <c r="M1163" s="2" t="s">
        <v>74</v>
      </c>
      <c r="N1163" s="2" t="s">
        <v>48</v>
      </c>
      <c r="O1163" s="2" t="s">
        <v>49</v>
      </c>
      <c r="P1163" s="2" t="s">
        <v>50</v>
      </c>
      <c r="Q1163">
        <f t="shared" si="92"/>
        <v>6762.8</v>
      </c>
      <c r="R1163">
        <f t="shared" si="93"/>
        <v>5680.7519999999995</v>
      </c>
      <c r="U1163">
        <f t="shared" si="94"/>
        <v>7295.6662896825355</v>
      </c>
    </row>
    <row r="1164" spans="1:21" ht="15.75" customHeight="1" x14ac:dyDescent="0.3">
      <c r="A1164" s="2" t="s">
        <v>1435</v>
      </c>
      <c r="B1164" s="4" t="s">
        <v>281</v>
      </c>
      <c r="C1164" s="4" t="str">
        <f t="shared" si="90"/>
        <v>Wednesday</v>
      </c>
      <c r="D1164" s="4" t="str">
        <f t="shared" si="91"/>
        <v>Apr-2025</v>
      </c>
      <c r="E1164" s="2" t="s">
        <v>88</v>
      </c>
      <c r="F1164" s="2" t="s">
        <v>54</v>
      </c>
      <c r="G1164" s="2" t="s">
        <v>45</v>
      </c>
      <c r="H1164" s="2" t="s">
        <v>73</v>
      </c>
      <c r="I1164" s="2">
        <v>5</v>
      </c>
      <c r="J1164" s="2">
        <v>563.41</v>
      </c>
      <c r="K1164" s="6">
        <v>0.18</v>
      </c>
      <c r="L1164" s="2">
        <v>2309.98</v>
      </c>
      <c r="M1164" s="2" t="s">
        <v>47</v>
      </c>
      <c r="N1164" s="2" t="s">
        <v>48</v>
      </c>
      <c r="O1164" s="2" t="s">
        <v>49</v>
      </c>
      <c r="P1164" s="2" t="s">
        <v>50</v>
      </c>
      <c r="Q1164">
        <f t="shared" si="92"/>
        <v>2817.0499999999997</v>
      </c>
      <c r="R1164">
        <f t="shared" si="93"/>
        <v>2309.9809999999998</v>
      </c>
      <c r="U1164">
        <f t="shared" si="94"/>
        <v>7295.6662896825355</v>
      </c>
    </row>
    <row r="1165" spans="1:21" ht="15.75" customHeight="1" x14ac:dyDescent="0.3">
      <c r="A1165" s="2" t="s">
        <v>1436</v>
      </c>
      <c r="B1165" s="4" t="s">
        <v>169</v>
      </c>
      <c r="C1165" s="4" t="str">
        <f t="shared" si="90"/>
        <v>Monday</v>
      </c>
      <c r="D1165" s="4" t="str">
        <f t="shared" si="91"/>
        <v>Mar-2025</v>
      </c>
      <c r="E1165" s="2" t="s">
        <v>83</v>
      </c>
      <c r="F1165" s="2" t="s">
        <v>72</v>
      </c>
      <c r="G1165" s="2" t="s">
        <v>160</v>
      </c>
      <c r="H1165" s="2" t="s">
        <v>180</v>
      </c>
      <c r="I1165" s="2">
        <v>5</v>
      </c>
      <c r="J1165" s="2">
        <v>2888.43</v>
      </c>
      <c r="K1165" s="6">
        <v>0.01</v>
      </c>
      <c r="L1165" s="2">
        <v>14297.73</v>
      </c>
      <c r="M1165" s="2" t="s">
        <v>64</v>
      </c>
      <c r="N1165" s="2" t="s">
        <v>48</v>
      </c>
      <c r="O1165" s="2" t="s">
        <v>60</v>
      </c>
      <c r="P1165" s="2" t="s">
        <v>50</v>
      </c>
      <c r="Q1165">
        <f t="shared" si="92"/>
        <v>14442.15</v>
      </c>
      <c r="R1165">
        <f t="shared" si="93"/>
        <v>14297.728499999999</v>
      </c>
      <c r="U1165">
        <f t="shared" si="94"/>
        <v>7295.6662896825355</v>
      </c>
    </row>
    <row r="1166" spans="1:21" ht="15.75" customHeight="1" x14ac:dyDescent="0.3">
      <c r="A1166" s="2" t="s">
        <v>1437</v>
      </c>
      <c r="B1166" s="4" t="s">
        <v>167</v>
      </c>
      <c r="C1166" s="4" t="str">
        <f t="shared" si="90"/>
        <v>Wednesday</v>
      </c>
      <c r="D1166" s="4" t="str">
        <f t="shared" si="91"/>
        <v>Mar-2025</v>
      </c>
      <c r="E1166" s="2" t="s">
        <v>83</v>
      </c>
      <c r="F1166" s="2" t="s">
        <v>54</v>
      </c>
      <c r="G1166" s="2" t="s">
        <v>57</v>
      </c>
      <c r="H1166" s="2" t="s">
        <v>128</v>
      </c>
      <c r="I1166" s="2">
        <v>1</v>
      </c>
      <c r="J1166" s="2">
        <v>1755.09</v>
      </c>
      <c r="K1166" s="6">
        <v>0.16</v>
      </c>
      <c r="L1166" s="2">
        <v>1474.28</v>
      </c>
      <c r="M1166" s="2" t="s">
        <v>64</v>
      </c>
      <c r="N1166" s="2" t="s">
        <v>59</v>
      </c>
      <c r="O1166" s="2" t="s">
        <v>60</v>
      </c>
      <c r="P1166" s="2" t="s">
        <v>50</v>
      </c>
      <c r="Q1166">
        <f t="shared" si="92"/>
        <v>1755.09</v>
      </c>
      <c r="R1166">
        <f t="shared" si="93"/>
        <v>1474.2755999999999</v>
      </c>
      <c r="U1166">
        <f t="shared" si="94"/>
        <v>7935.7313319672139</v>
      </c>
    </row>
    <row r="1167" spans="1:21" ht="15.75" customHeight="1" x14ac:dyDescent="0.3">
      <c r="A1167" s="2" t="s">
        <v>1438</v>
      </c>
      <c r="B1167" s="4" t="s">
        <v>342</v>
      </c>
      <c r="C1167" s="4" t="str">
        <f t="shared" si="90"/>
        <v>Tuesday</v>
      </c>
      <c r="D1167" s="4" t="str">
        <f t="shared" si="91"/>
        <v>May-2025</v>
      </c>
      <c r="E1167" s="2" t="s">
        <v>53</v>
      </c>
      <c r="F1167" s="2" t="s">
        <v>77</v>
      </c>
      <c r="G1167" s="2" t="s">
        <v>99</v>
      </c>
      <c r="H1167" s="2" t="s">
        <v>107</v>
      </c>
      <c r="I1167" s="2">
        <v>2</v>
      </c>
      <c r="J1167" s="2">
        <v>2897.39</v>
      </c>
      <c r="K1167" s="6">
        <v>0.25</v>
      </c>
      <c r="L1167" s="2">
        <v>4346.09</v>
      </c>
      <c r="M1167" s="2" t="s">
        <v>74</v>
      </c>
      <c r="N1167" s="2" t="s">
        <v>48</v>
      </c>
      <c r="O1167" s="2" t="s">
        <v>49</v>
      </c>
      <c r="P1167" s="2" t="s">
        <v>50</v>
      </c>
      <c r="Q1167">
        <f t="shared" si="92"/>
        <v>5794.78</v>
      </c>
      <c r="R1167">
        <f t="shared" si="93"/>
        <v>4346.085</v>
      </c>
      <c r="U1167">
        <f t="shared" si="94"/>
        <v>7295.6662896825355</v>
      </c>
    </row>
    <row r="1168" spans="1:21" ht="15.75" customHeight="1" x14ac:dyDescent="0.3">
      <c r="A1168" s="2" t="s">
        <v>1439</v>
      </c>
      <c r="B1168" s="4" t="s">
        <v>494</v>
      </c>
      <c r="C1168" s="4" t="str">
        <f t="shared" si="90"/>
        <v>Saturday</v>
      </c>
      <c r="D1168" s="4" t="str">
        <f t="shared" si="91"/>
        <v>Apr-2025</v>
      </c>
      <c r="E1168" s="2" t="s">
        <v>68</v>
      </c>
      <c r="F1168" s="2" t="s">
        <v>72</v>
      </c>
      <c r="G1168" s="2" t="s">
        <v>45</v>
      </c>
      <c r="H1168" s="2" t="s">
        <v>63</v>
      </c>
      <c r="I1168" s="2">
        <v>4</v>
      </c>
      <c r="J1168" s="2">
        <v>1446.46</v>
      </c>
      <c r="K1168" s="6">
        <v>0.17</v>
      </c>
      <c r="L1168" s="2">
        <v>4802.25</v>
      </c>
      <c r="M1168" s="2" t="s">
        <v>74</v>
      </c>
      <c r="N1168" s="2" t="s">
        <v>48</v>
      </c>
      <c r="O1168" s="2" t="s">
        <v>90</v>
      </c>
      <c r="P1168" s="2" t="s">
        <v>50</v>
      </c>
      <c r="Q1168">
        <f t="shared" si="92"/>
        <v>5785.84</v>
      </c>
      <c r="R1168">
        <f t="shared" si="93"/>
        <v>4802.2471999999998</v>
      </c>
      <c r="U1168">
        <f t="shared" si="94"/>
        <v>7295.6662896825355</v>
      </c>
    </row>
    <row r="1169" spans="1:21" ht="15.75" customHeight="1" x14ac:dyDescent="0.3">
      <c r="A1169" s="2" t="s">
        <v>1440</v>
      </c>
      <c r="B1169" s="4" t="s">
        <v>549</v>
      </c>
      <c r="C1169" s="4" t="str">
        <f t="shared" si="90"/>
        <v>Saturday</v>
      </c>
      <c r="D1169" s="4" t="str">
        <f t="shared" si="91"/>
        <v>Mar-2025</v>
      </c>
      <c r="E1169" s="2" t="s">
        <v>88</v>
      </c>
      <c r="F1169" s="2" t="s">
        <v>77</v>
      </c>
      <c r="G1169" s="2" t="s">
        <v>45</v>
      </c>
      <c r="H1169" s="2" t="s">
        <v>73</v>
      </c>
      <c r="I1169" s="2">
        <v>1</v>
      </c>
      <c r="J1169" s="2">
        <v>2095.1999999999998</v>
      </c>
      <c r="K1169" s="6">
        <v>0</v>
      </c>
      <c r="L1169" s="2">
        <v>2095.1999999999998</v>
      </c>
      <c r="M1169" s="2" t="s">
        <v>81</v>
      </c>
      <c r="N1169" s="2" t="s">
        <v>65</v>
      </c>
      <c r="O1169" s="2" t="s">
        <v>60</v>
      </c>
      <c r="P1169" s="2" t="s">
        <v>50</v>
      </c>
      <c r="Q1169">
        <f t="shared" si="92"/>
        <v>2095.1999999999998</v>
      </c>
      <c r="R1169">
        <f t="shared" si="93"/>
        <v>2095.1999999999998</v>
      </c>
      <c r="U1169">
        <f t="shared" si="94"/>
        <v>7560.0974409448818</v>
      </c>
    </row>
    <row r="1170" spans="1:21" ht="15.75" customHeight="1" x14ac:dyDescent="0.3">
      <c r="A1170" s="2" t="s">
        <v>1441</v>
      </c>
      <c r="B1170" s="4" t="s">
        <v>261</v>
      </c>
      <c r="C1170" s="4" t="str">
        <f t="shared" si="90"/>
        <v>Wednesday</v>
      </c>
      <c r="D1170" s="4" t="str">
        <f t="shared" si="91"/>
        <v>Mar-2025</v>
      </c>
      <c r="E1170" s="2" t="s">
        <v>53</v>
      </c>
      <c r="F1170" s="2" t="s">
        <v>72</v>
      </c>
      <c r="G1170" s="2" t="s">
        <v>84</v>
      </c>
      <c r="H1170" s="2" t="s">
        <v>89</v>
      </c>
      <c r="I1170" s="2">
        <v>1</v>
      </c>
      <c r="J1170" s="2">
        <v>3574.14</v>
      </c>
      <c r="K1170" s="6">
        <v>0.06</v>
      </c>
      <c r="L1170" s="2">
        <v>3359.69</v>
      </c>
      <c r="M1170" s="2" t="s">
        <v>47</v>
      </c>
      <c r="N1170" s="2" t="s">
        <v>48</v>
      </c>
      <c r="O1170" s="2" t="s">
        <v>49</v>
      </c>
      <c r="P1170" s="2" t="s">
        <v>50</v>
      </c>
      <c r="Q1170">
        <f t="shared" si="92"/>
        <v>3574.14</v>
      </c>
      <c r="R1170">
        <f t="shared" si="93"/>
        <v>3359.6915999999997</v>
      </c>
      <c r="U1170">
        <f t="shared" si="94"/>
        <v>7295.6662896825355</v>
      </c>
    </row>
    <row r="1171" spans="1:21" ht="15.75" customHeight="1" x14ac:dyDescent="0.3">
      <c r="A1171" s="2" t="s">
        <v>1442</v>
      </c>
      <c r="B1171" s="4" t="s">
        <v>138</v>
      </c>
      <c r="C1171" s="4" t="str">
        <f t="shared" si="90"/>
        <v>Monday</v>
      </c>
      <c r="D1171" s="4" t="str">
        <f t="shared" si="91"/>
        <v>May-2025</v>
      </c>
      <c r="E1171" s="2" t="s">
        <v>68</v>
      </c>
      <c r="F1171" s="2" t="s">
        <v>44</v>
      </c>
      <c r="G1171" s="2" t="s">
        <v>57</v>
      </c>
      <c r="H1171" s="2" t="s">
        <v>141</v>
      </c>
      <c r="I1171" s="2">
        <v>5</v>
      </c>
      <c r="J1171" s="2">
        <v>1710.88</v>
      </c>
      <c r="K1171" s="6">
        <v>0.1</v>
      </c>
      <c r="L1171" s="2">
        <v>7698.96</v>
      </c>
      <c r="M1171" s="2" t="s">
        <v>74</v>
      </c>
      <c r="N1171" s="2" t="s">
        <v>59</v>
      </c>
      <c r="O1171" s="2" t="s">
        <v>49</v>
      </c>
      <c r="P1171" s="2" t="s">
        <v>50</v>
      </c>
      <c r="Q1171">
        <f t="shared" si="92"/>
        <v>8554.4000000000015</v>
      </c>
      <c r="R1171">
        <f t="shared" si="93"/>
        <v>7698.9600000000019</v>
      </c>
      <c r="U1171">
        <f t="shared" si="94"/>
        <v>7935.7313319672139</v>
      </c>
    </row>
    <row r="1172" spans="1:21" ht="15.75" customHeight="1" x14ac:dyDescent="0.3">
      <c r="A1172" s="2" t="s">
        <v>1443</v>
      </c>
      <c r="B1172" s="4" t="s">
        <v>252</v>
      </c>
      <c r="C1172" s="4" t="str">
        <f t="shared" si="90"/>
        <v>Tuesday</v>
      </c>
      <c r="D1172" s="4" t="str">
        <f t="shared" si="91"/>
        <v>Apr-2025</v>
      </c>
      <c r="E1172" s="2" t="s">
        <v>83</v>
      </c>
      <c r="F1172" s="2" t="s">
        <v>54</v>
      </c>
      <c r="G1172" s="2" t="s">
        <v>160</v>
      </c>
      <c r="H1172" s="2" t="s">
        <v>180</v>
      </c>
      <c r="I1172" s="2">
        <v>4</v>
      </c>
      <c r="J1172" s="2">
        <v>1132.1199999999999</v>
      </c>
      <c r="K1172" s="6">
        <v>0.17</v>
      </c>
      <c r="L1172" s="2">
        <v>3758.64</v>
      </c>
      <c r="M1172" s="2" t="s">
        <v>47</v>
      </c>
      <c r="N1172" s="2" t="s">
        <v>65</v>
      </c>
      <c r="O1172" s="2" t="s">
        <v>49</v>
      </c>
      <c r="P1172" s="2" t="s">
        <v>50</v>
      </c>
      <c r="Q1172">
        <f t="shared" si="92"/>
        <v>4528.4799999999996</v>
      </c>
      <c r="R1172">
        <f t="shared" si="93"/>
        <v>3758.6383999999994</v>
      </c>
      <c r="U1172">
        <f t="shared" si="94"/>
        <v>7560.0974409448818</v>
      </c>
    </row>
    <row r="1173" spans="1:21" ht="15.75" customHeight="1" x14ac:dyDescent="0.3">
      <c r="A1173" s="2" t="s">
        <v>1444</v>
      </c>
      <c r="B1173" s="4" t="s">
        <v>288</v>
      </c>
      <c r="C1173" s="4" t="str">
        <f t="shared" si="90"/>
        <v>Monday</v>
      </c>
      <c r="D1173" s="4" t="str">
        <f t="shared" si="91"/>
        <v>Feb-2025</v>
      </c>
      <c r="E1173" s="2" t="s">
        <v>83</v>
      </c>
      <c r="F1173" s="2" t="s">
        <v>72</v>
      </c>
      <c r="G1173" s="2" t="s">
        <v>45</v>
      </c>
      <c r="H1173" s="2" t="s">
        <v>46</v>
      </c>
      <c r="I1173" s="2">
        <v>1</v>
      </c>
      <c r="J1173" s="2">
        <v>1117</v>
      </c>
      <c r="K1173" s="6">
        <v>0.25</v>
      </c>
      <c r="L1173" s="2">
        <v>837.75</v>
      </c>
      <c r="M1173" s="2" t="s">
        <v>64</v>
      </c>
      <c r="N1173" s="2" t="s">
        <v>65</v>
      </c>
      <c r="O1173" s="2" t="s">
        <v>60</v>
      </c>
      <c r="P1173" s="2" t="s">
        <v>50</v>
      </c>
      <c r="Q1173">
        <f t="shared" si="92"/>
        <v>1117</v>
      </c>
      <c r="R1173">
        <f t="shared" si="93"/>
        <v>837.75</v>
      </c>
      <c r="U1173">
        <f t="shared" si="94"/>
        <v>7560.0974409448818</v>
      </c>
    </row>
    <row r="1174" spans="1:21" ht="15.75" customHeight="1" x14ac:dyDescent="0.3">
      <c r="A1174" s="2" t="s">
        <v>1445</v>
      </c>
      <c r="B1174" s="4" t="s">
        <v>469</v>
      </c>
      <c r="C1174" s="4" t="str">
        <f t="shared" si="90"/>
        <v>Monday</v>
      </c>
      <c r="D1174" s="4" t="str">
        <f t="shared" si="91"/>
        <v>Mar-2025</v>
      </c>
      <c r="E1174" s="2" t="s">
        <v>83</v>
      </c>
      <c r="F1174" s="2" t="s">
        <v>54</v>
      </c>
      <c r="G1174" s="2" t="s">
        <v>160</v>
      </c>
      <c r="H1174" s="2" t="s">
        <v>185</v>
      </c>
      <c r="I1174" s="2">
        <v>5</v>
      </c>
      <c r="J1174" s="2">
        <v>2966.19</v>
      </c>
      <c r="K1174" s="6">
        <v>0.16</v>
      </c>
      <c r="L1174" s="2">
        <v>12458</v>
      </c>
      <c r="M1174" s="2" t="s">
        <v>95</v>
      </c>
      <c r="N1174" s="2" t="s">
        <v>48</v>
      </c>
      <c r="O1174" s="2" t="s">
        <v>49</v>
      </c>
      <c r="P1174" s="2" t="s">
        <v>50</v>
      </c>
      <c r="Q1174">
        <f t="shared" si="92"/>
        <v>14830.95</v>
      </c>
      <c r="R1174">
        <f t="shared" si="93"/>
        <v>12457.998</v>
      </c>
      <c r="U1174">
        <f t="shared" si="94"/>
        <v>7295.6662896825355</v>
      </c>
    </row>
    <row r="1175" spans="1:21" ht="15.75" customHeight="1" x14ac:dyDescent="0.3">
      <c r="A1175" s="2" t="s">
        <v>1446</v>
      </c>
      <c r="B1175" s="4" t="s">
        <v>393</v>
      </c>
      <c r="C1175" s="4" t="str">
        <f t="shared" si="90"/>
        <v>Thursday</v>
      </c>
      <c r="D1175" s="4" t="str">
        <f t="shared" si="91"/>
        <v>Feb-2025</v>
      </c>
      <c r="E1175" s="2" t="s">
        <v>68</v>
      </c>
      <c r="F1175" s="2" t="s">
        <v>44</v>
      </c>
      <c r="G1175" s="2" t="s">
        <v>45</v>
      </c>
      <c r="H1175" s="2" t="s">
        <v>63</v>
      </c>
      <c r="I1175" s="2">
        <v>4</v>
      </c>
      <c r="J1175" s="2">
        <v>4613.76</v>
      </c>
      <c r="K1175" s="6">
        <v>0.03</v>
      </c>
      <c r="L1175" s="2">
        <v>17901.39</v>
      </c>
      <c r="M1175" s="2" t="s">
        <v>74</v>
      </c>
      <c r="N1175" s="2" t="s">
        <v>48</v>
      </c>
      <c r="O1175" s="2" t="s">
        <v>49</v>
      </c>
      <c r="P1175" s="2" t="s">
        <v>50</v>
      </c>
      <c r="Q1175">
        <f t="shared" si="92"/>
        <v>18455.04</v>
      </c>
      <c r="R1175">
        <f t="shared" si="93"/>
        <v>17901.388800000001</v>
      </c>
      <c r="U1175">
        <f t="shared" si="94"/>
        <v>7295.6662896825355</v>
      </c>
    </row>
    <row r="1176" spans="1:21" ht="15.75" customHeight="1" x14ac:dyDescent="0.3">
      <c r="A1176" s="2" t="s">
        <v>1447</v>
      </c>
      <c r="B1176" s="4" t="s">
        <v>239</v>
      </c>
      <c r="C1176" s="4" t="str">
        <f t="shared" si="90"/>
        <v>Sunday</v>
      </c>
      <c r="D1176" s="4" t="str">
        <f t="shared" si="91"/>
        <v>Feb-2025</v>
      </c>
      <c r="E1176" s="2" t="s">
        <v>53</v>
      </c>
      <c r="F1176" s="2" t="s">
        <v>54</v>
      </c>
      <c r="G1176" s="2" t="s">
        <v>99</v>
      </c>
      <c r="H1176" s="2" t="s">
        <v>122</v>
      </c>
      <c r="I1176" s="2">
        <v>2</v>
      </c>
      <c r="J1176" s="2">
        <v>4337.9799999999996</v>
      </c>
      <c r="K1176" s="6">
        <v>0.19</v>
      </c>
      <c r="L1176" s="2">
        <v>7027.53</v>
      </c>
      <c r="M1176" s="2" t="s">
        <v>64</v>
      </c>
      <c r="N1176" s="2" t="s">
        <v>65</v>
      </c>
      <c r="O1176" s="2" t="s">
        <v>49</v>
      </c>
      <c r="P1176" s="2" t="s">
        <v>50</v>
      </c>
      <c r="Q1176">
        <f t="shared" si="92"/>
        <v>8675.9599999999991</v>
      </c>
      <c r="R1176">
        <f t="shared" si="93"/>
        <v>7027.5275999999994</v>
      </c>
      <c r="U1176">
        <f t="shared" si="94"/>
        <v>7560.0974409448818</v>
      </c>
    </row>
    <row r="1177" spans="1:21" ht="15.75" customHeight="1" x14ac:dyDescent="0.3">
      <c r="A1177" s="2" t="s">
        <v>1448</v>
      </c>
      <c r="B1177" s="4" t="s">
        <v>525</v>
      </c>
      <c r="C1177" s="4" t="str">
        <f t="shared" si="90"/>
        <v>Sunday</v>
      </c>
      <c r="D1177" s="4" t="str">
        <f t="shared" si="91"/>
        <v>Jan-2025</v>
      </c>
      <c r="E1177" s="2" t="s">
        <v>83</v>
      </c>
      <c r="F1177" s="2" t="s">
        <v>72</v>
      </c>
      <c r="G1177" s="2" t="s">
        <v>160</v>
      </c>
      <c r="H1177" s="2" t="s">
        <v>161</v>
      </c>
      <c r="I1177" s="2">
        <v>3</v>
      </c>
      <c r="J1177" s="2">
        <v>3875.45</v>
      </c>
      <c r="K1177" s="6">
        <v>0.16</v>
      </c>
      <c r="L1177" s="2">
        <v>9766.1299999999992</v>
      </c>
      <c r="M1177" s="2" t="s">
        <v>64</v>
      </c>
      <c r="N1177" s="2" t="s">
        <v>65</v>
      </c>
      <c r="O1177" s="2" t="s">
        <v>49</v>
      </c>
      <c r="P1177" s="2" t="s">
        <v>50</v>
      </c>
      <c r="Q1177">
        <f t="shared" si="92"/>
        <v>11626.349999999999</v>
      </c>
      <c r="R1177">
        <f t="shared" si="93"/>
        <v>9766.1339999999982</v>
      </c>
      <c r="U1177">
        <f t="shared" si="94"/>
        <v>7560.0974409448818</v>
      </c>
    </row>
    <row r="1178" spans="1:21" ht="15.75" customHeight="1" x14ac:dyDescent="0.3">
      <c r="A1178" s="2" t="s">
        <v>1449</v>
      </c>
      <c r="B1178" s="4" t="s">
        <v>419</v>
      </c>
      <c r="C1178" s="4" t="str">
        <f t="shared" si="90"/>
        <v>Friday</v>
      </c>
      <c r="D1178" s="4" t="str">
        <f t="shared" si="91"/>
        <v>May-2025</v>
      </c>
      <c r="E1178" s="2" t="s">
        <v>88</v>
      </c>
      <c r="F1178" s="2" t="s">
        <v>77</v>
      </c>
      <c r="G1178" s="2" t="s">
        <v>57</v>
      </c>
      <c r="H1178" s="2" t="s">
        <v>141</v>
      </c>
      <c r="I1178" s="2">
        <v>4</v>
      </c>
      <c r="J1178" s="2">
        <v>1502.79</v>
      </c>
      <c r="K1178" s="6">
        <v>0.23</v>
      </c>
      <c r="L1178" s="2">
        <v>4628.59</v>
      </c>
      <c r="M1178" s="2" t="s">
        <v>74</v>
      </c>
      <c r="N1178" s="2" t="s">
        <v>65</v>
      </c>
      <c r="O1178" s="2" t="s">
        <v>90</v>
      </c>
      <c r="P1178" s="2" t="s">
        <v>50</v>
      </c>
      <c r="Q1178">
        <f t="shared" si="92"/>
        <v>6011.16</v>
      </c>
      <c r="R1178">
        <f t="shared" si="93"/>
        <v>4628.5932000000003</v>
      </c>
      <c r="U1178">
        <f t="shared" si="94"/>
        <v>7560.0974409448818</v>
      </c>
    </row>
    <row r="1179" spans="1:21" ht="15.75" customHeight="1" x14ac:dyDescent="0.3">
      <c r="A1179" s="2" t="s">
        <v>1450</v>
      </c>
      <c r="B1179" s="4" t="s">
        <v>231</v>
      </c>
      <c r="C1179" s="4" t="str">
        <f t="shared" si="90"/>
        <v>Sunday</v>
      </c>
      <c r="D1179" s="4" t="str">
        <f t="shared" si="91"/>
        <v>Feb-2025</v>
      </c>
      <c r="E1179" s="2" t="s">
        <v>83</v>
      </c>
      <c r="F1179" s="2" t="s">
        <v>54</v>
      </c>
      <c r="G1179" s="2" t="s">
        <v>45</v>
      </c>
      <c r="H1179" s="2" t="s">
        <v>63</v>
      </c>
      <c r="I1179" s="2">
        <v>1</v>
      </c>
      <c r="J1179" s="2">
        <v>1978.43</v>
      </c>
      <c r="K1179" s="6">
        <v>0.16</v>
      </c>
      <c r="L1179" s="2">
        <v>1661.88</v>
      </c>
      <c r="M1179" s="2" t="s">
        <v>47</v>
      </c>
      <c r="N1179" s="2" t="s">
        <v>59</v>
      </c>
      <c r="O1179" s="2" t="s">
        <v>60</v>
      </c>
      <c r="P1179" s="2" t="s">
        <v>50</v>
      </c>
      <c r="Q1179">
        <f t="shared" si="92"/>
        <v>1978.43</v>
      </c>
      <c r="R1179">
        <f t="shared" si="93"/>
        <v>1661.8812</v>
      </c>
      <c r="U1179">
        <f t="shared" si="94"/>
        <v>7935.7313319672139</v>
      </c>
    </row>
    <row r="1180" spans="1:21" ht="15.75" customHeight="1" x14ac:dyDescent="0.3">
      <c r="A1180" s="2" t="s">
        <v>1451</v>
      </c>
      <c r="B1180" s="4" t="s">
        <v>311</v>
      </c>
      <c r="C1180" s="4" t="str">
        <f t="shared" si="90"/>
        <v>Wednesday</v>
      </c>
      <c r="D1180" s="4" t="str">
        <f t="shared" si="91"/>
        <v>Mar-2025</v>
      </c>
      <c r="E1180" s="2" t="s">
        <v>88</v>
      </c>
      <c r="F1180" s="2" t="s">
        <v>54</v>
      </c>
      <c r="G1180" s="2" t="s">
        <v>45</v>
      </c>
      <c r="H1180" s="2" t="s">
        <v>78</v>
      </c>
      <c r="I1180" s="2">
        <v>5</v>
      </c>
      <c r="J1180" s="2">
        <v>4994.66</v>
      </c>
      <c r="K1180" s="6">
        <v>0.15</v>
      </c>
      <c r="L1180" s="2">
        <v>21227.31</v>
      </c>
      <c r="M1180" s="2" t="s">
        <v>64</v>
      </c>
      <c r="N1180" s="2" t="s">
        <v>59</v>
      </c>
      <c r="O1180" s="2" t="s">
        <v>49</v>
      </c>
      <c r="P1180" s="2" t="s">
        <v>69</v>
      </c>
      <c r="Q1180">
        <f t="shared" si="92"/>
        <v>24973.3</v>
      </c>
      <c r="R1180">
        <f t="shared" si="93"/>
        <v>21227.305</v>
      </c>
      <c r="U1180">
        <f t="shared" si="94"/>
        <v>7935.7313319672139</v>
      </c>
    </row>
    <row r="1181" spans="1:21" ht="15.75" customHeight="1" x14ac:dyDescent="0.3">
      <c r="A1181" s="2" t="s">
        <v>1452</v>
      </c>
      <c r="B1181" s="4" t="s">
        <v>525</v>
      </c>
      <c r="C1181" s="4" t="str">
        <f t="shared" si="90"/>
        <v>Sunday</v>
      </c>
      <c r="D1181" s="4" t="str">
        <f t="shared" si="91"/>
        <v>Jan-2025</v>
      </c>
      <c r="E1181" s="2" t="s">
        <v>88</v>
      </c>
      <c r="F1181" s="2" t="s">
        <v>54</v>
      </c>
      <c r="G1181" s="2" t="s">
        <v>160</v>
      </c>
      <c r="H1181" s="2" t="s">
        <v>161</v>
      </c>
      <c r="I1181" s="2">
        <v>4</v>
      </c>
      <c r="J1181" s="2">
        <v>3453.38</v>
      </c>
      <c r="K1181" s="6">
        <v>0.24</v>
      </c>
      <c r="L1181" s="2">
        <v>10498.28</v>
      </c>
      <c r="M1181" s="2" t="s">
        <v>64</v>
      </c>
      <c r="N1181" s="2" t="s">
        <v>59</v>
      </c>
      <c r="O1181" s="2" t="s">
        <v>90</v>
      </c>
      <c r="P1181" s="2" t="s">
        <v>50</v>
      </c>
      <c r="Q1181">
        <f t="shared" si="92"/>
        <v>13813.52</v>
      </c>
      <c r="R1181">
        <f t="shared" si="93"/>
        <v>10498.2752</v>
      </c>
      <c r="U1181">
        <f t="shared" si="94"/>
        <v>7935.7313319672139</v>
      </c>
    </row>
    <row r="1182" spans="1:21" ht="15.75" customHeight="1" x14ac:dyDescent="0.3">
      <c r="A1182" s="2" t="s">
        <v>1453</v>
      </c>
      <c r="B1182" s="4" t="s">
        <v>342</v>
      </c>
      <c r="C1182" s="4" t="str">
        <f t="shared" si="90"/>
        <v>Tuesday</v>
      </c>
      <c r="D1182" s="4" t="str">
        <f t="shared" si="91"/>
        <v>May-2025</v>
      </c>
      <c r="E1182" s="2" t="s">
        <v>83</v>
      </c>
      <c r="F1182" s="2" t="s">
        <v>72</v>
      </c>
      <c r="G1182" s="2" t="s">
        <v>99</v>
      </c>
      <c r="H1182" s="2" t="s">
        <v>122</v>
      </c>
      <c r="I1182" s="2">
        <v>2</v>
      </c>
      <c r="J1182" s="2">
        <v>958.53</v>
      </c>
      <c r="K1182" s="6">
        <v>0.23</v>
      </c>
      <c r="L1182" s="2">
        <v>1476.14</v>
      </c>
      <c r="M1182" s="2" t="s">
        <v>81</v>
      </c>
      <c r="N1182" s="2" t="s">
        <v>59</v>
      </c>
      <c r="O1182" s="2" t="s">
        <v>90</v>
      </c>
      <c r="P1182" s="2" t="s">
        <v>50</v>
      </c>
      <c r="Q1182">
        <f t="shared" si="92"/>
        <v>1917.06</v>
      </c>
      <c r="R1182">
        <f t="shared" si="93"/>
        <v>1476.1361999999999</v>
      </c>
      <c r="U1182">
        <f t="shared" si="94"/>
        <v>7935.7313319672139</v>
      </c>
    </row>
    <row r="1183" spans="1:21" ht="15.75" customHeight="1" x14ac:dyDescent="0.3">
      <c r="A1183" s="2" t="s">
        <v>1454</v>
      </c>
      <c r="B1183" s="4" t="s">
        <v>204</v>
      </c>
      <c r="C1183" s="4" t="str">
        <f t="shared" si="90"/>
        <v>Thursday</v>
      </c>
      <c r="D1183" s="4" t="str">
        <f t="shared" si="91"/>
        <v>Apr-2025</v>
      </c>
      <c r="E1183" s="2" t="s">
        <v>88</v>
      </c>
      <c r="F1183" s="2" t="s">
        <v>77</v>
      </c>
      <c r="G1183" s="2" t="s">
        <v>45</v>
      </c>
      <c r="H1183" s="2" t="s">
        <v>46</v>
      </c>
      <c r="I1183" s="2">
        <v>4</v>
      </c>
      <c r="J1183" s="2">
        <v>1300.73</v>
      </c>
      <c r="K1183" s="6">
        <v>0.15</v>
      </c>
      <c r="L1183" s="2">
        <v>4422.4799999999996</v>
      </c>
      <c r="M1183" s="2" t="s">
        <v>64</v>
      </c>
      <c r="N1183" s="2" t="s">
        <v>65</v>
      </c>
      <c r="O1183" s="2" t="s">
        <v>90</v>
      </c>
      <c r="P1183" s="2" t="s">
        <v>96</v>
      </c>
      <c r="Q1183">
        <f t="shared" si="92"/>
        <v>5202.92</v>
      </c>
      <c r="R1183">
        <f t="shared" si="93"/>
        <v>4422.482</v>
      </c>
      <c r="U1183">
        <f t="shared" si="94"/>
        <v>7560.0974409448818</v>
      </c>
    </row>
    <row r="1184" spans="1:21" ht="15.75" customHeight="1" x14ac:dyDescent="0.3">
      <c r="A1184" s="2" t="s">
        <v>1455</v>
      </c>
      <c r="B1184" s="4" t="s">
        <v>176</v>
      </c>
      <c r="C1184" s="4" t="str">
        <f t="shared" si="90"/>
        <v>Saturday</v>
      </c>
      <c r="D1184" s="4" t="str">
        <f t="shared" si="91"/>
        <v>May-2025</v>
      </c>
      <c r="E1184" s="2" t="s">
        <v>68</v>
      </c>
      <c r="F1184" s="2" t="s">
        <v>44</v>
      </c>
      <c r="G1184" s="2" t="s">
        <v>57</v>
      </c>
      <c r="H1184" s="2" t="s">
        <v>128</v>
      </c>
      <c r="I1184" s="2">
        <v>2</v>
      </c>
      <c r="J1184" s="2">
        <v>2364.84</v>
      </c>
      <c r="K1184" s="6">
        <v>0.24</v>
      </c>
      <c r="L1184" s="2">
        <v>3594.56</v>
      </c>
      <c r="M1184" s="2" t="s">
        <v>81</v>
      </c>
      <c r="N1184" s="2" t="s">
        <v>48</v>
      </c>
      <c r="O1184" s="2" t="s">
        <v>90</v>
      </c>
      <c r="P1184" s="2" t="s">
        <v>50</v>
      </c>
      <c r="Q1184">
        <f t="shared" si="92"/>
        <v>4729.68</v>
      </c>
      <c r="R1184">
        <f t="shared" si="93"/>
        <v>3594.5568000000003</v>
      </c>
      <c r="U1184">
        <f t="shared" si="94"/>
        <v>7295.6662896825355</v>
      </c>
    </row>
    <row r="1185" spans="1:21" ht="15.75" customHeight="1" x14ac:dyDescent="0.3">
      <c r="A1185" s="2" t="s">
        <v>1456</v>
      </c>
      <c r="B1185" s="4" t="s">
        <v>832</v>
      </c>
      <c r="C1185" s="4" t="str">
        <f t="shared" si="90"/>
        <v>Saturday</v>
      </c>
      <c r="D1185" s="4" t="str">
        <f t="shared" si="91"/>
        <v>May-2025</v>
      </c>
      <c r="E1185" s="2" t="s">
        <v>83</v>
      </c>
      <c r="F1185" s="2" t="s">
        <v>44</v>
      </c>
      <c r="G1185" s="2" t="s">
        <v>84</v>
      </c>
      <c r="H1185" s="2" t="s">
        <v>85</v>
      </c>
      <c r="I1185" s="2">
        <v>3</v>
      </c>
      <c r="J1185" s="2">
        <v>4428.45</v>
      </c>
      <c r="K1185" s="6">
        <v>0.13</v>
      </c>
      <c r="L1185" s="2">
        <v>11558.25</v>
      </c>
      <c r="M1185" s="2" t="s">
        <v>95</v>
      </c>
      <c r="N1185" s="2" t="s">
        <v>65</v>
      </c>
      <c r="O1185" s="2" t="s">
        <v>49</v>
      </c>
      <c r="P1185" s="2" t="s">
        <v>50</v>
      </c>
      <c r="Q1185">
        <f t="shared" si="92"/>
        <v>13285.349999999999</v>
      </c>
      <c r="R1185">
        <f t="shared" si="93"/>
        <v>11558.254499999999</v>
      </c>
      <c r="U1185">
        <f t="shared" si="94"/>
        <v>7560.0974409448818</v>
      </c>
    </row>
    <row r="1186" spans="1:21" ht="15.75" customHeight="1" x14ac:dyDescent="0.3">
      <c r="A1186" s="2" t="s">
        <v>1457</v>
      </c>
      <c r="B1186" s="4" t="s">
        <v>611</v>
      </c>
      <c r="C1186" s="4" t="str">
        <f t="shared" si="90"/>
        <v>Friday</v>
      </c>
      <c r="D1186" s="4" t="str">
        <f t="shared" si="91"/>
        <v>Feb-2025</v>
      </c>
      <c r="E1186" s="2" t="s">
        <v>83</v>
      </c>
      <c r="F1186" s="2" t="s">
        <v>54</v>
      </c>
      <c r="G1186" s="2" t="s">
        <v>45</v>
      </c>
      <c r="H1186" s="2" t="s">
        <v>63</v>
      </c>
      <c r="I1186" s="2">
        <v>4</v>
      </c>
      <c r="J1186" s="2">
        <v>3611.46</v>
      </c>
      <c r="K1186" s="6">
        <v>0.13</v>
      </c>
      <c r="L1186" s="2">
        <v>12567.88</v>
      </c>
      <c r="M1186" s="2" t="s">
        <v>95</v>
      </c>
      <c r="N1186" s="2" t="s">
        <v>65</v>
      </c>
      <c r="O1186" s="2" t="s">
        <v>49</v>
      </c>
      <c r="P1186" s="2" t="s">
        <v>50</v>
      </c>
      <c r="Q1186">
        <f t="shared" si="92"/>
        <v>14445.84</v>
      </c>
      <c r="R1186">
        <f t="shared" si="93"/>
        <v>12567.880800000001</v>
      </c>
      <c r="U1186">
        <f t="shared" si="94"/>
        <v>7560.0974409448818</v>
      </c>
    </row>
    <row r="1187" spans="1:21" ht="15.75" customHeight="1" x14ac:dyDescent="0.3">
      <c r="A1187" s="2" t="s">
        <v>1458</v>
      </c>
      <c r="B1187" s="4" t="s">
        <v>231</v>
      </c>
      <c r="C1187" s="4" t="str">
        <f t="shared" si="90"/>
        <v>Sunday</v>
      </c>
      <c r="D1187" s="4" t="str">
        <f t="shared" si="91"/>
        <v>Feb-2025</v>
      </c>
      <c r="E1187" s="2" t="s">
        <v>88</v>
      </c>
      <c r="F1187" s="2" t="s">
        <v>72</v>
      </c>
      <c r="G1187" s="2" t="s">
        <v>45</v>
      </c>
      <c r="H1187" s="2" t="s">
        <v>46</v>
      </c>
      <c r="I1187" s="2">
        <v>1</v>
      </c>
      <c r="J1187" s="2">
        <v>3637.77</v>
      </c>
      <c r="K1187" s="6">
        <v>0.09</v>
      </c>
      <c r="L1187" s="2">
        <v>3310.37</v>
      </c>
      <c r="M1187" s="2" t="s">
        <v>81</v>
      </c>
      <c r="N1187" s="2" t="s">
        <v>59</v>
      </c>
      <c r="O1187" s="2" t="s">
        <v>49</v>
      </c>
      <c r="P1187" s="2" t="s">
        <v>50</v>
      </c>
      <c r="Q1187">
        <f t="shared" si="92"/>
        <v>3637.77</v>
      </c>
      <c r="R1187">
        <f t="shared" si="93"/>
        <v>3310.3706999999999</v>
      </c>
      <c r="U1187">
        <f t="shared" si="94"/>
        <v>7935.7313319672139</v>
      </c>
    </row>
    <row r="1188" spans="1:21" ht="15.75" customHeight="1" x14ac:dyDescent="0.3">
      <c r="A1188" s="2" t="s">
        <v>1459</v>
      </c>
      <c r="B1188" s="4" t="s">
        <v>118</v>
      </c>
      <c r="C1188" s="4" t="str">
        <f t="shared" si="90"/>
        <v>Friday</v>
      </c>
      <c r="D1188" s="4" t="str">
        <f t="shared" si="91"/>
        <v>Feb-2025</v>
      </c>
      <c r="E1188" s="2" t="s">
        <v>88</v>
      </c>
      <c r="F1188" s="2" t="s">
        <v>54</v>
      </c>
      <c r="G1188" s="2" t="s">
        <v>99</v>
      </c>
      <c r="H1188" s="2" t="s">
        <v>147</v>
      </c>
      <c r="I1188" s="2">
        <v>3</v>
      </c>
      <c r="J1188" s="2">
        <v>3245.97</v>
      </c>
      <c r="K1188" s="6">
        <v>0.02</v>
      </c>
      <c r="L1188" s="2">
        <v>9543.15</v>
      </c>
      <c r="M1188" s="2" t="s">
        <v>81</v>
      </c>
      <c r="N1188" s="2" t="s">
        <v>48</v>
      </c>
      <c r="O1188" s="2" t="s">
        <v>49</v>
      </c>
      <c r="P1188" s="2" t="s">
        <v>142</v>
      </c>
      <c r="Q1188">
        <f t="shared" si="92"/>
        <v>9737.91</v>
      </c>
      <c r="R1188">
        <f t="shared" si="93"/>
        <v>9543.1517999999996</v>
      </c>
      <c r="U1188">
        <f t="shared" si="94"/>
        <v>7295.6662896825355</v>
      </c>
    </row>
    <row r="1189" spans="1:21" ht="15.75" customHeight="1" x14ac:dyDescent="0.3">
      <c r="A1189" s="2" t="s">
        <v>1460</v>
      </c>
      <c r="B1189" s="4" t="s">
        <v>62</v>
      </c>
      <c r="C1189" s="4" t="str">
        <f t="shared" si="90"/>
        <v>Monday</v>
      </c>
      <c r="D1189" s="4" t="str">
        <f t="shared" si="91"/>
        <v>May-2025</v>
      </c>
      <c r="E1189" s="2" t="s">
        <v>43</v>
      </c>
      <c r="F1189" s="2" t="s">
        <v>44</v>
      </c>
      <c r="G1189" s="2" t="s">
        <v>160</v>
      </c>
      <c r="H1189" s="2" t="s">
        <v>180</v>
      </c>
      <c r="I1189" s="2">
        <v>4</v>
      </c>
      <c r="J1189" s="2">
        <v>3527.85</v>
      </c>
      <c r="K1189" s="6">
        <v>0.14000000000000001</v>
      </c>
      <c r="L1189" s="2">
        <v>12135.8</v>
      </c>
      <c r="M1189" s="2" t="s">
        <v>74</v>
      </c>
      <c r="N1189" s="2" t="s">
        <v>65</v>
      </c>
      <c r="O1189" s="2" t="s">
        <v>49</v>
      </c>
      <c r="P1189" s="2" t="s">
        <v>142</v>
      </c>
      <c r="Q1189">
        <f t="shared" si="92"/>
        <v>14111.4</v>
      </c>
      <c r="R1189">
        <f t="shared" si="93"/>
        <v>12135.804</v>
      </c>
      <c r="U1189">
        <f t="shared" si="94"/>
        <v>7560.0974409448818</v>
      </c>
    </row>
    <row r="1190" spans="1:21" ht="15.75" customHeight="1" x14ac:dyDescent="0.3">
      <c r="A1190" s="2" t="s">
        <v>1461</v>
      </c>
      <c r="B1190" s="4" t="s">
        <v>458</v>
      </c>
      <c r="C1190" s="4" t="str">
        <f t="shared" si="90"/>
        <v>Monday</v>
      </c>
      <c r="D1190" s="4" t="str">
        <f t="shared" si="91"/>
        <v>Apr-2025</v>
      </c>
      <c r="E1190" s="2" t="s">
        <v>53</v>
      </c>
      <c r="F1190" s="2" t="s">
        <v>77</v>
      </c>
      <c r="G1190" s="2" t="s">
        <v>99</v>
      </c>
      <c r="H1190" s="2" t="s">
        <v>107</v>
      </c>
      <c r="I1190" s="2">
        <v>5</v>
      </c>
      <c r="J1190" s="2">
        <v>1877.35</v>
      </c>
      <c r="K1190" s="6">
        <v>7.0000000000000007E-2</v>
      </c>
      <c r="L1190" s="2">
        <v>8729.68</v>
      </c>
      <c r="M1190" s="2" t="s">
        <v>47</v>
      </c>
      <c r="N1190" s="2" t="s">
        <v>65</v>
      </c>
      <c r="O1190" s="2" t="s">
        <v>49</v>
      </c>
      <c r="P1190" s="2" t="s">
        <v>50</v>
      </c>
      <c r="Q1190">
        <f t="shared" si="92"/>
        <v>9386.75</v>
      </c>
      <c r="R1190">
        <f t="shared" si="93"/>
        <v>8729.6774999999998</v>
      </c>
      <c r="U1190">
        <f t="shared" si="94"/>
        <v>7560.0974409448818</v>
      </c>
    </row>
    <row r="1191" spans="1:21" ht="15.75" customHeight="1" x14ac:dyDescent="0.3">
      <c r="A1191" s="2" t="s">
        <v>1462</v>
      </c>
      <c r="B1191" s="4" t="s">
        <v>67</v>
      </c>
      <c r="C1191" s="4" t="str">
        <f t="shared" si="90"/>
        <v>Tuesday</v>
      </c>
      <c r="D1191" s="4" t="str">
        <f t="shared" si="91"/>
        <v>Feb-2025</v>
      </c>
      <c r="E1191" s="2" t="s">
        <v>83</v>
      </c>
      <c r="F1191" s="2" t="s">
        <v>72</v>
      </c>
      <c r="G1191" s="2" t="s">
        <v>160</v>
      </c>
      <c r="H1191" s="2" t="s">
        <v>185</v>
      </c>
      <c r="I1191" s="2">
        <v>2</v>
      </c>
      <c r="J1191" s="2">
        <v>817.98</v>
      </c>
      <c r="K1191" s="6">
        <v>7.0000000000000007E-2</v>
      </c>
      <c r="L1191" s="2">
        <v>1521.44</v>
      </c>
      <c r="M1191" s="2" t="s">
        <v>81</v>
      </c>
      <c r="N1191" s="2" t="s">
        <v>48</v>
      </c>
      <c r="O1191" s="2" t="s">
        <v>60</v>
      </c>
      <c r="P1191" s="2" t="s">
        <v>50</v>
      </c>
      <c r="Q1191">
        <f t="shared" si="92"/>
        <v>1635.96</v>
      </c>
      <c r="R1191">
        <f t="shared" si="93"/>
        <v>1521.4428</v>
      </c>
      <c r="U1191">
        <f t="shared" si="94"/>
        <v>7295.6662896825355</v>
      </c>
    </row>
    <row r="1192" spans="1:21" ht="15.75" customHeight="1" x14ac:dyDescent="0.3">
      <c r="A1192" s="2" t="s">
        <v>1463</v>
      </c>
      <c r="B1192" s="4" t="s">
        <v>419</v>
      </c>
      <c r="C1192" s="4" t="str">
        <f t="shared" si="90"/>
        <v>Friday</v>
      </c>
      <c r="D1192" s="4" t="str">
        <f t="shared" si="91"/>
        <v>May-2025</v>
      </c>
      <c r="E1192" s="2" t="s">
        <v>68</v>
      </c>
      <c r="F1192" s="2" t="s">
        <v>54</v>
      </c>
      <c r="G1192" s="2" t="s">
        <v>45</v>
      </c>
      <c r="H1192" s="2" t="s">
        <v>78</v>
      </c>
      <c r="I1192" s="2">
        <v>5</v>
      </c>
      <c r="J1192" s="2">
        <v>159.13</v>
      </c>
      <c r="K1192" s="6">
        <v>0.09</v>
      </c>
      <c r="L1192" s="2">
        <v>724.04</v>
      </c>
      <c r="M1192" s="2" t="s">
        <v>81</v>
      </c>
      <c r="N1192" s="2" t="s">
        <v>48</v>
      </c>
      <c r="O1192" s="2" t="s">
        <v>49</v>
      </c>
      <c r="P1192" s="2" t="s">
        <v>50</v>
      </c>
      <c r="Q1192">
        <f t="shared" si="92"/>
        <v>795.65</v>
      </c>
      <c r="R1192">
        <f t="shared" si="93"/>
        <v>724.04150000000004</v>
      </c>
      <c r="U1192">
        <f t="shared" si="94"/>
        <v>7295.6662896825355</v>
      </c>
    </row>
    <row r="1193" spans="1:21" ht="15.75" customHeight="1" x14ac:dyDescent="0.3">
      <c r="A1193" s="2" t="s">
        <v>1464</v>
      </c>
      <c r="B1193" s="4" t="s">
        <v>106</v>
      </c>
      <c r="C1193" s="4" t="str">
        <f t="shared" si="90"/>
        <v>Sunday</v>
      </c>
      <c r="D1193" s="4" t="str">
        <f t="shared" si="91"/>
        <v>Apr-2025</v>
      </c>
      <c r="E1193" s="2" t="s">
        <v>88</v>
      </c>
      <c r="F1193" s="2" t="s">
        <v>77</v>
      </c>
      <c r="G1193" s="2" t="s">
        <v>99</v>
      </c>
      <c r="H1193" s="2" t="s">
        <v>107</v>
      </c>
      <c r="I1193" s="2">
        <v>3</v>
      </c>
      <c r="J1193" s="2">
        <v>2664.35</v>
      </c>
      <c r="K1193" s="6">
        <v>0.09</v>
      </c>
      <c r="L1193" s="2">
        <v>7273.68</v>
      </c>
      <c r="M1193" s="2" t="s">
        <v>64</v>
      </c>
      <c r="N1193" s="2" t="s">
        <v>59</v>
      </c>
      <c r="O1193" s="2" t="s">
        <v>60</v>
      </c>
      <c r="P1193" s="2" t="s">
        <v>69</v>
      </c>
      <c r="Q1193">
        <f t="shared" si="92"/>
        <v>7993.0499999999993</v>
      </c>
      <c r="R1193">
        <f t="shared" si="93"/>
        <v>7273.6754999999994</v>
      </c>
      <c r="U1193">
        <f t="shared" si="94"/>
        <v>7935.7313319672139</v>
      </c>
    </row>
    <row r="1194" spans="1:21" ht="15.75" customHeight="1" x14ac:dyDescent="0.3">
      <c r="A1194" s="2" t="s">
        <v>1465</v>
      </c>
      <c r="B1194" s="4" t="s">
        <v>157</v>
      </c>
      <c r="C1194" s="4" t="str">
        <f t="shared" si="90"/>
        <v>Friday</v>
      </c>
      <c r="D1194" s="4" t="str">
        <f t="shared" si="91"/>
        <v>May-2025</v>
      </c>
      <c r="E1194" s="2" t="s">
        <v>83</v>
      </c>
      <c r="F1194" s="2" t="s">
        <v>77</v>
      </c>
      <c r="G1194" s="2" t="s">
        <v>84</v>
      </c>
      <c r="H1194" s="2" t="s">
        <v>119</v>
      </c>
      <c r="I1194" s="2">
        <v>1</v>
      </c>
      <c r="J1194" s="2">
        <v>1777.6</v>
      </c>
      <c r="K1194" s="6">
        <v>0.08</v>
      </c>
      <c r="L1194" s="2">
        <v>1635.39</v>
      </c>
      <c r="M1194" s="2" t="s">
        <v>74</v>
      </c>
      <c r="N1194" s="2" t="s">
        <v>48</v>
      </c>
      <c r="O1194" s="2" t="s">
        <v>90</v>
      </c>
      <c r="P1194" s="2" t="s">
        <v>50</v>
      </c>
      <c r="Q1194">
        <f t="shared" si="92"/>
        <v>1777.6</v>
      </c>
      <c r="R1194">
        <f t="shared" si="93"/>
        <v>1635.3920000000001</v>
      </c>
      <c r="U1194">
        <f t="shared" si="94"/>
        <v>7295.6662896825355</v>
      </c>
    </row>
    <row r="1195" spans="1:21" ht="15.75" customHeight="1" x14ac:dyDescent="0.3">
      <c r="A1195" s="2" t="s">
        <v>1466</v>
      </c>
      <c r="B1195" s="4" t="s">
        <v>718</v>
      </c>
      <c r="C1195" s="4" t="str">
        <f t="shared" si="90"/>
        <v>Monday</v>
      </c>
      <c r="D1195" s="4" t="str">
        <f t="shared" si="91"/>
        <v>Apr-2025</v>
      </c>
      <c r="E1195" s="2" t="s">
        <v>43</v>
      </c>
      <c r="F1195" s="2" t="s">
        <v>77</v>
      </c>
      <c r="G1195" s="2" t="s">
        <v>45</v>
      </c>
      <c r="H1195" s="2" t="s">
        <v>78</v>
      </c>
      <c r="I1195" s="2">
        <v>5</v>
      </c>
      <c r="J1195" s="2">
        <v>4572.24</v>
      </c>
      <c r="K1195" s="6">
        <v>0.23</v>
      </c>
      <c r="L1195" s="2">
        <v>17603.12</v>
      </c>
      <c r="M1195" s="2" t="s">
        <v>74</v>
      </c>
      <c r="N1195" s="2" t="s">
        <v>65</v>
      </c>
      <c r="O1195" s="2" t="s">
        <v>49</v>
      </c>
      <c r="P1195" s="2" t="s">
        <v>50</v>
      </c>
      <c r="Q1195">
        <f t="shared" si="92"/>
        <v>22861.199999999997</v>
      </c>
      <c r="R1195">
        <f t="shared" si="93"/>
        <v>17603.124</v>
      </c>
      <c r="U1195">
        <f t="shared" si="94"/>
        <v>7560.0974409448818</v>
      </c>
    </row>
    <row r="1196" spans="1:21" ht="15.75" customHeight="1" x14ac:dyDescent="0.3">
      <c r="A1196" s="2" t="s">
        <v>1467</v>
      </c>
      <c r="B1196" s="4" t="s">
        <v>382</v>
      </c>
      <c r="C1196" s="4" t="str">
        <f t="shared" si="90"/>
        <v>Monday</v>
      </c>
      <c r="D1196" s="4" t="str">
        <f t="shared" si="91"/>
        <v>Apr-2025</v>
      </c>
      <c r="E1196" s="2" t="s">
        <v>83</v>
      </c>
      <c r="F1196" s="2" t="s">
        <v>44</v>
      </c>
      <c r="G1196" s="2" t="s">
        <v>160</v>
      </c>
      <c r="H1196" s="2" t="s">
        <v>193</v>
      </c>
      <c r="I1196" s="2">
        <v>5</v>
      </c>
      <c r="J1196" s="2">
        <v>429.27</v>
      </c>
      <c r="K1196" s="6">
        <v>0.14000000000000001</v>
      </c>
      <c r="L1196" s="2">
        <v>1845.86</v>
      </c>
      <c r="M1196" s="2" t="s">
        <v>95</v>
      </c>
      <c r="N1196" s="2" t="s">
        <v>65</v>
      </c>
      <c r="O1196" s="2" t="s">
        <v>49</v>
      </c>
      <c r="P1196" s="2" t="s">
        <v>96</v>
      </c>
      <c r="Q1196">
        <f t="shared" si="92"/>
        <v>2146.35</v>
      </c>
      <c r="R1196">
        <f t="shared" si="93"/>
        <v>1845.8609999999999</v>
      </c>
      <c r="U1196">
        <f t="shared" si="94"/>
        <v>7560.0974409448818</v>
      </c>
    </row>
    <row r="1197" spans="1:21" ht="15.75" customHeight="1" x14ac:dyDescent="0.3">
      <c r="A1197" s="2" t="s">
        <v>1468</v>
      </c>
      <c r="B1197" s="4" t="s">
        <v>149</v>
      </c>
      <c r="C1197" s="4" t="str">
        <f t="shared" si="90"/>
        <v>Wednesday</v>
      </c>
      <c r="D1197" s="4" t="str">
        <f t="shared" si="91"/>
        <v>Feb-2025</v>
      </c>
      <c r="E1197" s="2" t="s">
        <v>68</v>
      </c>
      <c r="F1197" s="2" t="s">
        <v>77</v>
      </c>
      <c r="G1197" s="2" t="s">
        <v>45</v>
      </c>
      <c r="H1197" s="2" t="s">
        <v>73</v>
      </c>
      <c r="I1197" s="2">
        <v>2</v>
      </c>
      <c r="J1197" s="2">
        <v>1354.75</v>
      </c>
      <c r="K1197" s="6">
        <v>0.18</v>
      </c>
      <c r="L1197" s="2">
        <v>2221.79</v>
      </c>
      <c r="M1197" s="2" t="s">
        <v>64</v>
      </c>
      <c r="N1197" s="2" t="s">
        <v>48</v>
      </c>
      <c r="O1197" s="2" t="s">
        <v>49</v>
      </c>
      <c r="P1197" s="2" t="s">
        <v>50</v>
      </c>
      <c r="Q1197">
        <f t="shared" si="92"/>
        <v>2709.5</v>
      </c>
      <c r="R1197">
        <f t="shared" si="93"/>
        <v>2221.79</v>
      </c>
      <c r="U1197">
        <f t="shared" si="94"/>
        <v>7295.6662896825355</v>
      </c>
    </row>
    <row r="1198" spans="1:21" ht="15.75" customHeight="1" x14ac:dyDescent="0.3">
      <c r="A1198" s="2" t="s">
        <v>1469</v>
      </c>
      <c r="B1198" s="4" t="s">
        <v>87</v>
      </c>
      <c r="C1198" s="4" t="str">
        <f t="shared" si="90"/>
        <v>Wednesday</v>
      </c>
      <c r="D1198" s="4" t="str">
        <f t="shared" si="91"/>
        <v>Jan-2025</v>
      </c>
      <c r="E1198" s="2" t="s">
        <v>53</v>
      </c>
      <c r="F1198" s="2" t="s">
        <v>44</v>
      </c>
      <c r="G1198" s="2" t="s">
        <v>84</v>
      </c>
      <c r="H1198" s="2" t="s">
        <v>119</v>
      </c>
      <c r="I1198" s="2">
        <v>5</v>
      </c>
      <c r="J1198" s="2">
        <v>1459.64</v>
      </c>
      <c r="K1198" s="6">
        <v>0.19</v>
      </c>
      <c r="L1198" s="2">
        <v>5911.54</v>
      </c>
      <c r="M1198" s="2" t="s">
        <v>64</v>
      </c>
      <c r="N1198" s="2" t="s">
        <v>65</v>
      </c>
      <c r="O1198" s="2" t="s">
        <v>49</v>
      </c>
      <c r="P1198" s="2" t="s">
        <v>69</v>
      </c>
      <c r="Q1198">
        <f t="shared" si="92"/>
        <v>7298.2000000000007</v>
      </c>
      <c r="R1198">
        <f t="shared" si="93"/>
        <v>5911.5420000000013</v>
      </c>
      <c r="U1198">
        <f t="shared" si="94"/>
        <v>7560.0974409448818</v>
      </c>
    </row>
    <row r="1199" spans="1:21" ht="15.75" customHeight="1" x14ac:dyDescent="0.3">
      <c r="A1199" s="2" t="s">
        <v>1470</v>
      </c>
      <c r="B1199" s="4" t="s">
        <v>217</v>
      </c>
      <c r="C1199" s="4" t="str">
        <f t="shared" si="90"/>
        <v>Friday</v>
      </c>
      <c r="D1199" s="4" t="str">
        <f t="shared" si="91"/>
        <v>Jun-2025</v>
      </c>
      <c r="E1199" s="2" t="s">
        <v>53</v>
      </c>
      <c r="F1199" s="2" t="s">
        <v>44</v>
      </c>
      <c r="G1199" s="2" t="s">
        <v>99</v>
      </c>
      <c r="H1199" s="2" t="s">
        <v>107</v>
      </c>
      <c r="I1199" s="2">
        <v>2</v>
      </c>
      <c r="J1199" s="2">
        <v>2969.82</v>
      </c>
      <c r="K1199" s="6">
        <v>0.15</v>
      </c>
      <c r="L1199" s="2">
        <v>5048.6899999999996</v>
      </c>
      <c r="M1199" s="2" t="s">
        <v>47</v>
      </c>
      <c r="N1199" s="2" t="s">
        <v>48</v>
      </c>
      <c r="O1199" s="2" t="s">
        <v>60</v>
      </c>
      <c r="P1199" s="2" t="s">
        <v>50</v>
      </c>
      <c r="Q1199">
        <f t="shared" si="92"/>
        <v>5939.64</v>
      </c>
      <c r="R1199">
        <f t="shared" si="93"/>
        <v>5048.6940000000004</v>
      </c>
      <c r="U1199">
        <f t="shared" si="94"/>
        <v>7295.6662896825355</v>
      </c>
    </row>
    <row r="1200" spans="1:21" ht="15.75" customHeight="1" x14ac:dyDescent="0.3">
      <c r="A1200" s="2" t="s">
        <v>1471</v>
      </c>
      <c r="B1200" s="4" t="s">
        <v>231</v>
      </c>
      <c r="C1200" s="4" t="str">
        <f t="shared" si="90"/>
        <v>Sunday</v>
      </c>
      <c r="D1200" s="4" t="str">
        <f t="shared" si="91"/>
        <v>Feb-2025</v>
      </c>
      <c r="E1200" s="2" t="s">
        <v>53</v>
      </c>
      <c r="F1200" s="2" t="s">
        <v>77</v>
      </c>
      <c r="G1200" s="2" t="s">
        <v>45</v>
      </c>
      <c r="H1200" s="2" t="s">
        <v>63</v>
      </c>
      <c r="I1200" s="2">
        <v>1</v>
      </c>
      <c r="J1200" s="2">
        <v>2265.3000000000002</v>
      </c>
      <c r="K1200" s="6">
        <v>0.12</v>
      </c>
      <c r="L1200" s="2">
        <v>1993.46</v>
      </c>
      <c r="M1200" s="2" t="s">
        <v>47</v>
      </c>
      <c r="N1200" s="2" t="s">
        <v>65</v>
      </c>
      <c r="O1200" s="2" t="s">
        <v>90</v>
      </c>
      <c r="P1200" s="2" t="s">
        <v>50</v>
      </c>
      <c r="Q1200">
        <f t="shared" si="92"/>
        <v>2265.3000000000002</v>
      </c>
      <c r="R1200">
        <f t="shared" si="93"/>
        <v>1993.4640000000002</v>
      </c>
      <c r="U1200">
        <f t="shared" si="94"/>
        <v>7560.0974409448818</v>
      </c>
    </row>
    <row r="1201" spans="1:21" ht="15.75" customHeight="1" x14ac:dyDescent="0.3">
      <c r="A1201" s="2" t="s">
        <v>1472</v>
      </c>
      <c r="B1201" s="4" t="s">
        <v>436</v>
      </c>
      <c r="C1201" s="4" t="str">
        <f t="shared" si="90"/>
        <v>Saturday</v>
      </c>
      <c r="D1201" s="4" t="str">
        <f t="shared" si="91"/>
        <v>Mar-2025</v>
      </c>
      <c r="E1201" s="2" t="s">
        <v>68</v>
      </c>
      <c r="F1201" s="2" t="s">
        <v>54</v>
      </c>
      <c r="G1201" s="2" t="s">
        <v>160</v>
      </c>
      <c r="H1201" s="2" t="s">
        <v>193</v>
      </c>
      <c r="I1201" s="2">
        <v>4</v>
      </c>
      <c r="J1201" s="2">
        <v>3909.24</v>
      </c>
      <c r="K1201" s="6">
        <v>0.05</v>
      </c>
      <c r="L1201" s="2">
        <v>14855.11</v>
      </c>
      <c r="M1201" s="2" t="s">
        <v>74</v>
      </c>
      <c r="N1201" s="2" t="s">
        <v>48</v>
      </c>
      <c r="O1201" s="2" t="s">
        <v>49</v>
      </c>
      <c r="P1201" s="2" t="s">
        <v>96</v>
      </c>
      <c r="Q1201">
        <f t="shared" si="92"/>
        <v>15636.96</v>
      </c>
      <c r="R1201">
        <f t="shared" si="93"/>
        <v>14855.111999999999</v>
      </c>
      <c r="U1201">
        <f t="shared" si="94"/>
        <v>7295.6662896825355</v>
      </c>
    </row>
    <row r="1202" spans="1:21" ht="15.75" customHeight="1" x14ac:dyDescent="0.3">
      <c r="A1202" s="2" t="s">
        <v>1473</v>
      </c>
      <c r="B1202" s="4" t="s">
        <v>239</v>
      </c>
      <c r="C1202" s="4" t="str">
        <f t="shared" si="90"/>
        <v>Sunday</v>
      </c>
      <c r="D1202" s="4" t="str">
        <f t="shared" si="91"/>
        <v>Feb-2025</v>
      </c>
      <c r="E1202" s="2" t="s">
        <v>68</v>
      </c>
      <c r="F1202" s="2" t="s">
        <v>72</v>
      </c>
      <c r="G1202" s="2" t="s">
        <v>160</v>
      </c>
      <c r="H1202" s="2" t="s">
        <v>185</v>
      </c>
      <c r="I1202" s="2">
        <v>2</v>
      </c>
      <c r="J1202" s="2">
        <v>1710.33</v>
      </c>
      <c r="K1202" s="6">
        <v>0.12</v>
      </c>
      <c r="L1202" s="2">
        <v>3010.18</v>
      </c>
      <c r="M1202" s="2" t="s">
        <v>81</v>
      </c>
      <c r="N1202" s="2" t="s">
        <v>65</v>
      </c>
      <c r="O1202" s="2" t="s">
        <v>60</v>
      </c>
      <c r="P1202" s="2" t="s">
        <v>50</v>
      </c>
      <c r="Q1202">
        <f t="shared" si="92"/>
        <v>3420.66</v>
      </c>
      <c r="R1202">
        <f t="shared" si="93"/>
        <v>3010.1808000000001</v>
      </c>
      <c r="U1202">
        <f t="shared" si="94"/>
        <v>7560.0974409448818</v>
      </c>
    </row>
    <row r="1203" spans="1:21" ht="15.75" customHeight="1" x14ac:dyDescent="0.3">
      <c r="A1203" s="2" t="s">
        <v>1474</v>
      </c>
      <c r="B1203" s="4" t="s">
        <v>227</v>
      </c>
      <c r="C1203" s="4" t="str">
        <f t="shared" si="90"/>
        <v>Friday</v>
      </c>
      <c r="D1203" s="4" t="str">
        <f t="shared" si="91"/>
        <v>Mar-2025</v>
      </c>
      <c r="E1203" s="2" t="s">
        <v>43</v>
      </c>
      <c r="F1203" s="2" t="s">
        <v>77</v>
      </c>
      <c r="G1203" s="2" t="s">
        <v>57</v>
      </c>
      <c r="H1203" s="2" t="s">
        <v>110</v>
      </c>
      <c r="I1203" s="2">
        <v>5</v>
      </c>
      <c r="J1203" s="2">
        <v>2565.0100000000002</v>
      </c>
      <c r="K1203" s="6">
        <v>0.16</v>
      </c>
      <c r="L1203" s="2">
        <v>10773.04</v>
      </c>
      <c r="M1203" s="2" t="s">
        <v>81</v>
      </c>
      <c r="N1203" s="2" t="s">
        <v>59</v>
      </c>
      <c r="O1203" s="2" t="s">
        <v>90</v>
      </c>
      <c r="P1203" s="2" t="s">
        <v>50</v>
      </c>
      <c r="Q1203">
        <f t="shared" si="92"/>
        <v>12825.050000000001</v>
      </c>
      <c r="R1203">
        <f t="shared" si="93"/>
        <v>10773.042000000001</v>
      </c>
      <c r="U1203">
        <f t="shared" si="94"/>
        <v>7935.7313319672139</v>
      </c>
    </row>
    <row r="1204" spans="1:21" ht="15.75" customHeight="1" x14ac:dyDescent="0.3">
      <c r="A1204" s="2" t="s">
        <v>1475</v>
      </c>
      <c r="B1204" s="4" t="s">
        <v>427</v>
      </c>
      <c r="C1204" s="4" t="str">
        <f t="shared" si="90"/>
        <v>Thursday</v>
      </c>
      <c r="D1204" s="4" t="str">
        <f t="shared" si="91"/>
        <v>Feb-2025</v>
      </c>
      <c r="E1204" s="2" t="s">
        <v>83</v>
      </c>
      <c r="F1204" s="2" t="s">
        <v>54</v>
      </c>
      <c r="G1204" s="2" t="s">
        <v>160</v>
      </c>
      <c r="H1204" s="2" t="s">
        <v>185</v>
      </c>
      <c r="I1204" s="2">
        <v>1</v>
      </c>
      <c r="J1204" s="2">
        <v>3826.15</v>
      </c>
      <c r="K1204" s="6">
        <v>0.17</v>
      </c>
      <c r="L1204" s="2">
        <v>3175.7</v>
      </c>
      <c r="M1204" s="2" t="s">
        <v>47</v>
      </c>
      <c r="N1204" s="2" t="s">
        <v>48</v>
      </c>
      <c r="O1204" s="2" t="s">
        <v>90</v>
      </c>
      <c r="P1204" s="2" t="s">
        <v>50</v>
      </c>
      <c r="Q1204">
        <f t="shared" si="92"/>
        <v>3826.15</v>
      </c>
      <c r="R1204">
        <f t="shared" si="93"/>
        <v>3175.7044999999998</v>
      </c>
      <c r="U1204">
        <f t="shared" si="94"/>
        <v>7295.6662896825355</v>
      </c>
    </row>
    <row r="1205" spans="1:21" ht="15.75" customHeight="1" x14ac:dyDescent="0.3">
      <c r="A1205" s="2" t="s">
        <v>1476</v>
      </c>
      <c r="B1205" s="4" t="s">
        <v>734</v>
      </c>
      <c r="C1205" s="4" t="str">
        <f t="shared" si="90"/>
        <v>Sunday</v>
      </c>
      <c r="D1205" s="4" t="str">
        <f t="shared" si="91"/>
        <v>Mar-2025</v>
      </c>
      <c r="E1205" s="2" t="s">
        <v>88</v>
      </c>
      <c r="F1205" s="2" t="s">
        <v>54</v>
      </c>
      <c r="G1205" s="2" t="s">
        <v>57</v>
      </c>
      <c r="H1205" s="2" t="s">
        <v>110</v>
      </c>
      <c r="I1205" s="2">
        <v>2</v>
      </c>
      <c r="J1205" s="2">
        <v>1605.28</v>
      </c>
      <c r="K1205" s="6">
        <v>0.08</v>
      </c>
      <c r="L1205" s="2">
        <v>2953.72</v>
      </c>
      <c r="M1205" s="2" t="s">
        <v>95</v>
      </c>
      <c r="N1205" s="2" t="s">
        <v>48</v>
      </c>
      <c r="O1205" s="2" t="s">
        <v>49</v>
      </c>
      <c r="P1205" s="2" t="s">
        <v>50</v>
      </c>
      <c r="Q1205">
        <f t="shared" si="92"/>
        <v>3210.56</v>
      </c>
      <c r="R1205">
        <f t="shared" si="93"/>
        <v>2953.7152000000001</v>
      </c>
      <c r="U1205">
        <f t="shared" si="94"/>
        <v>7295.6662896825355</v>
      </c>
    </row>
    <row r="1206" spans="1:21" ht="15.75" customHeight="1" x14ac:dyDescent="0.3">
      <c r="A1206" s="2" t="s">
        <v>1477</v>
      </c>
      <c r="B1206" s="4" t="s">
        <v>397</v>
      </c>
      <c r="C1206" s="4" t="str">
        <f t="shared" si="90"/>
        <v>Sunday</v>
      </c>
      <c r="D1206" s="4" t="str">
        <f t="shared" si="91"/>
        <v>Jan-2025</v>
      </c>
      <c r="E1206" s="2" t="s">
        <v>68</v>
      </c>
      <c r="F1206" s="2" t="s">
        <v>77</v>
      </c>
      <c r="G1206" s="2" t="s">
        <v>160</v>
      </c>
      <c r="H1206" s="2" t="s">
        <v>161</v>
      </c>
      <c r="I1206" s="2">
        <v>2</v>
      </c>
      <c r="J1206" s="2">
        <v>1040.33</v>
      </c>
      <c r="K1206" s="6">
        <v>0.1</v>
      </c>
      <c r="L1206" s="2">
        <v>1872.59</v>
      </c>
      <c r="M1206" s="2" t="s">
        <v>47</v>
      </c>
      <c r="N1206" s="2" t="s">
        <v>65</v>
      </c>
      <c r="O1206" s="2" t="s">
        <v>90</v>
      </c>
      <c r="P1206" s="2" t="s">
        <v>50</v>
      </c>
      <c r="Q1206">
        <f t="shared" si="92"/>
        <v>2080.66</v>
      </c>
      <c r="R1206">
        <f t="shared" si="93"/>
        <v>1872.5939999999998</v>
      </c>
      <c r="U1206">
        <f t="shared" si="94"/>
        <v>7560.0974409448818</v>
      </c>
    </row>
    <row r="1207" spans="1:21" ht="15.75" customHeight="1" x14ac:dyDescent="0.3">
      <c r="A1207" s="2" t="s">
        <v>1478</v>
      </c>
      <c r="B1207" s="4" t="s">
        <v>539</v>
      </c>
      <c r="C1207" s="4" t="str">
        <f t="shared" si="90"/>
        <v>Tuesday</v>
      </c>
      <c r="D1207" s="4" t="str">
        <f t="shared" si="91"/>
        <v>May-2025</v>
      </c>
      <c r="E1207" s="2" t="s">
        <v>68</v>
      </c>
      <c r="F1207" s="2" t="s">
        <v>77</v>
      </c>
      <c r="G1207" s="2" t="s">
        <v>99</v>
      </c>
      <c r="H1207" s="2" t="s">
        <v>107</v>
      </c>
      <c r="I1207" s="2">
        <v>5</v>
      </c>
      <c r="J1207" s="2">
        <v>3964.87</v>
      </c>
      <c r="K1207" s="6">
        <v>0.19</v>
      </c>
      <c r="L1207" s="2">
        <v>16057.72</v>
      </c>
      <c r="M1207" s="2" t="s">
        <v>74</v>
      </c>
      <c r="N1207" s="2" t="s">
        <v>59</v>
      </c>
      <c r="O1207" s="2" t="s">
        <v>60</v>
      </c>
      <c r="P1207" s="2" t="s">
        <v>69</v>
      </c>
      <c r="Q1207">
        <f t="shared" si="92"/>
        <v>19824.349999999999</v>
      </c>
      <c r="R1207">
        <f t="shared" si="93"/>
        <v>16057.7235</v>
      </c>
      <c r="U1207">
        <f t="shared" si="94"/>
        <v>7935.7313319672139</v>
      </c>
    </row>
    <row r="1208" spans="1:21" ht="15.75" customHeight="1" x14ac:dyDescent="0.3">
      <c r="A1208" s="2" t="s">
        <v>1479</v>
      </c>
      <c r="B1208" s="4" t="s">
        <v>281</v>
      </c>
      <c r="C1208" s="4" t="str">
        <f t="shared" si="90"/>
        <v>Wednesday</v>
      </c>
      <c r="D1208" s="4" t="str">
        <f t="shared" si="91"/>
        <v>Apr-2025</v>
      </c>
      <c r="E1208" s="2" t="s">
        <v>43</v>
      </c>
      <c r="F1208" s="2" t="s">
        <v>54</v>
      </c>
      <c r="G1208" s="2" t="s">
        <v>84</v>
      </c>
      <c r="H1208" s="2" t="s">
        <v>89</v>
      </c>
      <c r="I1208" s="2">
        <v>3</v>
      </c>
      <c r="J1208" s="2">
        <v>3660.88</v>
      </c>
      <c r="K1208" s="6">
        <v>0.21</v>
      </c>
      <c r="L1208" s="2">
        <v>8676.2900000000009</v>
      </c>
      <c r="M1208" s="2" t="s">
        <v>47</v>
      </c>
      <c r="N1208" s="2" t="s">
        <v>65</v>
      </c>
      <c r="O1208" s="2" t="s">
        <v>60</v>
      </c>
      <c r="P1208" s="2" t="s">
        <v>50</v>
      </c>
      <c r="Q1208">
        <f t="shared" si="92"/>
        <v>10982.64</v>
      </c>
      <c r="R1208">
        <f t="shared" si="93"/>
        <v>8676.2855999999992</v>
      </c>
      <c r="U1208">
        <f t="shared" si="94"/>
        <v>7560.0974409448818</v>
      </c>
    </row>
    <row r="1209" spans="1:21" ht="15.75" customHeight="1" x14ac:dyDescent="0.3">
      <c r="A1209" s="2" t="s">
        <v>1480</v>
      </c>
      <c r="B1209" s="4" t="s">
        <v>206</v>
      </c>
      <c r="C1209" s="4" t="str">
        <f t="shared" si="90"/>
        <v>Monday</v>
      </c>
      <c r="D1209" s="4" t="str">
        <f t="shared" si="91"/>
        <v>Jan-2025</v>
      </c>
      <c r="E1209" s="2" t="s">
        <v>83</v>
      </c>
      <c r="F1209" s="2" t="s">
        <v>54</v>
      </c>
      <c r="G1209" s="2" t="s">
        <v>57</v>
      </c>
      <c r="H1209" s="2" t="s">
        <v>141</v>
      </c>
      <c r="I1209" s="2">
        <v>1</v>
      </c>
      <c r="J1209" s="2">
        <v>4846.53</v>
      </c>
      <c r="K1209" s="6">
        <v>0.09</v>
      </c>
      <c r="L1209" s="2">
        <v>4410.34</v>
      </c>
      <c r="M1209" s="2" t="s">
        <v>95</v>
      </c>
      <c r="N1209" s="2" t="s">
        <v>65</v>
      </c>
      <c r="O1209" s="2" t="s">
        <v>90</v>
      </c>
      <c r="P1209" s="2" t="s">
        <v>142</v>
      </c>
      <c r="Q1209">
        <f t="shared" si="92"/>
        <v>4846.53</v>
      </c>
      <c r="R1209">
        <f t="shared" si="93"/>
        <v>4410.3423000000003</v>
      </c>
      <c r="U1209">
        <f t="shared" si="94"/>
        <v>7560.0974409448818</v>
      </c>
    </row>
    <row r="1210" spans="1:21" ht="15.75" customHeight="1" x14ac:dyDescent="0.3">
      <c r="A1210" s="2" t="s">
        <v>1481</v>
      </c>
      <c r="B1210" s="4" t="s">
        <v>67</v>
      </c>
      <c r="C1210" s="4" t="str">
        <f t="shared" si="90"/>
        <v>Tuesday</v>
      </c>
      <c r="D1210" s="4" t="str">
        <f t="shared" si="91"/>
        <v>Feb-2025</v>
      </c>
      <c r="E1210" s="2" t="s">
        <v>88</v>
      </c>
      <c r="F1210" s="2" t="s">
        <v>72</v>
      </c>
      <c r="G1210" s="2" t="s">
        <v>45</v>
      </c>
      <c r="H1210" s="2" t="s">
        <v>78</v>
      </c>
      <c r="I1210" s="2">
        <v>3</v>
      </c>
      <c r="J1210" s="2">
        <v>216.03</v>
      </c>
      <c r="K1210" s="6">
        <v>0.11</v>
      </c>
      <c r="L1210" s="2">
        <v>576.79999999999995</v>
      </c>
      <c r="M1210" s="2" t="s">
        <v>81</v>
      </c>
      <c r="N1210" s="2" t="s">
        <v>65</v>
      </c>
      <c r="O1210" s="2" t="s">
        <v>60</v>
      </c>
      <c r="P1210" s="2" t="s">
        <v>50</v>
      </c>
      <c r="Q1210">
        <f t="shared" si="92"/>
        <v>648.09</v>
      </c>
      <c r="R1210">
        <f t="shared" si="93"/>
        <v>576.80010000000004</v>
      </c>
      <c r="U1210">
        <f t="shared" si="94"/>
        <v>7560.0974409448818</v>
      </c>
    </row>
    <row r="1211" spans="1:21" ht="15.75" customHeight="1" x14ac:dyDescent="0.3">
      <c r="A1211" s="2" t="s">
        <v>1482</v>
      </c>
      <c r="B1211" s="4" t="s">
        <v>198</v>
      </c>
      <c r="C1211" s="4" t="str">
        <f t="shared" si="90"/>
        <v>Saturday</v>
      </c>
      <c r="D1211" s="4" t="str">
        <f t="shared" si="91"/>
        <v>Jan-2025</v>
      </c>
      <c r="E1211" s="2" t="s">
        <v>68</v>
      </c>
      <c r="F1211" s="2" t="s">
        <v>54</v>
      </c>
      <c r="G1211" s="2" t="s">
        <v>99</v>
      </c>
      <c r="H1211" s="2" t="s">
        <v>122</v>
      </c>
      <c r="I1211" s="2">
        <v>3</v>
      </c>
      <c r="J1211" s="2">
        <v>623.49</v>
      </c>
      <c r="K1211" s="6">
        <v>0.06</v>
      </c>
      <c r="L1211" s="2">
        <v>1758.24</v>
      </c>
      <c r="M1211" s="2" t="s">
        <v>64</v>
      </c>
      <c r="N1211" s="2" t="s">
        <v>65</v>
      </c>
      <c r="O1211" s="2" t="s">
        <v>60</v>
      </c>
      <c r="P1211" s="2" t="s">
        <v>69</v>
      </c>
      <c r="Q1211">
        <f t="shared" si="92"/>
        <v>1870.47</v>
      </c>
      <c r="R1211">
        <f t="shared" si="93"/>
        <v>1758.2418</v>
      </c>
      <c r="U1211">
        <f t="shared" si="94"/>
        <v>7560.0974409448818</v>
      </c>
    </row>
    <row r="1212" spans="1:21" ht="15.75" customHeight="1" x14ac:dyDescent="0.3">
      <c r="A1212" s="2" t="s">
        <v>1483</v>
      </c>
      <c r="B1212" s="4" t="s">
        <v>304</v>
      </c>
      <c r="C1212" s="4" t="str">
        <f t="shared" si="90"/>
        <v>Monday</v>
      </c>
      <c r="D1212" s="4" t="str">
        <f t="shared" si="91"/>
        <v>Jan-2025</v>
      </c>
      <c r="E1212" s="2" t="s">
        <v>53</v>
      </c>
      <c r="F1212" s="2" t="s">
        <v>54</v>
      </c>
      <c r="G1212" s="2" t="s">
        <v>57</v>
      </c>
      <c r="H1212" s="2" t="s">
        <v>141</v>
      </c>
      <c r="I1212" s="2">
        <v>4</v>
      </c>
      <c r="J1212" s="2">
        <v>1324.25</v>
      </c>
      <c r="K1212" s="6">
        <v>0.25</v>
      </c>
      <c r="L1212" s="2">
        <v>3972.75</v>
      </c>
      <c r="M1212" s="2" t="s">
        <v>74</v>
      </c>
      <c r="N1212" s="2" t="s">
        <v>59</v>
      </c>
      <c r="O1212" s="2" t="s">
        <v>49</v>
      </c>
      <c r="P1212" s="2" t="s">
        <v>50</v>
      </c>
      <c r="Q1212">
        <f t="shared" si="92"/>
        <v>5297</v>
      </c>
      <c r="R1212">
        <f t="shared" si="93"/>
        <v>3972.75</v>
      </c>
      <c r="U1212">
        <f t="shared" si="94"/>
        <v>7935.7313319672139</v>
      </c>
    </row>
    <row r="1213" spans="1:21" ht="15.75" customHeight="1" x14ac:dyDescent="0.3">
      <c r="A1213" s="2" t="s">
        <v>1484</v>
      </c>
      <c r="B1213" s="4" t="s">
        <v>213</v>
      </c>
      <c r="C1213" s="4" t="str">
        <f t="shared" si="90"/>
        <v>Sunday</v>
      </c>
      <c r="D1213" s="4" t="str">
        <f t="shared" si="91"/>
        <v>Apr-2025</v>
      </c>
      <c r="E1213" s="2" t="s">
        <v>43</v>
      </c>
      <c r="F1213" s="2" t="s">
        <v>44</v>
      </c>
      <c r="G1213" s="2" t="s">
        <v>45</v>
      </c>
      <c r="H1213" s="2" t="s">
        <v>63</v>
      </c>
      <c r="I1213" s="2">
        <v>4</v>
      </c>
      <c r="J1213" s="2">
        <v>4625.67</v>
      </c>
      <c r="K1213" s="6">
        <v>0.03</v>
      </c>
      <c r="L1213" s="2">
        <v>17947.599999999999</v>
      </c>
      <c r="M1213" s="2" t="s">
        <v>64</v>
      </c>
      <c r="N1213" s="2" t="s">
        <v>65</v>
      </c>
      <c r="O1213" s="2" t="s">
        <v>90</v>
      </c>
      <c r="P1213" s="2" t="s">
        <v>50</v>
      </c>
      <c r="Q1213">
        <f t="shared" si="92"/>
        <v>18502.68</v>
      </c>
      <c r="R1213">
        <f t="shared" si="93"/>
        <v>17947.599600000001</v>
      </c>
      <c r="U1213">
        <f t="shared" si="94"/>
        <v>7560.0974409448818</v>
      </c>
    </row>
    <row r="1214" spans="1:21" ht="15.75" customHeight="1" x14ac:dyDescent="0.3">
      <c r="A1214" s="2" t="s">
        <v>1485</v>
      </c>
      <c r="B1214" s="4" t="s">
        <v>215</v>
      </c>
      <c r="C1214" s="4" t="str">
        <f t="shared" si="90"/>
        <v>Friday</v>
      </c>
      <c r="D1214" s="4" t="str">
        <f t="shared" si="91"/>
        <v>Feb-2025</v>
      </c>
      <c r="E1214" s="2" t="s">
        <v>88</v>
      </c>
      <c r="F1214" s="2" t="s">
        <v>72</v>
      </c>
      <c r="G1214" s="2" t="s">
        <v>84</v>
      </c>
      <c r="H1214" s="2" t="s">
        <v>119</v>
      </c>
      <c r="I1214" s="2">
        <v>5</v>
      </c>
      <c r="J1214" s="2">
        <v>1079.97</v>
      </c>
      <c r="K1214" s="6">
        <v>0.02</v>
      </c>
      <c r="L1214" s="2">
        <v>5291.85</v>
      </c>
      <c r="M1214" s="2" t="s">
        <v>64</v>
      </c>
      <c r="N1214" s="2" t="s">
        <v>65</v>
      </c>
      <c r="O1214" s="2" t="s">
        <v>90</v>
      </c>
      <c r="P1214" s="2" t="s">
        <v>50</v>
      </c>
      <c r="Q1214">
        <f t="shared" si="92"/>
        <v>5399.85</v>
      </c>
      <c r="R1214">
        <f t="shared" si="93"/>
        <v>5291.8530000000001</v>
      </c>
      <c r="U1214">
        <f t="shared" si="94"/>
        <v>7560.0974409448818</v>
      </c>
    </row>
    <row r="1215" spans="1:21" ht="15.75" customHeight="1" x14ac:dyDescent="0.3">
      <c r="A1215" s="2" t="s">
        <v>1486</v>
      </c>
      <c r="B1215" s="4" t="s">
        <v>165</v>
      </c>
      <c r="C1215" s="4" t="str">
        <f t="shared" si="90"/>
        <v>Sunday</v>
      </c>
      <c r="D1215" s="4" t="str">
        <f t="shared" si="91"/>
        <v>May-2025</v>
      </c>
      <c r="E1215" s="2" t="s">
        <v>53</v>
      </c>
      <c r="F1215" s="2" t="s">
        <v>77</v>
      </c>
      <c r="G1215" s="2" t="s">
        <v>160</v>
      </c>
      <c r="H1215" s="2" t="s">
        <v>180</v>
      </c>
      <c r="I1215" s="2">
        <v>3</v>
      </c>
      <c r="J1215" s="2">
        <v>4790.28</v>
      </c>
      <c r="K1215" s="6">
        <v>0.09</v>
      </c>
      <c r="L1215" s="2">
        <v>13077.46</v>
      </c>
      <c r="M1215" s="2" t="s">
        <v>47</v>
      </c>
      <c r="N1215" s="2" t="s">
        <v>48</v>
      </c>
      <c r="O1215" s="2" t="s">
        <v>60</v>
      </c>
      <c r="P1215" s="2" t="s">
        <v>50</v>
      </c>
      <c r="Q1215">
        <f t="shared" si="92"/>
        <v>14370.84</v>
      </c>
      <c r="R1215">
        <f t="shared" si="93"/>
        <v>13077.464400000001</v>
      </c>
      <c r="U1215">
        <f t="shared" si="94"/>
        <v>7295.6662896825355</v>
      </c>
    </row>
    <row r="1216" spans="1:21" ht="15.75" customHeight="1" x14ac:dyDescent="0.3">
      <c r="A1216" s="2" t="s">
        <v>1487</v>
      </c>
      <c r="B1216" s="4" t="s">
        <v>206</v>
      </c>
      <c r="C1216" s="4" t="str">
        <f t="shared" si="90"/>
        <v>Monday</v>
      </c>
      <c r="D1216" s="4" t="str">
        <f t="shared" si="91"/>
        <v>Jan-2025</v>
      </c>
      <c r="E1216" s="2" t="s">
        <v>83</v>
      </c>
      <c r="F1216" s="2" t="s">
        <v>44</v>
      </c>
      <c r="G1216" s="2" t="s">
        <v>84</v>
      </c>
      <c r="H1216" s="2" t="s">
        <v>119</v>
      </c>
      <c r="I1216" s="2">
        <v>2</v>
      </c>
      <c r="J1216" s="2">
        <v>3420.58</v>
      </c>
      <c r="K1216" s="6">
        <v>0.18</v>
      </c>
      <c r="L1216" s="2">
        <v>5609.75</v>
      </c>
      <c r="M1216" s="2" t="s">
        <v>81</v>
      </c>
      <c r="N1216" s="2" t="s">
        <v>65</v>
      </c>
      <c r="O1216" s="2" t="s">
        <v>60</v>
      </c>
      <c r="P1216" s="2" t="s">
        <v>50</v>
      </c>
      <c r="Q1216">
        <f t="shared" si="92"/>
        <v>6841.16</v>
      </c>
      <c r="R1216">
        <f t="shared" si="93"/>
        <v>5609.7512000000006</v>
      </c>
      <c r="U1216">
        <f t="shared" si="94"/>
        <v>7560.0974409448818</v>
      </c>
    </row>
    <row r="1217" spans="1:21" ht="15.75" customHeight="1" x14ac:dyDescent="0.3">
      <c r="A1217" s="2" t="s">
        <v>1488</v>
      </c>
      <c r="B1217" s="4" t="s">
        <v>254</v>
      </c>
      <c r="C1217" s="4" t="str">
        <f t="shared" si="90"/>
        <v>Tuesday</v>
      </c>
      <c r="D1217" s="4" t="str">
        <f t="shared" si="91"/>
        <v>May-2025</v>
      </c>
      <c r="E1217" s="2" t="s">
        <v>83</v>
      </c>
      <c r="F1217" s="2" t="s">
        <v>44</v>
      </c>
      <c r="G1217" s="2" t="s">
        <v>84</v>
      </c>
      <c r="H1217" s="2" t="s">
        <v>85</v>
      </c>
      <c r="I1217" s="2">
        <v>5</v>
      </c>
      <c r="J1217" s="2">
        <v>395.4</v>
      </c>
      <c r="K1217" s="6">
        <v>0.25</v>
      </c>
      <c r="L1217" s="2">
        <v>1482.75</v>
      </c>
      <c r="M1217" s="2" t="s">
        <v>74</v>
      </c>
      <c r="N1217" s="2" t="s">
        <v>48</v>
      </c>
      <c r="O1217" s="2" t="s">
        <v>60</v>
      </c>
      <c r="P1217" s="2" t="s">
        <v>50</v>
      </c>
      <c r="Q1217">
        <f t="shared" si="92"/>
        <v>1977</v>
      </c>
      <c r="R1217">
        <f t="shared" si="93"/>
        <v>1482.75</v>
      </c>
      <c r="U1217">
        <f t="shared" si="94"/>
        <v>7295.6662896825355</v>
      </c>
    </row>
    <row r="1218" spans="1:21" ht="15.75" customHeight="1" x14ac:dyDescent="0.3">
      <c r="A1218" s="2" t="s">
        <v>1489</v>
      </c>
      <c r="B1218" s="4" t="s">
        <v>153</v>
      </c>
      <c r="C1218" s="4" t="str">
        <f t="shared" si="90"/>
        <v>Friday</v>
      </c>
      <c r="D1218" s="4" t="str">
        <f t="shared" si="91"/>
        <v>Jun-2025</v>
      </c>
      <c r="E1218" s="2" t="s">
        <v>68</v>
      </c>
      <c r="F1218" s="2" t="s">
        <v>44</v>
      </c>
      <c r="G1218" s="2" t="s">
        <v>45</v>
      </c>
      <c r="H1218" s="2" t="s">
        <v>63</v>
      </c>
      <c r="I1218" s="2">
        <v>5</v>
      </c>
      <c r="J1218" s="2">
        <v>1735.39</v>
      </c>
      <c r="K1218" s="6">
        <v>0.02</v>
      </c>
      <c r="L1218" s="2">
        <v>8503.41</v>
      </c>
      <c r="M1218" s="2" t="s">
        <v>74</v>
      </c>
      <c r="N1218" s="2" t="s">
        <v>65</v>
      </c>
      <c r="O1218" s="2" t="s">
        <v>90</v>
      </c>
      <c r="P1218" s="2" t="s">
        <v>96</v>
      </c>
      <c r="Q1218">
        <f t="shared" si="92"/>
        <v>8676.9500000000007</v>
      </c>
      <c r="R1218">
        <f t="shared" si="93"/>
        <v>8503.4110000000001</v>
      </c>
      <c r="U1218">
        <f t="shared" si="94"/>
        <v>7560.0974409448818</v>
      </c>
    </row>
    <row r="1219" spans="1:21" ht="15.75" customHeight="1" x14ac:dyDescent="0.3">
      <c r="A1219" s="2" t="s">
        <v>1490</v>
      </c>
      <c r="B1219" s="4" t="s">
        <v>367</v>
      </c>
      <c r="C1219" s="4" t="str">
        <f t="shared" ref="C1219:C1282" si="95">TEXT(B1219,"dddd")</f>
        <v>Thursday</v>
      </c>
      <c r="D1219" s="4" t="str">
        <f t="shared" ref="D1219:D1282" si="96">TEXT(B1219,"MMM-YYYY")</f>
        <v>May-2025</v>
      </c>
      <c r="E1219" s="2" t="s">
        <v>68</v>
      </c>
      <c r="F1219" s="2" t="s">
        <v>54</v>
      </c>
      <c r="G1219" s="2" t="s">
        <v>45</v>
      </c>
      <c r="H1219" s="2" t="s">
        <v>78</v>
      </c>
      <c r="I1219" s="2">
        <v>4</v>
      </c>
      <c r="J1219" s="2">
        <v>3089.15</v>
      </c>
      <c r="K1219" s="6">
        <v>0.25</v>
      </c>
      <c r="L1219" s="2">
        <v>9267.4500000000007</v>
      </c>
      <c r="M1219" s="2" t="s">
        <v>95</v>
      </c>
      <c r="N1219" s="2" t="s">
        <v>59</v>
      </c>
      <c r="O1219" s="2" t="s">
        <v>90</v>
      </c>
      <c r="P1219" s="2" t="s">
        <v>142</v>
      </c>
      <c r="Q1219">
        <f t="shared" ref="Q1219:Q1282" si="97">J1219*I1219</f>
        <v>12356.6</v>
      </c>
      <c r="R1219">
        <f t="shared" ref="R1219:R1282" si="98">Q1219*(1-K1219)</f>
        <v>9267.4500000000007</v>
      </c>
      <c r="U1219">
        <f t="shared" ref="U1219:U1282" si="99">AVERAGEIFS($Q$2:$Q$1501,$N$2:$N$1501,N1219)</f>
        <v>7935.7313319672139</v>
      </c>
    </row>
    <row r="1220" spans="1:21" ht="15.75" customHeight="1" x14ac:dyDescent="0.3">
      <c r="A1220" s="2" t="s">
        <v>1491</v>
      </c>
      <c r="B1220" s="4" t="s">
        <v>363</v>
      </c>
      <c r="C1220" s="4" t="str">
        <f t="shared" si="95"/>
        <v>Tuesday</v>
      </c>
      <c r="D1220" s="4" t="str">
        <f t="shared" si="96"/>
        <v>Apr-2025</v>
      </c>
      <c r="E1220" s="2" t="s">
        <v>88</v>
      </c>
      <c r="F1220" s="2" t="s">
        <v>54</v>
      </c>
      <c r="G1220" s="2" t="s">
        <v>84</v>
      </c>
      <c r="H1220" s="2" t="s">
        <v>85</v>
      </c>
      <c r="I1220" s="2">
        <v>2</v>
      </c>
      <c r="J1220" s="2">
        <v>3274.42</v>
      </c>
      <c r="K1220" s="6">
        <v>0.08</v>
      </c>
      <c r="L1220" s="2">
        <v>6024.93</v>
      </c>
      <c r="M1220" s="2" t="s">
        <v>81</v>
      </c>
      <c r="N1220" s="2" t="s">
        <v>48</v>
      </c>
      <c r="O1220" s="2" t="s">
        <v>49</v>
      </c>
      <c r="P1220" s="2" t="s">
        <v>69</v>
      </c>
      <c r="Q1220">
        <f t="shared" si="97"/>
        <v>6548.84</v>
      </c>
      <c r="R1220">
        <f t="shared" si="98"/>
        <v>6024.9328000000005</v>
      </c>
      <c r="U1220">
        <f t="shared" si="99"/>
        <v>7295.6662896825355</v>
      </c>
    </row>
    <row r="1221" spans="1:21" ht="15.75" customHeight="1" x14ac:dyDescent="0.3">
      <c r="A1221" s="2" t="s">
        <v>1492</v>
      </c>
      <c r="B1221" s="4" t="s">
        <v>87</v>
      </c>
      <c r="C1221" s="4" t="str">
        <f t="shared" si="95"/>
        <v>Wednesday</v>
      </c>
      <c r="D1221" s="4" t="str">
        <f t="shared" si="96"/>
        <v>Jan-2025</v>
      </c>
      <c r="E1221" s="2" t="s">
        <v>53</v>
      </c>
      <c r="F1221" s="2" t="s">
        <v>72</v>
      </c>
      <c r="G1221" s="2" t="s">
        <v>84</v>
      </c>
      <c r="H1221" s="2" t="s">
        <v>89</v>
      </c>
      <c r="I1221" s="2">
        <v>1</v>
      </c>
      <c r="J1221" s="2">
        <v>141.84</v>
      </c>
      <c r="K1221" s="6">
        <v>0.08</v>
      </c>
      <c r="L1221" s="2">
        <v>130.49</v>
      </c>
      <c r="M1221" s="2" t="s">
        <v>64</v>
      </c>
      <c r="N1221" s="2" t="s">
        <v>65</v>
      </c>
      <c r="O1221" s="2" t="s">
        <v>90</v>
      </c>
      <c r="P1221" s="2" t="s">
        <v>69</v>
      </c>
      <c r="Q1221">
        <f t="shared" si="97"/>
        <v>141.84</v>
      </c>
      <c r="R1221">
        <f t="shared" si="98"/>
        <v>130.49280000000002</v>
      </c>
      <c r="U1221">
        <f t="shared" si="99"/>
        <v>7560.0974409448818</v>
      </c>
    </row>
    <row r="1222" spans="1:21" ht="15.75" customHeight="1" x14ac:dyDescent="0.3">
      <c r="A1222" s="2" t="s">
        <v>1493</v>
      </c>
      <c r="B1222" s="4" t="s">
        <v>433</v>
      </c>
      <c r="C1222" s="4" t="str">
        <f t="shared" si="95"/>
        <v>Saturday</v>
      </c>
      <c r="D1222" s="4" t="str">
        <f t="shared" si="96"/>
        <v>Jun-2025</v>
      </c>
      <c r="E1222" s="2" t="s">
        <v>68</v>
      </c>
      <c r="F1222" s="2" t="s">
        <v>77</v>
      </c>
      <c r="G1222" s="2" t="s">
        <v>57</v>
      </c>
      <c r="H1222" s="2" t="s">
        <v>58</v>
      </c>
      <c r="I1222" s="2">
        <v>2</v>
      </c>
      <c r="J1222" s="2">
        <v>3872.65</v>
      </c>
      <c r="K1222" s="6">
        <v>0.14000000000000001</v>
      </c>
      <c r="L1222" s="2">
        <v>6660.96</v>
      </c>
      <c r="M1222" s="2" t="s">
        <v>74</v>
      </c>
      <c r="N1222" s="2" t="s">
        <v>59</v>
      </c>
      <c r="O1222" s="2" t="s">
        <v>60</v>
      </c>
      <c r="P1222" s="2" t="s">
        <v>50</v>
      </c>
      <c r="Q1222">
        <f t="shared" si="97"/>
        <v>7745.3</v>
      </c>
      <c r="R1222">
        <f t="shared" si="98"/>
        <v>6660.9579999999996</v>
      </c>
      <c r="U1222">
        <f t="shared" si="99"/>
        <v>7935.7313319672139</v>
      </c>
    </row>
    <row r="1223" spans="1:21" ht="15.75" customHeight="1" x14ac:dyDescent="0.3">
      <c r="A1223" s="2" t="s">
        <v>1494</v>
      </c>
      <c r="B1223" s="4" t="s">
        <v>397</v>
      </c>
      <c r="C1223" s="4" t="str">
        <f t="shared" si="95"/>
        <v>Sunday</v>
      </c>
      <c r="D1223" s="4" t="str">
        <f t="shared" si="96"/>
        <v>Jan-2025</v>
      </c>
      <c r="E1223" s="2" t="s">
        <v>43</v>
      </c>
      <c r="F1223" s="2" t="s">
        <v>77</v>
      </c>
      <c r="G1223" s="2" t="s">
        <v>99</v>
      </c>
      <c r="H1223" s="2" t="s">
        <v>122</v>
      </c>
      <c r="I1223" s="2">
        <v>1</v>
      </c>
      <c r="J1223" s="2">
        <v>2713.77</v>
      </c>
      <c r="K1223" s="6">
        <v>0.24</v>
      </c>
      <c r="L1223" s="2">
        <v>2062.4699999999998</v>
      </c>
      <c r="M1223" s="2" t="s">
        <v>47</v>
      </c>
      <c r="N1223" s="2" t="s">
        <v>48</v>
      </c>
      <c r="O1223" s="2" t="s">
        <v>90</v>
      </c>
      <c r="P1223" s="2" t="s">
        <v>50</v>
      </c>
      <c r="Q1223">
        <f t="shared" si="97"/>
        <v>2713.77</v>
      </c>
      <c r="R1223">
        <f t="shared" si="98"/>
        <v>2062.4652000000001</v>
      </c>
      <c r="U1223">
        <f t="shared" si="99"/>
        <v>7295.6662896825355</v>
      </c>
    </row>
    <row r="1224" spans="1:21" ht="15.75" customHeight="1" x14ac:dyDescent="0.3">
      <c r="A1224" s="2" t="s">
        <v>1495</v>
      </c>
      <c r="B1224" s="4" t="s">
        <v>567</v>
      </c>
      <c r="C1224" s="4" t="str">
        <f t="shared" si="95"/>
        <v>Thursday</v>
      </c>
      <c r="D1224" s="4" t="str">
        <f t="shared" si="96"/>
        <v>Apr-2025</v>
      </c>
      <c r="E1224" s="2" t="s">
        <v>43</v>
      </c>
      <c r="F1224" s="2" t="s">
        <v>77</v>
      </c>
      <c r="G1224" s="2" t="s">
        <v>45</v>
      </c>
      <c r="H1224" s="2" t="s">
        <v>63</v>
      </c>
      <c r="I1224" s="2">
        <v>2</v>
      </c>
      <c r="J1224" s="2">
        <v>1088.3399999999999</v>
      </c>
      <c r="K1224" s="6">
        <v>0.04</v>
      </c>
      <c r="L1224" s="2">
        <v>2089.61</v>
      </c>
      <c r="M1224" s="2" t="s">
        <v>47</v>
      </c>
      <c r="N1224" s="2" t="s">
        <v>59</v>
      </c>
      <c r="O1224" s="2" t="s">
        <v>60</v>
      </c>
      <c r="P1224" s="2" t="s">
        <v>69</v>
      </c>
      <c r="Q1224">
        <f t="shared" si="97"/>
        <v>2176.6799999999998</v>
      </c>
      <c r="R1224">
        <f t="shared" si="98"/>
        <v>2089.6127999999999</v>
      </c>
      <c r="U1224">
        <f t="shared" si="99"/>
        <v>7935.7313319672139</v>
      </c>
    </row>
    <row r="1225" spans="1:21" ht="15.75" customHeight="1" x14ac:dyDescent="0.3">
      <c r="A1225" s="2" t="s">
        <v>1496</v>
      </c>
      <c r="B1225" s="4" t="s">
        <v>658</v>
      </c>
      <c r="C1225" s="4" t="str">
        <f t="shared" si="95"/>
        <v>Thursday</v>
      </c>
      <c r="D1225" s="4" t="str">
        <f t="shared" si="96"/>
        <v>Feb-2025</v>
      </c>
      <c r="E1225" s="2" t="s">
        <v>53</v>
      </c>
      <c r="F1225" s="2" t="s">
        <v>77</v>
      </c>
      <c r="G1225" s="2" t="s">
        <v>99</v>
      </c>
      <c r="H1225" s="2" t="s">
        <v>107</v>
      </c>
      <c r="I1225" s="2">
        <v>1</v>
      </c>
      <c r="J1225" s="2">
        <v>4187.37</v>
      </c>
      <c r="K1225" s="6">
        <v>0.09</v>
      </c>
      <c r="L1225" s="2">
        <v>3810.51</v>
      </c>
      <c r="M1225" s="2" t="s">
        <v>47</v>
      </c>
      <c r="N1225" s="2" t="s">
        <v>65</v>
      </c>
      <c r="O1225" s="2" t="s">
        <v>60</v>
      </c>
      <c r="P1225" s="2" t="s">
        <v>50</v>
      </c>
      <c r="Q1225">
        <f t="shared" si="97"/>
        <v>4187.37</v>
      </c>
      <c r="R1225">
        <f t="shared" si="98"/>
        <v>3810.5066999999999</v>
      </c>
      <c r="U1225">
        <f t="shared" si="99"/>
        <v>7560.0974409448818</v>
      </c>
    </row>
    <row r="1226" spans="1:21" ht="15.75" customHeight="1" x14ac:dyDescent="0.3">
      <c r="A1226" s="2" t="s">
        <v>1497</v>
      </c>
      <c r="B1226" s="4" t="s">
        <v>569</v>
      </c>
      <c r="C1226" s="4" t="str">
        <f t="shared" si="95"/>
        <v>Friday</v>
      </c>
      <c r="D1226" s="4" t="str">
        <f t="shared" si="96"/>
        <v>Apr-2025</v>
      </c>
      <c r="E1226" s="2" t="s">
        <v>83</v>
      </c>
      <c r="F1226" s="2" t="s">
        <v>44</v>
      </c>
      <c r="G1226" s="2" t="s">
        <v>84</v>
      </c>
      <c r="H1226" s="2" t="s">
        <v>85</v>
      </c>
      <c r="I1226" s="2">
        <v>4</v>
      </c>
      <c r="J1226" s="2">
        <v>2992.06</v>
      </c>
      <c r="K1226" s="6">
        <v>0.03</v>
      </c>
      <c r="L1226" s="2">
        <v>11609.19</v>
      </c>
      <c r="M1226" s="2" t="s">
        <v>47</v>
      </c>
      <c r="N1226" s="2" t="s">
        <v>48</v>
      </c>
      <c r="O1226" s="2" t="s">
        <v>90</v>
      </c>
      <c r="P1226" s="2" t="s">
        <v>50</v>
      </c>
      <c r="Q1226">
        <f t="shared" si="97"/>
        <v>11968.24</v>
      </c>
      <c r="R1226">
        <f t="shared" si="98"/>
        <v>11609.192799999999</v>
      </c>
      <c r="U1226">
        <f t="shared" si="99"/>
        <v>7295.6662896825355</v>
      </c>
    </row>
    <row r="1227" spans="1:21" ht="15.75" customHeight="1" x14ac:dyDescent="0.3">
      <c r="A1227" s="2" t="s">
        <v>1498</v>
      </c>
      <c r="B1227" s="4" t="s">
        <v>492</v>
      </c>
      <c r="C1227" s="4" t="str">
        <f t="shared" si="95"/>
        <v>Saturday</v>
      </c>
      <c r="D1227" s="4" t="str">
        <f t="shared" si="96"/>
        <v>Apr-2025</v>
      </c>
      <c r="E1227" s="2" t="s">
        <v>83</v>
      </c>
      <c r="F1227" s="2" t="s">
        <v>72</v>
      </c>
      <c r="G1227" s="2" t="s">
        <v>99</v>
      </c>
      <c r="H1227" s="2" t="s">
        <v>100</v>
      </c>
      <c r="I1227" s="2">
        <v>3</v>
      </c>
      <c r="J1227" s="2">
        <v>2134.13</v>
      </c>
      <c r="K1227" s="6">
        <v>0.05</v>
      </c>
      <c r="L1227" s="2">
        <v>6082.27</v>
      </c>
      <c r="M1227" s="2" t="s">
        <v>64</v>
      </c>
      <c r="N1227" s="2" t="s">
        <v>65</v>
      </c>
      <c r="O1227" s="2" t="s">
        <v>90</v>
      </c>
      <c r="P1227" s="2" t="s">
        <v>50</v>
      </c>
      <c r="Q1227">
        <f t="shared" si="97"/>
        <v>6402.39</v>
      </c>
      <c r="R1227">
        <f t="shared" si="98"/>
        <v>6082.2704999999996</v>
      </c>
      <c r="U1227">
        <f t="shared" si="99"/>
        <v>7560.0974409448818</v>
      </c>
    </row>
    <row r="1228" spans="1:21" ht="15.75" customHeight="1" x14ac:dyDescent="0.3">
      <c r="A1228" s="2" t="s">
        <v>1499</v>
      </c>
      <c r="B1228" s="4" t="s">
        <v>519</v>
      </c>
      <c r="C1228" s="4" t="str">
        <f t="shared" si="95"/>
        <v>Saturday</v>
      </c>
      <c r="D1228" s="4" t="str">
        <f t="shared" si="96"/>
        <v>Mar-2025</v>
      </c>
      <c r="E1228" s="2" t="s">
        <v>83</v>
      </c>
      <c r="F1228" s="2" t="s">
        <v>72</v>
      </c>
      <c r="G1228" s="2" t="s">
        <v>57</v>
      </c>
      <c r="H1228" s="2" t="s">
        <v>128</v>
      </c>
      <c r="I1228" s="2">
        <v>4</v>
      </c>
      <c r="J1228" s="2">
        <v>4036.72</v>
      </c>
      <c r="K1228" s="6">
        <v>0.1</v>
      </c>
      <c r="L1228" s="2">
        <v>14532.19</v>
      </c>
      <c r="M1228" s="2" t="s">
        <v>95</v>
      </c>
      <c r="N1228" s="2" t="s">
        <v>48</v>
      </c>
      <c r="O1228" s="2" t="s">
        <v>90</v>
      </c>
      <c r="P1228" s="2" t="s">
        <v>50</v>
      </c>
      <c r="Q1228">
        <f t="shared" si="97"/>
        <v>16146.88</v>
      </c>
      <c r="R1228">
        <f t="shared" si="98"/>
        <v>14532.191999999999</v>
      </c>
      <c r="U1228">
        <f t="shared" si="99"/>
        <v>7295.6662896825355</v>
      </c>
    </row>
    <row r="1229" spans="1:21" ht="15.75" customHeight="1" x14ac:dyDescent="0.3">
      <c r="A1229" s="2" t="s">
        <v>1500</v>
      </c>
      <c r="B1229" s="4" t="s">
        <v>169</v>
      </c>
      <c r="C1229" s="4" t="str">
        <f t="shared" si="95"/>
        <v>Monday</v>
      </c>
      <c r="D1229" s="4" t="str">
        <f t="shared" si="96"/>
        <v>Mar-2025</v>
      </c>
      <c r="E1229" s="2" t="s">
        <v>83</v>
      </c>
      <c r="F1229" s="2" t="s">
        <v>44</v>
      </c>
      <c r="G1229" s="2" t="s">
        <v>160</v>
      </c>
      <c r="H1229" s="2" t="s">
        <v>193</v>
      </c>
      <c r="I1229" s="2">
        <v>1</v>
      </c>
      <c r="J1229" s="2">
        <v>3287.12</v>
      </c>
      <c r="K1229" s="6">
        <v>0.2</v>
      </c>
      <c r="L1229" s="2">
        <v>2629.7</v>
      </c>
      <c r="M1229" s="2" t="s">
        <v>81</v>
      </c>
      <c r="N1229" s="2" t="s">
        <v>48</v>
      </c>
      <c r="O1229" s="2" t="s">
        <v>60</v>
      </c>
      <c r="P1229" s="2" t="s">
        <v>96</v>
      </c>
      <c r="Q1229">
        <f t="shared" si="97"/>
        <v>3287.12</v>
      </c>
      <c r="R1229">
        <f t="shared" si="98"/>
        <v>2629.6959999999999</v>
      </c>
      <c r="U1229">
        <f t="shared" si="99"/>
        <v>7295.6662896825355</v>
      </c>
    </row>
    <row r="1230" spans="1:21" ht="15.75" customHeight="1" x14ac:dyDescent="0.3">
      <c r="A1230" s="2" t="s">
        <v>1501</v>
      </c>
      <c r="B1230" s="4" t="s">
        <v>611</v>
      </c>
      <c r="C1230" s="4" t="str">
        <f t="shared" si="95"/>
        <v>Friday</v>
      </c>
      <c r="D1230" s="4" t="str">
        <f t="shared" si="96"/>
        <v>Feb-2025</v>
      </c>
      <c r="E1230" s="2" t="s">
        <v>53</v>
      </c>
      <c r="F1230" s="2" t="s">
        <v>77</v>
      </c>
      <c r="G1230" s="2" t="s">
        <v>160</v>
      </c>
      <c r="H1230" s="2" t="s">
        <v>180</v>
      </c>
      <c r="I1230" s="2">
        <v>2</v>
      </c>
      <c r="J1230" s="2">
        <v>2866.44</v>
      </c>
      <c r="K1230" s="6">
        <v>0.03</v>
      </c>
      <c r="L1230" s="2">
        <v>5560.89</v>
      </c>
      <c r="M1230" s="2" t="s">
        <v>47</v>
      </c>
      <c r="N1230" s="2" t="s">
        <v>48</v>
      </c>
      <c r="O1230" s="2" t="s">
        <v>90</v>
      </c>
      <c r="P1230" s="2" t="s">
        <v>50</v>
      </c>
      <c r="Q1230">
        <f t="shared" si="97"/>
        <v>5732.88</v>
      </c>
      <c r="R1230">
        <f t="shared" si="98"/>
        <v>5560.8936000000003</v>
      </c>
      <c r="U1230">
        <f t="shared" si="99"/>
        <v>7295.6662896825355</v>
      </c>
    </row>
    <row r="1231" spans="1:21" ht="15.75" customHeight="1" x14ac:dyDescent="0.3">
      <c r="A1231" s="2" t="s">
        <v>1502</v>
      </c>
      <c r="B1231" s="4" t="s">
        <v>369</v>
      </c>
      <c r="C1231" s="4" t="str">
        <f t="shared" si="95"/>
        <v>Sunday</v>
      </c>
      <c r="D1231" s="4" t="str">
        <f t="shared" si="96"/>
        <v>Jan-2025</v>
      </c>
      <c r="E1231" s="2" t="s">
        <v>68</v>
      </c>
      <c r="F1231" s="2" t="s">
        <v>54</v>
      </c>
      <c r="G1231" s="2" t="s">
        <v>45</v>
      </c>
      <c r="H1231" s="2" t="s">
        <v>46</v>
      </c>
      <c r="I1231" s="2">
        <v>3</v>
      </c>
      <c r="J1231" s="2">
        <v>1921.35</v>
      </c>
      <c r="K1231" s="6">
        <v>0.1</v>
      </c>
      <c r="L1231" s="2">
        <v>5187.6400000000003</v>
      </c>
      <c r="M1231" s="2" t="s">
        <v>47</v>
      </c>
      <c r="N1231" s="2" t="s">
        <v>59</v>
      </c>
      <c r="O1231" s="2" t="s">
        <v>90</v>
      </c>
      <c r="P1231" s="2" t="s">
        <v>50</v>
      </c>
      <c r="Q1231">
        <f t="shared" si="97"/>
        <v>5764.0499999999993</v>
      </c>
      <c r="R1231">
        <f t="shared" si="98"/>
        <v>5187.6449999999995</v>
      </c>
      <c r="U1231">
        <f t="shared" si="99"/>
        <v>7935.7313319672139</v>
      </c>
    </row>
    <row r="1232" spans="1:21" ht="15.75" customHeight="1" x14ac:dyDescent="0.3">
      <c r="A1232" s="2" t="s">
        <v>1503</v>
      </c>
      <c r="B1232" s="4" t="s">
        <v>961</v>
      </c>
      <c r="C1232" s="4" t="str">
        <f t="shared" si="95"/>
        <v>Friday</v>
      </c>
      <c r="D1232" s="4" t="str">
        <f t="shared" si="96"/>
        <v>Feb-2025</v>
      </c>
      <c r="E1232" s="2" t="s">
        <v>88</v>
      </c>
      <c r="F1232" s="2" t="s">
        <v>72</v>
      </c>
      <c r="G1232" s="2" t="s">
        <v>57</v>
      </c>
      <c r="H1232" s="2" t="s">
        <v>110</v>
      </c>
      <c r="I1232" s="2">
        <v>2</v>
      </c>
      <c r="J1232" s="2">
        <v>246.9</v>
      </c>
      <c r="K1232" s="6">
        <v>0.05</v>
      </c>
      <c r="L1232" s="2">
        <v>469.11</v>
      </c>
      <c r="M1232" s="2" t="s">
        <v>81</v>
      </c>
      <c r="N1232" s="2" t="s">
        <v>48</v>
      </c>
      <c r="O1232" s="2" t="s">
        <v>60</v>
      </c>
      <c r="P1232" s="2" t="s">
        <v>69</v>
      </c>
      <c r="Q1232">
        <f t="shared" si="97"/>
        <v>493.8</v>
      </c>
      <c r="R1232">
        <f t="shared" si="98"/>
        <v>469.11</v>
      </c>
      <c r="U1232">
        <f t="shared" si="99"/>
        <v>7295.6662896825355</v>
      </c>
    </row>
    <row r="1233" spans="1:21" ht="15.75" customHeight="1" x14ac:dyDescent="0.3">
      <c r="A1233" s="2" t="s">
        <v>1504</v>
      </c>
      <c r="B1233" s="4" t="s">
        <v>702</v>
      </c>
      <c r="C1233" s="4" t="str">
        <f t="shared" si="95"/>
        <v>Friday</v>
      </c>
      <c r="D1233" s="4" t="str">
        <f t="shared" si="96"/>
        <v>Jul-2025</v>
      </c>
      <c r="E1233" s="2" t="s">
        <v>53</v>
      </c>
      <c r="F1233" s="2" t="s">
        <v>54</v>
      </c>
      <c r="G1233" s="2" t="s">
        <v>160</v>
      </c>
      <c r="H1233" s="2" t="s">
        <v>180</v>
      </c>
      <c r="I1233" s="2">
        <v>1</v>
      </c>
      <c r="J1233" s="2">
        <v>4455.22</v>
      </c>
      <c r="K1233" s="6">
        <v>0.01</v>
      </c>
      <c r="L1233" s="2">
        <v>4410.67</v>
      </c>
      <c r="M1233" s="2" t="s">
        <v>95</v>
      </c>
      <c r="N1233" s="2" t="s">
        <v>65</v>
      </c>
      <c r="O1233" s="2" t="s">
        <v>90</v>
      </c>
      <c r="P1233" s="2" t="s">
        <v>50</v>
      </c>
      <c r="Q1233">
        <f t="shared" si="97"/>
        <v>4455.22</v>
      </c>
      <c r="R1233">
        <f t="shared" si="98"/>
        <v>4410.6678000000002</v>
      </c>
      <c r="U1233">
        <f t="shared" si="99"/>
        <v>7560.0974409448818</v>
      </c>
    </row>
    <row r="1234" spans="1:21" ht="15.75" customHeight="1" x14ac:dyDescent="0.3">
      <c r="A1234" s="2" t="s">
        <v>1505</v>
      </c>
      <c r="B1234" s="4" t="s">
        <v>225</v>
      </c>
      <c r="C1234" s="4" t="str">
        <f t="shared" si="95"/>
        <v>Thursday</v>
      </c>
      <c r="D1234" s="4" t="str">
        <f t="shared" si="96"/>
        <v>Jun-2025</v>
      </c>
      <c r="E1234" s="2" t="s">
        <v>88</v>
      </c>
      <c r="F1234" s="2" t="s">
        <v>44</v>
      </c>
      <c r="G1234" s="2" t="s">
        <v>84</v>
      </c>
      <c r="H1234" s="2" t="s">
        <v>119</v>
      </c>
      <c r="I1234" s="2">
        <v>3</v>
      </c>
      <c r="J1234" s="2">
        <v>4496.22</v>
      </c>
      <c r="K1234" s="6">
        <v>0.02</v>
      </c>
      <c r="L1234" s="2">
        <v>13218.89</v>
      </c>
      <c r="M1234" s="2" t="s">
        <v>95</v>
      </c>
      <c r="N1234" s="2" t="s">
        <v>48</v>
      </c>
      <c r="O1234" s="2" t="s">
        <v>90</v>
      </c>
      <c r="P1234" s="2" t="s">
        <v>96</v>
      </c>
      <c r="Q1234">
        <f t="shared" si="97"/>
        <v>13488.66</v>
      </c>
      <c r="R1234">
        <f t="shared" si="98"/>
        <v>13218.8868</v>
      </c>
      <c r="U1234">
        <f t="shared" si="99"/>
        <v>7295.6662896825355</v>
      </c>
    </row>
    <row r="1235" spans="1:21" ht="15.75" customHeight="1" x14ac:dyDescent="0.3">
      <c r="A1235" s="2" t="s">
        <v>1506</v>
      </c>
      <c r="B1235" s="4" t="s">
        <v>492</v>
      </c>
      <c r="C1235" s="4" t="str">
        <f t="shared" si="95"/>
        <v>Saturday</v>
      </c>
      <c r="D1235" s="4" t="str">
        <f t="shared" si="96"/>
        <v>Apr-2025</v>
      </c>
      <c r="E1235" s="2" t="s">
        <v>68</v>
      </c>
      <c r="F1235" s="2" t="s">
        <v>54</v>
      </c>
      <c r="G1235" s="2" t="s">
        <v>84</v>
      </c>
      <c r="H1235" s="2" t="s">
        <v>85</v>
      </c>
      <c r="I1235" s="2">
        <v>5</v>
      </c>
      <c r="J1235" s="2">
        <v>4066.18</v>
      </c>
      <c r="K1235" s="6">
        <v>0</v>
      </c>
      <c r="L1235" s="2">
        <v>20330.900000000001</v>
      </c>
      <c r="M1235" s="2" t="s">
        <v>74</v>
      </c>
      <c r="N1235" s="2" t="s">
        <v>48</v>
      </c>
      <c r="O1235" s="2" t="s">
        <v>60</v>
      </c>
      <c r="P1235" s="2" t="s">
        <v>69</v>
      </c>
      <c r="Q1235">
        <f t="shared" si="97"/>
        <v>20330.899999999998</v>
      </c>
      <c r="R1235">
        <f t="shared" si="98"/>
        <v>20330.899999999998</v>
      </c>
      <c r="U1235">
        <f t="shared" si="99"/>
        <v>7295.6662896825355</v>
      </c>
    </row>
    <row r="1236" spans="1:21" ht="15.75" customHeight="1" x14ac:dyDescent="0.3">
      <c r="A1236" s="2" t="s">
        <v>1507</v>
      </c>
      <c r="B1236" s="4" t="s">
        <v>401</v>
      </c>
      <c r="C1236" s="4" t="str">
        <f t="shared" si="95"/>
        <v>Saturday</v>
      </c>
      <c r="D1236" s="4" t="str">
        <f t="shared" si="96"/>
        <v>Jan-2025</v>
      </c>
      <c r="E1236" s="2" t="s">
        <v>43</v>
      </c>
      <c r="F1236" s="2" t="s">
        <v>77</v>
      </c>
      <c r="G1236" s="2" t="s">
        <v>160</v>
      </c>
      <c r="H1236" s="2" t="s">
        <v>161</v>
      </c>
      <c r="I1236" s="2">
        <v>5</v>
      </c>
      <c r="J1236" s="2">
        <v>3375.32</v>
      </c>
      <c r="K1236" s="6">
        <v>0.02</v>
      </c>
      <c r="L1236" s="2">
        <v>16539.07</v>
      </c>
      <c r="M1236" s="2" t="s">
        <v>64</v>
      </c>
      <c r="N1236" s="2" t="s">
        <v>65</v>
      </c>
      <c r="O1236" s="2" t="s">
        <v>60</v>
      </c>
      <c r="P1236" s="2" t="s">
        <v>50</v>
      </c>
      <c r="Q1236">
        <f t="shared" si="97"/>
        <v>16876.600000000002</v>
      </c>
      <c r="R1236">
        <f t="shared" si="98"/>
        <v>16539.068000000003</v>
      </c>
      <c r="U1236">
        <f t="shared" si="99"/>
        <v>7560.0974409448818</v>
      </c>
    </row>
    <row r="1237" spans="1:21" ht="15.75" customHeight="1" x14ac:dyDescent="0.3">
      <c r="A1237" s="2" t="s">
        <v>1508</v>
      </c>
      <c r="B1237" s="4" t="s">
        <v>307</v>
      </c>
      <c r="C1237" s="4" t="str">
        <f t="shared" si="95"/>
        <v>Wednesday</v>
      </c>
      <c r="D1237" s="4" t="str">
        <f t="shared" si="96"/>
        <v>Jun-2025</v>
      </c>
      <c r="E1237" s="2" t="s">
        <v>88</v>
      </c>
      <c r="F1237" s="2" t="s">
        <v>44</v>
      </c>
      <c r="G1237" s="2" t="s">
        <v>57</v>
      </c>
      <c r="H1237" s="2" t="s">
        <v>110</v>
      </c>
      <c r="I1237" s="2">
        <v>1</v>
      </c>
      <c r="J1237" s="2">
        <v>3741.61</v>
      </c>
      <c r="K1237" s="6">
        <v>0.18</v>
      </c>
      <c r="L1237" s="2">
        <v>3068.12</v>
      </c>
      <c r="M1237" s="2" t="s">
        <v>47</v>
      </c>
      <c r="N1237" s="2" t="s">
        <v>59</v>
      </c>
      <c r="O1237" s="2" t="s">
        <v>60</v>
      </c>
      <c r="P1237" s="2" t="s">
        <v>50</v>
      </c>
      <c r="Q1237">
        <f t="shared" si="97"/>
        <v>3741.61</v>
      </c>
      <c r="R1237">
        <f t="shared" si="98"/>
        <v>3068.1202000000003</v>
      </c>
      <c r="U1237">
        <f t="shared" si="99"/>
        <v>7935.7313319672139</v>
      </c>
    </row>
    <row r="1238" spans="1:21" ht="15.75" customHeight="1" x14ac:dyDescent="0.3">
      <c r="A1238" s="2" t="s">
        <v>1509</v>
      </c>
      <c r="B1238" s="4" t="s">
        <v>316</v>
      </c>
      <c r="C1238" s="4" t="str">
        <f t="shared" si="95"/>
        <v>Wednesday</v>
      </c>
      <c r="D1238" s="4" t="str">
        <f t="shared" si="96"/>
        <v>Jan-2025</v>
      </c>
      <c r="E1238" s="2" t="s">
        <v>43</v>
      </c>
      <c r="F1238" s="2" t="s">
        <v>72</v>
      </c>
      <c r="G1238" s="2" t="s">
        <v>160</v>
      </c>
      <c r="H1238" s="2" t="s">
        <v>161</v>
      </c>
      <c r="I1238" s="2">
        <v>4</v>
      </c>
      <c r="J1238" s="2">
        <v>3374.95</v>
      </c>
      <c r="K1238" s="6">
        <v>0.13</v>
      </c>
      <c r="L1238" s="2">
        <v>11744.83</v>
      </c>
      <c r="M1238" s="2" t="s">
        <v>81</v>
      </c>
      <c r="N1238" s="2" t="s">
        <v>59</v>
      </c>
      <c r="O1238" s="2" t="s">
        <v>49</v>
      </c>
      <c r="P1238" s="2" t="s">
        <v>142</v>
      </c>
      <c r="Q1238">
        <f t="shared" si="97"/>
        <v>13499.8</v>
      </c>
      <c r="R1238">
        <f t="shared" si="98"/>
        <v>11744.825999999999</v>
      </c>
      <c r="U1238">
        <f t="shared" si="99"/>
        <v>7935.7313319672139</v>
      </c>
    </row>
    <row r="1239" spans="1:21" ht="15.75" customHeight="1" x14ac:dyDescent="0.3">
      <c r="A1239" s="2" t="s">
        <v>1510</v>
      </c>
      <c r="B1239" s="4" t="s">
        <v>313</v>
      </c>
      <c r="C1239" s="4" t="str">
        <f t="shared" si="95"/>
        <v>Friday</v>
      </c>
      <c r="D1239" s="4" t="str">
        <f t="shared" si="96"/>
        <v>Mar-2025</v>
      </c>
      <c r="E1239" s="2" t="s">
        <v>83</v>
      </c>
      <c r="F1239" s="2" t="s">
        <v>54</v>
      </c>
      <c r="G1239" s="2" t="s">
        <v>99</v>
      </c>
      <c r="H1239" s="2" t="s">
        <v>107</v>
      </c>
      <c r="I1239" s="2">
        <v>2</v>
      </c>
      <c r="J1239" s="2">
        <v>2938.91</v>
      </c>
      <c r="K1239" s="6">
        <v>0.23</v>
      </c>
      <c r="L1239" s="2">
        <v>4525.92</v>
      </c>
      <c r="M1239" s="2" t="s">
        <v>81</v>
      </c>
      <c r="N1239" s="2" t="s">
        <v>59</v>
      </c>
      <c r="O1239" s="2" t="s">
        <v>90</v>
      </c>
      <c r="P1239" s="2" t="s">
        <v>50</v>
      </c>
      <c r="Q1239">
        <f t="shared" si="97"/>
        <v>5877.82</v>
      </c>
      <c r="R1239">
        <f t="shared" si="98"/>
        <v>4525.9214000000002</v>
      </c>
      <c r="U1239">
        <f t="shared" si="99"/>
        <v>7935.7313319672139</v>
      </c>
    </row>
    <row r="1240" spans="1:21" ht="15.75" customHeight="1" x14ac:dyDescent="0.3">
      <c r="A1240" s="2" t="s">
        <v>1511</v>
      </c>
      <c r="B1240" s="4" t="s">
        <v>363</v>
      </c>
      <c r="C1240" s="4" t="str">
        <f t="shared" si="95"/>
        <v>Tuesday</v>
      </c>
      <c r="D1240" s="4" t="str">
        <f t="shared" si="96"/>
        <v>Apr-2025</v>
      </c>
      <c r="E1240" s="2" t="s">
        <v>53</v>
      </c>
      <c r="F1240" s="2" t="s">
        <v>72</v>
      </c>
      <c r="G1240" s="2" t="s">
        <v>99</v>
      </c>
      <c r="H1240" s="2" t="s">
        <v>122</v>
      </c>
      <c r="I1240" s="2">
        <v>1</v>
      </c>
      <c r="J1240" s="2">
        <v>4193.3599999999997</v>
      </c>
      <c r="K1240" s="6">
        <v>0.06</v>
      </c>
      <c r="L1240" s="2">
        <v>3941.76</v>
      </c>
      <c r="M1240" s="2" t="s">
        <v>47</v>
      </c>
      <c r="N1240" s="2" t="s">
        <v>59</v>
      </c>
      <c r="O1240" s="2" t="s">
        <v>60</v>
      </c>
      <c r="P1240" s="2" t="s">
        <v>50</v>
      </c>
      <c r="Q1240">
        <f t="shared" si="97"/>
        <v>4193.3599999999997</v>
      </c>
      <c r="R1240">
        <f t="shared" si="98"/>
        <v>3941.7583999999993</v>
      </c>
      <c r="U1240">
        <f t="shared" si="99"/>
        <v>7935.7313319672139</v>
      </c>
    </row>
    <row r="1241" spans="1:21" ht="15.75" customHeight="1" x14ac:dyDescent="0.3">
      <c r="A1241" s="2" t="s">
        <v>1512</v>
      </c>
      <c r="B1241" s="4" t="s">
        <v>618</v>
      </c>
      <c r="C1241" s="4" t="str">
        <f t="shared" si="95"/>
        <v>Friday</v>
      </c>
      <c r="D1241" s="4" t="str">
        <f t="shared" si="96"/>
        <v>Jan-2025</v>
      </c>
      <c r="E1241" s="2" t="s">
        <v>43</v>
      </c>
      <c r="F1241" s="2" t="s">
        <v>72</v>
      </c>
      <c r="G1241" s="2" t="s">
        <v>84</v>
      </c>
      <c r="H1241" s="2" t="s">
        <v>85</v>
      </c>
      <c r="I1241" s="2">
        <v>5</v>
      </c>
      <c r="J1241" s="2">
        <v>2087.7199999999998</v>
      </c>
      <c r="K1241" s="6">
        <v>0.25</v>
      </c>
      <c r="L1241" s="2">
        <v>7828.95</v>
      </c>
      <c r="M1241" s="2" t="s">
        <v>47</v>
      </c>
      <c r="N1241" s="2" t="s">
        <v>59</v>
      </c>
      <c r="O1241" s="2" t="s">
        <v>60</v>
      </c>
      <c r="P1241" s="2" t="s">
        <v>50</v>
      </c>
      <c r="Q1241">
        <f t="shared" si="97"/>
        <v>10438.599999999999</v>
      </c>
      <c r="R1241">
        <f t="shared" si="98"/>
        <v>7828.9499999999989</v>
      </c>
      <c r="U1241">
        <f t="shared" si="99"/>
        <v>7935.7313319672139</v>
      </c>
    </row>
    <row r="1242" spans="1:21" ht="15.75" customHeight="1" x14ac:dyDescent="0.3">
      <c r="A1242" s="2" t="s">
        <v>1513</v>
      </c>
      <c r="B1242" s="4" t="s">
        <v>229</v>
      </c>
      <c r="C1242" s="4" t="str">
        <f t="shared" si="95"/>
        <v>Friday</v>
      </c>
      <c r="D1242" s="4" t="str">
        <f t="shared" si="96"/>
        <v>Apr-2025</v>
      </c>
      <c r="E1242" s="2" t="s">
        <v>68</v>
      </c>
      <c r="F1242" s="2" t="s">
        <v>54</v>
      </c>
      <c r="G1242" s="2" t="s">
        <v>45</v>
      </c>
      <c r="H1242" s="2" t="s">
        <v>63</v>
      </c>
      <c r="I1242" s="2">
        <v>2</v>
      </c>
      <c r="J1242" s="2">
        <v>1350.89</v>
      </c>
      <c r="K1242" s="6">
        <v>0.2</v>
      </c>
      <c r="L1242" s="2">
        <v>2161.42</v>
      </c>
      <c r="M1242" s="2" t="s">
        <v>81</v>
      </c>
      <c r="N1242" s="2" t="s">
        <v>65</v>
      </c>
      <c r="O1242" s="2" t="s">
        <v>60</v>
      </c>
      <c r="P1242" s="2" t="s">
        <v>50</v>
      </c>
      <c r="Q1242">
        <f t="shared" si="97"/>
        <v>2701.78</v>
      </c>
      <c r="R1242">
        <f t="shared" si="98"/>
        <v>2161.4240000000004</v>
      </c>
      <c r="U1242">
        <f t="shared" si="99"/>
        <v>7560.0974409448818</v>
      </c>
    </row>
    <row r="1243" spans="1:21" ht="15.75" customHeight="1" x14ac:dyDescent="0.3">
      <c r="A1243" s="2" t="s">
        <v>1514</v>
      </c>
      <c r="B1243" s="4" t="s">
        <v>219</v>
      </c>
      <c r="C1243" s="4" t="str">
        <f t="shared" si="95"/>
        <v>Monday</v>
      </c>
      <c r="D1243" s="4" t="str">
        <f t="shared" si="96"/>
        <v>May-2025</v>
      </c>
      <c r="E1243" s="2" t="s">
        <v>53</v>
      </c>
      <c r="F1243" s="2" t="s">
        <v>54</v>
      </c>
      <c r="G1243" s="2" t="s">
        <v>160</v>
      </c>
      <c r="H1243" s="2" t="s">
        <v>180</v>
      </c>
      <c r="I1243" s="2">
        <v>1</v>
      </c>
      <c r="J1243" s="2">
        <v>4827.29</v>
      </c>
      <c r="K1243" s="6">
        <v>0.03</v>
      </c>
      <c r="L1243" s="2">
        <v>4682.47</v>
      </c>
      <c r="M1243" s="2" t="s">
        <v>81</v>
      </c>
      <c r="N1243" s="2" t="s">
        <v>65</v>
      </c>
      <c r="O1243" s="2" t="s">
        <v>90</v>
      </c>
      <c r="P1243" s="2" t="s">
        <v>142</v>
      </c>
      <c r="Q1243">
        <f t="shared" si="97"/>
        <v>4827.29</v>
      </c>
      <c r="R1243">
        <f t="shared" si="98"/>
        <v>4682.4713000000002</v>
      </c>
      <c r="U1243">
        <f t="shared" si="99"/>
        <v>7560.0974409448818</v>
      </c>
    </row>
    <row r="1244" spans="1:21" ht="15.75" customHeight="1" x14ac:dyDescent="0.3">
      <c r="A1244" s="2" t="s">
        <v>1515</v>
      </c>
      <c r="B1244" s="4" t="s">
        <v>292</v>
      </c>
      <c r="C1244" s="4" t="str">
        <f t="shared" si="95"/>
        <v>Friday</v>
      </c>
      <c r="D1244" s="4" t="str">
        <f t="shared" si="96"/>
        <v>May-2025</v>
      </c>
      <c r="E1244" s="2" t="s">
        <v>88</v>
      </c>
      <c r="F1244" s="2" t="s">
        <v>77</v>
      </c>
      <c r="G1244" s="2" t="s">
        <v>45</v>
      </c>
      <c r="H1244" s="2" t="s">
        <v>63</v>
      </c>
      <c r="I1244" s="2">
        <v>4</v>
      </c>
      <c r="J1244" s="2">
        <v>2237.1999999999998</v>
      </c>
      <c r="K1244" s="6">
        <v>0.25</v>
      </c>
      <c r="L1244" s="2">
        <v>6711.6</v>
      </c>
      <c r="M1244" s="2" t="s">
        <v>81</v>
      </c>
      <c r="N1244" s="2" t="s">
        <v>65</v>
      </c>
      <c r="O1244" s="2" t="s">
        <v>90</v>
      </c>
      <c r="P1244" s="2" t="s">
        <v>50</v>
      </c>
      <c r="Q1244">
        <f t="shared" si="97"/>
        <v>8948.7999999999993</v>
      </c>
      <c r="R1244">
        <f t="shared" si="98"/>
        <v>6711.5999999999995</v>
      </c>
      <c r="U1244">
        <f t="shared" si="99"/>
        <v>7560.0974409448818</v>
      </c>
    </row>
    <row r="1245" spans="1:21" ht="15.75" customHeight="1" x14ac:dyDescent="0.3">
      <c r="A1245" s="2" t="s">
        <v>1516</v>
      </c>
      <c r="B1245" s="4" t="s">
        <v>304</v>
      </c>
      <c r="C1245" s="4" t="str">
        <f t="shared" si="95"/>
        <v>Monday</v>
      </c>
      <c r="D1245" s="4" t="str">
        <f t="shared" si="96"/>
        <v>Jan-2025</v>
      </c>
      <c r="E1245" s="2" t="s">
        <v>88</v>
      </c>
      <c r="F1245" s="2" t="s">
        <v>77</v>
      </c>
      <c r="G1245" s="2" t="s">
        <v>57</v>
      </c>
      <c r="H1245" s="2" t="s">
        <v>110</v>
      </c>
      <c r="I1245" s="2">
        <v>2</v>
      </c>
      <c r="J1245" s="2">
        <v>3693.72</v>
      </c>
      <c r="K1245" s="6">
        <v>0.09</v>
      </c>
      <c r="L1245" s="2">
        <v>6722.57</v>
      </c>
      <c r="M1245" s="2" t="s">
        <v>47</v>
      </c>
      <c r="N1245" s="2" t="s">
        <v>48</v>
      </c>
      <c r="O1245" s="2" t="s">
        <v>49</v>
      </c>
      <c r="P1245" s="2" t="s">
        <v>50</v>
      </c>
      <c r="Q1245">
        <f t="shared" si="97"/>
        <v>7387.44</v>
      </c>
      <c r="R1245">
        <f t="shared" si="98"/>
        <v>6722.5703999999996</v>
      </c>
      <c r="U1245">
        <f t="shared" si="99"/>
        <v>7295.6662896825355</v>
      </c>
    </row>
    <row r="1246" spans="1:21" ht="15.75" customHeight="1" x14ac:dyDescent="0.3">
      <c r="A1246" s="2" t="s">
        <v>1517</v>
      </c>
      <c r="B1246" s="4" t="s">
        <v>373</v>
      </c>
      <c r="C1246" s="4" t="str">
        <f t="shared" si="95"/>
        <v>Saturday</v>
      </c>
      <c r="D1246" s="4" t="str">
        <f t="shared" si="96"/>
        <v>Feb-2025</v>
      </c>
      <c r="E1246" s="2" t="s">
        <v>68</v>
      </c>
      <c r="F1246" s="2" t="s">
        <v>72</v>
      </c>
      <c r="G1246" s="2" t="s">
        <v>57</v>
      </c>
      <c r="H1246" s="2" t="s">
        <v>128</v>
      </c>
      <c r="I1246" s="2">
        <v>2</v>
      </c>
      <c r="J1246" s="2">
        <v>3499.1</v>
      </c>
      <c r="K1246" s="6">
        <v>0.25</v>
      </c>
      <c r="L1246" s="2">
        <v>5248.65</v>
      </c>
      <c r="M1246" s="2" t="s">
        <v>81</v>
      </c>
      <c r="N1246" s="2" t="s">
        <v>59</v>
      </c>
      <c r="O1246" s="2" t="s">
        <v>90</v>
      </c>
      <c r="P1246" s="2" t="s">
        <v>50</v>
      </c>
      <c r="Q1246">
        <f t="shared" si="97"/>
        <v>6998.2</v>
      </c>
      <c r="R1246">
        <f t="shared" si="98"/>
        <v>5248.65</v>
      </c>
      <c r="U1246">
        <f t="shared" si="99"/>
        <v>7935.7313319672139</v>
      </c>
    </row>
    <row r="1247" spans="1:21" ht="15.75" customHeight="1" x14ac:dyDescent="0.3">
      <c r="A1247" s="2" t="s">
        <v>1518</v>
      </c>
      <c r="B1247" s="4" t="s">
        <v>835</v>
      </c>
      <c r="C1247" s="4" t="str">
        <f t="shared" si="95"/>
        <v>Friday</v>
      </c>
      <c r="D1247" s="4" t="str">
        <f t="shared" si="96"/>
        <v>Jan-2025</v>
      </c>
      <c r="E1247" s="2" t="s">
        <v>88</v>
      </c>
      <c r="F1247" s="2" t="s">
        <v>72</v>
      </c>
      <c r="G1247" s="2" t="s">
        <v>99</v>
      </c>
      <c r="H1247" s="2" t="s">
        <v>122</v>
      </c>
      <c r="I1247" s="2">
        <v>4</v>
      </c>
      <c r="J1247" s="2">
        <v>4305.6499999999996</v>
      </c>
      <c r="K1247" s="6">
        <v>7.0000000000000007E-2</v>
      </c>
      <c r="L1247" s="2">
        <v>16017.02</v>
      </c>
      <c r="M1247" s="2" t="s">
        <v>64</v>
      </c>
      <c r="N1247" s="2" t="s">
        <v>59</v>
      </c>
      <c r="O1247" s="2" t="s">
        <v>60</v>
      </c>
      <c r="P1247" s="2" t="s">
        <v>50</v>
      </c>
      <c r="Q1247">
        <f t="shared" si="97"/>
        <v>17222.599999999999</v>
      </c>
      <c r="R1247">
        <f t="shared" si="98"/>
        <v>16017.017999999998</v>
      </c>
      <c r="U1247">
        <f t="shared" si="99"/>
        <v>7935.7313319672139</v>
      </c>
    </row>
    <row r="1248" spans="1:21" ht="15.75" customHeight="1" x14ac:dyDescent="0.3">
      <c r="A1248" s="2" t="s">
        <v>1519</v>
      </c>
      <c r="B1248" s="4" t="s">
        <v>151</v>
      </c>
      <c r="C1248" s="4" t="str">
        <f t="shared" si="95"/>
        <v>Monday</v>
      </c>
      <c r="D1248" s="4" t="str">
        <f t="shared" si="96"/>
        <v>Jun-2025</v>
      </c>
      <c r="E1248" s="2" t="s">
        <v>83</v>
      </c>
      <c r="F1248" s="2" t="s">
        <v>72</v>
      </c>
      <c r="G1248" s="2" t="s">
        <v>57</v>
      </c>
      <c r="H1248" s="2" t="s">
        <v>141</v>
      </c>
      <c r="I1248" s="2">
        <v>2</v>
      </c>
      <c r="J1248" s="2">
        <v>3635.58</v>
      </c>
      <c r="K1248" s="6">
        <v>7.0000000000000007E-2</v>
      </c>
      <c r="L1248" s="2">
        <v>6762.18</v>
      </c>
      <c r="M1248" s="2" t="s">
        <v>74</v>
      </c>
      <c r="N1248" s="2" t="s">
        <v>65</v>
      </c>
      <c r="O1248" s="2" t="s">
        <v>90</v>
      </c>
      <c r="P1248" s="2" t="s">
        <v>50</v>
      </c>
      <c r="Q1248">
        <f t="shared" si="97"/>
        <v>7271.16</v>
      </c>
      <c r="R1248">
        <f t="shared" si="98"/>
        <v>6762.1787999999997</v>
      </c>
      <c r="U1248">
        <f t="shared" si="99"/>
        <v>7560.0974409448818</v>
      </c>
    </row>
    <row r="1249" spans="1:21" ht="15.75" customHeight="1" x14ac:dyDescent="0.3">
      <c r="A1249" s="2" t="s">
        <v>1520</v>
      </c>
      <c r="B1249" s="4" t="s">
        <v>344</v>
      </c>
      <c r="C1249" s="4" t="str">
        <f t="shared" si="95"/>
        <v>Tuesday</v>
      </c>
      <c r="D1249" s="4" t="str">
        <f t="shared" si="96"/>
        <v>Apr-2025</v>
      </c>
      <c r="E1249" s="2" t="s">
        <v>68</v>
      </c>
      <c r="F1249" s="2" t="s">
        <v>77</v>
      </c>
      <c r="G1249" s="2" t="s">
        <v>160</v>
      </c>
      <c r="H1249" s="2" t="s">
        <v>161</v>
      </c>
      <c r="I1249" s="2">
        <v>1</v>
      </c>
      <c r="J1249" s="2">
        <v>3800.33</v>
      </c>
      <c r="K1249" s="6">
        <v>0.04</v>
      </c>
      <c r="L1249" s="2">
        <v>3648.32</v>
      </c>
      <c r="M1249" s="2" t="s">
        <v>64</v>
      </c>
      <c r="N1249" s="2" t="s">
        <v>48</v>
      </c>
      <c r="O1249" s="2" t="s">
        <v>60</v>
      </c>
      <c r="P1249" s="2" t="s">
        <v>142</v>
      </c>
      <c r="Q1249">
        <f t="shared" si="97"/>
        <v>3800.33</v>
      </c>
      <c r="R1249">
        <f t="shared" si="98"/>
        <v>3648.3167999999996</v>
      </c>
      <c r="U1249">
        <f t="shared" si="99"/>
        <v>7295.6662896825355</v>
      </c>
    </row>
    <row r="1250" spans="1:21" ht="15.75" customHeight="1" x14ac:dyDescent="0.3">
      <c r="A1250" s="2" t="s">
        <v>1521</v>
      </c>
      <c r="B1250" s="4" t="s">
        <v>734</v>
      </c>
      <c r="C1250" s="4" t="str">
        <f t="shared" si="95"/>
        <v>Sunday</v>
      </c>
      <c r="D1250" s="4" t="str">
        <f t="shared" si="96"/>
        <v>Mar-2025</v>
      </c>
      <c r="E1250" s="2" t="s">
        <v>88</v>
      </c>
      <c r="F1250" s="2" t="s">
        <v>77</v>
      </c>
      <c r="G1250" s="2" t="s">
        <v>99</v>
      </c>
      <c r="H1250" s="2" t="s">
        <v>147</v>
      </c>
      <c r="I1250" s="2">
        <v>5</v>
      </c>
      <c r="J1250" s="2">
        <v>1047.52</v>
      </c>
      <c r="K1250" s="6">
        <v>0.21</v>
      </c>
      <c r="L1250" s="2">
        <v>4137.7</v>
      </c>
      <c r="M1250" s="2" t="s">
        <v>74</v>
      </c>
      <c r="N1250" s="2" t="s">
        <v>65</v>
      </c>
      <c r="O1250" s="2" t="s">
        <v>90</v>
      </c>
      <c r="P1250" s="2" t="s">
        <v>96</v>
      </c>
      <c r="Q1250">
        <f t="shared" si="97"/>
        <v>5237.6000000000004</v>
      </c>
      <c r="R1250">
        <f t="shared" si="98"/>
        <v>4137.7040000000006</v>
      </c>
      <c r="U1250">
        <f t="shared" si="99"/>
        <v>7560.0974409448818</v>
      </c>
    </row>
    <row r="1251" spans="1:21" ht="15.75" customHeight="1" x14ac:dyDescent="0.3">
      <c r="A1251" s="2" t="s">
        <v>1522</v>
      </c>
      <c r="B1251" s="4" t="s">
        <v>104</v>
      </c>
      <c r="C1251" s="4" t="str">
        <f t="shared" si="95"/>
        <v>Sunday</v>
      </c>
      <c r="D1251" s="4" t="str">
        <f t="shared" si="96"/>
        <v>Jan-2025</v>
      </c>
      <c r="E1251" s="2" t="s">
        <v>83</v>
      </c>
      <c r="F1251" s="2" t="s">
        <v>77</v>
      </c>
      <c r="G1251" s="2" t="s">
        <v>160</v>
      </c>
      <c r="H1251" s="2" t="s">
        <v>161</v>
      </c>
      <c r="I1251" s="2">
        <v>5</v>
      </c>
      <c r="J1251" s="2">
        <v>4727.2700000000004</v>
      </c>
      <c r="K1251" s="6">
        <v>0.04</v>
      </c>
      <c r="L1251" s="2">
        <v>22690.9</v>
      </c>
      <c r="M1251" s="2" t="s">
        <v>95</v>
      </c>
      <c r="N1251" s="2" t="s">
        <v>59</v>
      </c>
      <c r="O1251" s="2" t="s">
        <v>60</v>
      </c>
      <c r="P1251" s="2" t="s">
        <v>50</v>
      </c>
      <c r="Q1251">
        <f t="shared" si="97"/>
        <v>23636.350000000002</v>
      </c>
      <c r="R1251">
        <f t="shared" si="98"/>
        <v>22690.896000000001</v>
      </c>
      <c r="U1251">
        <f t="shared" si="99"/>
        <v>7935.7313319672139</v>
      </c>
    </row>
    <row r="1252" spans="1:21" ht="15.75" customHeight="1" x14ac:dyDescent="0.3">
      <c r="A1252" s="2" t="s">
        <v>1523</v>
      </c>
      <c r="B1252" s="4" t="s">
        <v>393</v>
      </c>
      <c r="C1252" s="4" t="str">
        <f t="shared" si="95"/>
        <v>Thursday</v>
      </c>
      <c r="D1252" s="4" t="str">
        <f t="shared" si="96"/>
        <v>Feb-2025</v>
      </c>
      <c r="E1252" s="2" t="s">
        <v>53</v>
      </c>
      <c r="F1252" s="2" t="s">
        <v>77</v>
      </c>
      <c r="G1252" s="2" t="s">
        <v>160</v>
      </c>
      <c r="H1252" s="2" t="s">
        <v>193</v>
      </c>
      <c r="I1252" s="2">
        <v>5</v>
      </c>
      <c r="J1252" s="2">
        <v>602.79999999999995</v>
      </c>
      <c r="K1252" s="6">
        <v>0.16</v>
      </c>
      <c r="L1252" s="2">
        <v>2531.7600000000002</v>
      </c>
      <c r="M1252" s="2" t="s">
        <v>64</v>
      </c>
      <c r="N1252" s="2" t="s">
        <v>65</v>
      </c>
      <c r="O1252" s="2" t="s">
        <v>60</v>
      </c>
      <c r="P1252" s="2" t="s">
        <v>50</v>
      </c>
      <c r="Q1252">
        <f t="shared" si="97"/>
        <v>3014</v>
      </c>
      <c r="R1252">
        <f t="shared" si="98"/>
        <v>2531.7599999999998</v>
      </c>
      <c r="U1252">
        <f t="shared" si="99"/>
        <v>7560.0974409448818</v>
      </c>
    </row>
    <row r="1253" spans="1:21" ht="15.75" customHeight="1" x14ac:dyDescent="0.3">
      <c r="A1253" s="2" t="s">
        <v>1524</v>
      </c>
      <c r="B1253" s="4" t="s">
        <v>525</v>
      </c>
      <c r="C1253" s="4" t="str">
        <f t="shared" si="95"/>
        <v>Sunday</v>
      </c>
      <c r="D1253" s="4" t="str">
        <f t="shared" si="96"/>
        <v>Jan-2025</v>
      </c>
      <c r="E1253" s="2" t="s">
        <v>68</v>
      </c>
      <c r="F1253" s="2" t="s">
        <v>72</v>
      </c>
      <c r="G1253" s="2" t="s">
        <v>160</v>
      </c>
      <c r="H1253" s="2" t="s">
        <v>193</v>
      </c>
      <c r="I1253" s="2">
        <v>2</v>
      </c>
      <c r="J1253" s="2">
        <v>444.97</v>
      </c>
      <c r="K1253" s="6">
        <v>0.24</v>
      </c>
      <c r="L1253" s="2">
        <v>676.35</v>
      </c>
      <c r="M1253" s="2" t="s">
        <v>64</v>
      </c>
      <c r="N1253" s="2" t="s">
        <v>65</v>
      </c>
      <c r="O1253" s="2" t="s">
        <v>49</v>
      </c>
      <c r="P1253" s="2" t="s">
        <v>69</v>
      </c>
      <c r="Q1253">
        <f t="shared" si="97"/>
        <v>889.94</v>
      </c>
      <c r="R1253">
        <f t="shared" si="98"/>
        <v>676.35440000000006</v>
      </c>
      <c r="U1253">
        <f t="shared" si="99"/>
        <v>7560.0974409448818</v>
      </c>
    </row>
    <row r="1254" spans="1:21" ht="15.75" customHeight="1" x14ac:dyDescent="0.3">
      <c r="A1254" s="2" t="s">
        <v>1525</v>
      </c>
      <c r="B1254" s="4" t="s">
        <v>130</v>
      </c>
      <c r="C1254" s="4" t="str">
        <f t="shared" si="95"/>
        <v>Monday</v>
      </c>
      <c r="D1254" s="4" t="str">
        <f t="shared" si="96"/>
        <v>Apr-2025</v>
      </c>
      <c r="E1254" s="2" t="s">
        <v>43</v>
      </c>
      <c r="F1254" s="2" t="s">
        <v>54</v>
      </c>
      <c r="G1254" s="2" t="s">
        <v>45</v>
      </c>
      <c r="H1254" s="2" t="s">
        <v>73</v>
      </c>
      <c r="I1254" s="2">
        <v>4</v>
      </c>
      <c r="J1254" s="2">
        <v>2186.96</v>
      </c>
      <c r="K1254" s="6">
        <v>0.04</v>
      </c>
      <c r="L1254" s="2">
        <v>8397.93</v>
      </c>
      <c r="M1254" s="2" t="s">
        <v>95</v>
      </c>
      <c r="N1254" s="2" t="s">
        <v>59</v>
      </c>
      <c r="O1254" s="2" t="s">
        <v>49</v>
      </c>
      <c r="P1254" s="2" t="s">
        <v>142</v>
      </c>
      <c r="Q1254">
        <f t="shared" si="97"/>
        <v>8747.84</v>
      </c>
      <c r="R1254">
        <f t="shared" si="98"/>
        <v>8397.9264000000003</v>
      </c>
      <c r="U1254">
        <f t="shared" si="99"/>
        <v>7935.7313319672139</v>
      </c>
    </row>
    <row r="1255" spans="1:21" ht="15.75" customHeight="1" x14ac:dyDescent="0.3">
      <c r="A1255" s="2" t="s">
        <v>1526</v>
      </c>
      <c r="B1255" s="4" t="s">
        <v>176</v>
      </c>
      <c r="C1255" s="4" t="str">
        <f t="shared" si="95"/>
        <v>Saturday</v>
      </c>
      <c r="D1255" s="4" t="str">
        <f t="shared" si="96"/>
        <v>May-2025</v>
      </c>
      <c r="E1255" s="2" t="s">
        <v>53</v>
      </c>
      <c r="F1255" s="2" t="s">
        <v>54</v>
      </c>
      <c r="G1255" s="2" t="s">
        <v>99</v>
      </c>
      <c r="H1255" s="2" t="s">
        <v>100</v>
      </c>
      <c r="I1255" s="2">
        <v>3</v>
      </c>
      <c r="J1255" s="2">
        <v>1282.33</v>
      </c>
      <c r="K1255" s="6">
        <v>0.21</v>
      </c>
      <c r="L1255" s="2">
        <v>3039.12</v>
      </c>
      <c r="M1255" s="2" t="s">
        <v>64</v>
      </c>
      <c r="N1255" s="2" t="s">
        <v>59</v>
      </c>
      <c r="O1255" s="2" t="s">
        <v>60</v>
      </c>
      <c r="P1255" s="2" t="s">
        <v>50</v>
      </c>
      <c r="Q1255">
        <f t="shared" si="97"/>
        <v>3846.99</v>
      </c>
      <c r="R1255">
        <f t="shared" si="98"/>
        <v>3039.1221</v>
      </c>
      <c r="U1255">
        <f t="shared" si="99"/>
        <v>7935.7313319672139</v>
      </c>
    </row>
    <row r="1256" spans="1:21" ht="15.75" customHeight="1" x14ac:dyDescent="0.3">
      <c r="A1256" s="2" t="s">
        <v>1527</v>
      </c>
      <c r="B1256" s="4" t="s">
        <v>880</v>
      </c>
      <c r="C1256" s="4" t="str">
        <f t="shared" si="95"/>
        <v>Monday</v>
      </c>
      <c r="D1256" s="4" t="str">
        <f t="shared" si="96"/>
        <v>Mar-2025</v>
      </c>
      <c r="E1256" s="2" t="s">
        <v>43</v>
      </c>
      <c r="F1256" s="2" t="s">
        <v>72</v>
      </c>
      <c r="G1256" s="2" t="s">
        <v>45</v>
      </c>
      <c r="H1256" s="2" t="s">
        <v>63</v>
      </c>
      <c r="I1256" s="2">
        <v>5</v>
      </c>
      <c r="J1256" s="2">
        <v>1711.27</v>
      </c>
      <c r="K1256" s="6">
        <v>0.17</v>
      </c>
      <c r="L1256" s="2">
        <v>7101.77</v>
      </c>
      <c r="M1256" s="2" t="s">
        <v>81</v>
      </c>
      <c r="N1256" s="2" t="s">
        <v>59</v>
      </c>
      <c r="O1256" s="2" t="s">
        <v>60</v>
      </c>
      <c r="P1256" s="2" t="s">
        <v>50</v>
      </c>
      <c r="Q1256">
        <f t="shared" si="97"/>
        <v>8556.35</v>
      </c>
      <c r="R1256">
        <f t="shared" si="98"/>
        <v>7101.7704999999996</v>
      </c>
      <c r="U1256">
        <f t="shared" si="99"/>
        <v>7935.7313319672139</v>
      </c>
    </row>
    <row r="1257" spans="1:21" ht="15.75" customHeight="1" x14ac:dyDescent="0.3">
      <c r="A1257" s="2" t="s">
        <v>1528</v>
      </c>
      <c r="B1257" s="4" t="s">
        <v>192</v>
      </c>
      <c r="C1257" s="4" t="str">
        <f t="shared" si="95"/>
        <v>Wednesday</v>
      </c>
      <c r="D1257" s="4" t="str">
        <f t="shared" si="96"/>
        <v>Apr-2025</v>
      </c>
      <c r="E1257" s="2" t="s">
        <v>88</v>
      </c>
      <c r="F1257" s="2" t="s">
        <v>54</v>
      </c>
      <c r="G1257" s="2" t="s">
        <v>45</v>
      </c>
      <c r="H1257" s="2" t="s">
        <v>73</v>
      </c>
      <c r="I1257" s="2">
        <v>2</v>
      </c>
      <c r="J1257" s="2">
        <v>2996.31</v>
      </c>
      <c r="K1257" s="6">
        <v>0.17</v>
      </c>
      <c r="L1257" s="2">
        <v>4973.87</v>
      </c>
      <c r="M1257" s="2" t="s">
        <v>64</v>
      </c>
      <c r="N1257" s="2" t="s">
        <v>65</v>
      </c>
      <c r="O1257" s="2" t="s">
        <v>90</v>
      </c>
      <c r="P1257" s="2" t="s">
        <v>50</v>
      </c>
      <c r="Q1257">
        <f t="shared" si="97"/>
        <v>5992.62</v>
      </c>
      <c r="R1257">
        <f t="shared" si="98"/>
        <v>4973.8746000000001</v>
      </c>
      <c r="U1257">
        <f t="shared" si="99"/>
        <v>7560.0974409448818</v>
      </c>
    </row>
    <row r="1258" spans="1:21" ht="15.75" customHeight="1" x14ac:dyDescent="0.3">
      <c r="A1258" s="2" t="s">
        <v>1529</v>
      </c>
      <c r="B1258" s="4" t="s">
        <v>382</v>
      </c>
      <c r="C1258" s="4" t="str">
        <f t="shared" si="95"/>
        <v>Monday</v>
      </c>
      <c r="D1258" s="4" t="str">
        <f t="shared" si="96"/>
        <v>Apr-2025</v>
      </c>
      <c r="E1258" s="2" t="s">
        <v>68</v>
      </c>
      <c r="F1258" s="2" t="s">
        <v>44</v>
      </c>
      <c r="G1258" s="2" t="s">
        <v>57</v>
      </c>
      <c r="H1258" s="2" t="s">
        <v>141</v>
      </c>
      <c r="I1258" s="2">
        <v>4</v>
      </c>
      <c r="J1258" s="2">
        <v>306.3</v>
      </c>
      <c r="K1258" s="6">
        <v>0.03</v>
      </c>
      <c r="L1258" s="2">
        <v>1188.44</v>
      </c>
      <c r="M1258" s="2" t="s">
        <v>64</v>
      </c>
      <c r="N1258" s="2" t="s">
        <v>59</v>
      </c>
      <c r="O1258" s="2" t="s">
        <v>49</v>
      </c>
      <c r="P1258" s="2" t="s">
        <v>50</v>
      </c>
      <c r="Q1258">
        <f t="shared" si="97"/>
        <v>1225.2</v>
      </c>
      <c r="R1258">
        <f t="shared" si="98"/>
        <v>1188.444</v>
      </c>
      <c r="U1258">
        <f t="shared" si="99"/>
        <v>7935.7313319672139</v>
      </c>
    </row>
    <row r="1259" spans="1:21" ht="15.75" customHeight="1" x14ac:dyDescent="0.3">
      <c r="A1259" s="2" t="s">
        <v>1530</v>
      </c>
      <c r="B1259" s="4" t="s">
        <v>378</v>
      </c>
      <c r="C1259" s="4" t="str">
        <f t="shared" si="95"/>
        <v>Thursday</v>
      </c>
      <c r="D1259" s="4" t="str">
        <f t="shared" si="96"/>
        <v>Jun-2025</v>
      </c>
      <c r="E1259" s="2" t="s">
        <v>43</v>
      </c>
      <c r="F1259" s="2" t="s">
        <v>44</v>
      </c>
      <c r="G1259" s="2" t="s">
        <v>45</v>
      </c>
      <c r="H1259" s="2" t="s">
        <v>78</v>
      </c>
      <c r="I1259" s="2">
        <v>5</v>
      </c>
      <c r="J1259" s="2">
        <v>2166.96</v>
      </c>
      <c r="K1259" s="6">
        <v>0.1</v>
      </c>
      <c r="L1259" s="2">
        <v>9751.32</v>
      </c>
      <c r="M1259" s="2" t="s">
        <v>64</v>
      </c>
      <c r="N1259" s="2" t="s">
        <v>59</v>
      </c>
      <c r="O1259" s="2" t="s">
        <v>49</v>
      </c>
      <c r="P1259" s="2" t="s">
        <v>50</v>
      </c>
      <c r="Q1259">
        <f t="shared" si="97"/>
        <v>10834.8</v>
      </c>
      <c r="R1259">
        <f t="shared" si="98"/>
        <v>9751.32</v>
      </c>
      <c r="U1259">
        <f t="shared" si="99"/>
        <v>7935.7313319672139</v>
      </c>
    </row>
    <row r="1260" spans="1:21" ht="15.75" customHeight="1" x14ac:dyDescent="0.3">
      <c r="A1260" s="2" t="s">
        <v>1531</v>
      </c>
      <c r="B1260" s="4" t="s">
        <v>221</v>
      </c>
      <c r="C1260" s="4" t="str">
        <f t="shared" si="95"/>
        <v>Saturday</v>
      </c>
      <c r="D1260" s="4" t="str">
        <f t="shared" si="96"/>
        <v>May-2025</v>
      </c>
      <c r="E1260" s="2" t="s">
        <v>68</v>
      </c>
      <c r="F1260" s="2" t="s">
        <v>44</v>
      </c>
      <c r="G1260" s="2" t="s">
        <v>84</v>
      </c>
      <c r="H1260" s="2" t="s">
        <v>85</v>
      </c>
      <c r="I1260" s="2">
        <v>4</v>
      </c>
      <c r="J1260" s="2">
        <v>4084.49</v>
      </c>
      <c r="K1260" s="6">
        <v>0.16</v>
      </c>
      <c r="L1260" s="2">
        <v>13723.89</v>
      </c>
      <c r="M1260" s="2" t="s">
        <v>64</v>
      </c>
      <c r="N1260" s="2" t="s">
        <v>48</v>
      </c>
      <c r="O1260" s="2" t="s">
        <v>60</v>
      </c>
      <c r="P1260" s="2" t="s">
        <v>50</v>
      </c>
      <c r="Q1260">
        <f t="shared" si="97"/>
        <v>16337.96</v>
      </c>
      <c r="R1260">
        <f t="shared" si="98"/>
        <v>13723.886399999999</v>
      </c>
      <c r="U1260">
        <f t="shared" si="99"/>
        <v>7295.6662896825355</v>
      </c>
    </row>
    <row r="1261" spans="1:21" ht="15.75" customHeight="1" x14ac:dyDescent="0.3">
      <c r="A1261" s="2" t="s">
        <v>1532</v>
      </c>
      <c r="B1261" s="4" t="s">
        <v>76</v>
      </c>
      <c r="C1261" s="4" t="str">
        <f t="shared" si="95"/>
        <v>Saturday</v>
      </c>
      <c r="D1261" s="4" t="str">
        <f t="shared" si="96"/>
        <v>Feb-2025</v>
      </c>
      <c r="E1261" s="2" t="s">
        <v>43</v>
      </c>
      <c r="F1261" s="2" t="s">
        <v>72</v>
      </c>
      <c r="G1261" s="2" t="s">
        <v>99</v>
      </c>
      <c r="H1261" s="2" t="s">
        <v>100</v>
      </c>
      <c r="I1261" s="2">
        <v>4</v>
      </c>
      <c r="J1261" s="2">
        <v>4029.29</v>
      </c>
      <c r="K1261" s="6">
        <v>0.18</v>
      </c>
      <c r="L1261" s="2">
        <v>13216.07</v>
      </c>
      <c r="M1261" s="2" t="s">
        <v>95</v>
      </c>
      <c r="N1261" s="2" t="s">
        <v>65</v>
      </c>
      <c r="O1261" s="2" t="s">
        <v>60</v>
      </c>
      <c r="P1261" s="2" t="s">
        <v>142</v>
      </c>
      <c r="Q1261">
        <f t="shared" si="97"/>
        <v>16117.16</v>
      </c>
      <c r="R1261">
        <f t="shared" si="98"/>
        <v>13216.0712</v>
      </c>
      <c r="U1261">
        <f t="shared" si="99"/>
        <v>7560.0974409448818</v>
      </c>
    </row>
    <row r="1262" spans="1:21" ht="15.75" customHeight="1" x14ac:dyDescent="0.3">
      <c r="A1262" s="2" t="s">
        <v>1533</v>
      </c>
      <c r="B1262" s="4" t="s">
        <v>241</v>
      </c>
      <c r="C1262" s="4" t="str">
        <f t="shared" si="95"/>
        <v>Monday</v>
      </c>
      <c r="D1262" s="4" t="str">
        <f t="shared" si="96"/>
        <v>Jun-2025</v>
      </c>
      <c r="E1262" s="2" t="s">
        <v>88</v>
      </c>
      <c r="F1262" s="2" t="s">
        <v>72</v>
      </c>
      <c r="G1262" s="2" t="s">
        <v>160</v>
      </c>
      <c r="H1262" s="2" t="s">
        <v>180</v>
      </c>
      <c r="I1262" s="2">
        <v>1</v>
      </c>
      <c r="J1262" s="2">
        <v>1690.11</v>
      </c>
      <c r="K1262" s="6">
        <v>0.17</v>
      </c>
      <c r="L1262" s="2">
        <v>1402.79</v>
      </c>
      <c r="M1262" s="2" t="s">
        <v>81</v>
      </c>
      <c r="N1262" s="2" t="s">
        <v>65</v>
      </c>
      <c r="O1262" s="2" t="s">
        <v>49</v>
      </c>
      <c r="P1262" s="2" t="s">
        <v>142</v>
      </c>
      <c r="Q1262">
        <f t="shared" si="97"/>
        <v>1690.11</v>
      </c>
      <c r="R1262">
        <f t="shared" si="98"/>
        <v>1402.7912999999999</v>
      </c>
      <c r="U1262">
        <f t="shared" si="99"/>
        <v>7560.0974409448818</v>
      </c>
    </row>
    <row r="1263" spans="1:21" ht="15.75" customHeight="1" x14ac:dyDescent="0.3">
      <c r="A1263" s="2" t="s">
        <v>1534</v>
      </c>
      <c r="B1263" s="4" t="s">
        <v>718</v>
      </c>
      <c r="C1263" s="4" t="str">
        <f t="shared" si="95"/>
        <v>Monday</v>
      </c>
      <c r="D1263" s="4" t="str">
        <f t="shared" si="96"/>
        <v>Apr-2025</v>
      </c>
      <c r="E1263" s="2" t="s">
        <v>68</v>
      </c>
      <c r="F1263" s="2" t="s">
        <v>54</v>
      </c>
      <c r="G1263" s="2" t="s">
        <v>99</v>
      </c>
      <c r="H1263" s="2" t="s">
        <v>122</v>
      </c>
      <c r="I1263" s="2">
        <v>3</v>
      </c>
      <c r="J1263" s="2">
        <v>3729.45</v>
      </c>
      <c r="K1263" s="6">
        <v>0.19</v>
      </c>
      <c r="L1263" s="2">
        <v>9062.56</v>
      </c>
      <c r="M1263" s="2" t="s">
        <v>64</v>
      </c>
      <c r="N1263" s="2" t="s">
        <v>59</v>
      </c>
      <c r="O1263" s="2" t="s">
        <v>90</v>
      </c>
      <c r="P1263" s="2" t="s">
        <v>69</v>
      </c>
      <c r="Q1263">
        <f t="shared" si="97"/>
        <v>11188.349999999999</v>
      </c>
      <c r="R1263">
        <f t="shared" si="98"/>
        <v>9062.5635000000002</v>
      </c>
      <c r="U1263">
        <f t="shared" si="99"/>
        <v>7935.7313319672139</v>
      </c>
    </row>
    <row r="1264" spans="1:21" ht="15.75" customHeight="1" x14ac:dyDescent="0.3">
      <c r="A1264" s="2" t="s">
        <v>1535</v>
      </c>
      <c r="B1264" s="4" t="s">
        <v>183</v>
      </c>
      <c r="C1264" s="4" t="str">
        <f t="shared" si="95"/>
        <v>Monday</v>
      </c>
      <c r="D1264" s="4" t="str">
        <f t="shared" si="96"/>
        <v>Mar-2025</v>
      </c>
      <c r="E1264" s="2" t="s">
        <v>68</v>
      </c>
      <c r="F1264" s="2" t="s">
        <v>44</v>
      </c>
      <c r="G1264" s="2" t="s">
        <v>160</v>
      </c>
      <c r="H1264" s="2" t="s">
        <v>180</v>
      </c>
      <c r="I1264" s="2">
        <v>2</v>
      </c>
      <c r="J1264" s="2">
        <v>1651.02</v>
      </c>
      <c r="K1264" s="6">
        <v>0.08</v>
      </c>
      <c r="L1264" s="2">
        <v>3037.88</v>
      </c>
      <c r="M1264" s="2" t="s">
        <v>64</v>
      </c>
      <c r="N1264" s="2" t="s">
        <v>59</v>
      </c>
      <c r="O1264" s="2" t="s">
        <v>49</v>
      </c>
      <c r="P1264" s="2" t="s">
        <v>50</v>
      </c>
      <c r="Q1264">
        <f t="shared" si="97"/>
        <v>3302.04</v>
      </c>
      <c r="R1264">
        <f t="shared" si="98"/>
        <v>3037.8768</v>
      </c>
      <c r="U1264">
        <f t="shared" si="99"/>
        <v>7935.7313319672139</v>
      </c>
    </row>
    <row r="1265" spans="1:21" ht="15.75" customHeight="1" x14ac:dyDescent="0.3">
      <c r="A1265" s="2" t="s">
        <v>1536</v>
      </c>
      <c r="B1265" s="4" t="s">
        <v>145</v>
      </c>
      <c r="C1265" s="4" t="str">
        <f t="shared" si="95"/>
        <v>Monday</v>
      </c>
      <c r="D1265" s="4" t="str">
        <f t="shared" si="96"/>
        <v>Mar-2025</v>
      </c>
      <c r="E1265" s="2" t="s">
        <v>88</v>
      </c>
      <c r="F1265" s="2" t="s">
        <v>54</v>
      </c>
      <c r="G1265" s="2" t="s">
        <v>160</v>
      </c>
      <c r="H1265" s="2" t="s">
        <v>185</v>
      </c>
      <c r="I1265" s="2">
        <v>3</v>
      </c>
      <c r="J1265" s="2">
        <v>4294.28</v>
      </c>
      <c r="K1265" s="6">
        <v>0.12</v>
      </c>
      <c r="L1265" s="2">
        <v>11336.9</v>
      </c>
      <c r="M1265" s="2" t="s">
        <v>74</v>
      </c>
      <c r="N1265" s="2" t="s">
        <v>48</v>
      </c>
      <c r="O1265" s="2" t="s">
        <v>60</v>
      </c>
      <c r="P1265" s="2" t="s">
        <v>69</v>
      </c>
      <c r="Q1265">
        <f t="shared" si="97"/>
        <v>12882.84</v>
      </c>
      <c r="R1265">
        <f t="shared" si="98"/>
        <v>11336.8992</v>
      </c>
      <c r="U1265">
        <f t="shared" si="99"/>
        <v>7295.6662896825355</v>
      </c>
    </row>
    <row r="1266" spans="1:21" ht="15.75" customHeight="1" x14ac:dyDescent="0.3">
      <c r="A1266" s="2" t="s">
        <v>1537</v>
      </c>
      <c r="B1266" s="4" t="s">
        <v>805</v>
      </c>
      <c r="C1266" s="4" t="str">
        <f t="shared" si="95"/>
        <v>Saturday</v>
      </c>
      <c r="D1266" s="4" t="str">
        <f t="shared" si="96"/>
        <v>Jun-2025</v>
      </c>
      <c r="E1266" s="2" t="s">
        <v>43</v>
      </c>
      <c r="F1266" s="2" t="s">
        <v>72</v>
      </c>
      <c r="G1266" s="2" t="s">
        <v>99</v>
      </c>
      <c r="H1266" s="2" t="s">
        <v>122</v>
      </c>
      <c r="I1266" s="2">
        <v>2</v>
      </c>
      <c r="J1266" s="2">
        <v>2951.05</v>
      </c>
      <c r="K1266" s="6">
        <v>0.23</v>
      </c>
      <c r="L1266" s="2">
        <v>4544.62</v>
      </c>
      <c r="M1266" s="2" t="s">
        <v>95</v>
      </c>
      <c r="N1266" s="2" t="s">
        <v>48</v>
      </c>
      <c r="O1266" s="2" t="s">
        <v>49</v>
      </c>
      <c r="P1266" s="2" t="s">
        <v>142</v>
      </c>
      <c r="Q1266">
        <f t="shared" si="97"/>
        <v>5902.1</v>
      </c>
      <c r="R1266">
        <f t="shared" si="98"/>
        <v>4544.6170000000002</v>
      </c>
      <c r="U1266">
        <f t="shared" si="99"/>
        <v>7295.6662896825355</v>
      </c>
    </row>
    <row r="1267" spans="1:21" ht="15.75" customHeight="1" x14ac:dyDescent="0.3">
      <c r="A1267" s="2" t="s">
        <v>1538</v>
      </c>
      <c r="B1267" s="4" t="s">
        <v>519</v>
      </c>
      <c r="C1267" s="4" t="str">
        <f t="shared" si="95"/>
        <v>Saturday</v>
      </c>
      <c r="D1267" s="4" t="str">
        <f t="shared" si="96"/>
        <v>Mar-2025</v>
      </c>
      <c r="E1267" s="2" t="s">
        <v>83</v>
      </c>
      <c r="F1267" s="2" t="s">
        <v>54</v>
      </c>
      <c r="G1267" s="2" t="s">
        <v>57</v>
      </c>
      <c r="H1267" s="2" t="s">
        <v>110</v>
      </c>
      <c r="I1267" s="2">
        <v>1</v>
      </c>
      <c r="J1267" s="2">
        <v>1073.24</v>
      </c>
      <c r="K1267" s="6">
        <v>0.02</v>
      </c>
      <c r="L1267" s="2">
        <v>1051.78</v>
      </c>
      <c r="M1267" s="2" t="s">
        <v>64</v>
      </c>
      <c r="N1267" s="2" t="s">
        <v>59</v>
      </c>
      <c r="O1267" s="2" t="s">
        <v>49</v>
      </c>
      <c r="P1267" s="2" t="s">
        <v>69</v>
      </c>
      <c r="Q1267">
        <f t="shared" si="97"/>
        <v>1073.24</v>
      </c>
      <c r="R1267">
        <f t="shared" si="98"/>
        <v>1051.7752</v>
      </c>
      <c r="U1267">
        <f t="shared" si="99"/>
        <v>7935.7313319672139</v>
      </c>
    </row>
    <row r="1268" spans="1:21" ht="15.75" customHeight="1" x14ac:dyDescent="0.3">
      <c r="A1268" s="2" t="s">
        <v>1539</v>
      </c>
      <c r="B1268" s="4" t="s">
        <v>436</v>
      </c>
      <c r="C1268" s="4" t="str">
        <f t="shared" si="95"/>
        <v>Saturday</v>
      </c>
      <c r="D1268" s="4" t="str">
        <f t="shared" si="96"/>
        <v>Mar-2025</v>
      </c>
      <c r="E1268" s="2" t="s">
        <v>68</v>
      </c>
      <c r="F1268" s="2" t="s">
        <v>72</v>
      </c>
      <c r="G1268" s="2" t="s">
        <v>99</v>
      </c>
      <c r="H1268" s="2" t="s">
        <v>107</v>
      </c>
      <c r="I1268" s="2">
        <v>2</v>
      </c>
      <c r="J1268" s="2">
        <v>4614.17</v>
      </c>
      <c r="K1268" s="6">
        <v>0.03</v>
      </c>
      <c r="L1268" s="2">
        <v>8951.49</v>
      </c>
      <c r="M1268" s="2" t="s">
        <v>81</v>
      </c>
      <c r="N1268" s="2" t="s">
        <v>65</v>
      </c>
      <c r="O1268" s="2" t="s">
        <v>49</v>
      </c>
      <c r="P1268" s="2" t="s">
        <v>50</v>
      </c>
      <c r="Q1268">
        <f t="shared" si="97"/>
        <v>9228.34</v>
      </c>
      <c r="R1268">
        <f t="shared" si="98"/>
        <v>8951.4897999999994</v>
      </c>
      <c r="U1268">
        <f t="shared" si="99"/>
        <v>7560.0974409448818</v>
      </c>
    </row>
    <row r="1269" spans="1:21" ht="15.75" customHeight="1" x14ac:dyDescent="0.3">
      <c r="A1269" s="2" t="s">
        <v>1540</v>
      </c>
      <c r="B1269" s="4" t="s">
        <v>225</v>
      </c>
      <c r="C1269" s="4" t="str">
        <f t="shared" si="95"/>
        <v>Thursday</v>
      </c>
      <c r="D1269" s="4" t="str">
        <f t="shared" si="96"/>
        <v>Jun-2025</v>
      </c>
      <c r="E1269" s="2" t="s">
        <v>88</v>
      </c>
      <c r="F1269" s="2" t="s">
        <v>44</v>
      </c>
      <c r="G1269" s="2" t="s">
        <v>45</v>
      </c>
      <c r="H1269" s="2" t="s">
        <v>63</v>
      </c>
      <c r="I1269" s="2">
        <v>2</v>
      </c>
      <c r="J1269" s="2">
        <v>2785.14</v>
      </c>
      <c r="K1269" s="6">
        <v>0.17</v>
      </c>
      <c r="L1269" s="2">
        <v>4623.33</v>
      </c>
      <c r="M1269" s="2" t="s">
        <v>74</v>
      </c>
      <c r="N1269" s="2" t="s">
        <v>48</v>
      </c>
      <c r="O1269" s="2" t="s">
        <v>60</v>
      </c>
      <c r="P1269" s="2" t="s">
        <v>50</v>
      </c>
      <c r="Q1269">
        <f t="shared" si="97"/>
        <v>5570.28</v>
      </c>
      <c r="R1269">
        <f t="shared" si="98"/>
        <v>4623.3323999999993</v>
      </c>
      <c r="U1269">
        <f t="shared" si="99"/>
        <v>7295.6662896825355</v>
      </c>
    </row>
    <row r="1270" spans="1:21" ht="15.75" customHeight="1" x14ac:dyDescent="0.3">
      <c r="A1270" s="2" t="s">
        <v>1541</v>
      </c>
      <c r="B1270" s="4" t="s">
        <v>106</v>
      </c>
      <c r="C1270" s="4" t="str">
        <f t="shared" si="95"/>
        <v>Sunday</v>
      </c>
      <c r="D1270" s="4" t="str">
        <f t="shared" si="96"/>
        <v>Apr-2025</v>
      </c>
      <c r="E1270" s="2" t="s">
        <v>88</v>
      </c>
      <c r="F1270" s="2" t="s">
        <v>54</v>
      </c>
      <c r="G1270" s="2" t="s">
        <v>99</v>
      </c>
      <c r="H1270" s="2" t="s">
        <v>122</v>
      </c>
      <c r="I1270" s="2">
        <v>2</v>
      </c>
      <c r="J1270" s="2">
        <v>812.35</v>
      </c>
      <c r="K1270" s="6">
        <v>7.0000000000000007E-2</v>
      </c>
      <c r="L1270" s="2">
        <v>1510.97</v>
      </c>
      <c r="M1270" s="2" t="s">
        <v>74</v>
      </c>
      <c r="N1270" s="2" t="s">
        <v>59</v>
      </c>
      <c r="O1270" s="2" t="s">
        <v>90</v>
      </c>
      <c r="P1270" s="2" t="s">
        <v>142</v>
      </c>
      <c r="Q1270">
        <f t="shared" si="97"/>
        <v>1624.7</v>
      </c>
      <c r="R1270">
        <f t="shared" si="98"/>
        <v>1510.971</v>
      </c>
      <c r="U1270">
        <f t="shared" si="99"/>
        <v>7935.7313319672139</v>
      </c>
    </row>
    <row r="1271" spans="1:21" ht="15.75" customHeight="1" x14ac:dyDescent="0.3">
      <c r="A1271" s="2" t="s">
        <v>1542</v>
      </c>
      <c r="B1271" s="4" t="s">
        <v>352</v>
      </c>
      <c r="C1271" s="4" t="str">
        <f t="shared" si="95"/>
        <v>Thursday</v>
      </c>
      <c r="D1271" s="4" t="str">
        <f t="shared" si="96"/>
        <v>Mar-2025</v>
      </c>
      <c r="E1271" s="2" t="s">
        <v>83</v>
      </c>
      <c r="F1271" s="2" t="s">
        <v>72</v>
      </c>
      <c r="G1271" s="2" t="s">
        <v>84</v>
      </c>
      <c r="H1271" s="2" t="s">
        <v>119</v>
      </c>
      <c r="I1271" s="2">
        <v>5</v>
      </c>
      <c r="J1271" s="2">
        <v>2058.12</v>
      </c>
      <c r="K1271" s="6">
        <v>0.14000000000000001</v>
      </c>
      <c r="L1271" s="2">
        <v>8849.92</v>
      </c>
      <c r="M1271" s="2" t="s">
        <v>47</v>
      </c>
      <c r="N1271" s="2" t="s">
        <v>59</v>
      </c>
      <c r="O1271" s="2" t="s">
        <v>60</v>
      </c>
      <c r="P1271" s="2" t="s">
        <v>50</v>
      </c>
      <c r="Q1271">
        <f t="shared" si="97"/>
        <v>10290.599999999999</v>
      </c>
      <c r="R1271">
        <f t="shared" si="98"/>
        <v>8849.9159999999993</v>
      </c>
      <c r="U1271">
        <f t="shared" si="99"/>
        <v>7935.7313319672139</v>
      </c>
    </row>
    <row r="1272" spans="1:21" ht="15.75" customHeight="1" x14ac:dyDescent="0.3">
      <c r="A1272" s="2" t="s">
        <v>1543</v>
      </c>
      <c r="B1272" s="4" t="s">
        <v>469</v>
      </c>
      <c r="C1272" s="4" t="str">
        <f t="shared" si="95"/>
        <v>Monday</v>
      </c>
      <c r="D1272" s="4" t="str">
        <f t="shared" si="96"/>
        <v>Mar-2025</v>
      </c>
      <c r="E1272" s="2" t="s">
        <v>83</v>
      </c>
      <c r="F1272" s="2" t="s">
        <v>77</v>
      </c>
      <c r="G1272" s="2" t="s">
        <v>160</v>
      </c>
      <c r="H1272" s="2" t="s">
        <v>180</v>
      </c>
      <c r="I1272" s="2">
        <v>2</v>
      </c>
      <c r="J1272" s="2">
        <v>1668.76</v>
      </c>
      <c r="K1272" s="6">
        <v>0.09</v>
      </c>
      <c r="L1272" s="2">
        <v>3037.14</v>
      </c>
      <c r="M1272" s="2" t="s">
        <v>81</v>
      </c>
      <c r="N1272" s="2" t="s">
        <v>65</v>
      </c>
      <c r="O1272" s="2" t="s">
        <v>49</v>
      </c>
      <c r="P1272" s="2" t="s">
        <v>50</v>
      </c>
      <c r="Q1272">
        <f t="shared" si="97"/>
        <v>3337.52</v>
      </c>
      <c r="R1272">
        <f t="shared" si="98"/>
        <v>3037.1432</v>
      </c>
      <c r="U1272">
        <f t="shared" si="99"/>
        <v>7560.0974409448818</v>
      </c>
    </row>
    <row r="1273" spans="1:21" ht="15.75" customHeight="1" x14ac:dyDescent="0.3">
      <c r="A1273" s="2" t="s">
        <v>1544</v>
      </c>
      <c r="B1273" s="4" t="s">
        <v>321</v>
      </c>
      <c r="C1273" s="4" t="str">
        <f t="shared" si="95"/>
        <v>Wednesday</v>
      </c>
      <c r="D1273" s="4" t="str">
        <f t="shared" si="96"/>
        <v>Apr-2025</v>
      </c>
      <c r="E1273" s="2" t="s">
        <v>53</v>
      </c>
      <c r="F1273" s="2" t="s">
        <v>77</v>
      </c>
      <c r="G1273" s="2" t="s">
        <v>99</v>
      </c>
      <c r="H1273" s="2" t="s">
        <v>122</v>
      </c>
      <c r="I1273" s="2">
        <v>4</v>
      </c>
      <c r="J1273" s="2">
        <v>2723.26</v>
      </c>
      <c r="K1273" s="6">
        <v>0.03</v>
      </c>
      <c r="L1273" s="2">
        <v>10566.25</v>
      </c>
      <c r="M1273" s="2" t="s">
        <v>64</v>
      </c>
      <c r="N1273" s="2" t="s">
        <v>59</v>
      </c>
      <c r="O1273" s="2" t="s">
        <v>49</v>
      </c>
      <c r="P1273" s="2" t="s">
        <v>50</v>
      </c>
      <c r="Q1273">
        <f t="shared" si="97"/>
        <v>10893.04</v>
      </c>
      <c r="R1273">
        <f t="shared" si="98"/>
        <v>10566.248800000001</v>
      </c>
      <c r="U1273">
        <f t="shared" si="99"/>
        <v>7935.7313319672139</v>
      </c>
    </row>
    <row r="1274" spans="1:21" ht="15.75" customHeight="1" x14ac:dyDescent="0.3">
      <c r="A1274" s="2" t="s">
        <v>1545</v>
      </c>
      <c r="B1274" s="4" t="s">
        <v>221</v>
      </c>
      <c r="C1274" s="4" t="str">
        <f t="shared" si="95"/>
        <v>Saturday</v>
      </c>
      <c r="D1274" s="4" t="str">
        <f t="shared" si="96"/>
        <v>May-2025</v>
      </c>
      <c r="E1274" s="2" t="s">
        <v>83</v>
      </c>
      <c r="F1274" s="2" t="s">
        <v>54</v>
      </c>
      <c r="G1274" s="2" t="s">
        <v>57</v>
      </c>
      <c r="H1274" s="2" t="s">
        <v>110</v>
      </c>
      <c r="I1274" s="2">
        <v>1</v>
      </c>
      <c r="J1274" s="2">
        <v>2355.17</v>
      </c>
      <c r="K1274" s="6">
        <v>0.11</v>
      </c>
      <c r="L1274" s="2">
        <v>2096.1</v>
      </c>
      <c r="M1274" s="2" t="s">
        <v>81</v>
      </c>
      <c r="N1274" s="2" t="s">
        <v>59</v>
      </c>
      <c r="O1274" s="2" t="s">
        <v>49</v>
      </c>
      <c r="P1274" s="2" t="s">
        <v>50</v>
      </c>
      <c r="Q1274">
        <f t="shared" si="97"/>
        <v>2355.17</v>
      </c>
      <c r="R1274">
        <f t="shared" si="98"/>
        <v>2096.1013000000003</v>
      </c>
      <c r="U1274">
        <f t="shared" si="99"/>
        <v>7935.7313319672139</v>
      </c>
    </row>
    <row r="1275" spans="1:21" ht="15.75" customHeight="1" x14ac:dyDescent="0.3">
      <c r="A1275" s="2" t="s">
        <v>1546</v>
      </c>
      <c r="B1275" s="4" t="s">
        <v>473</v>
      </c>
      <c r="C1275" s="4" t="str">
        <f t="shared" si="95"/>
        <v>Tuesday</v>
      </c>
      <c r="D1275" s="4" t="str">
        <f t="shared" si="96"/>
        <v>Jan-2025</v>
      </c>
      <c r="E1275" s="2" t="s">
        <v>68</v>
      </c>
      <c r="F1275" s="2" t="s">
        <v>77</v>
      </c>
      <c r="G1275" s="2" t="s">
        <v>99</v>
      </c>
      <c r="H1275" s="2" t="s">
        <v>100</v>
      </c>
      <c r="I1275" s="2">
        <v>1</v>
      </c>
      <c r="J1275" s="2">
        <v>4489.62</v>
      </c>
      <c r="K1275" s="6">
        <v>0.12</v>
      </c>
      <c r="L1275" s="2">
        <v>3950.87</v>
      </c>
      <c r="M1275" s="2" t="s">
        <v>74</v>
      </c>
      <c r="N1275" s="2" t="s">
        <v>59</v>
      </c>
      <c r="O1275" s="2" t="s">
        <v>49</v>
      </c>
      <c r="P1275" s="2" t="s">
        <v>50</v>
      </c>
      <c r="Q1275">
        <f t="shared" si="97"/>
        <v>4489.62</v>
      </c>
      <c r="R1275">
        <f t="shared" si="98"/>
        <v>3950.8656000000001</v>
      </c>
      <c r="U1275">
        <f t="shared" si="99"/>
        <v>7935.7313319672139</v>
      </c>
    </row>
    <row r="1276" spans="1:21" ht="15.75" customHeight="1" x14ac:dyDescent="0.3">
      <c r="A1276" s="2" t="s">
        <v>1547</v>
      </c>
      <c r="B1276" s="4" t="s">
        <v>276</v>
      </c>
      <c r="C1276" s="4" t="str">
        <f t="shared" si="95"/>
        <v>Thursday</v>
      </c>
      <c r="D1276" s="4" t="str">
        <f t="shared" si="96"/>
        <v>May-2025</v>
      </c>
      <c r="E1276" s="2" t="s">
        <v>43</v>
      </c>
      <c r="F1276" s="2" t="s">
        <v>77</v>
      </c>
      <c r="G1276" s="2" t="s">
        <v>160</v>
      </c>
      <c r="H1276" s="2" t="s">
        <v>193</v>
      </c>
      <c r="I1276" s="2">
        <v>1</v>
      </c>
      <c r="J1276" s="2">
        <v>3596.7</v>
      </c>
      <c r="K1276" s="6">
        <v>0.12</v>
      </c>
      <c r="L1276" s="2">
        <v>3165.1</v>
      </c>
      <c r="M1276" s="2" t="s">
        <v>64</v>
      </c>
      <c r="N1276" s="2" t="s">
        <v>65</v>
      </c>
      <c r="O1276" s="2" t="s">
        <v>49</v>
      </c>
      <c r="P1276" s="2" t="s">
        <v>96</v>
      </c>
      <c r="Q1276">
        <f t="shared" si="97"/>
        <v>3596.7</v>
      </c>
      <c r="R1276">
        <f t="shared" si="98"/>
        <v>3165.096</v>
      </c>
      <c r="U1276">
        <f t="shared" si="99"/>
        <v>7560.0974409448818</v>
      </c>
    </row>
    <row r="1277" spans="1:21" ht="15.75" customHeight="1" x14ac:dyDescent="0.3">
      <c r="A1277" s="2" t="s">
        <v>1548</v>
      </c>
      <c r="B1277" s="4" t="s">
        <v>62</v>
      </c>
      <c r="C1277" s="4" t="str">
        <f t="shared" si="95"/>
        <v>Monday</v>
      </c>
      <c r="D1277" s="4" t="str">
        <f t="shared" si="96"/>
        <v>May-2025</v>
      </c>
      <c r="E1277" s="2" t="s">
        <v>43</v>
      </c>
      <c r="F1277" s="2" t="s">
        <v>54</v>
      </c>
      <c r="G1277" s="2" t="s">
        <v>99</v>
      </c>
      <c r="H1277" s="2" t="s">
        <v>147</v>
      </c>
      <c r="I1277" s="2">
        <v>3</v>
      </c>
      <c r="J1277" s="2">
        <v>1719.61</v>
      </c>
      <c r="K1277" s="6">
        <v>0.14000000000000001</v>
      </c>
      <c r="L1277" s="2">
        <v>4436.59</v>
      </c>
      <c r="M1277" s="2" t="s">
        <v>64</v>
      </c>
      <c r="N1277" s="2" t="s">
        <v>59</v>
      </c>
      <c r="O1277" s="2" t="s">
        <v>49</v>
      </c>
      <c r="P1277" s="2" t="s">
        <v>50</v>
      </c>
      <c r="Q1277">
        <f t="shared" si="97"/>
        <v>5158.83</v>
      </c>
      <c r="R1277">
        <f t="shared" si="98"/>
        <v>4436.5937999999996</v>
      </c>
      <c r="U1277">
        <f t="shared" si="99"/>
        <v>7935.7313319672139</v>
      </c>
    </row>
    <row r="1278" spans="1:21" ht="15.75" customHeight="1" x14ac:dyDescent="0.3">
      <c r="A1278" s="2" t="s">
        <v>1549</v>
      </c>
      <c r="B1278" s="4" t="s">
        <v>87</v>
      </c>
      <c r="C1278" s="4" t="str">
        <f t="shared" si="95"/>
        <v>Wednesday</v>
      </c>
      <c r="D1278" s="4" t="str">
        <f t="shared" si="96"/>
        <v>Jan-2025</v>
      </c>
      <c r="E1278" s="2" t="s">
        <v>53</v>
      </c>
      <c r="F1278" s="2" t="s">
        <v>44</v>
      </c>
      <c r="G1278" s="2" t="s">
        <v>57</v>
      </c>
      <c r="H1278" s="2" t="s">
        <v>58</v>
      </c>
      <c r="I1278" s="2">
        <v>3</v>
      </c>
      <c r="J1278" s="2">
        <v>2978.49</v>
      </c>
      <c r="K1278" s="6">
        <v>0.19</v>
      </c>
      <c r="L1278" s="2">
        <v>7237.73</v>
      </c>
      <c r="M1278" s="2" t="s">
        <v>64</v>
      </c>
      <c r="N1278" s="2" t="s">
        <v>48</v>
      </c>
      <c r="O1278" s="2" t="s">
        <v>90</v>
      </c>
      <c r="P1278" s="2" t="s">
        <v>50</v>
      </c>
      <c r="Q1278">
        <f t="shared" si="97"/>
        <v>8935.4699999999993</v>
      </c>
      <c r="R1278">
        <f t="shared" si="98"/>
        <v>7237.7307000000001</v>
      </c>
      <c r="U1278">
        <f t="shared" si="99"/>
        <v>7295.6662896825355</v>
      </c>
    </row>
    <row r="1279" spans="1:21" ht="15.75" customHeight="1" x14ac:dyDescent="0.3">
      <c r="A1279" s="2" t="s">
        <v>1550</v>
      </c>
      <c r="B1279" s="4" t="s">
        <v>176</v>
      </c>
      <c r="C1279" s="4" t="str">
        <f t="shared" si="95"/>
        <v>Saturday</v>
      </c>
      <c r="D1279" s="4" t="str">
        <f t="shared" si="96"/>
        <v>May-2025</v>
      </c>
      <c r="E1279" s="2" t="s">
        <v>88</v>
      </c>
      <c r="F1279" s="2" t="s">
        <v>44</v>
      </c>
      <c r="G1279" s="2" t="s">
        <v>99</v>
      </c>
      <c r="H1279" s="2" t="s">
        <v>122</v>
      </c>
      <c r="I1279" s="2">
        <v>2</v>
      </c>
      <c r="J1279" s="2">
        <v>244.49</v>
      </c>
      <c r="K1279" s="6">
        <v>0.23</v>
      </c>
      <c r="L1279" s="2">
        <v>376.51</v>
      </c>
      <c r="M1279" s="2" t="s">
        <v>64</v>
      </c>
      <c r="N1279" s="2" t="s">
        <v>48</v>
      </c>
      <c r="O1279" s="2" t="s">
        <v>49</v>
      </c>
      <c r="P1279" s="2" t="s">
        <v>50</v>
      </c>
      <c r="Q1279">
        <f t="shared" si="97"/>
        <v>488.98</v>
      </c>
      <c r="R1279">
        <f t="shared" si="98"/>
        <v>376.51460000000003</v>
      </c>
      <c r="U1279">
        <f t="shared" si="99"/>
        <v>7295.6662896825355</v>
      </c>
    </row>
    <row r="1280" spans="1:21" ht="15.75" customHeight="1" x14ac:dyDescent="0.3">
      <c r="A1280" s="2" t="s">
        <v>1551</v>
      </c>
      <c r="B1280" s="4" t="s">
        <v>263</v>
      </c>
      <c r="C1280" s="4" t="str">
        <f t="shared" si="95"/>
        <v>Wednesday</v>
      </c>
      <c r="D1280" s="4" t="str">
        <f t="shared" si="96"/>
        <v>Feb-2025</v>
      </c>
      <c r="E1280" s="2" t="s">
        <v>68</v>
      </c>
      <c r="F1280" s="2" t="s">
        <v>77</v>
      </c>
      <c r="G1280" s="2" t="s">
        <v>45</v>
      </c>
      <c r="H1280" s="2" t="s">
        <v>73</v>
      </c>
      <c r="I1280" s="2">
        <v>4</v>
      </c>
      <c r="J1280" s="2">
        <v>3512.43</v>
      </c>
      <c r="K1280" s="6">
        <v>0.03</v>
      </c>
      <c r="L1280" s="2">
        <v>13628.23</v>
      </c>
      <c r="M1280" s="2" t="s">
        <v>74</v>
      </c>
      <c r="N1280" s="2" t="s">
        <v>65</v>
      </c>
      <c r="O1280" s="2" t="s">
        <v>60</v>
      </c>
      <c r="P1280" s="2" t="s">
        <v>50</v>
      </c>
      <c r="Q1280">
        <f t="shared" si="97"/>
        <v>14049.72</v>
      </c>
      <c r="R1280">
        <f t="shared" si="98"/>
        <v>13628.228399999998</v>
      </c>
      <c r="U1280">
        <f t="shared" si="99"/>
        <v>7560.0974409448818</v>
      </c>
    </row>
    <row r="1281" spans="1:21" ht="15.75" customHeight="1" x14ac:dyDescent="0.3">
      <c r="A1281" s="2" t="s">
        <v>1552</v>
      </c>
      <c r="B1281" s="4" t="s">
        <v>375</v>
      </c>
      <c r="C1281" s="4" t="str">
        <f t="shared" si="95"/>
        <v>Sunday</v>
      </c>
      <c r="D1281" s="4" t="str">
        <f t="shared" si="96"/>
        <v>May-2025</v>
      </c>
      <c r="E1281" s="2" t="s">
        <v>83</v>
      </c>
      <c r="F1281" s="2" t="s">
        <v>72</v>
      </c>
      <c r="G1281" s="2" t="s">
        <v>160</v>
      </c>
      <c r="H1281" s="2" t="s">
        <v>161</v>
      </c>
      <c r="I1281" s="2">
        <v>1</v>
      </c>
      <c r="J1281" s="2">
        <v>1004.38</v>
      </c>
      <c r="K1281" s="6">
        <v>0.1</v>
      </c>
      <c r="L1281" s="2">
        <v>903.94</v>
      </c>
      <c r="M1281" s="2" t="s">
        <v>81</v>
      </c>
      <c r="N1281" s="2" t="s">
        <v>65</v>
      </c>
      <c r="O1281" s="2" t="s">
        <v>90</v>
      </c>
      <c r="P1281" s="2" t="s">
        <v>96</v>
      </c>
      <c r="Q1281">
        <f t="shared" si="97"/>
        <v>1004.38</v>
      </c>
      <c r="R1281">
        <f t="shared" si="98"/>
        <v>903.94200000000001</v>
      </c>
      <c r="U1281">
        <f t="shared" si="99"/>
        <v>7560.0974409448818</v>
      </c>
    </row>
    <row r="1282" spans="1:21" ht="15.75" customHeight="1" x14ac:dyDescent="0.3">
      <c r="A1282" s="2" t="s">
        <v>1553</v>
      </c>
      <c r="B1282" s="4" t="s">
        <v>263</v>
      </c>
      <c r="C1282" s="4" t="str">
        <f t="shared" si="95"/>
        <v>Wednesday</v>
      </c>
      <c r="D1282" s="4" t="str">
        <f t="shared" si="96"/>
        <v>Feb-2025</v>
      </c>
      <c r="E1282" s="2" t="s">
        <v>83</v>
      </c>
      <c r="F1282" s="2" t="s">
        <v>44</v>
      </c>
      <c r="G1282" s="2" t="s">
        <v>45</v>
      </c>
      <c r="H1282" s="2" t="s">
        <v>63</v>
      </c>
      <c r="I1282" s="2">
        <v>3</v>
      </c>
      <c r="J1282" s="2">
        <v>199.96</v>
      </c>
      <c r="K1282" s="6">
        <v>0.15</v>
      </c>
      <c r="L1282" s="2">
        <v>509.9</v>
      </c>
      <c r="M1282" s="2" t="s">
        <v>95</v>
      </c>
      <c r="N1282" s="2" t="s">
        <v>59</v>
      </c>
      <c r="O1282" s="2" t="s">
        <v>49</v>
      </c>
      <c r="P1282" s="2" t="s">
        <v>50</v>
      </c>
      <c r="Q1282">
        <f t="shared" si="97"/>
        <v>599.88</v>
      </c>
      <c r="R1282">
        <f t="shared" si="98"/>
        <v>509.89799999999997</v>
      </c>
      <c r="U1282">
        <f t="shared" si="99"/>
        <v>7935.7313319672139</v>
      </c>
    </row>
    <row r="1283" spans="1:21" ht="15.75" customHeight="1" x14ac:dyDescent="0.3">
      <c r="A1283" s="2" t="s">
        <v>1554</v>
      </c>
      <c r="B1283" s="4" t="s">
        <v>195</v>
      </c>
      <c r="C1283" s="4" t="str">
        <f t="shared" ref="C1283:C1346" si="100">TEXT(B1283,"dddd")</f>
        <v>Sunday</v>
      </c>
      <c r="D1283" s="4" t="str">
        <f t="shared" ref="D1283:D1346" si="101">TEXT(B1283,"MMM-YYYY")</f>
        <v>Feb-2025</v>
      </c>
      <c r="E1283" s="2" t="s">
        <v>53</v>
      </c>
      <c r="F1283" s="2" t="s">
        <v>72</v>
      </c>
      <c r="G1283" s="2" t="s">
        <v>45</v>
      </c>
      <c r="H1283" s="2" t="s">
        <v>78</v>
      </c>
      <c r="I1283" s="2">
        <v>1</v>
      </c>
      <c r="J1283" s="2">
        <v>1701.61</v>
      </c>
      <c r="K1283" s="6">
        <v>0.08</v>
      </c>
      <c r="L1283" s="2">
        <v>1565.48</v>
      </c>
      <c r="M1283" s="2" t="s">
        <v>64</v>
      </c>
      <c r="N1283" s="2" t="s">
        <v>48</v>
      </c>
      <c r="O1283" s="2" t="s">
        <v>49</v>
      </c>
      <c r="P1283" s="2" t="s">
        <v>69</v>
      </c>
      <c r="Q1283">
        <f t="shared" ref="Q1283:Q1346" si="102">J1283*I1283</f>
        <v>1701.61</v>
      </c>
      <c r="R1283">
        <f t="shared" ref="R1283:R1346" si="103">Q1283*(1-K1283)</f>
        <v>1565.4811999999999</v>
      </c>
      <c r="U1283">
        <f t="shared" ref="U1283:U1346" si="104">AVERAGEIFS($Q$2:$Q$1501,$N$2:$N$1501,N1283)</f>
        <v>7295.6662896825355</v>
      </c>
    </row>
    <row r="1284" spans="1:21" ht="15.75" customHeight="1" x14ac:dyDescent="0.3">
      <c r="A1284" s="2" t="s">
        <v>1555</v>
      </c>
      <c r="B1284" s="4" t="s">
        <v>237</v>
      </c>
      <c r="C1284" s="4" t="str">
        <f t="shared" si="100"/>
        <v>Sunday</v>
      </c>
      <c r="D1284" s="4" t="str">
        <f t="shared" si="101"/>
        <v>May-2025</v>
      </c>
      <c r="E1284" s="2" t="s">
        <v>68</v>
      </c>
      <c r="F1284" s="2" t="s">
        <v>77</v>
      </c>
      <c r="G1284" s="2" t="s">
        <v>99</v>
      </c>
      <c r="H1284" s="2" t="s">
        <v>122</v>
      </c>
      <c r="I1284" s="2">
        <v>5</v>
      </c>
      <c r="J1284" s="2">
        <v>1170.03</v>
      </c>
      <c r="K1284" s="6">
        <v>0.09</v>
      </c>
      <c r="L1284" s="2">
        <v>5323.64</v>
      </c>
      <c r="M1284" s="2" t="s">
        <v>74</v>
      </c>
      <c r="N1284" s="2" t="s">
        <v>48</v>
      </c>
      <c r="O1284" s="2" t="s">
        <v>49</v>
      </c>
      <c r="P1284" s="2" t="s">
        <v>50</v>
      </c>
      <c r="Q1284">
        <f t="shared" si="102"/>
        <v>5850.15</v>
      </c>
      <c r="R1284">
        <f t="shared" si="103"/>
        <v>5323.6364999999996</v>
      </c>
      <c r="U1284">
        <f t="shared" si="104"/>
        <v>7295.6662896825355</v>
      </c>
    </row>
    <row r="1285" spans="1:21" ht="15.75" customHeight="1" x14ac:dyDescent="0.3">
      <c r="A1285" s="2" t="s">
        <v>1556</v>
      </c>
      <c r="B1285" s="4" t="s">
        <v>211</v>
      </c>
      <c r="C1285" s="4" t="str">
        <f t="shared" si="100"/>
        <v>Saturday</v>
      </c>
      <c r="D1285" s="4" t="str">
        <f t="shared" si="101"/>
        <v>Jan-2025</v>
      </c>
      <c r="E1285" s="2" t="s">
        <v>83</v>
      </c>
      <c r="F1285" s="2" t="s">
        <v>44</v>
      </c>
      <c r="G1285" s="2" t="s">
        <v>57</v>
      </c>
      <c r="H1285" s="2" t="s">
        <v>110</v>
      </c>
      <c r="I1285" s="2">
        <v>2</v>
      </c>
      <c r="J1285" s="2">
        <v>4090.37</v>
      </c>
      <c r="K1285" s="6">
        <v>0.11</v>
      </c>
      <c r="L1285" s="2">
        <v>7280.86</v>
      </c>
      <c r="M1285" s="2" t="s">
        <v>47</v>
      </c>
      <c r="N1285" s="2" t="s">
        <v>59</v>
      </c>
      <c r="O1285" s="2" t="s">
        <v>49</v>
      </c>
      <c r="P1285" s="2" t="s">
        <v>69</v>
      </c>
      <c r="Q1285">
        <f t="shared" si="102"/>
        <v>8180.74</v>
      </c>
      <c r="R1285">
        <f t="shared" si="103"/>
        <v>7280.8585999999996</v>
      </c>
      <c r="U1285">
        <f t="shared" si="104"/>
        <v>7935.7313319672139</v>
      </c>
    </row>
    <row r="1286" spans="1:21" ht="15.75" customHeight="1" x14ac:dyDescent="0.3">
      <c r="A1286" s="2" t="s">
        <v>1557</v>
      </c>
      <c r="B1286" s="4" t="s">
        <v>172</v>
      </c>
      <c r="C1286" s="4" t="str">
        <f t="shared" si="100"/>
        <v>Sunday</v>
      </c>
      <c r="D1286" s="4" t="str">
        <f t="shared" si="101"/>
        <v>Feb-2025</v>
      </c>
      <c r="E1286" s="2" t="s">
        <v>43</v>
      </c>
      <c r="F1286" s="2" t="s">
        <v>54</v>
      </c>
      <c r="G1286" s="2" t="s">
        <v>45</v>
      </c>
      <c r="H1286" s="2" t="s">
        <v>63</v>
      </c>
      <c r="I1286" s="2">
        <v>2</v>
      </c>
      <c r="J1286" s="2">
        <v>2991.52</v>
      </c>
      <c r="K1286" s="6">
        <v>0.04</v>
      </c>
      <c r="L1286" s="2">
        <v>5743.72</v>
      </c>
      <c r="M1286" s="2" t="s">
        <v>95</v>
      </c>
      <c r="N1286" s="2" t="s">
        <v>65</v>
      </c>
      <c r="O1286" s="2" t="s">
        <v>90</v>
      </c>
      <c r="P1286" s="2" t="s">
        <v>50</v>
      </c>
      <c r="Q1286">
        <f t="shared" si="102"/>
        <v>5983.04</v>
      </c>
      <c r="R1286">
        <f t="shared" si="103"/>
        <v>5743.7183999999997</v>
      </c>
      <c r="U1286">
        <f t="shared" si="104"/>
        <v>7560.0974409448818</v>
      </c>
    </row>
    <row r="1287" spans="1:21" ht="15.75" customHeight="1" x14ac:dyDescent="0.3">
      <c r="A1287" s="2" t="s">
        <v>1558</v>
      </c>
      <c r="B1287" s="4" t="s">
        <v>471</v>
      </c>
      <c r="C1287" s="4" t="str">
        <f t="shared" si="100"/>
        <v>Tuesday</v>
      </c>
      <c r="D1287" s="4" t="str">
        <f t="shared" si="101"/>
        <v>Feb-2025</v>
      </c>
      <c r="E1287" s="2" t="s">
        <v>83</v>
      </c>
      <c r="F1287" s="2" t="s">
        <v>72</v>
      </c>
      <c r="G1287" s="2" t="s">
        <v>99</v>
      </c>
      <c r="H1287" s="2" t="s">
        <v>107</v>
      </c>
      <c r="I1287" s="2">
        <v>4</v>
      </c>
      <c r="J1287" s="2">
        <v>4725.6499999999996</v>
      </c>
      <c r="K1287" s="6">
        <v>0.17</v>
      </c>
      <c r="L1287" s="2">
        <v>15689.16</v>
      </c>
      <c r="M1287" s="2" t="s">
        <v>64</v>
      </c>
      <c r="N1287" s="2" t="s">
        <v>65</v>
      </c>
      <c r="O1287" s="2" t="s">
        <v>90</v>
      </c>
      <c r="P1287" s="2" t="s">
        <v>50</v>
      </c>
      <c r="Q1287">
        <f t="shared" si="102"/>
        <v>18902.599999999999</v>
      </c>
      <c r="R1287">
        <f t="shared" si="103"/>
        <v>15689.157999999998</v>
      </c>
      <c r="U1287">
        <f t="shared" si="104"/>
        <v>7560.0974409448818</v>
      </c>
    </row>
    <row r="1288" spans="1:21" ht="15.75" customHeight="1" x14ac:dyDescent="0.3">
      <c r="A1288" s="2" t="s">
        <v>1559</v>
      </c>
      <c r="B1288" s="4" t="s">
        <v>279</v>
      </c>
      <c r="C1288" s="4" t="str">
        <f t="shared" si="100"/>
        <v>Wednesday</v>
      </c>
      <c r="D1288" s="4" t="str">
        <f t="shared" si="101"/>
        <v>Feb-2025</v>
      </c>
      <c r="E1288" s="2" t="s">
        <v>83</v>
      </c>
      <c r="F1288" s="2" t="s">
        <v>44</v>
      </c>
      <c r="G1288" s="2" t="s">
        <v>99</v>
      </c>
      <c r="H1288" s="2" t="s">
        <v>122</v>
      </c>
      <c r="I1288" s="2">
        <v>1</v>
      </c>
      <c r="J1288" s="2">
        <v>1855.77</v>
      </c>
      <c r="K1288" s="6">
        <v>0.23</v>
      </c>
      <c r="L1288" s="2">
        <v>1428.94</v>
      </c>
      <c r="M1288" s="2" t="s">
        <v>47</v>
      </c>
      <c r="N1288" s="2" t="s">
        <v>65</v>
      </c>
      <c r="O1288" s="2" t="s">
        <v>60</v>
      </c>
      <c r="P1288" s="2" t="s">
        <v>142</v>
      </c>
      <c r="Q1288">
        <f t="shared" si="102"/>
        <v>1855.77</v>
      </c>
      <c r="R1288">
        <f t="shared" si="103"/>
        <v>1428.9429</v>
      </c>
      <c r="U1288">
        <f t="shared" si="104"/>
        <v>7560.0974409448818</v>
      </c>
    </row>
    <row r="1289" spans="1:21" ht="15.75" customHeight="1" x14ac:dyDescent="0.3">
      <c r="A1289" s="2" t="s">
        <v>1560</v>
      </c>
      <c r="B1289" s="4" t="s">
        <v>213</v>
      </c>
      <c r="C1289" s="4" t="str">
        <f t="shared" si="100"/>
        <v>Sunday</v>
      </c>
      <c r="D1289" s="4" t="str">
        <f t="shared" si="101"/>
        <v>Apr-2025</v>
      </c>
      <c r="E1289" s="2" t="s">
        <v>68</v>
      </c>
      <c r="F1289" s="2" t="s">
        <v>77</v>
      </c>
      <c r="G1289" s="2" t="s">
        <v>45</v>
      </c>
      <c r="H1289" s="2" t="s">
        <v>63</v>
      </c>
      <c r="I1289" s="2">
        <v>5</v>
      </c>
      <c r="J1289" s="2">
        <v>2656.2</v>
      </c>
      <c r="K1289" s="6">
        <v>0.19</v>
      </c>
      <c r="L1289" s="2">
        <v>10757.61</v>
      </c>
      <c r="M1289" s="2" t="s">
        <v>64</v>
      </c>
      <c r="N1289" s="2" t="s">
        <v>59</v>
      </c>
      <c r="O1289" s="2" t="s">
        <v>49</v>
      </c>
      <c r="P1289" s="2" t="s">
        <v>50</v>
      </c>
      <c r="Q1289">
        <f t="shared" si="102"/>
        <v>13281</v>
      </c>
      <c r="R1289">
        <f t="shared" si="103"/>
        <v>10757.61</v>
      </c>
      <c r="U1289">
        <f t="shared" si="104"/>
        <v>7935.7313319672139</v>
      </c>
    </row>
    <row r="1290" spans="1:21" ht="15.75" customHeight="1" x14ac:dyDescent="0.3">
      <c r="A1290" s="2" t="s">
        <v>1561</v>
      </c>
      <c r="B1290" s="4" t="s">
        <v>618</v>
      </c>
      <c r="C1290" s="4" t="str">
        <f t="shared" si="100"/>
        <v>Friday</v>
      </c>
      <c r="D1290" s="4" t="str">
        <f t="shared" si="101"/>
        <v>Jan-2025</v>
      </c>
      <c r="E1290" s="2" t="s">
        <v>88</v>
      </c>
      <c r="F1290" s="2" t="s">
        <v>44</v>
      </c>
      <c r="G1290" s="2" t="s">
        <v>99</v>
      </c>
      <c r="H1290" s="2" t="s">
        <v>147</v>
      </c>
      <c r="I1290" s="2">
        <v>4</v>
      </c>
      <c r="J1290" s="2">
        <v>2080.77</v>
      </c>
      <c r="K1290" s="6">
        <v>0.09</v>
      </c>
      <c r="L1290" s="2">
        <v>7574</v>
      </c>
      <c r="M1290" s="2" t="s">
        <v>81</v>
      </c>
      <c r="N1290" s="2" t="s">
        <v>59</v>
      </c>
      <c r="O1290" s="2" t="s">
        <v>60</v>
      </c>
      <c r="P1290" s="2" t="s">
        <v>50</v>
      </c>
      <c r="Q1290">
        <f t="shared" si="102"/>
        <v>8323.08</v>
      </c>
      <c r="R1290">
        <f t="shared" si="103"/>
        <v>7574.0028000000002</v>
      </c>
      <c r="U1290">
        <f t="shared" si="104"/>
        <v>7935.7313319672139</v>
      </c>
    </row>
    <row r="1291" spans="1:21" ht="15.75" customHeight="1" x14ac:dyDescent="0.3">
      <c r="A1291" s="2" t="s">
        <v>1562</v>
      </c>
      <c r="B1291" s="4" t="s">
        <v>172</v>
      </c>
      <c r="C1291" s="4" t="str">
        <f t="shared" si="100"/>
        <v>Sunday</v>
      </c>
      <c r="D1291" s="4" t="str">
        <f t="shared" si="101"/>
        <v>Feb-2025</v>
      </c>
      <c r="E1291" s="2" t="s">
        <v>68</v>
      </c>
      <c r="F1291" s="2" t="s">
        <v>44</v>
      </c>
      <c r="G1291" s="2" t="s">
        <v>160</v>
      </c>
      <c r="H1291" s="2" t="s">
        <v>185</v>
      </c>
      <c r="I1291" s="2">
        <v>4</v>
      </c>
      <c r="J1291" s="2">
        <v>4962.21</v>
      </c>
      <c r="K1291" s="6">
        <v>0.19</v>
      </c>
      <c r="L1291" s="2">
        <v>16077.56</v>
      </c>
      <c r="M1291" s="2" t="s">
        <v>74</v>
      </c>
      <c r="N1291" s="2" t="s">
        <v>65</v>
      </c>
      <c r="O1291" s="2" t="s">
        <v>49</v>
      </c>
      <c r="P1291" s="2" t="s">
        <v>50</v>
      </c>
      <c r="Q1291">
        <f t="shared" si="102"/>
        <v>19848.84</v>
      </c>
      <c r="R1291">
        <f t="shared" si="103"/>
        <v>16077.5604</v>
      </c>
      <c r="U1291">
        <f t="shared" si="104"/>
        <v>7560.0974409448818</v>
      </c>
    </row>
    <row r="1292" spans="1:21" ht="15.75" customHeight="1" x14ac:dyDescent="0.3">
      <c r="A1292" s="2" t="s">
        <v>1563</v>
      </c>
      <c r="B1292" s="4" t="s">
        <v>417</v>
      </c>
      <c r="C1292" s="4" t="str">
        <f t="shared" si="100"/>
        <v>Friday</v>
      </c>
      <c r="D1292" s="4" t="str">
        <f t="shared" si="101"/>
        <v>Jan-2025</v>
      </c>
      <c r="E1292" s="2" t="s">
        <v>53</v>
      </c>
      <c r="F1292" s="2" t="s">
        <v>44</v>
      </c>
      <c r="G1292" s="2" t="s">
        <v>45</v>
      </c>
      <c r="H1292" s="2" t="s">
        <v>78</v>
      </c>
      <c r="I1292" s="2">
        <v>5</v>
      </c>
      <c r="J1292" s="2">
        <v>2759.66</v>
      </c>
      <c r="K1292" s="6">
        <v>0.16</v>
      </c>
      <c r="L1292" s="2">
        <v>11590.57</v>
      </c>
      <c r="M1292" s="2" t="s">
        <v>81</v>
      </c>
      <c r="N1292" s="2" t="s">
        <v>59</v>
      </c>
      <c r="O1292" s="2" t="s">
        <v>49</v>
      </c>
      <c r="P1292" s="2" t="s">
        <v>50</v>
      </c>
      <c r="Q1292">
        <f t="shared" si="102"/>
        <v>13798.3</v>
      </c>
      <c r="R1292">
        <f t="shared" si="103"/>
        <v>11590.571999999998</v>
      </c>
      <c r="U1292">
        <f t="shared" si="104"/>
        <v>7935.7313319672139</v>
      </c>
    </row>
    <row r="1293" spans="1:21" ht="15.75" customHeight="1" x14ac:dyDescent="0.3">
      <c r="A1293" s="2" t="s">
        <v>1564</v>
      </c>
      <c r="B1293" s="4" t="s">
        <v>576</v>
      </c>
      <c r="C1293" s="4" t="str">
        <f t="shared" si="100"/>
        <v>Sunday</v>
      </c>
      <c r="D1293" s="4" t="str">
        <f t="shared" si="101"/>
        <v>Mar-2025</v>
      </c>
      <c r="E1293" s="2" t="s">
        <v>83</v>
      </c>
      <c r="F1293" s="2" t="s">
        <v>77</v>
      </c>
      <c r="G1293" s="2" t="s">
        <v>45</v>
      </c>
      <c r="H1293" s="2" t="s">
        <v>63</v>
      </c>
      <c r="I1293" s="2">
        <v>5</v>
      </c>
      <c r="J1293" s="2">
        <v>356.93</v>
      </c>
      <c r="K1293" s="6">
        <v>0.21</v>
      </c>
      <c r="L1293" s="2">
        <v>1409.87</v>
      </c>
      <c r="M1293" s="2" t="s">
        <v>47</v>
      </c>
      <c r="N1293" s="2" t="s">
        <v>65</v>
      </c>
      <c r="O1293" s="2" t="s">
        <v>60</v>
      </c>
      <c r="P1293" s="2" t="s">
        <v>50</v>
      </c>
      <c r="Q1293">
        <f t="shared" si="102"/>
        <v>1784.65</v>
      </c>
      <c r="R1293">
        <f t="shared" si="103"/>
        <v>1409.8735000000001</v>
      </c>
      <c r="U1293">
        <f t="shared" si="104"/>
        <v>7560.0974409448818</v>
      </c>
    </row>
    <row r="1294" spans="1:21" ht="15.75" customHeight="1" x14ac:dyDescent="0.3">
      <c r="A1294" s="2" t="s">
        <v>1565</v>
      </c>
      <c r="B1294" s="4" t="s">
        <v>145</v>
      </c>
      <c r="C1294" s="4" t="str">
        <f t="shared" si="100"/>
        <v>Monday</v>
      </c>
      <c r="D1294" s="4" t="str">
        <f t="shared" si="101"/>
        <v>Mar-2025</v>
      </c>
      <c r="E1294" s="2" t="s">
        <v>53</v>
      </c>
      <c r="F1294" s="2" t="s">
        <v>54</v>
      </c>
      <c r="G1294" s="2" t="s">
        <v>45</v>
      </c>
      <c r="H1294" s="2" t="s">
        <v>78</v>
      </c>
      <c r="I1294" s="2">
        <v>2</v>
      </c>
      <c r="J1294" s="2">
        <v>3590.81</v>
      </c>
      <c r="K1294" s="6">
        <v>0.02</v>
      </c>
      <c r="L1294" s="2">
        <v>7037.99</v>
      </c>
      <c r="M1294" s="2" t="s">
        <v>74</v>
      </c>
      <c r="N1294" s="2" t="s">
        <v>48</v>
      </c>
      <c r="O1294" s="2" t="s">
        <v>90</v>
      </c>
      <c r="P1294" s="2" t="s">
        <v>50</v>
      </c>
      <c r="Q1294">
        <f t="shared" si="102"/>
        <v>7181.62</v>
      </c>
      <c r="R1294">
        <f t="shared" si="103"/>
        <v>7037.9875999999995</v>
      </c>
      <c r="U1294">
        <f t="shared" si="104"/>
        <v>7295.6662896825355</v>
      </c>
    </row>
    <row r="1295" spans="1:21" ht="15.75" customHeight="1" x14ac:dyDescent="0.3">
      <c r="A1295" s="2" t="s">
        <v>1566</v>
      </c>
      <c r="B1295" s="4" t="s">
        <v>292</v>
      </c>
      <c r="C1295" s="4" t="str">
        <f t="shared" si="100"/>
        <v>Friday</v>
      </c>
      <c r="D1295" s="4" t="str">
        <f t="shared" si="101"/>
        <v>May-2025</v>
      </c>
      <c r="E1295" s="2" t="s">
        <v>53</v>
      </c>
      <c r="F1295" s="2" t="s">
        <v>72</v>
      </c>
      <c r="G1295" s="2" t="s">
        <v>57</v>
      </c>
      <c r="H1295" s="2" t="s">
        <v>128</v>
      </c>
      <c r="I1295" s="2">
        <v>1</v>
      </c>
      <c r="J1295" s="2">
        <v>4629.13</v>
      </c>
      <c r="K1295" s="6">
        <v>0</v>
      </c>
      <c r="L1295" s="2">
        <v>4629.13</v>
      </c>
      <c r="M1295" s="2" t="s">
        <v>74</v>
      </c>
      <c r="N1295" s="2" t="s">
        <v>48</v>
      </c>
      <c r="O1295" s="2" t="s">
        <v>90</v>
      </c>
      <c r="P1295" s="2" t="s">
        <v>96</v>
      </c>
      <c r="Q1295">
        <f t="shared" si="102"/>
        <v>4629.13</v>
      </c>
      <c r="R1295">
        <f t="shared" si="103"/>
        <v>4629.13</v>
      </c>
      <c r="U1295">
        <f t="shared" si="104"/>
        <v>7295.6662896825355</v>
      </c>
    </row>
    <row r="1296" spans="1:21" ht="15.75" customHeight="1" x14ac:dyDescent="0.3">
      <c r="A1296" s="2" t="s">
        <v>1567</v>
      </c>
      <c r="B1296" s="4" t="s">
        <v>382</v>
      </c>
      <c r="C1296" s="4" t="str">
        <f t="shared" si="100"/>
        <v>Monday</v>
      </c>
      <c r="D1296" s="4" t="str">
        <f t="shared" si="101"/>
        <v>Apr-2025</v>
      </c>
      <c r="E1296" s="2" t="s">
        <v>43</v>
      </c>
      <c r="F1296" s="2" t="s">
        <v>72</v>
      </c>
      <c r="G1296" s="2" t="s">
        <v>84</v>
      </c>
      <c r="H1296" s="2" t="s">
        <v>119</v>
      </c>
      <c r="I1296" s="2">
        <v>2</v>
      </c>
      <c r="J1296" s="2">
        <v>794.18</v>
      </c>
      <c r="K1296" s="6">
        <v>0.06</v>
      </c>
      <c r="L1296" s="2">
        <v>1493.06</v>
      </c>
      <c r="M1296" s="2" t="s">
        <v>74</v>
      </c>
      <c r="N1296" s="2" t="s">
        <v>48</v>
      </c>
      <c r="O1296" s="2" t="s">
        <v>49</v>
      </c>
      <c r="P1296" s="2" t="s">
        <v>69</v>
      </c>
      <c r="Q1296">
        <f t="shared" si="102"/>
        <v>1588.36</v>
      </c>
      <c r="R1296">
        <f t="shared" si="103"/>
        <v>1493.0583999999999</v>
      </c>
      <c r="U1296">
        <f t="shared" si="104"/>
        <v>7295.6662896825355</v>
      </c>
    </row>
    <row r="1297" spans="1:21" ht="15.75" customHeight="1" x14ac:dyDescent="0.3">
      <c r="A1297" s="2" t="s">
        <v>1568</v>
      </c>
      <c r="B1297" s="4" t="s">
        <v>569</v>
      </c>
      <c r="C1297" s="4" t="str">
        <f t="shared" si="100"/>
        <v>Friday</v>
      </c>
      <c r="D1297" s="4" t="str">
        <f t="shared" si="101"/>
        <v>Apr-2025</v>
      </c>
      <c r="E1297" s="2" t="s">
        <v>88</v>
      </c>
      <c r="F1297" s="2" t="s">
        <v>77</v>
      </c>
      <c r="G1297" s="2" t="s">
        <v>84</v>
      </c>
      <c r="H1297" s="2" t="s">
        <v>89</v>
      </c>
      <c r="I1297" s="2">
        <v>1</v>
      </c>
      <c r="J1297" s="2">
        <v>2137.85</v>
      </c>
      <c r="K1297" s="6">
        <v>0.1</v>
      </c>
      <c r="L1297" s="2">
        <v>1924.07</v>
      </c>
      <c r="M1297" s="2" t="s">
        <v>81</v>
      </c>
      <c r="N1297" s="2" t="s">
        <v>65</v>
      </c>
      <c r="O1297" s="2" t="s">
        <v>60</v>
      </c>
      <c r="P1297" s="2" t="s">
        <v>142</v>
      </c>
      <c r="Q1297">
        <f t="shared" si="102"/>
        <v>2137.85</v>
      </c>
      <c r="R1297">
        <f t="shared" si="103"/>
        <v>1924.0650000000001</v>
      </c>
      <c r="U1297">
        <f t="shared" si="104"/>
        <v>7560.0974409448818</v>
      </c>
    </row>
    <row r="1298" spans="1:21" ht="15.75" customHeight="1" x14ac:dyDescent="0.3">
      <c r="A1298" s="2" t="s">
        <v>1569</v>
      </c>
      <c r="B1298" s="4" t="s">
        <v>215</v>
      </c>
      <c r="C1298" s="4" t="str">
        <f t="shared" si="100"/>
        <v>Friday</v>
      </c>
      <c r="D1298" s="4" t="str">
        <f t="shared" si="101"/>
        <v>Feb-2025</v>
      </c>
      <c r="E1298" s="2" t="s">
        <v>68</v>
      </c>
      <c r="F1298" s="2" t="s">
        <v>77</v>
      </c>
      <c r="G1298" s="2" t="s">
        <v>84</v>
      </c>
      <c r="H1298" s="2" t="s">
        <v>89</v>
      </c>
      <c r="I1298" s="2">
        <v>4</v>
      </c>
      <c r="J1298" s="2">
        <v>304.82</v>
      </c>
      <c r="K1298" s="6">
        <v>0.19</v>
      </c>
      <c r="L1298" s="2">
        <v>987.62</v>
      </c>
      <c r="M1298" s="2" t="s">
        <v>95</v>
      </c>
      <c r="N1298" s="2" t="s">
        <v>59</v>
      </c>
      <c r="O1298" s="2" t="s">
        <v>90</v>
      </c>
      <c r="P1298" s="2" t="s">
        <v>50</v>
      </c>
      <c r="Q1298">
        <f t="shared" si="102"/>
        <v>1219.28</v>
      </c>
      <c r="R1298">
        <f t="shared" si="103"/>
        <v>987.61680000000001</v>
      </c>
      <c r="U1298">
        <f t="shared" si="104"/>
        <v>7935.7313319672139</v>
      </c>
    </row>
    <row r="1299" spans="1:21" ht="15.75" customHeight="1" x14ac:dyDescent="0.3">
      <c r="A1299" s="2" t="s">
        <v>1570</v>
      </c>
      <c r="B1299" s="4" t="s">
        <v>112</v>
      </c>
      <c r="C1299" s="4" t="str">
        <f t="shared" si="100"/>
        <v>Thursday</v>
      </c>
      <c r="D1299" s="4" t="str">
        <f t="shared" si="101"/>
        <v>Jan-2025</v>
      </c>
      <c r="E1299" s="2" t="s">
        <v>88</v>
      </c>
      <c r="F1299" s="2" t="s">
        <v>72</v>
      </c>
      <c r="G1299" s="2" t="s">
        <v>45</v>
      </c>
      <c r="H1299" s="2" t="s">
        <v>46</v>
      </c>
      <c r="I1299" s="2">
        <v>2</v>
      </c>
      <c r="J1299" s="2">
        <v>2731</v>
      </c>
      <c r="K1299" s="6">
        <v>0.04</v>
      </c>
      <c r="L1299" s="2">
        <v>5243.52</v>
      </c>
      <c r="M1299" s="2" t="s">
        <v>74</v>
      </c>
      <c r="N1299" s="2" t="s">
        <v>48</v>
      </c>
      <c r="O1299" s="2" t="s">
        <v>49</v>
      </c>
      <c r="P1299" s="2" t="s">
        <v>96</v>
      </c>
      <c r="Q1299">
        <f t="shared" si="102"/>
        <v>5462</v>
      </c>
      <c r="R1299">
        <f t="shared" si="103"/>
        <v>5243.5199999999995</v>
      </c>
      <c r="U1299">
        <f t="shared" si="104"/>
        <v>7295.6662896825355</v>
      </c>
    </row>
    <row r="1300" spans="1:21" ht="15.75" customHeight="1" x14ac:dyDescent="0.3">
      <c r="A1300" s="2" t="s">
        <v>1571</v>
      </c>
      <c r="B1300" s="4" t="s">
        <v>239</v>
      </c>
      <c r="C1300" s="4" t="str">
        <f t="shared" si="100"/>
        <v>Sunday</v>
      </c>
      <c r="D1300" s="4" t="str">
        <f t="shared" si="101"/>
        <v>Feb-2025</v>
      </c>
      <c r="E1300" s="2" t="s">
        <v>68</v>
      </c>
      <c r="F1300" s="2" t="s">
        <v>77</v>
      </c>
      <c r="G1300" s="2" t="s">
        <v>84</v>
      </c>
      <c r="H1300" s="2" t="s">
        <v>89</v>
      </c>
      <c r="I1300" s="2">
        <v>5</v>
      </c>
      <c r="J1300" s="2">
        <v>1381.35</v>
      </c>
      <c r="K1300" s="6">
        <v>0.19</v>
      </c>
      <c r="L1300" s="2">
        <v>5594.47</v>
      </c>
      <c r="M1300" s="2" t="s">
        <v>81</v>
      </c>
      <c r="N1300" s="2" t="s">
        <v>65</v>
      </c>
      <c r="O1300" s="2" t="s">
        <v>60</v>
      </c>
      <c r="P1300" s="2" t="s">
        <v>96</v>
      </c>
      <c r="Q1300">
        <f t="shared" si="102"/>
        <v>6906.75</v>
      </c>
      <c r="R1300">
        <f t="shared" si="103"/>
        <v>5594.4675000000007</v>
      </c>
      <c r="U1300">
        <f t="shared" si="104"/>
        <v>7560.0974409448818</v>
      </c>
    </row>
    <row r="1301" spans="1:21" ht="15.75" customHeight="1" x14ac:dyDescent="0.3">
      <c r="A1301" s="2" t="s">
        <v>1572</v>
      </c>
      <c r="B1301" s="4" t="s">
        <v>658</v>
      </c>
      <c r="C1301" s="4" t="str">
        <f t="shared" si="100"/>
        <v>Thursday</v>
      </c>
      <c r="D1301" s="4" t="str">
        <f t="shared" si="101"/>
        <v>Feb-2025</v>
      </c>
      <c r="E1301" s="2" t="s">
        <v>88</v>
      </c>
      <c r="F1301" s="2" t="s">
        <v>44</v>
      </c>
      <c r="G1301" s="2" t="s">
        <v>57</v>
      </c>
      <c r="H1301" s="2" t="s">
        <v>141</v>
      </c>
      <c r="I1301" s="2">
        <v>1</v>
      </c>
      <c r="J1301" s="2">
        <v>2397.89</v>
      </c>
      <c r="K1301" s="6">
        <v>0.03</v>
      </c>
      <c r="L1301" s="2">
        <v>2325.9499999999998</v>
      </c>
      <c r="M1301" s="2" t="s">
        <v>47</v>
      </c>
      <c r="N1301" s="2" t="s">
        <v>59</v>
      </c>
      <c r="O1301" s="2" t="s">
        <v>90</v>
      </c>
      <c r="P1301" s="2" t="s">
        <v>142</v>
      </c>
      <c r="Q1301">
        <f t="shared" si="102"/>
        <v>2397.89</v>
      </c>
      <c r="R1301">
        <f t="shared" si="103"/>
        <v>2325.9532999999997</v>
      </c>
      <c r="U1301">
        <f t="shared" si="104"/>
        <v>7935.7313319672139</v>
      </c>
    </row>
    <row r="1302" spans="1:21" ht="15.75" customHeight="1" x14ac:dyDescent="0.3">
      <c r="A1302" s="2" t="s">
        <v>1573</v>
      </c>
      <c r="B1302" s="4" t="s">
        <v>539</v>
      </c>
      <c r="C1302" s="4" t="str">
        <f t="shared" si="100"/>
        <v>Tuesday</v>
      </c>
      <c r="D1302" s="4" t="str">
        <f t="shared" si="101"/>
        <v>May-2025</v>
      </c>
      <c r="E1302" s="2" t="s">
        <v>53</v>
      </c>
      <c r="F1302" s="2" t="s">
        <v>44</v>
      </c>
      <c r="G1302" s="2" t="s">
        <v>99</v>
      </c>
      <c r="H1302" s="2" t="s">
        <v>100</v>
      </c>
      <c r="I1302" s="2">
        <v>5</v>
      </c>
      <c r="J1302" s="2">
        <v>1917.42</v>
      </c>
      <c r="K1302" s="6">
        <v>0.18</v>
      </c>
      <c r="L1302" s="2">
        <v>7861.42</v>
      </c>
      <c r="M1302" s="2" t="s">
        <v>47</v>
      </c>
      <c r="N1302" s="2" t="s">
        <v>65</v>
      </c>
      <c r="O1302" s="2" t="s">
        <v>60</v>
      </c>
      <c r="P1302" s="2" t="s">
        <v>50</v>
      </c>
      <c r="Q1302">
        <f t="shared" si="102"/>
        <v>9587.1</v>
      </c>
      <c r="R1302">
        <f t="shared" si="103"/>
        <v>7861.4220000000005</v>
      </c>
      <c r="U1302">
        <f t="shared" si="104"/>
        <v>7560.0974409448818</v>
      </c>
    </row>
    <row r="1303" spans="1:21" ht="15.75" customHeight="1" x14ac:dyDescent="0.3">
      <c r="A1303" s="2" t="s">
        <v>1574</v>
      </c>
      <c r="B1303" s="4" t="s">
        <v>149</v>
      </c>
      <c r="C1303" s="4" t="str">
        <f t="shared" si="100"/>
        <v>Wednesday</v>
      </c>
      <c r="D1303" s="4" t="str">
        <f t="shared" si="101"/>
        <v>Feb-2025</v>
      </c>
      <c r="E1303" s="2" t="s">
        <v>88</v>
      </c>
      <c r="F1303" s="2" t="s">
        <v>77</v>
      </c>
      <c r="G1303" s="2" t="s">
        <v>57</v>
      </c>
      <c r="H1303" s="2" t="s">
        <v>110</v>
      </c>
      <c r="I1303" s="2">
        <v>5</v>
      </c>
      <c r="J1303" s="2">
        <v>169.63</v>
      </c>
      <c r="K1303" s="6">
        <v>0.04</v>
      </c>
      <c r="L1303" s="2">
        <v>814.22</v>
      </c>
      <c r="M1303" s="2" t="s">
        <v>81</v>
      </c>
      <c r="N1303" s="2" t="s">
        <v>48</v>
      </c>
      <c r="O1303" s="2" t="s">
        <v>60</v>
      </c>
      <c r="P1303" s="2" t="s">
        <v>50</v>
      </c>
      <c r="Q1303">
        <f t="shared" si="102"/>
        <v>848.15</v>
      </c>
      <c r="R1303">
        <f t="shared" si="103"/>
        <v>814.22399999999993</v>
      </c>
      <c r="U1303">
        <f t="shared" si="104"/>
        <v>7295.6662896825355</v>
      </c>
    </row>
    <row r="1304" spans="1:21" ht="15.75" customHeight="1" x14ac:dyDescent="0.3">
      <c r="A1304" s="2" t="s">
        <v>1575</v>
      </c>
      <c r="B1304" s="4" t="s">
        <v>138</v>
      </c>
      <c r="C1304" s="4" t="str">
        <f t="shared" si="100"/>
        <v>Monday</v>
      </c>
      <c r="D1304" s="4" t="str">
        <f t="shared" si="101"/>
        <v>May-2025</v>
      </c>
      <c r="E1304" s="2" t="s">
        <v>83</v>
      </c>
      <c r="F1304" s="2" t="s">
        <v>77</v>
      </c>
      <c r="G1304" s="2" t="s">
        <v>99</v>
      </c>
      <c r="H1304" s="2" t="s">
        <v>100</v>
      </c>
      <c r="I1304" s="2">
        <v>3</v>
      </c>
      <c r="J1304" s="2">
        <v>2577.41</v>
      </c>
      <c r="K1304" s="6">
        <v>0.06</v>
      </c>
      <c r="L1304" s="2">
        <v>7268.3</v>
      </c>
      <c r="M1304" s="2" t="s">
        <v>74</v>
      </c>
      <c r="N1304" s="2" t="s">
        <v>48</v>
      </c>
      <c r="O1304" s="2" t="s">
        <v>49</v>
      </c>
      <c r="P1304" s="2" t="s">
        <v>50</v>
      </c>
      <c r="Q1304">
        <f t="shared" si="102"/>
        <v>7732.23</v>
      </c>
      <c r="R1304">
        <f t="shared" si="103"/>
        <v>7268.2961999999989</v>
      </c>
      <c r="U1304">
        <f t="shared" si="104"/>
        <v>7295.6662896825355</v>
      </c>
    </row>
    <row r="1305" spans="1:21" ht="15.75" customHeight="1" x14ac:dyDescent="0.3">
      <c r="A1305" s="2" t="s">
        <v>1576</v>
      </c>
      <c r="B1305" s="4" t="s">
        <v>245</v>
      </c>
      <c r="C1305" s="4" t="str">
        <f t="shared" si="100"/>
        <v>Wednesday</v>
      </c>
      <c r="D1305" s="4" t="str">
        <f t="shared" si="101"/>
        <v>Jun-2025</v>
      </c>
      <c r="E1305" s="2" t="s">
        <v>83</v>
      </c>
      <c r="F1305" s="2" t="s">
        <v>72</v>
      </c>
      <c r="G1305" s="2" t="s">
        <v>84</v>
      </c>
      <c r="H1305" s="2" t="s">
        <v>93</v>
      </c>
      <c r="I1305" s="2">
        <v>5</v>
      </c>
      <c r="J1305" s="2">
        <v>2689.93</v>
      </c>
      <c r="K1305" s="6">
        <v>0.14000000000000001</v>
      </c>
      <c r="L1305" s="2">
        <v>11566.7</v>
      </c>
      <c r="M1305" s="2" t="s">
        <v>95</v>
      </c>
      <c r="N1305" s="2" t="s">
        <v>48</v>
      </c>
      <c r="O1305" s="2" t="s">
        <v>90</v>
      </c>
      <c r="P1305" s="2" t="s">
        <v>50</v>
      </c>
      <c r="Q1305">
        <f t="shared" si="102"/>
        <v>13449.65</v>
      </c>
      <c r="R1305">
        <f t="shared" si="103"/>
        <v>11566.698999999999</v>
      </c>
      <c r="U1305">
        <f t="shared" si="104"/>
        <v>7295.6662896825355</v>
      </c>
    </row>
    <row r="1306" spans="1:21" ht="15.75" customHeight="1" x14ac:dyDescent="0.3">
      <c r="A1306" s="2" t="s">
        <v>1577</v>
      </c>
      <c r="B1306" s="4" t="s">
        <v>252</v>
      </c>
      <c r="C1306" s="4" t="str">
        <f t="shared" si="100"/>
        <v>Tuesday</v>
      </c>
      <c r="D1306" s="4" t="str">
        <f t="shared" si="101"/>
        <v>Apr-2025</v>
      </c>
      <c r="E1306" s="2" t="s">
        <v>68</v>
      </c>
      <c r="F1306" s="2" t="s">
        <v>72</v>
      </c>
      <c r="G1306" s="2" t="s">
        <v>45</v>
      </c>
      <c r="H1306" s="2" t="s">
        <v>73</v>
      </c>
      <c r="I1306" s="2">
        <v>5</v>
      </c>
      <c r="J1306" s="2">
        <v>3630.36</v>
      </c>
      <c r="K1306" s="6">
        <v>0.18</v>
      </c>
      <c r="L1306" s="2">
        <v>14884.48</v>
      </c>
      <c r="M1306" s="2" t="s">
        <v>64</v>
      </c>
      <c r="N1306" s="2" t="s">
        <v>48</v>
      </c>
      <c r="O1306" s="2" t="s">
        <v>60</v>
      </c>
      <c r="P1306" s="2" t="s">
        <v>50</v>
      </c>
      <c r="Q1306">
        <f t="shared" si="102"/>
        <v>18151.8</v>
      </c>
      <c r="R1306">
        <f t="shared" si="103"/>
        <v>14884.476000000001</v>
      </c>
      <c r="U1306">
        <f t="shared" si="104"/>
        <v>7295.6662896825355</v>
      </c>
    </row>
    <row r="1307" spans="1:21" ht="15.75" customHeight="1" x14ac:dyDescent="0.3">
      <c r="A1307" s="2" t="s">
        <v>1578</v>
      </c>
      <c r="B1307" s="4" t="s">
        <v>234</v>
      </c>
      <c r="C1307" s="4" t="str">
        <f t="shared" si="100"/>
        <v>Thursday</v>
      </c>
      <c r="D1307" s="4" t="str">
        <f t="shared" si="101"/>
        <v>Jan-2025</v>
      </c>
      <c r="E1307" s="2" t="s">
        <v>53</v>
      </c>
      <c r="F1307" s="2" t="s">
        <v>44</v>
      </c>
      <c r="G1307" s="2" t="s">
        <v>45</v>
      </c>
      <c r="H1307" s="2" t="s">
        <v>78</v>
      </c>
      <c r="I1307" s="2">
        <v>5</v>
      </c>
      <c r="J1307" s="2">
        <v>386.25</v>
      </c>
      <c r="K1307" s="6">
        <v>0.1</v>
      </c>
      <c r="L1307" s="2">
        <v>1738.12</v>
      </c>
      <c r="M1307" s="2" t="s">
        <v>74</v>
      </c>
      <c r="N1307" s="2" t="s">
        <v>48</v>
      </c>
      <c r="O1307" s="2" t="s">
        <v>49</v>
      </c>
      <c r="P1307" s="2" t="s">
        <v>69</v>
      </c>
      <c r="Q1307">
        <f t="shared" si="102"/>
        <v>1931.25</v>
      </c>
      <c r="R1307">
        <f t="shared" si="103"/>
        <v>1738.125</v>
      </c>
      <c r="U1307">
        <f t="shared" si="104"/>
        <v>7295.6662896825355</v>
      </c>
    </row>
    <row r="1308" spans="1:21" ht="15.75" customHeight="1" x14ac:dyDescent="0.3">
      <c r="A1308" s="2" t="s">
        <v>1579</v>
      </c>
      <c r="B1308" s="4" t="s">
        <v>292</v>
      </c>
      <c r="C1308" s="4" t="str">
        <f t="shared" si="100"/>
        <v>Friday</v>
      </c>
      <c r="D1308" s="4" t="str">
        <f t="shared" si="101"/>
        <v>May-2025</v>
      </c>
      <c r="E1308" s="2" t="s">
        <v>53</v>
      </c>
      <c r="F1308" s="2" t="s">
        <v>77</v>
      </c>
      <c r="G1308" s="2" t="s">
        <v>45</v>
      </c>
      <c r="H1308" s="2" t="s">
        <v>46</v>
      </c>
      <c r="I1308" s="2">
        <v>4</v>
      </c>
      <c r="J1308" s="2">
        <v>1484.1</v>
      </c>
      <c r="K1308" s="6">
        <v>0.15</v>
      </c>
      <c r="L1308" s="2">
        <v>5045.9399999999996</v>
      </c>
      <c r="M1308" s="2" t="s">
        <v>74</v>
      </c>
      <c r="N1308" s="2" t="s">
        <v>59</v>
      </c>
      <c r="O1308" s="2" t="s">
        <v>60</v>
      </c>
      <c r="P1308" s="2" t="s">
        <v>50</v>
      </c>
      <c r="Q1308">
        <f t="shared" si="102"/>
        <v>5936.4</v>
      </c>
      <c r="R1308">
        <f t="shared" si="103"/>
        <v>5045.9399999999996</v>
      </c>
      <c r="U1308">
        <f t="shared" si="104"/>
        <v>7935.7313319672139</v>
      </c>
    </row>
    <row r="1309" spans="1:21" ht="15.75" customHeight="1" x14ac:dyDescent="0.3">
      <c r="A1309" s="2" t="s">
        <v>1580</v>
      </c>
      <c r="B1309" s="4" t="s">
        <v>121</v>
      </c>
      <c r="C1309" s="4" t="str">
        <f t="shared" si="100"/>
        <v>Monday</v>
      </c>
      <c r="D1309" s="4" t="str">
        <f t="shared" si="101"/>
        <v>Feb-2025</v>
      </c>
      <c r="E1309" s="2" t="s">
        <v>43</v>
      </c>
      <c r="F1309" s="2" t="s">
        <v>77</v>
      </c>
      <c r="G1309" s="2" t="s">
        <v>57</v>
      </c>
      <c r="H1309" s="2" t="s">
        <v>58</v>
      </c>
      <c r="I1309" s="2">
        <v>2</v>
      </c>
      <c r="J1309" s="2">
        <v>2325.69</v>
      </c>
      <c r="K1309" s="6">
        <v>0.22</v>
      </c>
      <c r="L1309" s="2">
        <v>3628.08</v>
      </c>
      <c r="M1309" s="2" t="s">
        <v>74</v>
      </c>
      <c r="N1309" s="2" t="s">
        <v>65</v>
      </c>
      <c r="O1309" s="2" t="s">
        <v>90</v>
      </c>
      <c r="P1309" s="2" t="s">
        <v>50</v>
      </c>
      <c r="Q1309">
        <f t="shared" si="102"/>
        <v>4651.38</v>
      </c>
      <c r="R1309">
        <f t="shared" si="103"/>
        <v>3628.0764000000004</v>
      </c>
      <c r="U1309">
        <f t="shared" si="104"/>
        <v>7560.0974409448818</v>
      </c>
    </row>
    <row r="1310" spans="1:21" ht="15.75" customHeight="1" x14ac:dyDescent="0.3">
      <c r="A1310" s="2" t="s">
        <v>1581</v>
      </c>
      <c r="B1310" s="4" t="s">
        <v>208</v>
      </c>
      <c r="C1310" s="4" t="str">
        <f t="shared" si="100"/>
        <v>Tuesday</v>
      </c>
      <c r="D1310" s="4" t="str">
        <f t="shared" si="101"/>
        <v>Jul-2025</v>
      </c>
      <c r="E1310" s="2" t="s">
        <v>43</v>
      </c>
      <c r="F1310" s="2" t="s">
        <v>54</v>
      </c>
      <c r="G1310" s="2" t="s">
        <v>99</v>
      </c>
      <c r="H1310" s="2" t="s">
        <v>147</v>
      </c>
      <c r="I1310" s="2">
        <v>1</v>
      </c>
      <c r="J1310" s="2">
        <v>2215.5100000000002</v>
      </c>
      <c r="K1310" s="6">
        <v>7.0000000000000007E-2</v>
      </c>
      <c r="L1310" s="2">
        <v>2060.42</v>
      </c>
      <c r="M1310" s="2" t="s">
        <v>47</v>
      </c>
      <c r="N1310" s="2" t="s">
        <v>65</v>
      </c>
      <c r="O1310" s="2" t="s">
        <v>90</v>
      </c>
      <c r="P1310" s="2" t="s">
        <v>50</v>
      </c>
      <c r="Q1310">
        <f t="shared" si="102"/>
        <v>2215.5100000000002</v>
      </c>
      <c r="R1310">
        <f t="shared" si="103"/>
        <v>2060.4243000000001</v>
      </c>
      <c r="U1310">
        <f t="shared" si="104"/>
        <v>7560.0974409448818</v>
      </c>
    </row>
    <row r="1311" spans="1:21" ht="15.75" customHeight="1" x14ac:dyDescent="0.3">
      <c r="A1311" s="2" t="s">
        <v>1582</v>
      </c>
      <c r="B1311" s="4" t="s">
        <v>195</v>
      </c>
      <c r="C1311" s="4" t="str">
        <f t="shared" si="100"/>
        <v>Sunday</v>
      </c>
      <c r="D1311" s="4" t="str">
        <f t="shared" si="101"/>
        <v>Feb-2025</v>
      </c>
      <c r="E1311" s="2" t="s">
        <v>83</v>
      </c>
      <c r="F1311" s="2" t="s">
        <v>54</v>
      </c>
      <c r="G1311" s="2" t="s">
        <v>57</v>
      </c>
      <c r="H1311" s="2" t="s">
        <v>110</v>
      </c>
      <c r="I1311" s="2">
        <v>3</v>
      </c>
      <c r="J1311" s="2">
        <v>1119.69</v>
      </c>
      <c r="K1311" s="6">
        <v>0.1</v>
      </c>
      <c r="L1311" s="2">
        <v>3023.16</v>
      </c>
      <c r="M1311" s="2" t="s">
        <v>47</v>
      </c>
      <c r="N1311" s="2" t="s">
        <v>59</v>
      </c>
      <c r="O1311" s="2" t="s">
        <v>60</v>
      </c>
      <c r="P1311" s="2" t="s">
        <v>50</v>
      </c>
      <c r="Q1311">
        <f t="shared" si="102"/>
        <v>3359.07</v>
      </c>
      <c r="R1311">
        <f t="shared" si="103"/>
        <v>3023.163</v>
      </c>
      <c r="U1311">
        <f t="shared" si="104"/>
        <v>7935.7313319672139</v>
      </c>
    </row>
    <row r="1312" spans="1:21" ht="15.75" customHeight="1" x14ac:dyDescent="0.3">
      <c r="A1312" s="2" t="s">
        <v>1583</v>
      </c>
      <c r="B1312" s="4" t="s">
        <v>572</v>
      </c>
      <c r="C1312" s="4" t="str">
        <f t="shared" si="100"/>
        <v>Wednesday</v>
      </c>
      <c r="D1312" s="4" t="str">
        <f t="shared" si="101"/>
        <v>Jun-2025</v>
      </c>
      <c r="E1312" s="2" t="s">
        <v>83</v>
      </c>
      <c r="F1312" s="2" t="s">
        <v>77</v>
      </c>
      <c r="G1312" s="2" t="s">
        <v>84</v>
      </c>
      <c r="H1312" s="2" t="s">
        <v>85</v>
      </c>
      <c r="I1312" s="2">
        <v>3</v>
      </c>
      <c r="J1312" s="2">
        <v>3360.33</v>
      </c>
      <c r="K1312" s="6">
        <v>0.03</v>
      </c>
      <c r="L1312" s="2">
        <v>9778.56</v>
      </c>
      <c r="M1312" s="2" t="s">
        <v>81</v>
      </c>
      <c r="N1312" s="2" t="s">
        <v>65</v>
      </c>
      <c r="O1312" s="2" t="s">
        <v>49</v>
      </c>
      <c r="P1312" s="2" t="s">
        <v>50</v>
      </c>
      <c r="Q1312">
        <f t="shared" si="102"/>
        <v>10080.99</v>
      </c>
      <c r="R1312">
        <f t="shared" si="103"/>
        <v>9778.5602999999992</v>
      </c>
      <c r="U1312">
        <f t="shared" si="104"/>
        <v>7560.0974409448818</v>
      </c>
    </row>
    <row r="1313" spans="1:21" ht="15.75" customHeight="1" x14ac:dyDescent="0.3">
      <c r="A1313" s="2" t="s">
        <v>1584</v>
      </c>
      <c r="B1313" s="4" t="s">
        <v>378</v>
      </c>
      <c r="C1313" s="4" t="str">
        <f t="shared" si="100"/>
        <v>Thursday</v>
      </c>
      <c r="D1313" s="4" t="str">
        <f t="shared" si="101"/>
        <v>Jun-2025</v>
      </c>
      <c r="E1313" s="2" t="s">
        <v>68</v>
      </c>
      <c r="F1313" s="2" t="s">
        <v>72</v>
      </c>
      <c r="G1313" s="2" t="s">
        <v>99</v>
      </c>
      <c r="H1313" s="2" t="s">
        <v>122</v>
      </c>
      <c r="I1313" s="2">
        <v>5</v>
      </c>
      <c r="J1313" s="2">
        <v>4325.95</v>
      </c>
      <c r="K1313" s="6">
        <v>0.2</v>
      </c>
      <c r="L1313" s="2">
        <v>17303.8</v>
      </c>
      <c r="M1313" s="2" t="s">
        <v>81</v>
      </c>
      <c r="N1313" s="2" t="s">
        <v>65</v>
      </c>
      <c r="O1313" s="2" t="s">
        <v>60</v>
      </c>
      <c r="P1313" s="2" t="s">
        <v>50</v>
      </c>
      <c r="Q1313">
        <f t="shared" si="102"/>
        <v>21629.75</v>
      </c>
      <c r="R1313">
        <f t="shared" si="103"/>
        <v>17303.8</v>
      </c>
      <c r="U1313">
        <f t="shared" si="104"/>
        <v>7560.0974409448818</v>
      </c>
    </row>
    <row r="1314" spans="1:21" ht="15.75" customHeight="1" x14ac:dyDescent="0.3">
      <c r="A1314" s="2" t="s">
        <v>1585</v>
      </c>
      <c r="B1314" s="4" t="s">
        <v>375</v>
      </c>
      <c r="C1314" s="4" t="str">
        <f t="shared" si="100"/>
        <v>Sunday</v>
      </c>
      <c r="D1314" s="4" t="str">
        <f t="shared" si="101"/>
        <v>May-2025</v>
      </c>
      <c r="E1314" s="2" t="s">
        <v>53</v>
      </c>
      <c r="F1314" s="2" t="s">
        <v>54</v>
      </c>
      <c r="G1314" s="2" t="s">
        <v>99</v>
      </c>
      <c r="H1314" s="2" t="s">
        <v>147</v>
      </c>
      <c r="I1314" s="2">
        <v>4</v>
      </c>
      <c r="J1314" s="2">
        <v>1571.57</v>
      </c>
      <c r="K1314" s="6">
        <v>0.21</v>
      </c>
      <c r="L1314" s="2">
        <v>4966.16</v>
      </c>
      <c r="M1314" s="2" t="s">
        <v>64</v>
      </c>
      <c r="N1314" s="2" t="s">
        <v>59</v>
      </c>
      <c r="O1314" s="2" t="s">
        <v>49</v>
      </c>
      <c r="P1314" s="2" t="s">
        <v>50</v>
      </c>
      <c r="Q1314">
        <f t="shared" si="102"/>
        <v>6286.28</v>
      </c>
      <c r="R1314">
        <f t="shared" si="103"/>
        <v>4966.1612000000005</v>
      </c>
      <c r="U1314">
        <f t="shared" si="104"/>
        <v>7935.7313319672139</v>
      </c>
    </row>
    <row r="1315" spans="1:21" ht="15.75" customHeight="1" x14ac:dyDescent="0.3">
      <c r="A1315" s="2" t="s">
        <v>1586</v>
      </c>
      <c r="B1315" s="4" t="s">
        <v>106</v>
      </c>
      <c r="C1315" s="4" t="str">
        <f t="shared" si="100"/>
        <v>Sunday</v>
      </c>
      <c r="D1315" s="4" t="str">
        <f t="shared" si="101"/>
        <v>Apr-2025</v>
      </c>
      <c r="E1315" s="2" t="s">
        <v>68</v>
      </c>
      <c r="F1315" s="2" t="s">
        <v>44</v>
      </c>
      <c r="G1315" s="2" t="s">
        <v>99</v>
      </c>
      <c r="H1315" s="2" t="s">
        <v>107</v>
      </c>
      <c r="I1315" s="2">
        <v>4</v>
      </c>
      <c r="J1315" s="2">
        <v>4691.8999999999996</v>
      </c>
      <c r="K1315" s="6">
        <v>0.11</v>
      </c>
      <c r="L1315" s="2">
        <v>16703.16</v>
      </c>
      <c r="M1315" s="2" t="s">
        <v>47</v>
      </c>
      <c r="N1315" s="2" t="s">
        <v>59</v>
      </c>
      <c r="O1315" s="2" t="s">
        <v>60</v>
      </c>
      <c r="P1315" s="2" t="s">
        <v>50</v>
      </c>
      <c r="Q1315">
        <f t="shared" si="102"/>
        <v>18767.599999999999</v>
      </c>
      <c r="R1315">
        <f t="shared" si="103"/>
        <v>16703.164000000001</v>
      </c>
      <c r="U1315">
        <f t="shared" si="104"/>
        <v>7935.7313319672139</v>
      </c>
    </row>
    <row r="1316" spans="1:21" ht="15.75" customHeight="1" x14ac:dyDescent="0.3">
      <c r="A1316" s="2" t="s">
        <v>1587</v>
      </c>
      <c r="B1316" s="4" t="s">
        <v>237</v>
      </c>
      <c r="C1316" s="4" t="str">
        <f t="shared" si="100"/>
        <v>Sunday</v>
      </c>
      <c r="D1316" s="4" t="str">
        <f t="shared" si="101"/>
        <v>May-2025</v>
      </c>
      <c r="E1316" s="2" t="s">
        <v>43</v>
      </c>
      <c r="F1316" s="2" t="s">
        <v>54</v>
      </c>
      <c r="G1316" s="2" t="s">
        <v>84</v>
      </c>
      <c r="H1316" s="2" t="s">
        <v>119</v>
      </c>
      <c r="I1316" s="2">
        <v>4</v>
      </c>
      <c r="J1316" s="2">
        <v>2917.84</v>
      </c>
      <c r="K1316" s="6">
        <v>0.2</v>
      </c>
      <c r="L1316" s="2">
        <v>9337.09</v>
      </c>
      <c r="M1316" s="2" t="s">
        <v>64</v>
      </c>
      <c r="N1316" s="2" t="s">
        <v>48</v>
      </c>
      <c r="O1316" s="2" t="s">
        <v>90</v>
      </c>
      <c r="P1316" s="2" t="s">
        <v>50</v>
      </c>
      <c r="Q1316">
        <f t="shared" si="102"/>
        <v>11671.36</v>
      </c>
      <c r="R1316">
        <f t="shared" si="103"/>
        <v>9337.0880000000016</v>
      </c>
      <c r="U1316">
        <f t="shared" si="104"/>
        <v>7295.6662896825355</v>
      </c>
    </row>
    <row r="1317" spans="1:21" ht="15.75" customHeight="1" x14ac:dyDescent="0.3">
      <c r="A1317" s="2" t="s">
        <v>1588</v>
      </c>
      <c r="B1317" s="4" t="s">
        <v>159</v>
      </c>
      <c r="C1317" s="4" t="str">
        <f t="shared" si="100"/>
        <v>Sunday</v>
      </c>
      <c r="D1317" s="4" t="str">
        <f t="shared" si="101"/>
        <v>Jun-2025</v>
      </c>
      <c r="E1317" s="2" t="s">
        <v>83</v>
      </c>
      <c r="F1317" s="2" t="s">
        <v>44</v>
      </c>
      <c r="G1317" s="2" t="s">
        <v>99</v>
      </c>
      <c r="H1317" s="2" t="s">
        <v>122</v>
      </c>
      <c r="I1317" s="2">
        <v>5</v>
      </c>
      <c r="J1317" s="2">
        <v>2699.88</v>
      </c>
      <c r="K1317" s="6">
        <v>0.16</v>
      </c>
      <c r="L1317" s="2">
        <v>11339.5</v>
      </c>
      <c r="M1317" s="2" t="s">
        <v>81</v>
      </c>
      <c r="N1317" s="2" t="s">
        <v>59</v>
      </c>
      <c r="O1317" s="2" t="s">
        <v>90</v>
      </c>
      <c r="P1317" s="2" t="s">
        <v>142</v>
      </c>
      <c r="Q1317">
        <f t="shared" si="102"/>
        <v>13499.400000000001</v>
      </c>
      <c r="R1317">
        <f t="shared" si="103"/>
        <v>11339.496000000001</v>
      </c>
      <c r="U1317">
        <f t="shared" si="104"/>
        <v>7935.7313319672139</v>
      </c>
    </row>
    <row r="1318" spans="1:21" ht="15.75" customHeight="1" x14ac:dyDescent="0.3">
      <c r="A1318" s="2" t="s">
        <v>1589</v>
      </c>
      <c r="B1318" s="4" t="s">
        <v>269</v>
      </c>
      <c r="C1318" s="4" t="str">
        <f t="shared" si="100"/>
        <v>Thursday</v>
      </c>
      <c r="D1318" s="4" t="str">
        <f t="shared" si="101"/>
        <v>Jul-2025</v>
      </c>
      <c r="E1318" s="2" t="s">
        <v>53</v>
      </c>
      <c r="F1318" s="2" t="s">
        <v>77</v>
      </c>
      <c r="G1318" s="2" t="s">
        <v>45</v>
      </c>
      <c r="H1318" s="2" t="s">
        <v>46</v>
      </c>
      <c r="I1318" s="2">
        <v>1</v>
      </c>
      <c r="J1318" s="2">
        <v>1635.14</v>
      </c>
      <c r="K1318" s="6">
        <v>0.23</v>
      </c>
      <c r="L1318" s="2">
        <v>1259.06</v>
      </c>
      <c r="M1318" s="2" t="s">
        <v>95</v>
      </c>
      <c r="N1318" s="2" t="s">
        <v>65</v>
      </c>
      <c r="O1318" s="2" t="s">
        <v>90</v>
      </c>
      <c r="P1318" s="2" t="s">
        <v>96</v>
      </c>
      <c r="Q1318">
        <f t="shared" si="102"/>
        <v>1635.14</v>
      </c>
      <c r="R1318">
        <f t="shared" si="103"/>
        <v>1259.0578</v>
      </c>
      <c r="U1318">
        <f t="shared" si="104"/>
        <v>7560.0974409448818</v>
      </c>
    </row>
    <row r="1319" spans="1:21" ht="15.75" customHeight="1" x14ac:dyDescent="0.3">
      <c r="A1319" s="2" t="s">
        <v>1590</v>
      </c>
      <c r="B1319" s="4" t="s">
        <v>132</v>
      </c>
      <c r="C1319" s="4" t="str">
        <f t="shared" si="100"/>
        <v>Monday</v>
      </c>
      <c r="D1319" s="4" t="str">
        <f t="shared" si="101"/>
        <v>Feb-2025</v>
      </c>
      <c r="E1319" s="2" t="s">
        <v>43</v>
      </c>
      <c r="F1319" s="2" t="s">
        <v>77</v>
      </c>
      <c r="G1319" s="2" t="s">
        <v>160</v>
      </c>
      <c r="H1319" s="2" t="s">
        <v>193</v>
      </c>
      <c r="I1319" s="2">
        <v>5</v>
      </c>
      <c r="J1319" s="2">
        <v>4532.12</v>
      </c>
      <c r="K1319" s="6">
        <v>0.11</v>
      </c>
      <c r="L1319" s="2">
        <v>20167.93</v>
      </c>
      <c r="M1319" s="2" t="s">
        <v>64</v>
      </c>
      <c r="N1319" s="2" t="s">
        <v>65</v>
      </c>
      <c r="O1319" s="2" t="s">
        <v>60</v>
      </c>
      <c r="P1319" s="2" t="s">
        <v>50</v>
      </c>
      <c r="Q1319">
        <f t="shared" si="102"/>
        <v>22660.6</v>
      </c>
      <c r="R1319">
        <f t="shared" si="103"/>
        <v>20167.933999999997</v>
      </c>
      <c r="U1319">
        <f t="shared" si="104"/>
        <v>7560.0974409448818</v>
      </c>
    </row>
    <row r="1320" spans="1:21" ht="15.75" customHeight="1" x14ac:dyDescent="0.3">
      <c r="A1320" s="2" t="s">
        <v>1591</v>
      </c>
      <c r="B1320" s="4" t="s">
        <v>167</v>
      </c>
      <c r="C1320" s="4" t="str">
        <f t="shared" si="100"/>
        <v>Wednesday</v>
      </c>
      <c r="D1320" s="4" t="str">
        <f t="shared" si="101"/>
        <v>Mar-2025</v>
      </c>
      <c r="E1320" s="2" t="s">
        <v>88</v>
      </c>
      <c r="F1320" s="2" t="s">
        <v>54</v>
      </c>
      <c r="G1320" s="2" t="s">
        <v>45</v>
      </c>
      <c r="H1320" s="2" t="s">
        <v>78</v>
      </c>
      <c r="I1320" s="2">
        <v>1</v>
      </c>
      <c r="J1320" s="2">
        <v>2708.3</v>
      </c>
      <c r="K1320" s="6">
        <v>0.15</v>
      </c>
      <c r="L1320" s="2">
        <v>2302.06</v>
      </c>
      <c r="M1320" s="2" t="s">
        <v>47</v>
      </c>
      <c r="N1320" s="2" t="s">
        <v>65</v>
      </c>
      <c r="O1320" s="2" t="s">
        <v>90</v>
      </c>
      <c r="P1320" s="2" t="s">
        <v>50</v>
      </c>
      <c r="Q1320">
        <f t="shared" si="102"/>
        <v>2708.3</v>
      </c>
      <c r="R1320">
        <f t="shared" si="103"/>
        <v>2302.0550000000003</v>
      </c>
      <c r="U1320">
        <f t="shared" si="104"/>
        <v>7560.0974409448818</v>
      </c>
    </row>
    <row r="1321" spans="1:21" ht="15.75" customHeight="1" x14ac:dyDescent="0.3">
      <c r="A1321" s="2" t="s">
        <v>1592</v>
      </c>
      <c r="B1321" s="4" t="s">
        <v>401</v>
      </c>
      <c r="C1321" s="4" t="str">
        <f t="shared" si="100"/>
        <v>Saturday</v>
      </c>
      <c r="D1321" s="4" t="str">
        <f t="shared" si="101"/>
        <v>Jan-2025</v>
      </c>
      <c r="E1321" s="2" t="s">
        <v>53</v>
      </c>
      <c r="F1321" s="2" t="s">
        <v>54</v>
      </c>
      <c r="G1321" s="2" t="s">
        <v>160</v>
      </c>
      <c r="H1321" s="2" t="s">
        <v>161</v>
      </c>
      <c r="I1321" s="2">
        <v>1</v>
      </c>
      <c r="J1321" s="2">
        <v>3802.8</v>
      </c>
      <c r="K1321" s="6">
        <v>0.03</v>
      </c>
      <c r="L1321" s="2">
        <v>3688.72</v>
      </c>
      <c r="M1321" s="2" t="s">
        <v>47</v>
      </c>
      <c r="N1321" s="2" t="s">
        <v>65</v>
      </c>
      <c r="O1321" s="2" t="s">
        <v>60</v>
      </c>
      <c r="P1321" s="2" t="s">
        <v>50</v>
      </c>
      <c r="Q1321">
        <f t="shared" si="102"/>
        <v>3802.8</v>
      </c>
      <c r="R1321">
        <f t="shared" si="103"/>
        <v>3688.7159999999999</v>
      </c>
      <c r="U1321">
        <f t="shared" si="104"/>
        <v>7560.0974409448818</v>
      </c>
    </row>
    <row r="1322" spans="1:21" ht="15.75" customHeight="1" x14ac:dyDescent="0.3">
      <c r="A1322" s="2" t="s">
        <v>1593</v>
      </c>
      <c r="B1322" s="4" t="s">
        <v>102</v>
      </c>
      <c r="C1322" s="4" t="str">
        <f t="shared" si="100"/>
        <v>Friday</v>
      </c>
      <c r="D1322" s="4" t="str">
        <f t="shared" si="101"/>
        <v>Apr-2025</v>
      </c>
      <c r="E1322" s="2" t="s">
        <v>68</v>
      </c>
      <c r="F1322" s="2" t="s">
        <v>54</v>
      </c>
      <c r="G1322" s="2" t="s">
        <v>99</v>
      </c>
      <c r="H1322" s="2" t="s">
        <v>100</v>
      </c>
      <c r="I1322" s="2">
        <v>5</v>
      </c>
      <c r="J1322" s="2">
        <v>2902.36</v>
      </c>
      <c r="K1322" s="6">
        <v>0.11</v>
      </c>
      <c r="L1322" s="2">
        <v>12915.5</v>
      </c>
      <c r="M1322" s="2" t="s">
        <v>81</v>
      </c>
      <c r="N1322" s="2" t="s">
        <v>65</v>
      </c>
      <c r="O1322" s="2" t="s">
        <v>90</v>
      </c>
      <c r="P1322" s="2" t="s">
        <v>69</v>
      </c>
      <c r="Q1322">
        <f t="shared" si="102"/>
        <v>14511.800000000001</v>
      </c>
      <c r="R1322">
        <f t="shared" si="103"/>
        <v>12915.502</v>
      </c>
      <c r="U1322">
        <f t="shared" si="104"/>
        <v>7560.0974409448818</v>
      </c>
    </row>
    <row r="1323" spans="1:21" ht="15.75" customHeight="1" x14ac:dyDescent="0.3">
      <c r="A1323" s="2" t="s">
        <v>1594</v>
      </c>
      <c r="B1323" s="4" t="s">
        <v>76</v>
      </c>
      <c r="C1323" s="4" t="str">
        <f t="shared" si="100"/>
        <v>Saturday</v>
      </c>
      <c r="D1323" s="4" t="str">
        <f t="shared" si="101"/>
        <v>Feb-2025</v>
      </c>
      <c r="E1323" s="2" t="s">
        <v>43</v>
      </c>
      <c r="F1323" s="2" t="s">
        <v>54</v>
      </c>
      <c r="G1323" s="2" t="s">
        <v>57</v>
      </c>
      <c r="H1323" s="2" t="s">
        <v>58</v>
      </c>
      <c r="I1323" s="2">
        <v>1</v>
      </c>
      <c r="J1323" s="2">
        <v>968.45</v>
      </c>
      <c r="K1323" s="6">
        <v>0.16</v>
      </c>
      <c r="L1323" s="2">
        <v>813.5</v>
      </c>
      <c r="M1323" s="2" t="s">
        <v>95</v>
      </c>
      <c r="N1323" s="2" t="s">
        <v>65</v>
      </c>
      <c r="O1323" s="2" t="s">
        <v>49</v>
      </c>
      <c r="P1323" s="2" t="s">
        <v>69</v>
      </c>
      <c r="Q1323">
        <f t="shared" si="102"/>
        <v>968.45</v>
      </c>
      <c r="R1323">
        <f t="shared" si="103"/>
        <v>813.49800000000005</v>
      </c>
      <c r="U1323">
        <f t="shared" si="104"/>
        <v>7560.0974409448818</v>
      </c>
    </row>
    <row r="1324" spans="1:21" ht="15.75" customHeight="1" x14ac:dyDescent="0.3">
      <c r="A1324" s="2" t="s">
        <v>1595</v>
      </c>
      <c r="B1324" s="4" t="s">
        <v>273</v>
      </c>
      <c r="C1324" s="4" t="str">
        <f t="shared" si="100"/>
        <v>Thursday</v>
      </c>
      <c r="D1324" s="4" t="str">
        <f t="shared" si="101"/>
        <v>May-2025</v>
      </c>
      <c r="E1324" s="2" t="s">
        <v>43</v>
      </c>
      <c r="F1324" s="2" t="s">
        <v>44</v>
      </c>
      <c r="G1324" s="2" t="s">
        <v>45</v>
      </c>
      <c r="H1324" s="2" t="s">
        <v>78</v>
      </c>
      <c r="I1324" s="2">
        <v>1</v>
      </c>
      <c r="J1324" s="2">
        <v>1838.09</v>
      </c>
      <c r="K1324" s="6">
        <v>0.25</v>
      </c>
      <c r="L1324" s="2">
        <v>1378.57</v>
      </c>
      <c r="M1324" s="2" t="s">
        <v>81</v>
      </c>
      <c r="N1324" s="2" t="s">
        <v>59</v>
      </c>
      <c r="O1324" s="2" t="s">
        <v>60</v>
      </c>
      <c r="P1324" s="2" t="s">
        <v>50</v>
      </c>
      <c r="Q1324">
        <f t="shared" si="102"/>
        <v>1838.09</v>
      </c>
      <c r="R1324">
        <f t="shared" si="103"/>
        <v>1378.5674999999999</v>
      </c>
      <c r="U1324">
        <f t="shared" si="104"/>
        <v>7935.7313319672139</v>
      </c>
    </row>
    <row r="1325" spans="1:21" ht="15.75" customHeight="1" x14ac:dyDescent="0.3">
      <c r="A1325" s="2" t="s">
        <v>1596</v>
      </c>
      <c r="B1325" s="4" t="s">
        <v>835</v>
      </c>
      <c r="C1325" s="4" t="str">
        <f t="shared" si="100"/>
        <v>Friday</v>
      </c>
      <c r="D1325" s="4" t="str">
        <f t="shared" si="101"/>
        <v>Jan-2025</v>
      </c>
      <c r="E1325" s="2" t="s">
        <v>88</v>
      </c>
      <c r="F1325" s="2" t="s">
        <v>54</v>
      </c>
      <c r="G1325" s="2" t="s">
        <v>57</v>
      </c>
      <c r="H1325" s="2" t="s">
        <v>141</v>
      </c>
      <c r="I1325" s="2">
        <v>2</v>
      </c>
      <c r="J1325" s="2">
        <v>2615.77</v>
      </c>
      <c r="K1325" s="6">
        <v>0.25</v>
      </c>
      <c r="L1325" s="2">
        <v>3923.65</v>
      </c>
      <c r="M1325" s="2" t="s">
        <v>81</v>
      </c>
      <c r="N1325" s="2" t="s">
        <v>65</v>
      </c>
      <c r="O1325" s="2" t="s">
        <v>90</v>
      </c>
      <c r="P1325" s="2" t="s">
        <v>50</v>
      </c>
      <c r="Q1325">
        <f t="shared" si="102"/>
        <v>5231.54</v>
      </c>
      <c r="R1325">
        <f t="shared" si="103"/>
        <v>3923.6549999999997</v>
      </c>
      <c r="U1325">
        <f t="shared" si="104"/>
        <v>7560.0974409448818</v>
      </c>
    </row>
    <row r="1326" spans="1:21" ht="15.75" customHeight="1" x14ac:dyDescent="0.3">
      <c r="A1326" s="2" t="s">
        <v>1597</v>
      </c>
      <c r="B1326" s="4" t="s">
        <v>805</v>
      </c>
      <c r="C1326" s="4" t="str">
        <f t="shared" si="100"/>
        <v>Saturday</v>
      </c>
      <c r="D1326" s="4" t="str">
        <f t="shared" si="101"/>
        <v>Jun-2025</v>
      </c>
      <c r="E1326" s="2" t="s">
        <v>88</v>
      </c>
      <c r="F1326" s="2" t="s">
        <v>54</v>
      </c>
      <c r="G1326" s="2" t="s">
        <v>99</v>
      </c>
      <c r="H1326" s="2" t="s">
        <v>100</v>
      </c>
      <c r="I1326" s="2">
        <v>4</v>
      </c>
      <c r="J1326" s="2">
        <v>4981.1499999999996</v>
      </c>
      <c r="K1326" s="6">
        <v>0.08</v>
      </c>
      <c r="L1326" s="2">
        <v>18330.63</v>
      </c>
      <c r="M1326" s="2" t="s">
        <v>81</v>
      </c>
      <c r="N1326" s="2" t="s">
        <v>65</v>
      </c>
      <c r="O1326" s="2" t="s">
        <v>60</v>
      </c>
      <c r="P1326" s="2" t="s">
        <v>50</v>
      </c>
      <c r="Q1326">
        <f t="shared" si="102"/>
        <v>19924.599999999999</v>
      </c>
      <c r="R1326">
        <f t="shared" si="103"/>
        <v>18330.631999999998</v>
      </c>
      <c r="U1326">
        <f t="shared" si="104"/>
        <v>7560.0974409448818</v>
      </c>
    </row>
    <row r="1327" spans="1:21" ht="15.75" customHeight="1" x14ac:dyDescent="0.3">
      <c r="A1327" s="2" t="s">
        <v>1598</v>
      </c>
      <c r="B1327" s="4" t="s">
        <v>195</v>
      </c>
      <c r="C1327" s="4" t="str">
        <f t="shared" si="100"/>
        <v>Sunday</v>
      </c>
      <c r="D1327" s="4" t="str">
        <f t="shared" si="101"/>
        <v>Feb-2025</v>
      </c>
      <c r="E1327" s="2" t="s">
        <v>88</v>
      </c>
      <c r="F1327" s="2" t="s">
        <v>54</v>
      </c>
      <c r="G1327" s="2" t="s">
        <v>160</v>
      </c>
      <c r="H1327" s="2" t="s">
        <v>193</v>
      </c>
      <c r="I1327" s="2">
        <v>5</v>
      </c>
      <c r="J1327" s="2">
        <v>194.14</v>
      </c>
      <c r="K1327" s="6">
        <v>0.1</v>
      </c>
      <c r="L1327" s="2">
        <v>873.63</v>
      </c>
      <c r="M1327" s="2" t="s">
        <v>64</v>
      </c>
      <c r="N1327" s="2" t="s">
        <v>48</v>
      </c>
      <c r="O1327" s="2" t="s">
        <v>60</v>
      </c>
      <c r="P1327" s="2" t="s">
        <v>50</v>
      </c>
      <c r="Q1327">
        <f t="shared" si="102"/>
        <v>970.69999999999993</v>
      </c>
      <c r="R1327">
        <f t="shared" si="103"/>
        <v>873.63</v>
      </c>
      <c r="U1327">
        <f t="shared" si="104"/>
        <v>7295.6662896825355</v>
      </c>
    </row>
    <row r="1328" spans="1:21" ht="15.75" customHeight="1" x14ac:dyDescent="0.3">
      <c r="A1328" s="2" t="s">
        <v>1599</v>
      </c>
      <c r="B1328" s="4" t="s">
        <v>1347</v>
      </c>
      <c r="C1328" s="4" t="str">
        <f t="shared" si="100"/>
        <v>Thursday</v>
      </c>
      <c r="D1328" s="4" t="str">
        <f t="shared" si="101"/>
        <v>Jun-2025</v>
      </c>
      <c r="E1328" s="2" t="s">
        <v>43</v>
      </c>
      <c r="F1328" s="2" t="s">
        <v>72</v>
      </c>
      <c r="G1328" s="2" t="s">
        <v>160</v>
      </c>
      <c r="H1328" s="2" t="s">
        <v>185</v>
      </c>
      <c r="I1328" s="2">
        <v>4</v>
      </c>
      <c r="J1328" s="2">
        <v>2095.2600000000002</v>
      </c>
      <c r="K1328" s="6">
        <v>0.09</v>
      </c>
      <c r="L1328" s="2">
        <v>7626.75</v>
      </c>
      <c r="M1328" s="2" t="s">
        <v>81</v>
      </c>
      <c r="N1328" s="2" t="s">
        <v>59</v>
      </c>
      <c r="O1328" s="2" t="s">
        <v>60</v>
      </c>
      <c r="P1328" s="2" t="s">
        <v>50</v>
      </c>
      <c r="Q1328">
        <f t="shared" si="102"/>
        <v>8381.0400000000009</v>
      </c>
      <c r="R1328">
        <f t="shared" si="103"/>
        <v>7626.7464000000009</v>
      </c>
      <c r="U1328">
        <f t="shared" si="104"/>
        <v>7935.7313319672139</v>
      </c>
    </row>
    <row r="1329" spans="1:21" ht="15.75" customHeight="1" x14ac:dyDescent="0.3">
      <c r="A1329" s="2" t="s">
        <v>1600</v>
      </c>
      <c r="B1329" s="4" t="s">
        <v>80</v>
      </c>
      <c r="C1329" s="4" t="str">
        <f t="shared" si="100"/>
        <v>Thursday</v>
      </c>
      <c r="D1329" s="4" t="str">
        <f t="shared" si="101"/>
        <v>Jan-2025</v>
      </c>
      <c r="E1329" s="2" t="s">
        <v>43</v>
      </c>
      <c r="F1329" s="2" t="s">
        <v>44</v>
      </c>
      <c r="G1329" s="2" t="s">
        <v>84</v>
      </c>
      <c r="H1329" s="2" t="s">
        <v>89</v>
      </c>
      <c r="I1329" s="2">
        <v>1</v>
      </c>
      <c r="J1329" s="2">
        <v>4046.83</v>
      </c>
      <c r="K1329" s="6">
        <v>0.23</v>
      </c>
      <c r="L1329" s="2">
        <v>3116.06</v>
      </c>
      <c r="M1329" s="2" t="s">
        <v>95</v>
      </c>
      <c r="N1329" s="2" t="s">
        <v>65</v>
      </c>
      <c r="O1329" s="2" t="s">
        <v>49</v>
      </c>
      <c r="P1329" s="2" t="s">
        <v>50</v>
      </c>
      <c r="Q1329">
        <f t="shared" si="102"/>
        <v>4046.83</v>
      </c>
      <c r="R1329">
        <f t="shared" si="103"/>
        <v>3116.0590999999999</v>
      </c>
      <c r="U1329">
        <f t="shared" si="104"/>
        <v>7560.0974409448818</v>
      </c>
    </row>
    <row r="1330" spans="1:21" ht="15.75" customHeight="1" x14ac:dyDescent="0.3">
      <c r="A1330" s="2" t="s">
        <v>1601</v>
      </c>
      <c r="B1330" s="4" t="s">
        <v>234</v>
      </c>
      <c r="C1330" s="4" t="str">
        <f t="shared" si="100"/>
        <v>Thursday</v>
      </c>
      <c r="D1330" s="4" t="str">
        <f t="shared" si="101"/>
        <v>Jan-2025</v>
      </c>
      <c r="E1330" s="2" t="s">
        <v>88</v>
      </c>
      <c r="F1330" s="2" t="s">
        <v>44</v>
      </c>
      <c r="G1330" s="2" t="s">
        <v>99</v>
      </c>
      <c r="H1330" s="2" t="s">
        <v>100</v>
      </c>
      <c r="I1330" s="2">
        <v>3</v>
      </c>
      <c r="J1330" s="2">
        <v>418.3</v>
      </c>
      <c r="K1330" s="6">
        <v>0.14000000000000001</v>
      </c>
      <c r="L1330" s="2">
        <v>1079.21</v>
      </c>
      <c r="M1330" s="2" t="s">
        <v>95</v>
      </c>
      <c r="N1330" s="2" t="s">
        <v>48</v>
      </c>
      <c r="O1330" s="2" t="s">
        <v>90</v>
      </c>
      <c r="P1330" s="2" t="s">
        <v>69</v>
      </c>
      <c r="Q1330">
        <f t="shared" si="102"/>
        <v>1254.9000000000001</v>
      </c>
      <c r="R1330">
        <f t="shared" si="103"/>
        <v>1079.2140000000002</v>
      </c>
      <c r="U1330">
        <f t="shared" si="104"/>
        <v>7295.6662896825355</v>
      </c>
    </row>
    <row r="1331" spans="1:21" ht="15.75" customHeight="1" x14ac:dyDescent="0.3">
      <c r="A1331" s="2" t="s">
        <v>1602</v>
      </c>
      <c r="B1331" s="4" t="s">
        <v>473</v>
      </c>
      <c r="C1331" s="4" t="str">
        <f t="shared" si="100"/>
        <v>Tuesday</v>
      </c>
      <c r="D1331" s="4" t="str">
        <f t="shared" si="101"/>
        <v>Jan-2025</v>
      </c>
      <c r="E1331" s="2" t="s">
        <v>43</v>
      </c>
      <c r="F1331" s="2" t="s">
        <v>72</v>
      </c>
      <c r="G1331" s="2" t="s">
        <v>45</v>
      </c>
      <c r="H1331" s="2" t="s">
        <v>46</v>
      </c>
      <c r="I1331" s="2">
        <v>2</v>
      </c>
      <c r="J1331" s="2">
        <v>2955.5</v>
      </c>
      <c r="K1331" s="6">
        <v>0.24</v>
      </c>
      <c r="L1331" s="2">
        <v>4492.3599999999997</v>
      </c>
      <c r="M1331" s="2" t="s">
        <v>64</v>
      </c>
      <c r="N1331" s="2" t="s">
        <v>48</v>
      </c>
      <c r="O1331" s="2" t="s">
        <v>60</v>
      </c>
      <c r="P1331" s="2" t="s">
        <v>142</v>
      </c>
      <c r="Q1331">
        <f t="shared" si="102"/>
        <v>5911</v>
      </c>
      <c r="R1331">
        <f t="shared" si="103"/>
        <v>4492.3599999999997</v>
      </c>
      <c r="U1331">
        <f t="shared" si="104"/>
        <v>7295.6662896825355</v>
      </c>
    </row>
    <row r="1332" spans="1:21" ht="15.75" customHeight="1" x14ac:dyDescent="0.3">
      <c r="A1332" s="2" t="s">
        <v>1603</v>
      </c>
      <c r="B1332" s="4" t="s">
        <v>496</v>
      </c>
      <c r="C1332" s="4" t="str">
        <f t="shared" si="100"/>
        <v>Tuesday</v>
      </c>
      <c r="D1332" s="4" t="str">
        <f t="shared" si="101"/>
        <v>Feb-2025</v>
      </c>
      <c r="E1332" s="2" t="s">
        <v>53</v>
      </c>
      <c r="F1332" s="2" t="s">
        <v>44</v>
      </c>
      <c r="G1332" s="2" t="s">
        <v>45</v>
      </c>
      <c r="H1332" s="2" t="s">
        <v>46</v>
      </c>
      <c r="I1332" s="2">
        <v>1</v>
      </c>
      <c r="J1332" s="2">
        <v>1009.32</v>
      </c>
      <c r="K1332" s="6">
        <v>0.18</v>
      </c>
      <c r="L1332" s="2">
        <v>827.64</v>
      </c>
      <c r="M1332" s="2" t="s">
        <v>47</v>
      </c>
      <c r="N1332" s="2" t="s">
        <v>48</v>
      </c>
      <c r="O1332" s="2" t="s">
        <v>90</v>
      </c>
      <c r="P1332" s="2" t="s">
        <v>50</v>
      </c>
      <c r="Q1332">
        <f t="shared" si="102"/>
        <v>1009.32</v>
      </c>
      <c r="R1332">
        <f t="shared" si="103"/>
        <v>827.64240000000007</v>
      </c>
      <c r="U1332">
        <f t="shared" si="104"/>
        <v>7295.6662896825355</v>
      </c>
    </row>
    <row r="1333" spans="1:21" ht="15.75" customHeight="1" x14ac:dyDescent="0.3">
      <c r="A1333" s="2" t="s">
        <v>1604</v>
      </c>
      <c r="B1333" s="4" t="s">
        <v>378</v>
      </c>
      <c r="C1333" s="4" t="str">
        <f t="shared" si="100"/>
        <v>Thursday</v>
      </c>
      <c r="D1333" s="4" t="str">
        <f t="shared" si="101"/>
        <v>Jun-2025</v>
      </c>
      <c r="E1333" s="2" t="s">
        <v>53</v>
      </c>
      <c r="F1333" s="2" t="s">
        <v>54</v>
      </c>
      <c r="G1333" s="2" t="s">
        <v>99</v>
      </c>
      <c r="H1333" s="2" t="s">
        <v>122</v>
      </c>
      <c r="I1333" s="2">
        <v>3</v>
      </c>
      <c r="J1333" s="2">
        <v>3164.71</v>
      </c>
      <c r="K1333" s="6">
        <v>0.05</v>
      </c>
      <c r="L1333" s="2">
        <v>9019.42</v>
      </c>
      <c r="M1333" s="2" t="s">
        <v>95</v>
      </c>
      <c r="N1333" s="2" t="s">
        <v>65</v>
      </c>
      <c r="O1333" s="2" t="s">
        <v>90</v>
      </c>
      <c r="P1333" s="2" t="s">
        <v>50</v>
      </c>
      <c r="Q1333">
        <f t="shared" si="102"/>
        <v>9494.130000000001</v>
      </c>
      <c r="R1333">
        <f t="shared" si="103"/>
        <v>9019.4235000000008</v>
      </c>
      <c r="U1333">
        <f t="shared" si="104"/>
        <v>7560.0974409448818</v>
      </c>
    </row>
    <row r="1334" spans="1:21" ht="15.75" customHeight="1" x14ac:dyDescent="0.3">
      <c r="A1334" s="2" t="s">
        <v>1605</v>
      </c>
      <c r="B1334" s="4" t="s">
        <v>469</v>
      </c>
      <c r="C1334" s="4" t="str">
        <f t="shared" si="100"/>
        <v>Monday</v>
      </c>
      <c r="D1334" s="4" t="str">
        <f t="shared" si="101"/>
        <v>Mar-2025</v>
      </c>
      <c r="E1334" s="2" t="s">
        <v>43</v>
      </c>
      <c r="F1334" s="2" t="s">
        <v>77</v>
      </c>
      <c r="G1334" s="2" t="s">
        <v>99</v>
      </c>
      <c r="H1334" s="2" t="s">
        <v>147</v>
      </c>
      <c r="I1334" s="2">
        <v>4</v>
      </c>
      <c r="J1334" s="2">
        <v>1006.15</v>
      </c>
      <c r="K1334" s="6">
        <v>0</v>
      </c>
      <c r="L1334" s="2">
        <v>4024.6</v>
      </c>
      <c r="M1334" s="2" t="s">
        <v>64</v>
      </c>
      <c r="N1334" s="2" t="s">
        <v>48</v>
      </c>
      <c r="O1334" s="2" t="s">
        <v>90</v>
      </c>
      <c r="P1334" s="2" t="s">
        <v>50</v>
      </c>
      <c r="Q1334">
        <f t="shared" si="102"/>
        <v>4024.6</v>
      </c>
      <c r="R1334">
        <f t="shared" si="103"/>
        <v>4024.6</v>
      </c>
      <c r="U1334">
        <f t="shared" si="104"/>
        <v>7295.6662896825355</v>
      </c>
    </row>
    <row r="1335" spans="1:21" ht="15.75" customHeight="1" x14ac:dyDescent="0.3">
      <c r="A1335" s="2" t="s">
        <v>1606</v>
      </c>
      <c r="B1335" s="4" t="s">
        <v>382</v>
      </c>
      <c r="C1335" s="4" t="str">
        <f t="shared" si="100"/>
        <v>Monday</v>
      </c>
      <c r="D1335" s="4" t="str">
        <f t="shared" si="101"/>
        <v>Apr-2025</v>
      </c>
      <c r="E1335" s="2" t="s">
        <v>53</v>
      </c>
      <c r="F1335" s="2" t="s">
        <v>77</v>
      </c>
      <c r="G1335" s="2" t="s">
        <v>57</v>
      </c>
      <c r="H1335" s="2" t="s">
        <v>110</v>
      </c>
      <c r="I1335" s="2">
        <v>2</v>
      </c>
      <c r="J1335" s="2">
        <v>4258.22</v>
      </c>
      <c r="K1335" s="6">
        <v>0.19</v>
      </c>
      <c r="L1335" s="2">
        <v>6898.32</v>
      </c>
      <c r="M1335" s="2" t="s">
        <v>95</v>
      </c>
      <c r="N1335" s="2" t="s">
        <v>48</v>
      </c>
      <c r="O1335" s="2" t="s">
        <v>90</v>
      </c>
      <c r="P1335" s="2" t="s">
        <v>50</v>
      </c>
      <c r="Q1335">
        <f t="shared" si="102"/>
        <v>8516.44</v>
      </c>
      <c r="R1335">
        <f t="shared" si="103"/>
        <v>6898.3164000000006</v>
      </c>
      <c r="U1335">
        <f t="shared" si="104"/>
        <v>7295.6662896825355</v>
      </c>
    </row>
    <row r="1336" spans="1:21" ht="15.75" customHeight="1" x14ac:dyDescent="0.3">
      <c r="A1336" s="2" t="s">
        <v>1607</v>
      </c>
      <c r="B1336" s="4" t="s">
        <v>348</v>
      </c>
      <c r="C1336" s="4" t="str">
        <f t="shared" si="100"/>
        <v>Wednesday</v>
      </c>
      <c r="D1336" s="4" t="str">
        <f t="shared" si="101"/>
        <v>May-2025</v>
      </c>
      <c r="E1336" s="2" t="s">
        <v>68</v>
      </c>
      <c r="F1336" s="2" t="s">
        <v>77</v>
      </c>
      <c r="G1336" s="2" t="s">
        <v>57</v>
      </c>
      <c r="H1336" s="2" t="s">
        <v>58</v>
      </c>
      <c r="I1336" s="2">
        <v>3</v>
      </c>
      <c r="J1336" s="2">
        <v>1169.47</v>
      </c>
      <c r="K1336" s="6">
        <v>0.06</v>
      </c>
      <c r="L1336" s="2">
        <v>3297.91</v>
      </c>
      <c r="M1336" s="2" t="s">
        <v>74</v>
      </c>
      <c r="N1336" s="2" t="s">
        <v>59</v>
      </c>
      <c r="O1336" s="2" t="s">
        <v>60</v>
      </c>
      <c r="P1336" s="2" t="s">
        <v>50</v>
      </c>
      <c r="Q1336">
        <f t="shared" si="102"/>
        <v>3508.41</v>
      </c>
      <c r="R1336">
        <f t="shared" si="103"/>
        <v>3297.9053999999996</v>
      </c>
      <c r="U1336">
        <f t="shared" si="104"/>
        <v>7935.7313319672139</v>
      </c>
    </row>
    <row r="1337" spans="1:21" ht="15.75" customHeight="1" x14ac:dyDescent="0.3">
      <c r="A1337" s="2" t="s">
        <v>1608</v>
      </c>
      <c r="B1337" s="4" t="s">
        <v>1347</v>
      </c>
      <c r="C1337" s="4" t="str">
        <f t="shared" si="100"/>
        <v>Thursday</v>
      </c>
      <c r="D1337" s="4" t="str">
        <f t="shared" si="101"/>
        <v>Jun-2025</v>
      </c>
      <c r="E1337" s="2" t="s">
        <v>88</v>
      </c>
      <c r="F1337" s="2" t="s">
        <v>54</v>
      </c>
      <c r="G1337" s="2" t="s">
        <v>160</v>
      </c>
      <c r="H1337" s="2" t="s">
        <v>180</v>
      </c>
      <c r="I1337" s="2">
        <v>1</v>
      </c>
      <c r="J1337" s="2">
        <v>2520.2199999999998</v>
      </c>
      <c r="K1337" s="6">
        <v>0.23</v>
      </c>
      <c r="L1337" s="2">
        <v>1940.57</v>
      </c>
      <c r="M1337" s="2" t="s">
        <v>95</v>
      </c>
      <c r="N1337" s="2" t="s">
        <v>48</v>
      </c>
      <c r="O1337" s="2" t="s">
        <v>90</v>
      </c>
      <c r="P1337" s="2" t="s">
        <v>50</v>
      </c>
      <c r="Q1337">
        <f t="shared" si="102"/>
        <v>2520.2199999999998</v>
      </c>
      <c r="R1337">
        <f t="shared" si="103"/>
        <v>1940.5693999999999</v>
      </c>
      <c r="U1337">
        <f t="shared" si="104"/>
        <v>7295.6662896825355</v>
      </c>
    </row>
    <row r="1338" spans="1:21" ht="15.75" customHeight="1" x14ac:dyDescent="0.3">
      <c r="A1338" s="2" t="s">
        <v>1609</v>
      </c>
      <c r="B1338" s="4" t="s">
        <v>321</v>
      </c>
      <c r="C1338" s="4" t="str">
        <f t="shared" si="100"/>
        <v>Wednesday</v>
      </c>
      <c r="D1338" s="4" t="str">
        <f t="shared" si="101"/>
        <v>Apr-2025</v>
      </c>
      <c r="E1338" s="2" t="s">
        <v>53</v>
      </c>
      <c r="F1338" s="2" t="s">
        <v>72</v>
      </c>
      <c r="G1338" s="2" t="s">
        <v>84</v>
      </c>
      <c r="H1338" s="2" t="s">
        <v>93</v>
      </c>
      <c r="I1338" s="2">
        <v>3</v>
      </c>
      <c r="J1338" s="2">
        <v>3520.57</v>
      </c>
      <c r="K1338" s="6">
        <v>0.15</v>
      </c>
      <c r="L1338" s="2">
        <v>8977.4500000000007</v>
      </c>
      <c r="M1338" s="2" t="s">
        <v>81</v>
      </c>
      <c r="N1338" s="2" t="s">
        <v>59</v>
      </c>
      <c r="O1338" s="2" t="s">
        <v>90</v>
      </c>
      <c r="P1338" s="2" t="s">
        <v>50</v>
      </c>
      <c r="Q1338">
        <f t="shared" si="102"/>
        <v>10561.710000000001</v>
      </c>
      <c r="R1338">
        <f t="shared" si="103"/>
        <v>8977.4535000000014</v>
      </c>
      <c r="U1338">
        <f t="shared" si="104"/>
        <v>7935.7313319672139</v>
      </c>
    </row>
    <row r="1339" spans="1:21" ht="15.75" customHeight="1" x14ac:dyDescent="0.3">
      <c r="A1339" s="2" t="s">
        <v>1610</v>
      </c>
      <c r="B1339" s="4" t="s">
        <v>453</v>
      </c>
      <c r="C1339" s="4" t="str">
        <f t="shared" si="100"/>
        <v>Monday</v>
      </c>
      <c r="D1339" s="4" t="str">
        <f t="shared" si="101"/>
        <v>Jun-2025</v>
      </c>
      <c r="E1339" s="2" t="s">
        <v>43</v>
      </c>
      <c r="F1339" s="2" t="s">
        <v>77</v>
      </c>
      <c r="G1339" s="2" t="s">
        <v>160</v>
      </c>
      <c r="H1339" s="2" t="s">
        <v>185</v>
      </c>
      <c r="I1339" s="2">
        <v>4</v>
      </c>
      <c r="J1339" s="2">
        <v>1571.21</v>
      </c>
      <c r="K1339" s="6">
        <v>0.12</v>
      </c>
      <c r="L1339" s="2">
        <v>5530.66</v>
      </c>
      <c r="M1339" s="2" t="s">
        <v>74</v>
      </c>
      <c r="N1339" s="2" t="s">
        <v>65</v>
      </c>
      <c r="O1339" s="2" t="s">
        <v>49</v>
      </c>
      <c r="P1339" s="2" t="s">
        <v>50</v>
      </c>
      <c r="Q1339">
        <f t="shared" si="102"/>
        <v>6284.84</v>
      </c>
      <c r="R1339">
        <f t="shared" si="103"/>
        <v>5530.6592000000001</v>
      </c>
      <c r="U1339">
        <f t="shared" si="104"/>
        <v>7560.0974409448818</v>
      </c>
    </row>
    <row r="1340" spans="1:21" ht="15.75" customHeight="1" x14ac:dyDescent="0.3">
      <c r="A1340" s="2" t="s">
        <v>1611</v>
      </c>
      <c r="B1340" s="4" t="s">
        <v>215</v>
      </c>
      <c r="C1340" s="4" t="str">
        <f t="shared" si="100"/>
        <v>Friday</v>
      </c>
      <c r="D1340" s="4" t="str">
        <f t="shared" si="101"/>
        <v>Feb-2025</v>
      </c>
      <c r="E1340" s="2" t="s">
        <v>43</v>
      </c>
      <c r="F1340" s="2" t="s">
        <v>54</v>
      </c>
      <c r="G1340" s="2" t="s">
        <v>99</v>
      </c>
      <c r="H1340" s="2" t="s">
        <v>100</v>
      </c>
      <c r="I1340" s="2">
        <v>4</v>
      </c>
      <c r="J1340" s="2">
        <v>1689.4</v>
      </c>
      <c r="K1340" s="6">
        <v>0.2</v>
      </c>
      <c r="L1340" s="2">
        <v>5406.08</v>
      </c>
      <c r="M1340" s="2" t="s">
        <v>74</v>
      </c>
      <c r="N1340" s="2" t="s">
        <v>65</v>
      </c>
      <c r="O1340" s="2" t="s">
        <v>60</v>
      </c>
      <c r="P1340" s="2" t="s">
        <v>69</v>
      </c>
      <c r="Q1340">
        <f t="shared" si="102"/>
        <v>6757.6</v>
      </c>
      <c r="R1340">
        <f t="shared" si="103"/>
        <v>5406.0800000000008</v>
      </c>
      <c r="U1340">
        <f t="shared" si="104"/>
        <v>7560.0974409448818</v>
      </c>
    </row>
    <row r="1341" spans="1:21" ht="15.75" customHeight="1" x14ac:dyDescent="0.3">
      <c r="A1341" s="2" t="s">
        <v>1612</v>
      </c>
      <c r="B1341" s="4" t="s">
        <v>519</v>
      </c>
      <c r="C1341" s="4" t="str">
        <f t="shared" si="100"/>
        <v>Saturday</v>
      </c>
      <c r="D1341" s="4" t="str">
        <f t="shared" si="101"/>
        <v>Mar-2025</v>
      </c>
      <c r="E1341" s="2" t="s">
        <v>88</v>
      </c>
      <c r="F1341" s="2" t="s">
        <v>72</v>
      </c>
      <c r="G1341" s="2" t="s">
        <v>84</v>
      </c>
      <c r="H1341" s="2" t="s">
        <v>85</v>
      </c>
      <c r="I1341" s="2">
        <v>4</v>
      </c>
      <c r="J1341" s="2">
        <v>2156.0300000000002</v>
      </c>
      <c r="K1341" s="6">
        <v>0.01</v>
      </c>
      <c r="L1341" s="2">
        <v>8537.8799999999992</v>
      </c>
      <c r="M1341" s="2" t="s">
        <v>47</v>
      </c>
      <c r="N1341" s="2" t="s">
        <v>59</v>
      </c>
      <c r="O1341" s="2" t="s">
        <v>90</v>
      </c>
      <c r="P1341" s="2" t="s">
        <v>50</v>
      </c>
      <c r="Q1341">
        <f t="shared" si="102"/>
        <v>8624.1200000000008</v>
      </c>
      <c r="R1341">
        <f t="shared" si="103"/>
        <v>8537.8788000000004</v>
      </c>
      <c r="U1341">
        <f t="shared" si="104"/>
        <v>7935.7313319672139</v>
      </c>
    </row>
    <row r="1342" spans="1:21" ht="15.75" customHeight="1" x14ac:dyDescent="0.3">
      <c r="A1342" s="2" t="s">
        <v>1613</v>
      </c>
      <c r="B1342" s="4" t="s">
        <v>206</v>
      </c>
      <c r="C1342" s="4" t="str">
        <f t="shared" si="100"/>
        <v>Monday</v>
      </c>
      <c r="D1342" s="4" t="str">
        <f t="shared" si="101"/>
        <v>Jan-2025</v>
      </c>
      <c r="E1342" s="2" t="s">
        <v>43</v>
      </c>
      <c r="F1342" s="2" t="s">
        <v>44</v>
      </c>
      <c r="G1342" s="2" t="s">
        <v>99</v>
      </c>
      <c r="H1342" s="2" t="s">
        <v>147</v>
      </c>
      <c r="I1342" s="2">
        <v>2</v>
      </c>
      <c r="J1342" s="2">
        <v>840.09</v>
      </c>
      <c r="K1342" s="6">
        <v>0.24</v>
      </c>
      <c r="L1342" s="2">
        <v>1276.94</v>
      </c>
      <c r="M1342" s="2" t="s">
        <v>95</v>
      </c>
      <c r="N1342" s="2" t="s">
        <v>65</v>
      </c>
      <c r="O1342" s="2" t="s">
        <v>90</v>
      </c>
      <c r="P1342" s="2" t="s">
        <v>50</v>
      </c>
      <c r="Q1342">
        <f t="shared" si="102"/>
        <v>1680.18</v>
      </c>
      <c r="R1342">
        <f t="shared" si="103"/>
        <v>1276.9368000000002</v>
      </c>
      <c r="U1342">
        <f t="shared" si="104"/>
        <v>7560.0974409448818</v>
      </c>
    </row>
    <row r="1343" spans="1:21" ht="15.75" customHeight="1" x14ac:dyDescent="0.3">
      <c r="A1343" s="2" t="s">
        <v>1614</v>
      </c>
      <c r="B1343" s="4" t="s">
        <v>569</v>
      </c>
      <c r="C1343" s="4" t="str">
        <f t="shared" si="100"/>
        <v>Friday</v>
      </c>
      <c r="D1343" s="4" t="str">
        <f t="shared" si="101"/>
        <v>Apr-2025</v>
      </c>
      <c r="E1343" s="2" t="s">
        <v>43</v>
      </c>
      <c r="F1343" s="2" t="s">
        <v>72</v>
      </c>
      <c r="G1343" s="2" t="s">
        <v>84</v>
      </c>
      <c r="H1343" s="2" t="s">
        <v>119</v>
      </c>
      <c r="I1343" s="2">
        <v>1</v>
      </c>
      <c r="J1343" s="2">
        <v>2536.88</v>
      </c>
      <c r="K1343" s="6">
        <v>0.04</v>
      </c>
      <c r="L1343" s="2">
        <v>2435.4</v>
      </c>
      <c r="M1343" s="2" t="s">
        <v>81</v>
      </c>
      <c r="N1343" s="2" t="s">
        <v>48</v>
      </c>
      <c r="O1343" s="2" t="s">
        <v>49</v>
      </c>
      <c r="P1343" s="2" t="s">
        <v>50</v>
      </c>
      <c r="Q1343">
        <f t="shared" si="102"/>
        <v>2536.88</v>
      </c>
      <c r="R1343">
        <f t="shared" si="103"/>
        <v>2435.4047999999998</v>
      </c>
      <c r="U1343">
        <f t="shared" si="104"/>
        <v>7295.6662896825355</v>
      </c>
    </row>
    <row r="1344" spans="1:21" ht="15.75" customHeight="1" x14ac:dyDescent="0.3">
      <c r="A1344" s="2" t="s">
        <v>1615</v>
      </c>
      <c r="B1344" s="4" t="s">
        <v>292</v>
      </c>
      <c r="C1344" s="4" t="str">
        <f t="shared" si="100"/>
        <v>Friday</v>
      </c>
      <c r="D1344" s="4" t="str">
        <f t="shared" si="101"/>
        <v>May-2025</v>
      </c>
      <c r="E1344" s="2" t="s">
        <v>83</v>
      </c>
      <c r="F1344" s="2" t="s">
        <v>44</v>
      </c>
      <c r="G1344" s="2" t="s">
        <v>84</v>
      </c>
      <c r="H1344" s="2" t="s">
        <v>85</v>
      </c>
      <c r="I1344" s="2">
        <v>4</v>
      </c>
      <c r="J1344" s="2">
        <v>4848.59</v>
      </c>
      <c r="K1344" s="6">
        <v>0.01</v>
      </c>
      <c r="L1344" s="2">
        <v>19200.419999999998</v>
      </c>
      <c r="M1344" s="2" t="s">
        <v>74</v>
      </c>
      <c r="N1344" s="2" t="s">
        <v>48</v>
      </c>
      <c r="O1344" s="2" t="s">
        <v>90</v>
      </c>
      <c r="P1344" s="2" t="s">
        <v>96</v>
      </c>
      <c r="Q1344">
        <f t="shared" si="102"/>
        <v>19394.36</v>
      </c>
      <c r="R1344">
        <f t="shared" si="103"/>
        <v>19200.416400000002</v>
      </c>
      <c r="U1344">
        <f t="shared" si="104"/>
        <v>7295.6662896825355</v>
      </c>
    </row>
    <row r="1345" spans="1:21" ht="15.75" customHeight="1" x14ac:dyDescent="0.3">
      <c r="A1345" s="2" t="s">
        <v>1616</v>
      </c>
      <c r="B1345" s="4" t="s">
        <v>469</v>
      </c>
      <c r="C1345" s="4" t="str">
        <f t="shared" si="100"/>
        <v>Monday</v>
      </c>
      <c r="D1345" s="4" t="str">
        <f t="shared" si="101"/>
        <v>Mar-2025</v>
      </c>
      <c r="E1345" s="2" t="s">
        <v>88</v>
      </c>
      <c r="F1345" s="2" t="s">
        <v>72</v>
      </c>
      <c r="G1345" s="2" t="s">
        <v>84</v>
      </c>
      <c r="H1345" s="2" t="s">
        <v>89</v>
      </c>
      <c r="I1345" s="2">
        <v>4</v>
      </c>
      <c r="J1345" s="2">
        <v>4037.75</v>
      </c>
      <c r="K1345" s="6">
        <v>0.1</v>
      </c>
      <c r="L1345" s="2">
        <v>14535.9</v>
      </c>
      <c r="M1345" s="2" t="s">
        <v>47</v>
      </c>
      <c r="N1345" s="2" t="s">
        <v>59</v>
      </c>
      <c r="O1345" s="2" t="s">
        <v>90</v>
      </c>
      <c r="P1345" s="2" t="s">
        <v>50</v>
      </c>
      <c r="Q1345">
        <f t="shared" si="102"/>
        <v>16151</v>
      </c>
      <c r="R1345">
        <f t="shared" si="103"/>
        <v>14535.9</v>
      </c>
      <c r="U1345">
        <f t="shared" si="104"/>
        <v>7935.7313319672139</v>
      </c>
    </row>
    <row r="1346" spans="1:21" ht="15.75" customHeight="1" x14ac:dyDescent="0.3">
      <c r="A1346" s="2" t="s">
        <v>1617</v>
      </c>
      <c r="B1346" s="4" t="s">
        <v>165</v>
      </c>
      <c r="C1346" s="4" t="str">
        <f t="shared" si="100"/>
        <v>Sunday</v>
      </c>
      <c r="D1346" s="4" t="str">
        <f t="shared" si="101"/>
        <v>May-2025</v>
      </c>
      <c r="E1346" s="2" t="s">
        <v>68</v>
      </c>
      <c r="F1346" s="2" t="s">
        <v>72</v>
      </c>
      <c r="G1346" s="2" t="s">
        <v>160</v>
      </c>
      <c r="H1346" s="2" t="s">
        <v>180</v>
      </c>
      <c r="I1346" s="2">
        <v>1</v>
      </c>
      <c r="J1346" s="2">
        <v>3035.67</v>
      </c>
      <c r="K1346" s="6">
        <v>0.13</v>
      </c>
      <c r="L1346" s="2">
        <v>2641.03</v>
      </c>
      <c r="M1346" s="2" t="s">
        <v>74</v>
      </c>
      <c r="N1346" s="2" t="s">
        <v>59</v>
      </c>
      <c r="O1346" s="2" t="s">
        <v>60</v>
      </c>
      <c r="P1346" s="2" t="s">
        <v>142</v>
      </c>
      <c r="Q1346">
        <f t="shared" si="102"/>
        <v>3035.67</v>
      </c>
      <c r="R1346">
        <f t="shared" si="103"/>
        <v>2641.0329000000002</v>
      </c>
      <c r="U1346">
        <f t="shared" si="104"/>
        <v>7935.7313319672139</v>
      </c>
    </row>
    <row r="1347" spans="1:21" ht="15.75" customHeight="1" x14ac:dyDescent="0.3">
      <c r="A1347" s="2" t="s">
        <v>1618</v>
      </c>
      <c r="B1347" s="4" t="s">
        <v>596</v>
      </c>
      <c r="C1347" s="4" t="str">
        <f t="shared" ref="C1347:C1410" si="105">TEXT(B1347,"dddd")</f>
        <v>Saturday</v>
      </c>
      <c r="D1347" s="4" t="str">
        <f t="shared" ref="D1347:D1410" si="106">TEXT(B1347,"MMM-YYYY")</f>
        <v>Mar-2025</v>
      </c>
      <c r="E1347" s="2" t="s">
        <v>68</v>
      </c>
      <c r="F1347" s="2" t="s">
        <v>72</v>
      </c>
      <c r="G1347" s="2" t="s">
        <v>99</v>
      </c>
      <c r="H1347" s="2" t="s">
        <v>107</v>
      </c>
      <c r="I1347" s="2">
        <v>1</v>
      </c>
      <c r="J1347" s="2">
        <v>2290.6799999999998</v>
      </c>
      <c r="K1347" s="6">
        <v>0.1</v>
      </c>
      <c r="L1347" s="2">
        <v>2061.61</v>
      </c>
      <c r="M1347" s="2" t="s">
        <v>74</v>
      </c>
      <c r="N1347" s="2" t="s">
        <v>48</v>
      </c>
      <c r="O1347" s="2" t="s">
        <v>90</v>
      </c>
      <c r="P1347" s="2" t="s">
        <v>50</v>
      </c>
      <c r="Q1347">
        <f t="shared" ref="Q1347:Q1410" si="107">J1347*I1347</f>
        <v>2290.6799999999998</v>
      </c>
      <c r="R1347">
        <f t="shared" ref="R1347:R1410" si="108">Q1347*(1-K1347)</f>
        <v>2061.6120000000001</v>
      </c>
      <c r="U1347">
        <f t="shared" ref="U1347:U1410" si="109">AVERAGEIFS($Q$2:$Q$1501,$N$2:$N$1501,N1347)</f>
        <v>7295.6662896825355</v>
      </c>
    </row>
    <row r="1348" spans="1:21" ht="15.75" customHeight="1" x14ac:dyDescent="0.3">
      <c r="A1348" s="2" t="s">
        <v>1619</v>
      </c>
      <c r="B1348" s="4" t="s">
        <v>288</v>
      </c>
      <c r="C1348" s="4" t="str">
        <f t="shared" si="105"/>
        <v>Monday</v>
      </c>
      <c r="D1348" s="4" t="str">
        <f t="shared" si="106"/>
        <v>Feb-2025</v>
      </c>
      <c r="E1348" s="2" t="s">
        <v>43</v>
      </c>
      <c r="F1348" s="2" t="s">
        <v>72</v>
      </c>
      <c r="G1348" s="2" t="s">
        <v>160</v>
      </c>
      <c r="H1348" s="2" t="s">
        <v>185</v>
      </c>
      <c r="I1348" s="2">
        <v>5</v>
      </c>
      <c r="J1348" s="2">
        <v>3989.71</v>
      </c>
      <c r="K1348" s="6">
        <v>0.17</v>
      </c>
      <c r="L1348" s="2">
        <v>16557.3</v>
      </c>
      <c r="M1348" s="2" t="s">
        <v>64</v>
      </c>
      <c r="N1348" s="2" t="s">
        <v>65</v>
      </c>
      <c r="O1348" s="2" t="s">
        <v>90</v>
      </c>
      <c r="P1348" s="2" t="s">
        <v>142</v>
      </c>
      <c r="Q1348">
        <f t="shared" si="107"/>
        <v>19948.55</v>
      </c>
      <c r="R1348">
        <f t="shared" si="108"/>
        <v>16557.2965</v>
      </c>
      <c r="U1348">
        <f t="shared" si="109"/>
        <v>7560.0974409448818</v>
      </c>
    </row>
    <row r="1349" spans="1:21" ht="15.75" customHeight="1" x14ac:dyDescent="0.3">
      <c r="A1349" s="2" t="s">
        <v>1620</v>
      </c>
      <c r="B1349" s="4" t="s">
        <v>424</v>
      </c>
      <c r="C1349" s="4" t="str">
        <f t="shared" si="105"/>
        <v>Thursday</v>
      </c>
      <c r="D1349" s="4" t="str">
        <f t="shared" si="106"/>
        <v>Apr-2025</v>
      </c>
      <c r="E1349" s="2" t="s">
        <v>68</v>
      </c>
      <c r="F1349" s="2" t="s">
        <v>72</v>
      </c>
      <c r="G1349" s="2" t="s">
        <v>57</v>
      </c>
      <c r="H1349" s="2" t="s">
        <v>110</v>
      </c>
      <c r="I1349" s="2">
        <v>2</v>
      </c>
      <c r="J1349" s="2">
        <v>2494.08</v>
      </c>
      <c r="K1349" s="6">
        <v>0.12</v>
      </c>
      <c r="L1349" s="2">
        <v>4389.58</v>
      </c>
      <c r="M1349" s="2" t="s">
        <v>64</v>
      </c>
      <c r="N1349" s="2" t="s">
        <v>48</v>
      </c>
      <c r="O1349" s="2" t="s">
        <v>90</v>
      </c>
      <c r="P1349" s="2" t="s">
        <v>50</v>
      </c>
      <c r="Q1349">
        <f t="shared" si="107"/>
        <v>4988.16</v>
      </c>
      <c r="R1349">
        <f t="shared" si="108"/>
        <v>4389.5807999999997</v>
      </c>
      <c r="U1349">
        <f t="shared" si="109"/>
        <v>7295.6662896825355</v>
      </c>
    </row>
    <row r="1350" spans="1:21" ht="15.75" customHeight="1" x14ac:dyDescent="0.3">
      <c r="A1350" s="2" t="s">
        <v>1621</v>
      </c>
      <c r="B1350" s="4" t="s">
        <v>204</v>
      </c>
      <c r="C1350" s="4" t="str">
        <f t="shared" si="105"/>
        <v>Thursday</v>
      </c>
      <c r="D1350" s="4" t="str">
        <f t="shared" si="106"/>
        <v>Apr-2025</v>
      </c>
      <c r="E1350" s="2" t="s">
        <v>88</v>
      </c>
      <c r="F1350" s="2" t="s">
        <v>72</v>
      </c>
      <c r="G1350" s="2" t="s">
        <v>45</v>
      </c>
      <c r="H1350" s="2" t="s">
        <v>73</v>
      </c>
      <c r="I1350" s="2">
        <v>1</v>
      </c>
      <c r="J1350" s="2">
        <v>2693.25</v>
      </c>
      <c r="K1350" s="6">
        <v>0.12</v>
      </c>
      <c r="L1350" s="2">
        <v>2370.06</v>
      </c>
      <c r="M1350" s="2" t="s">
        <v>64</v>
      </c>
      <c r="N1350" s="2" t="s">
        <v>65</v>
      </c>
      <c r="O1350" s="2" t="s">
        <v>49</v>
      </c>
      <c r="P1350" s="2" t="s">
        <v>50</v>
      </c>
      <c r="Q1350">
        <f t="shared" si="107"/>
        <v>2693.25</v>
      </c>
      <c r="R1350">
        <f t="shared" si="108"/>
        <v>2370.06</v>
      </c>
      <c r="U1350">
        <f t="shared" si="109"/>
        <v>7560.0974409448818</v>
      </c>
    </row>
    <row r="1351" spans="1:21" ht="15.75" customHeight="1" x14ac:dyDescent="0.3">
      <c r="A1351" s="2" t="s">
        <v>1622</v>
      </c>
      <c r="B1351" s="4" t="s">
        <v>363</v>
      </c>
      <c r="C1351" s="4" t="str">
        <f t="shared" si="105"/>
        <v>Tuesday</v>
      </c>
      <c r="D1351" s="4" t="str">
        <f t="shared" si="106"/>
        <v>Apr-2025</v>
      </c>
      <c r="E1351" s="2" t="s">
        <v>43</v>
      </c>
      <c r="F1351" s="2" t="s">
        <v>72</v>
      </c>
      <c r="G1351" s="2" t="s">
        <v>84</v>
      </c>
      <c r="H1351" s="2" t="s">
        <v>119</v>
      </c>
      <c r="I1351" s="2">
        <v>1</v>
      </c>
      <c r="J1351" s="2">
        <v>2421.36</v>
      </c>
      <c r="K1351" s="6">
        <v>0.06</v>
      </c>
      <c r="L1351" s="2">
        <v>2276.08</v>
      </c>
      <c r="M1351" s="2" t="s">
        <v>47</v>
      </c>
      <c r="N1351" s="2" t="s">
        <v>65</v>
      </c>
      <c r="O1351" s="2" t="s">
        <v>90</v>
      </c>
      <c r="P1351" s="2" t="s">
        <v>50</v>
      </c>
      <c r="Q1351">
        <f t="shared" si="107"/>
        <v>2421.36</v>
      </c>
      <c r="R1351">
        <f t="shared" si="108"/>
        <v>2276.0783999999999</v>
      </c>
      <c r="U1351">
        <f t="shared" si="109"/>
        <v>7560.0974409448818</v>
      </c>
    </row>
    <row r="1352" spans="1:21" ht="15.75" customHeight="1" x14ac:dyDescent="0.3">
      <c r="A1352" s="2" t="s">
        <v>1623</v>
      </c>
      <c r="B1352" s="4" t="s">
        <v>519</v>
      </c>
      <c r="C1352" s="4" t="str">
        <f t="shared" si="105"/>
        <v>Saturday</v>
      </c>
      <c r="D1352" s="4" t="str">
        <f t="shared" si="106"/>
        <v>Mar-2025</v>
      </c>
      <c r="E1352" s="2" t="s">
        <v>68</v>
      </c>
      <c r="F1352" s="2" t="s">
        <v>77</v>
      </c>
      <c r="G1352" s="2" t="s">
        <v>57</v>
      </c>
      <c r="H1352" s="2" t="s">
        <v>141</v>
      </c>
      <c r="I1352" s="2">
        <v>3</v>
      </c>
      <c r="J1352" s="2">
        <v>2475.02</v>
      </c>
      <c r="K1352" s="6">
        <v>0.08</v>
      </c>
      <c r="L1352" s="2">
        <v>6831.06</v>
      </c>
      <c r="M1352" s="2" t="s">
        <v>47</v>
      </c>
      <c r="N1352" s="2" t="s">
        <v>65</v>
      </c>
      <c r="O1352" s="2" t="s">
        <v>49</v>
      </c>
      <c r="P1352" s="2" t="s">
        <v>142</v>
      </c>
      <c r="Q1352">
        <f t="shared" si="107"/>
        <v>7425.0599999999995</v>
      </c>
      <c r="R1352">
        <f t="shared" si="108"/>
        <v>6831.0551999999998</v>
      </c>
      <c r="U1352">
        <f t="shared" si="109"/>
        <v>7560.0974409448818</v>
      </c>
    </row>
    <row r="1353" spans="1:21" ht="15.75" customHeight="1" x14ac:dyDescent="0.3">
      <c r="A1353" s="2" t="s">
        <v>1624</v>
      </c>
      <c r="B1353" s="4" t="s">
        <v>211</v>
      </c>
      <c r="C1353" s="4" t="str">
        <f t="shared" si="105"/>
        <v>Saturday</v>
      </c>
      <c r="D1353" s="4" t="str">
        <f t="shared" si="106"/>
        <v>Jan-2025</v>
      </c>
      <c r="E1353" s="2" t="s">
        <v>43</v>
      </c>
      <c r="F1353" s="2" t="s">
        <v>54</v>
      </c>
      <c r="G1353" s="2" t="s">
        <v>99</v>
      </c>
      <c r="H1353" s="2" t="s">
        <v>100</v>
      </c>
      <c r="I1353" s="2">
        <v>2</v>
      </c>
      <c r="J1353" s="2">
        <v>2665.16</v>
      </c>
      <c r="K1353" s="6">
        <v>0.13</v>
      </c>
      <c r="L1353" s="2">
        <v>4637.38</v>
      </c>
      <c r="M1353" s="2" t="s">
        <v>95</v>
      </c>
      <c r="N1353" s="2" t="s">
        <v>59</v>
      </c>
      <c r="O1353" s="2" t="s">
        <v>90</v>
      </c>
      <c r="P1353" s="2" t="s">
        <v>50</v>
      </c>
      <c r="Q1353">
        <f t="shared" si="107"/>
        <v>5330.32</v>
      </c>
      <c r="R1353">
        <f t="shared" si="108"/>
        <v>4637.3783999999996</v>
      </c>
      <c r="U1353">
        <f t="shared" si="109"/>
        <v>7935.7313319672139</v>
      </c>
    </row>
    <row r="1354" spans="1:21" ht="15.75" customHeight="1" x14ac:dyDescent="0.3">
      <c r="A1354" s="2" t="s">
        <v>1625</v>
      </c>
      <c r="B1354" s="4" t="s">
        <v>126</v>
      </c>
      <c r="C1354" s="4" t="str">
        <f t="shared" si="105"/>
        <v>Tuesday</v>
      </c>
      <c r="D1354" s="4" t="str">
        <f t="shared" si="106"/>
        <v>Apr-2025</v>
      </c>
      <c r="E1354" s="2" t="s">
        <v>43</v>
      </c>
      <c r="F1354" s="2" t="s">
        <v>44</v>
      </c>
      <c r="G1354" s="2" t="s">
        <v>45</v>
      </c>
      <c r="H1354" s="2" t="s">
        <v>63</v>
      </c>
      <c r="I1354" s="2">
        <v>3</v>
      </c>
      <c r="J1354" s="2">
        <v>223.89</v>
      </c>
      <c r="K1354" s="6">
        <v>0.16</v>
      </c>
      <c r="L1354" s="2">
        <v>564.20000000000005</v>
      </c>
      <c r="M1354" s="2" t="s">
        <v>47</v>
      </c>
      <c r="N1354" s="2" t="s">
        <v>48</v>
      </c>
      <c r="O1354" s="2" t="s">
        <v>60</v>
      </c>
      <c r="P1354" s="2" t="s">
        <v>50</v>
      </c>
      <c r="Q1354">
        <f t="shared" si="107"/>
        <v>671.67</v>
      </c>
      <c r="R1354">
        <f t="shared" si="108"/>
        <v>564.20279999999991</v>
      </c>
      <c r="U1354">
        <f t="shared" si="109"/>
        <v>7295.6662896825355</v>
      </c>
    </row>
    <row r="1355" spans="1:21" ht="15.75" customHeight="1" x14ac:dyDescent="0.3">
      <c r="A1355" s="2" t="s">
        <v>1626</v>
      </c>
      <c r="B1355" s="4" t="s">
        <v>710</v>
      </c>
      <c r="C1355" s="4" t="str">
        <f t="shared" si="105"/>
        <v>Friday</v>
      </c>
      <c r="D1355" s="4" t="str">
        <f t="shared" si="106"/>
        <v>Jan-2025</v>
      </c>
      <c r="E1355" s="2" t="s">
        <v>83</v>
      </c>
      <c r="F1355" s="2" t="s">
        <v>54</v>
      </c>
      <c r="G1355" s="2" t="s">
        <v>99</v>
      </c>
      <c r="H1355" s="2" t="s">
        <v>147</v>
      </c>
      <c r="I1355" s="2">
        <v>5</v>
      </c>
      <c r="J1355" s="2">
        <v>2276.2800000000002</v>
      </c>
      <c r="K1355" s="6">
        <v>0.08</v>
      </c>
      <c r="L1355" s="2">
        <v>10470.89</v>
      </c>
      <c r="M1355" s="2" t="s">
        <v>64</v>
      </c>
      <c r="N1355" s="2" t="s">
        <v>48</v>
      </c>
      <c r="O1355" s="2" t="s">
        <v>60</v>
      </c>
      <c r="P1355" s="2" t="s">
        <v>50</v>
      </c>
      <c r="Q1355">
        <f t="shared" si="107"/>
        <v>11381.400000000001</v>
      </c>
      <c r="R1355">
        <f t="shared" si="108"/>
        <v>10470.888000000003</v>
      </c>
      <c r="U1355">
        <f t="shared" si="109"/>
        <v>7295.6662896825355</v>
      </c>
    </row>
    <row r="1356" spans="1:21" ht="15.75" customHeight="1" x14ac:dyDescent="0.3">
      <c r="A1356" s="2" t="s">
        <v>1627</v>
      </c>
      <c r="B1356" s="4" t="s">
        <v>704</v>
      </c>
      <c r="C1356" s="4" t="str">
        <f t="shared" si="105"/>
        <v>Tuesday</v>
      </c>
      <c r="D1356" s="4" t="str">
        <f t="shared" si="106"/>
        <v>Jun-2025</v>
      </c>
      <c r="E1356" s="2" t="s">
        <v>43</v>
      </c>
      <c r="F1356" s="2" t="s">
        <v>72</v>
      </c>
      <c r="G1356" s="2" t="s">
        <v>57</v>
      </c>
      <c r="H1356" s="2" t="s">
        <v>141</v>
      </c>
      <c r="I1356" s="2">
        <v>2</v>
      </c>
      <c r="J1356" s="2">
        <v>1681.74</v>
      </c>
      <c r="K1356" s="6">
        <v>0</v>
      </c>
      <c r="L1356" s="2">
        <v>3363.48</v>
      </c>
      <c r="M1356" s="2" t="s">
        <v>47</v>
      </c>
      <c r="N1356" s="2" t="s">
        <v>59</v>
      </c>
      <c r="O1356" s="2" t="s">
        <v>90</v>
      </c>
      <c r="P1356" s="2" t="s">
        <v>50</v>
      </c>
      <c r="Q1356">
        <f t="shared" si="107"/>
        <v>3363.48</v>
      </c>
      <c r="R1356">
        <f t="shared" si="108"/>
        <v>3363.48</v>
      </c>
      <c r="U1356">
        <f t="shared" si="109"/>
        <v>7935.7313319672139</v>
      </c>
    </row>
    <row r="1357" spans="1:21" ht="15.75" customHeight="1" x14ac:dyDescent="0.3">
      <c r="A1357" s="2" t="s">
        <v>1628</v>
      </c>
      <c r="B1357" s="4" t="s">
        <v>352</v>
      </c>
      <c r="C1357" s="4" t="str">
        <f t="shared" si="105"/>
        <v>Thursday</v>
      </c>
      <c r="D1357" s="4" t="str">
        <f t="shared" si="106"/>
        <v>Mar-2025</v>
      </c>
      <c r="E1357" s="2" t="s">
        <v>43</v>
      </c>
      <c r="F1357" s="2" t="s">
        <v>77</v>
      </c>
      <c r="G1357" s="2" t="s">
        <v>160</v>
      </c>
      <c r="H1357" s="2" t="s">
        <v>161</v>
      </c>
      <c r="I1357" s="2">
        <v>1</v>
      </c>
      <c r="J1357" s="2">
        <v>3181.56</v>
      </c>
      <c r="K1357" s="6">
        <v>0.16</v>
      </c>
      <c r="L1357" s="2">
        <v>2672.51</v>
      </c>
      <c r="M1357" s="2" t="s">
        <v>74</v>
      </c>
      <c r="N1357" s="2" t="s">
        <v>59</v>
      </c>
      <c r="O1357" s="2" t="s">
        <v>60</v>
      </c>
      <c r="P1357" s="2" t="s">
        <v>50</v>
      </c>
      <c r="Q1357">
        <f t="shared" si="107"/>
        <v>3181.56</v>
      </c>
      <c r="R1357">
        <f t="shared" si="108"/>
        <v>2672.5103999999997</v>
      </c>
      <c r="U1357">
        <f t="shared" si="109"/>
        <v>7935.7313319672139</v>
      </c>
    </row>
    <row r="1358" spans="1:21" ht="15.75" customHeight="1" x14ac:dyDescent="0.3">
      <c r="A1358" s="2" t="s">
        <v>1629</v>
      </c>
      <c r="B1358" s="4" t="s">
        <v>480</v>
      </c>
      <c r="C1358" s="4" t="str">
        <f t="shared" si="105"/>
        <v>Sunday</v>
      </c>
      <c r="D1358" s="4" t="str">
        <f t="shared" si="106"/>
        <v>May-2025</v>
      </c>
      <c r="E1358" s="2" t="s">
        <v>43</v>
      </c>
      <c r="F1358" s="2" t="s">
        <v>77</v>
      </c>
      <c r="G1358" s="2" t="s">
        <v>45</v>
      </c>
      <c r="H1358" s="2" t="s">
        <v>63</v>
      </c>
      <c r="I1358" s="2">
        <v>1</v>
      </c>
      <c r="J1358" s="2">
        <v>4427.97</v>
      </c>
      <c r="K1358" s="6">
        <v>0.01</v>
      </c>
      <c r="L1358" s="2">
        <v>4383.6899999999996</v>
      </c>
      <c r="M1358" s="2" t="s">
        <v>64</v>
      </c>
      <c r="N1358" s="2" t="s">
        <v>59</v>
      </c>
      <c r="O1358" s="2" t="s">
        <v>49</v>
      </c>
      <c r="P1358" s="2" t="s">
        <v>50</v>
      </c>
      <c r="Q1358">
        <f t="shared" si="107"/>
        <v>4427.97</v>
      </c>
      <c r="R1358">
        <f t="shared" si="108"/>
        <v>4383.6903000000002</v>
      </c>
      <c r="U1358">
        <f t="shared" si="109"/>
        <v>7935.7313319672139</v>
      </c>
    </row>
    <row r="1359" spans="1:21" ht="15.75" customHeight="1" x14ac:dyDescent="0.3">
      <c r="A1359" s="2" t="s">
        <v>1630</v>
      </c>
      <c r="B1359" s="4" t="s">
        <v>297</v>
      </c>
      <c r="C1359" s="4" t="str">
        <f t="shared" si="105"/>
        <v>Thursday</v>
      </c>
      <c r="D1359" s="4" t="str">
        <f t="shared" si="106"/>
        <v>Mar-2025</v>
      </c>
      <c r="E1359" s="2" t="s">
        <v>88</v>
      </c>
      <c r="F1359" s="2" t="s">
        <v>72</v>
      </c>
      <c r="G1359" s="2" t="s">
        <v>45</v>
      </c>
      <c r="H1359" s="2" t="s">
        <v>78</v>
      </c>
      <c r="I1359" s="2">
        <v>2</v>
      </c>
      <c r="J1359" s="2">
        <v>4706.6000000000004</v>
      </c>
      <c r="K1359" s="6">
        <v>0.06</v>
      </c>
      <c r="L1359" s="2">
        <v>8848.41</v>
      </c>
      <c r="M1359" s="2" t="s">
        <v>95</v>
      </c>
      <c r="N1359" s="2" t="s">
        <v>59</v>
      </c>
      <c r="O1359" s="2" t="s">
        <v>60</v>
      </c>
      <c r="P1359" s="2" t="s">
        <v>50</v>
      </c>
      <c r="Q1359">
        <f t="shared" si="107"/>
        <v>9413.2000000000007</v>
      </c>
      <c r="R1359">
        <f t="shared" si="108"/>
        <v>8848.4079999999994</v>
      </c>
      <c r="U1359">
        <f t="shared" si="109"/>
        <v>7935.7313319672139</v>
      </c>
    </row>
    <row r="1360" spans="1:21" ht="15.75" customHeight="1" x14ac:dyDescent="0.3">
      <c r="A1360" s="2" t="s">
        <v>1631</v>
      </c>
      <c r="B1360" s="4" t="s">
        <v>192</v>
      </c>
      <c r="C1360" s="4" t="str">
        <f t="shared" si="105"/>
        <v>Wednesday</v>
      </c>
      <c r="D1360" s="4" t="str">
        <f t="shared" si="106"/>
        <v>Apr-2025</v>
      </c>
      <c r="E1360" s="2" t="s">
        <v>53</v>
      </c>
      <c r="F1360" s="2" t="s">
        <v>77</v>
      </c>
      <c r="G1360" s="2" t="s">
        <v>84</v>
      </c>
      <c r="H1360" s="2" t="s">
        <v>89</v>
      </c>
      <c r="I1360" s="2">
        <v>5</v>
      </c>
      <c r="J1360" s="2">
        <v>404.54</v>
      </c>
      <c r="K1360" s="6">
        <v>0.1</v>
      </c>
      <c r="L1360" s="2">
        <v>1820.43</v>
      </c>
      <c r="M1360" s="2" t="s">
        <v>74</v>
      </c>
      <c r="N1360" s="2" t="s">
        <v>65</v>
      </c>
      <c r="O1360" s="2" t="s">
        <v>60</v>
      </c>
      <c r="P1360" s="2" t="s">
        <v>50</v>
      </c>
      <c r="Q1360">
        <f t="shared" si="107"/>
        <v>2022.7</v>
      </c>
      <c r="R1360">
        <f t="shared" si="108"/>
        <v>1820.43</v>
      </c>
      <c r="U1360">
        <f t="shared" si="109"/>
        <v>7560.0974409448818</v>
      </c>
    </row>
    <row r="1361" spans="1:21" ht="15.75" customHeight="1" x14ac:dyDescent="0.3">
      <c r="A1361" s="2" t="s">
        <v>1632</v>
      </c>
      <c r="B1361" s="4" t="s">
        <v>393</v>
      </c>
      <c r="C1361" s="4" t="str">
        <f t="shared" si="105"/>
        <v>Thursday</v>
      </c>
      <c r="D1361" s="4" t="str">
        <f t="shared" si="106"/>
        <v>Feb-2025</v>
      </c>
      <c r="E1361" s="2" t="s">
        <v>83</v>
      </c>
      <c r="F1361" s="2" t="s">
        <v>44</v>
      </c>
      <c r="G1361" s="2" t="s">
        <v>45</v>
      </c>
      <c r="H1361" s="2" t="s">
        <v>78</v>
      </c>
      <c r="I1361" s="2">
        <v>3</v>
      </c>
      <c r="J1361" s="2">
        <v>1214.24</v>
      </c>
      <c r="K1361" s="6">
        <v>0.01</v>
      </c>
      <c r="L1361" s="2">
        <v>3606.29</v>
      </c>
      <c r="M1361" s="2" t="s">
        <v>47</v>
      </c>
      <c r="N1361" s="2" t="s">
        <v>48</v>
      </c>
      <c r="O1361" s="2" t="s">
        <v>49</v>
      </c>
      <c r="P1361" s="2" t="s">
        <v>50</v>
      </c>
      <c r="Q1361">
        <f t="shared" si="107"/>
        <v>3642.7200000000003</v>
      </c>
      <c r="R1361">
        <f t="shared" si="108"/>
        <v>3606.2928000000002</v>
      </c>
      <c r="U1361">
        <f t="shared" si="109"/>
        <v>7295.6662896825355</v>
      </c>
    </row>
    <row r="1362" spans="1:21" ht="15.75" customHeight="1" x14ac:dyDescent="0.3">
      <c r="A1362" s="2" t="s">
        <v>1633</v>
      </c>
      <c r="B1362" s="4" t="s">
        <v>114</v>
      </c>
      <c r="C1362" s="4" t="str">
        <f t="shared" si="105"/>
        <v>Wednesday</v>
      </c>
      <c r="D1362" s="4" t="str">
        <f t="shared" si="106"/>
        <v>Jan-2025</v>
      </c>
      <c r="E1362" s="2" t="s">
        <v>53</v>
      </c>
      <c r="F1362" s="2" t="s">
        <v>72</v>
      </c>
      <c r="G1362" s="2" t="s">
        <v>99</v>
      </c>
      <c r="H1362" s="2" t="s">
        <v>147</v>
      </c>
      <c r="I1362" s="2">
        <v>2</v>
      </c>
      <c r="J1362" s="2">
        <v>4754.83</v>
      </c>
      <c r="K1362" s="6">
        <v>0.24</v>
      </c>
      <c r="L1362" s="2">
        <v>7227.34</v>
      </c>
      <c r="M1362" s="2" t="s">
        <v>95</v>
      </c>
      <c r="N1362" s="2" t="s">
        <v>48</v>
      </c>
      <c r="O1362" s="2" t="s">
        <v>90</v>
      </c>
      <c r="P1362" s="2" t="s">
        <v>50</v>
      </c>
      <c r="Q1362">
        <f t="shared" si="107"/>
        <v>9509.66</v>
      </c>
      <c r="R1362">
        <f t="shared" si="108"/>
        <v>7227.3415999999997</v>
      </c>
      <c r="U1362">
        <f t="shared" si="109"/>
        <v>7295.6662896825355</v>
      </c>
    </row>
    <row r="1363" spans="1:21" ht="15.75" customHeight="1" x14ac:dyDescent="0.3">
      <c r="A1363" s="2" t="s">
        <v>1634</v>
      </c>
      <c r="B1363" s="4" t="s">
        <v>365</v>
      </c>
      <c r="C1363" s="4" t="str">
        <f t="shared" si="105"/>
        <v>Monday</v>
      </c>
      <c r="D1363" s="4" t="str">
        <f t="shared" si="106"/>
        <v>Jan-2025</v>
      </c>
      <c r="E1363" s="2" t="s">
        <v>68</v>
      </c>
      <c r="F1363" s="2" t="s">
        <v>44</v>
      </c>
      <c r="G1363" s="2" t="s">
        <v>84</v>
      </c>
      <c r="H1363" s="2" t="s">
        <v>93</v>
      </c>
      <c r="I1363" s="2">
        <v>1</v>
      </c>
      <c r="J1363" s="2">
        <v>3381.25</v>
      </c>
      <c r="K1363" s="6">
        <v>0.17</v>
      </c>
      <c r="L1363" s="2">
        <v>2806.44</v>
      </c>
      <c r="M1363" s="2" t="s">
        <v>81</v>
      </c>
      <c r="N1363" s="2" t="s">
        <v>65</v>
      </c>
      <c r="O1363" s="2" t="s">
        <v>49</v>
      </c>
      <c r="P1363" s="2" t="s">
        <v>50</v>
      </c>
      <c r="Q1363">
        <f t="shared" si="107"/>
        <v>3381.25</v>
      </c>
      <c r="R1363">
        <f t="shared" si="108"/>
        <v>2806.4375</v>
      </c>
      <c r="U1363">
        <f t="shared" si="109"/>
        <v>7560.0974409448818</v>
      </c>
    </row>
    <row r="1364" spans="1:21" ht="15.75" customHeight="1" x14ac:dyDescent="0.3">
      <c r="A1364" s="2" t="s">
        <v>1635</v>
      </c>
      <c r="B1364" s="4" t="s">
        <v>239</v>
      </c>
      <c r="C1364" s="4" t="str">
        <f t="shared" si="105"/>
        <v>Sunday</v>
      </c>
      <c r="D1364" s="4" t="str">
        <f t="shared" si="106"/>
        <v>Feb-2025</v>
      </c>
      <c r="E1364" s="2" t="s">
        <v>88</v>
      </c>
      <c r="F1364" s="2" t="s">
        <v>72</v>
      </c>
      <c r="G1364" s="2" t="s">
        <v>57</v>
      </c>
      <c r="H1364" s="2" t="s">
        <v>128</v>
      </c>
      <c r="I1364" s="2">
        <v>4</v>
      </c>
      <c r="J1364" s="2">
        <v>135.05000000000001</v>
      </c>
      <c r="K1364" s="6">
        <v>0.18</v>
      </c>
      <c r="L1364" s="2">
        <v>442.96</v>
      </c>
      <c r="M1364" s="2" t="s">
        <v>47</v>
      </c>
      <c r="N1364" s="2" t="s">
        <v>59</v>
      </c>
      <c r="O1364" s="2" t="s">
        <v>49</v>
      </c>
      <c r="P1364" s="2" t="s">
        <v>50</v>
      </c>
      <c r="Q1364">
        <f t="shared" si="107"/>
        <v>540.20000000000005</v>
      </c>
      <c r="R1364">
        <f t="shared" si="108"/>
        <v>442.96400000000006</v>
      </c>
      <c r="U1364">
        <f t="shared" si="109"/>
        <v>7935.7313319672139</v>
      </c>
    </row>
    <row r="1365" spans="1:21" ht="15.75" customHeight="1" x14ac:dyDescent="0.3">
      <c r="A1365" s="2" t="s">
        <v>1636</v>
      </c>
      <c r="B1365" s="4" t="s">
        <v>265</v>
      </c>
      <c r="C1365" s="4" t="str">
        <f t="shared" si="105"/>
        <v>Tuesday</v>
      </c>
      <c r="D1365" s="4" t="str">
        <f t="shared" si="106"/>
        <v>May-2025</v>
      </c>
      <c r="E1365" s="2" t="s">
        <v>88</v>
      </c>
      <c r="F1365" s="2" t="s">
        <v>72</v>
      </c>
      <c r="G1365" s="2" t="s">
        <v>99</v>
      </c>
      <c r="H1365" s="2" t="s">
        <v>147</v>
      </c>
      <c r="I1365" s="2">
        <v>1</v>
      </c>
      <c r="J1365" s="2">
        <v>4584.4799999999996</v>
      </c>
      <c r="K1365" s="6">
        <v>0.19</v>
      </c>
      <c r="L1365" s="2">
        <v>3713.43</v>
      </c>
      <c r="M1365" s="2" t="s">
        <v>47</v>
      </c>
      <c r="N1365" s="2" t="s">
        <v>59</v>
      </c>
      <c r="O1365" s="2" t="s">
        <v>60</v>
      </c>
      <c r="P1365" s="2" t="s">
        <v>50</v>
      </c>
      <c r="Q1365">
        <f t="shared" si="107"/>
        <v>4584.4799999999996</v>
      </c>
      <c r="R1365">
        <f t="shared" si="108"/>
        <v>3713.4287999999997</v>
      </c>
      <c r="U1365">
        <f t="shared" si="109"/>
        <v>7935.7313319672139</v>
      </c>
    </row>
    <row r="1366" spans="1:21" ht="15.75" customHeight="1" x14ac:dyDescent="0.3">
      <c r="A1366" s="2" t="s">
        <v>1637</v>
      </c>
      <c r="B1366" s="4" t="s">
        <v>630</v>
      </c>
      <c r="C1366" s="4" t="str">
        <f t="shared" si="105"/>
        <v>Saturday</v>
      </c>
      <c r="D1366" s="4" t="str">
        <f t="shared" si="106"/>
        <v>Jun-2025</v>
      </c>
      <c r="E1366" s="2" t="s">
        <v>88</v>
      </c>
      <c r="F1366" s="2" t="s">
        <v>54</v>
      </c>
      <c r="G1366" s="2" t="s">
        <v>57</v>
      </c>
      <c r="H1366" s="2" t="s">
        <v>141</v>
      </c>
      <c r="I1366" s="2">
        <v>3</v>
      </c>
      <c r="J1366" s="2">
        <v>1738.98</v>
      </c>
      <c r="K1366" s="6">
        <v>0.08</v>
      </c>
      <c r="L1366" s="2">
        <v>4799.58</v>
      </c>
      <c r="M1366" s="2" t="s">
        <v>47</v>
      </c>
      <c r="N1366" s="2" t="s">
        <v>59</v>
      </c>
      <c r="O1366" s="2" t="s">
        <v>60</v>
      </c>
      <c r="P1366" s="2" t="s">
        <v>50</v>
      </c>
      <c r="Q1366">
        <f t="shared" si="107"/>
        <v>5216.9400000000005</v>
      </c>
      <c r="R1366">
        <f t="shared" si="108"/>
        <v>4799.5848000000005</v>
      </c>
      <c r="U1366">
        <f t="shared" si="109"/>
        <v>7935.7313319672139</v>
      </c>
    </row>
    <row r="1367" spans="1:21" ht="15.75" customHeight="1" x14ac:dyDescent="0.3">
      <c r="A1367" s="2" t="s">
        <v>1638</v>
      </c>
      <c r="B1367" s="4" t="s">
        <v>225</v>
      </c>
      <c r="C1367" s="4" t="str">
        <f t="shared" si="105"/>
        <v>Thursday</v>
      </c>
      <c r="D1367" s="4" t="str">
        <f t="shared" si="106"/>
        <v>Jun-2025</v>
      </c>
      <c r="E1367" s="2" t="s">
        <v>53</v>
      </c>
      <c r="F1367" s="2" t="s">
        <v>44</v>
      </c>
      <c r="G1367" s="2" t="s">
        <v>160</v>
      </c>
      <c r="H1367" s="2" t="s">
        <v>185</v>
      </c>
      <c r="I1367" s="2">
        <v>5</v>
      </c>
      <c r="J1367" s="2">
        <v>3873.08</v>
      </c>
      <c r="K1367" s="6">
        <v>0.05</v>
      </c>
      <c r="L1367" s="2">
        <v>18397.13</v>
      </c>
      <c r="M1367" s="2" t="s">
        <v>74</v>
      </c>
      <c r="N1367" s="2" t="s">
        <v>59</v>
      </c>
      <c r="O1367" s="2" t="s">
        <v>90</v>
      </c>
      <c r="P1367" s="2" t="s">
        <v>50</v>
      </c>
      <c r="Q1367">
        <f t="shared" si="107"/>
        <v>19365.400000000001</v>
      </c>
      <c r="R1367">
        <f t="shared" si="108"/>
        <v>18397.13</v>
      </c>
      <c r="U1367">
        <f t="shared" si="109"/>
        <v>7935.7313319672139</v>
      </c>
    </row>
    <row r="1368" spans="1:21" ht="15.75" customHeight="1" x14ac:dyDescent="0.3">
      <c r="A1368" s="2" t="s">
        <v>1639</v>
      </c>
      <c r="B1368" s="4" t="s">
        <v>567</v>
      </c>
      <c r="C1368" s="4" t="str">
        <f t="shared" si="105"/>
        <v>Thursday</v>
      </c>
      <c r="D1368" s="4" t="str">
        <f t="shared" si="106"/>
        <v>Apr-2025</v>
      </c>
      <c r="E1368" s="2" t="s">
        <v>88</v>
      </c>
      <c r="F1368" s="2" t="s">
        <v>72</v>
      </c>
      <c r="G1368" s="2" t="s">
        <v>45</v>
      </c>
      <c r="H1368" s="2" t="s">
        <v>78</v>
      </c>
      <c r="I1368" s="2">
        <v>3</v>
      </c>
      <c r="J1368" s="2">
        <v>4181.3599999999997</v>
      </c>
      <c r="K1368" s="6">
        <v>0.17</v>
      </c>
      <c r="L1368" s="2">
        <v>10411.59</v>
      </c>
      <c r="M1368" s="2" t="s">
        <v>64</v>
      </c>
      <c r="N1368" s="2" t="s">
        <v>59</v>
      </c>
      <c r="O1368" s="2" t="s">
        <v>49</v>
      </c>
      <c r="P1368" s="2" t="s">
        <v>50</v>
      </c>
      <c r="Q1368">
        <f t="shared" si="107"/>
        <v>12544.079999999998</v>
      </c>
      <c r="R1368">
        <f t="shared" si="108"/>
        <v>10411.586399999998</v>
      </c>
      <c r="U1368">
        <f t="shared" si="109"/>
        <v>7935.7313319672139</v>
      </c>
    </row>
    <row r="1369" spans="1:21" ht="15.75" customHeight="1" x14ac:dyDescent="0.3">
      <c r="A1369" s="2" t="s">
        <v>1640</v>
      </c>
      <c r="B1369" s="4" t="s">
        <v>106</v>
      </c>
      <c r="C1369" s="4" t="str">
        <f t="shared" si="105"/>
        <v>Sunday</v>
      </c>
      <c r="D1369" s="4" t="str">
        <f t="shared" si="106"/>
        <v>Apr-2025</v>
      </c>
      <c r="E1369" s="2" t="s">
        <v>68</v>
      </c>
      <c r="F1369" s="2" t="s">
        <v>72</v>
      </c>
      <c r="G1369" s="2" t="s">
        <v>45</v>
      </c>
      <c r="H1369" s="2" t="s">
        <v>78</v>
      </c>
      <c r="I1369" s="2">
        <v>5</v>
      </c>
      <c r="J1369" s="2">
        <v>216.68</v>
      </c>
      <c r="K1369" s="6">
        <v>0</v>
      </c>
      <c r="L1369" s="2">
        <v>1083.4000000000001</v>
      </c>
      <c r="M1369" s="2" t="s">
        <v>81</v>
      </c>
      <c r="N1369" s="2" t="s">
        <v>48</v>
      </c>
      <c r="O1369" s="2" t="s">
        <v>90</v>
      </c>
      <c r="P1369" s="2" t="s">
        <v>50</v>
      </c>
      <c r="Q1369">
        <f t="shared" si="107"/>
        <v>1083.4000000000001</v>
      </c>
      <c r="R1369">
        <f t="shared" si="108"/>
        <v>1083.4000000000001</v>
      </c>
      <c r="U1369">
        <f t="shared" si="109"/>
        <v>7295.6662896825355</v>
      </c>
    </row>
    <row r="1370" spans="1:21" ht="15.75" customHeight="1" x14ac:dyDescent="0.3">
      <c r="A1370" s="2" t="s">
        <v>1641</v>
      </c>
      <c r="B1370" s="4" t="s">
        <v>56</v>
      </c>
      <c r="C1370" s="4" t="str">
        <f t="shared" si="105"/>
        <v>Tuesday</v>
      </c>
      <c r="D1370" s="4" t="str">
        <f t="shared" si="106"/>
        <v>Jan-2025</v>
      </c>
      <c r="E1370" s="2" t="s">
        <v>83</v>
      </c>
      <c r="F1370" s="2" t="s">
        <v>72</v>
      </c>
      <c r="G1370" s="2" t="s">
        <v>84</v>
      </c>
      <c r="H1370" s="2" t="s">
        <v>89</v>
      </c>
      <c r="I1370" s="2">
        <v>2</v>
      </c>
      <c r="J1370" s="2">
        <v>4612.01</v>
      </c>
      <c r="K1370" s="6">
        <v>0.12</v>
      </c>
      <c r="L1370" s="2">
        <v>8117.14</v>
      </c>
      <c r="M1370" s="2" t="s">
        <v>74</v>
      </c>
      <c r="N1370" s="2" t="s">
        <v>59</v>
      </c>
      <c r="O1370" s="2" t="s">
        <v>49</v>
      </c>
      <c r="P1370" s="2" t="s">
        <v>142</v>
      </c>
      <c r="Q1370">
        <f t="shared" si="107"/>
        <v>9224.02</v>
      </c>
      <c r="R1370">
        <f t="shared" si="108"/>
        <v>8117.1376</v>
      </c>
      <c r="U1370">
        <f t="shared" si="109"/>
        <v>7935.7313319672139</v>
      </c>
    </row>
    <row r="1371" spans="1:21" ht="15.75" customHeight="1" x14ac:dyDescent="0.3">
      <c r="A1371" s="2" t="s">
        <v>1642</v>
      </c>
      <c r="B1371" s="4" t="s">
        <v>176</v>
      </c>
      <c r="C1371" s="4" t="str">
        <f t="shared" si="105"/>
        <v>Saturday</v>
      </c>
      <c r="D1371" s="4" t="str">
        <f t="shared" si="106"/>
        <v>May-2025</v>
      </c>
      <c r="E1371" s="2" t="s">
        <v>68</v>
      </c>
      <c r="F1371" s="2" t="s">
        <v>44</v>
      </c>
      <c r="G1371" s="2" t="s">
        <v>99</v>
      </c>
      <c r="H1371" s="2" t="s">
        <v>100</v>
      </c>
      <c r="I1371" s="2">
        <v>1</v>
      </c>
      <c r="J1371" s="2">
        <v>3134.46</v>
      </c>
      <c r="K1371" s="6">
        <v>0.21</v>
      </c>
      <c r="L1371" s="2">
        <v>2476.2199999999998</v>
      </c>
      <c r="M1371" s="2" t="s">
        <v>95</v>
      </c>
      <c r="N1371" s="2" t="s">
        <v>48</v>
      </c>
      <c r="O1371" s="2" t="s">
        <v>60</v>
      </c>
      <c r="P1371" s="2" t="s">
        <v>50</v>
      </c>
      <c r="Q1371">
        <f t="shared" si="107"/>
        <v>3134.46</v>
      </c>
      <c r="R1371">
        <f t="shared" si="108"/>
        <v>2476.2234000000003</v>
      </c>
      <c r="U1371">
        <f t="shared" si="109"/>
        <v>7295.6662896825355</v>
      </c>
    </row>
    <row r="1372" spans="1:21" ht="15.75" customHeight="1" x14ac:dyDescent="0.3">
      <c r="A1372" s="2" t="s">
        <v>1643</v>
      </c>
      <c r="B1372" s="4" t="s">
        <v>265</v>
      </c>
      <c r="C1372" s="4" t="str">
        <f t="shared" si="105"/>
        <v>Tuesday</v>
      </c>
      <c r="D1372" s="4" t="str">
        <f t="shared" si="106"/>
        <v>May-2025</v>
      </c>
      <c r="E1372" s="2" t="s">
        <v>53</v>
      </c>
      <c r="F1372" s="2" t="s">
        <v>72</v>
      </c>
      <c r="G1372" s="2" t="s">
        <v>84</v>
      </c>
      <c r="H1372" s="2" t="s">
        <v>119</v>
      </c>
      <c r="I1372" s="2">
        <v>2</v>
      </c>
      <c r="J1372" s="2">
        <v>3264.28</v>
      </c>
      <c r="K1372" s="6">
        <v>0.24</v>
      </c>
      <c r="L1372" s="2">
        <v>4961.71</v>
      </c>
      <c r="M1372" s="2" t="s">
        <v>95</v>
      </c>
      <c r="N1372" s="2" t="s">
        <v>65</v>
      </c>
      <c r="O1372" s="2" t="s">
        <v>49</v>
      </c>
      <c r="P1372" s="2" t="s">
        <v>50</v>
      </c>
      <c r="Q1372">
        <f t="shared" si="107"/>
        <v>6528.56</v>
      </c>
      <c r="R1372">
        <f t="shared" si="108"/>
        <v>4961.7056000000002</v>
      </c>
      <c r="U1372">
        <f t="shared" si="109"/>
        <v>7560.0974409448818</v>
      </c>
    </row>
    <row r="1373" spans="1:21" ht="15.75" customHeight="1" x14ac:dyDescent="0.3">
      <c r="A1373" s="2" t="s">
        <v>1644</v>
      </c>
      <c r="B1373" s="4" t="s">
        <v>307</v>
      </c>
      <c r="C1373" s="4" t="str">
        <f t="shared" si="105"/>
        <v>Wednesday</v>
      </c>
      <c r="D1373" s="4" t="str">
        <f t="shared" si="106"/>
        <v>Jun-2025</v>
      </c>
      <c r="E1373" s="2" t="s">
        <v>43</v>
      </c>
      <c r="F1373" s="2" t="s">
        <v>44</v>
      </c>
      <c r="G1373" s="2" t="s">
        <v>84</v>
      </c>
      <c r="H1373" s="2" t="s">
        <v>93</v>
      </c>
      <c r="I1373" s="2">
        <v>3</v>
      </c>
      <c r="J1373" s="2">
        <v>795.01</v>
      </c>
      <c r="K1373" s="6">
        <v>0.11</v>
      </c>
      <c r="L1373" s="2">
        <v>2122.6799999999998</v>
      </c>
      <c r="M1373" s="2" t="s">
        <v>95</v>
      </c>
      <c r="N1373" s="2" t="s">
        <v>48</v>
      </c>
      <c r="O1373" s="2" t="s">
        <v>90</v>
      </c>
      <c r="P1373" s="2" t="s">
        <v>69</v>
      </c>
      <c r="Q1373">
        <f t="shared" si="107"/>
        <v>2385.0299999999997</v>
      </c>
      <c r="R1373">
        <f t="shared" si="108"/>
        <v>2122.6767</v>
      </c>
      <c r="U1373">
        <f t="shared" si="109"/>
        <v>7295.6662896825355</v>
      </c>
    </row>
    <row r="1374" spans="1:21" ht="15.75" customHeight="1" x14ac:dyDescent="0.3">
      <c r="A1374" s="2" t="s">
        <v>1645</v>
      </c>
      <c r="B1374" s="4" t="s">
        <v>288</v>
      </c>
      <c r="C1374" s="4" t="str">
        <f t="shared" si="105"/>
        <v>Monday</v>
      </c>
      <c r="D1374" s="4" t="str">
        <f t="shared" si="106"/>
        <v>Feb-2025</v>
      </c>
      <c r="E1374" s="2" t="s">
        <v>88</v>
      </c>
      <c r="F1374" s="2" t="s">
        <v>72</v>
      </c>
      <c r="G1374" s="2" t="s">
        <v>45</v>
      </c>
      <c r="H1374" s="2" t="s">
        <v>73</v>
      </c>
      <c r="I1374" s="2">
        <v>1</v>
      </c>
      <c r="J1374" s="2">
        <v>3651.56</v>
      </c>
      <c r="K1374" s="6">
        <v>0.11</v>
      </c>
      <c r="L1374" s="2">
        <v>3249.89</v>
      </c>
      <c r="M1374" s="2" t="s">
        <v>95</v>
      </c>
      <c r="N1374" s="2" t="s">
        <v>48</v>
      </c>
      <c r="O1374" s="2" t="s">
        <v>49</v>
      </c>
      <c r="P1374" s="2" t="s">
        <v>50</v>
      </c>
      <c r="Q1374">
        <f t="shared" si="107"/>
        <v>3651.56</v>
      </c>
      <c r="R1374">
        <f t="shared" si="108"/>
        <v>3249.8883999999998</v>
      </c>
      <c r="U1374">
        <f t="shared" si="109"/>
        <v>7295.6662896825355</v>
      </c>
    </row>
    <row r="1375" spans="1:21" ht="15.75" customHeight="1" x14ac:dyDescent="0.3">
      <c r="A1375" s="2" t="s">
        <v>1646</v>
      </c>
      <c r="B1375" s="4" t="s">
        <v>567</v>
      </c>
      <c r="C1375" s="4" t="str">
        <f t="shared" si="105"/>
        <v>Thursday</v>
      </c>
      <c r="D1375" s="4" t="str">
        <f t="shared" si="106"/>
        <v>Apr-2025</v>
      </c>
      <c r="E1375" s="2" t="s">
        <v>53</v>
      </c>
      <c r="F1375" s="2" t="s">
        <v>54</v>
      </c>
      <c r="G1375" s="2" t="s">
        <v>57</v>
      </c>
      <c r="H1375" s="2" t="s">
        <v>141</v>
      </c>
      <c r="I1375" s="2">
        <v>1</v>
      </c>
      <c r="J1375" s="2">
        <v>2047.94</v>
      </c>
      <c r="K1375" s="6">
        <v>0.09</v>
      </c>
      <c r="L1375" s="2">
        <v>1863.63</v>
      </c>
      <c r="M1375" s="2" t="s">
        <v>47</v>
      </c>
      <c r="N1375" s="2" t="s">
        <v>48</v>
      </c>
      <c r="O1375" s="2" t="s">
        <v>90</v>
      </c>
      <c r="P1375" s="2" t="s">
        <v>50</v>
      </c>
      <c r="Q1375">
        <f t="shared" si="107"/>
        <v>2047.94</v>
      </c>
      <c r="R1375">
        <f t="shared" si="108"/>
        <v>1863.6254000000001</v>
      </c>
      <c r="U1375">
        <f t="shared" si="109"/>
        <v>7295.6662896825355</v>
      </c>
    </row>
    <row r="1376" spans="1:21" ht="15.75" customHeight="1" x14ac:dyDescent="0.3">
      <c r="A1376" s="2" t="s">
        <v>1647</v>
      </c>
      <c r="B1376" s="4" t="s">
        <v>710</v>
      </c>
      <c r="C1376" s="4" t="str">
        <f t="shared" si="105"/>
        <v>Friday</v>
      </c>
      <c r="D1376" s="4" t="str">
        <f t="shared" si="106"/>
        <v>Jan-2025</v>
      </c>
      <c r="E1376" s="2" t="s">
        <v>88</v>
      </c>
      <c r="F1376" s="2" t="s">
        <v>72</v>
      </c>
      <c r="G1376" s="2" t="s">
        <v>84</v>
      </c>
      <c r="H1376" s="2" t="s">
        <v>85</v>
      </c>
      <c r="I1376" s="2">
        <v>1</v>
      </c>
      <c r="J1376" s="2">
        <v>3317.39</v>
      </c>
      <c r="K1376" s="6">
        <v>0.24</v>
      </c>
      <c r="L1376" s="2">
        <v>2521.2199999999998</v>
      </c>
      <c r="M1376" s="2" t="s">
        <v>95</v>
      </c>
      <c r="N1376" s="2" t="s">
        <v>59</v>
      </c>
      <c r="O1376" s="2" t="s">
        <v>60</v>
      </c>
      <c r="P1376" s="2" t="s">
        <v>50</v>
      </c>
      <c r="Q1376">
        <f t="shared" si="107"/>
        <v>3317.39</v>
      </c>
      <c r="R1376">
        <f t="shared" si="108"/>
        <v>2521.2163999999998</v>
      </c>
      <c r="U1376">
        <f t="shared" si="109"/>
        <v>7935.7313319672139</v>
      </c>
    </row>
    <row r="1377" spans="1:21" ht="15.75" customHeight="1" x14ac:dyDescent="0.3">
      <c r="A1377" s="2" t="s">
        <v>1648</v>
      </c>
      <c r="B1377" s="4" t="s">
        <v>176</v>
      </c>
      <c r="C1377" s="4" t="str">
        <f t="shared" si="105"/>
        <v>Saturday</v>
      </c>
      <c r="D1377" s="4" t="str">
        <f t="shared" si="106"/>
        <v>May-2025</v>
      </c>
      <c r="E1377" s="2" t="s">
        <v>53</v>
      </c>
      <c r="F1377" s="2" t="s">
        <v>44</v>
      </c>
      <c r="G1377" s="2" t="s">
        <v>99</v>
      </c>
      <c r="H1377" s="2" t="s">
        <v>107</v>
      </c>
      <c r="I1377" s="2">
        <v>2</v>
      </c>
      <c r="J1377" s="2">
        <v>3479.41</v>
      </c>
      <c r="K1377" s="6">
        <v>0.2</v>
      </c>
      <c r="L1377" s="2">
        <v>5567.06</v>
      </c>
      <c r="M1377" s="2" t="s">
        <v>81</v>
      </c>
      <c r="N1377" s="2" t="s">
        <v>48</v>
      </c>
      <c r="O1377" s="2" t="s">
        <v>49</v>
      </c>
      <c r="P1377" s="2" t="s">
        <v>69</v>
      </c>
      <c r="Q1377">
        <f t="shared" si="107"/>
        <v>6958.82</v>
      </c>
      <c r="R1377">
        <f t="shared" si="108"/>
        <v>5567.0560000000005</v>
      </c>
      <c r="U1377">
        <f t="shared" si="109"/>
        <v>7295.6662896825355</v>
      </c>
    </row>
    <row r="1378" spans="1:21" ht="15.75" customHeight="1" x14ac:dyDescent="0.3">
      <c r="A1378" s="2" t="s">
        <v>1649</v>
      </c>
      <c r="B1378" s="4" t="s">
        <v>367</v>
      </c>
      <c r="C1378" s="4" t="str">
        <f t="shared" si="105"/>
        <v>Thursday</v>
      </c>
      <c r="D1378" s="4" t="str">
        <f t="shared" si="106"/>
        <v>May-2025</v>
      </c>
      <c r="E1378" s="2" t="s">
        <v>88</v>
      </c>
      <c r="F1378" s="2" t="s">
        <v>77</v>
      </c>
      <c r="G1378" s="2" t="s">
        <v>84</v>
      </c>
      <c r="H1378" s="2" t="s">
        <v>85</v>
      </c>
      <c r="I1378" s="2">
        <v>3</v>
      </c>
      <c r="J1378" s="2">
        <v>533.24</v>
      </c>
      <c r="K1378" s="6">
        <v>0.09</v>
      </c>
      <c r="L1378" s="2">
        <v>1455.75</v>
      </c>
      <c r="M1378" s="2" t="s">
        <v>95</v>
      </c>
      <c r="N1378" s="2" t="s">
        <v>65</v>
      </c>
      <c r="O1378" s="2" t="s">
        <v>60</v>
      </c>
      <c r="P1378" s="2" t="s">
        <v>50</v>
      </c>
      <c r="Q1378">
        <f t="shared" si="107"/>
        <v>1599.72</v>
      </c>
      <c r="R1378">
        <f t="shared" si="108"/>
        <v>1455.7452000000001</v>
      </c>
      <c r="U1378">
        <f t="shared" si="109"/>
        <v>7560.0974409448818</v>
      </c>
    </row>
    <row r="1379" spans="1:21" ht="15.75" customHeight="1" x14ac:dyDescent="0.3">
      <c r="A1379" s="2" t="s">
        <v>1650</v>
      </c>
      <c r="B1379" s="4" t="s">
        <v>427</v>
      </c>
      <c r="C1379" s="4" t="str">
        <f t="shared" si="105"/>
        <v>Thursday</v>
      </c>
      <c r="D1379" s="4" t="str">
        <f t="shared" si="106"/>
        <v>Feb-2025</v>
      </c>
      <c r="E1379" s="2" t="s">
        <v>43</v>
      </c>
      <c r="F1379" s="2" t="s">
        <v>72</v>
      </c>
      <c r="G1379" s="2" t="s">
        <v>160</v>
      </c>
      <c r="H1379" s="2" t="s">
        <v>161</v>
      </c>
      <c r="I1379" s="2">
        <v>2</v>
      </c>
      <c r="J1379" s="2">
        <v>2943.04</v>
      </c>
      <c r="K1379" s="6">
        <v>0.09</v>
      </c>
      <c r="L1379" s="2">
        <v>5356.33</v>
      </c>
      <c r="M1379" s="2" t="s">
        <v>81</v>
      </c>
      <c r="N1379" s="2" t="s">
        <v>65</v>
      </c>
      <c r="O1379" s="2" t="s">
        <v>60</v>
      </c>
      <c r="P1379" s="2" t="s">
        <v>50</v>
      </c>
      <c r="Q1379">
        <f t="shared" si="107"/>
        <v>5886.08</v>
      </c>
      <c r="R1379">
        <f t="shared" si="108"/>
        <v>5356.3328000000001</v>
      </c>
      <c r="U1379">
        <f t="shared" si="109"/>
        <v>7560.0974409448818</v>
      </c>
    </row>
    <row r="1380" spans="1:21" ht="15.75" customHeight="1" x14ac:dyDescent="0.3">
      <c r="A1380" s="2" t="s">
        <v>1651</v>
      </c>
      <c r="B1380" s="4" t="s">
        <v>569</v>
      </c>
      <c r="C1380" s="4" t="str">
        <f t="shared" si="105"/>
        <v>Friday</v>
      </c>
      <c r="D1380" s="4" t="str">
        <f t="shared" si="106"/>
        <v>Apr-2025</v>
      </c>
      <c r="E1380" s="2" t="s">
        <v>43</v>
      </c>
      <c r="F1380" s="2" t="s">
        <v>54</v>
      </c>
      <c r="G1380" s="2" t="s">
        <v>84</v>
      </c>
      <c r="H1380" s="2" t="s">
        <v>85</v>
      </c>
      <c r="I1380" s="2">
        <v>5</v>
      </c>
      <c r="J1380" s="2">
        <v>1340.68</v>
      </c>
      <c r="K1380" s="6">
        <v>0.03</v>
      </c>
      <c r="L1380" s="2">
        <v>6502.3</v>
      </c>
      <c r="M1380" s="2" t="s">
        <v>74</v>
      </c>
      <c r="N1380" s="2" t="s">
        <v>48</v>
      </c>
      <c r="O1380" s="2" t="s">
        <v>60</v>
      </c>
      <c r="P1380" s="2" t="s">
        <v>50</v>
      </c>
      <c r="Q1380">
        <f t="shared" si="107"/>
        <v>6703.4000000000005</v>
      </c>
      <c r="R1380">
        <f t="shared" si="108"/>
        <v>6502.2980000000007</v>
      </c>
      <c r="U1380">
        <f t="shared" si="109"/>
        <v>7295.6662896825355</v>
      </c>
    </row>
    <row r="1381" spans="1:21" ht="15.75" customHeight="1" x14ac:dyDescent="0.3">
      <c r="A1381" s="2" t="s">
        <v>1652</v>
      </c>
      <c r="B1381" s="4" t="s">
        <v>522</v>
      </c>
      <c r="C1381" s="4" t="str">
        <f t="shared" si="105"/>
        <v>Sunday</v>
      </c>
      <c r="D1381" s="4" t="str">
        <f t="shared" si="106"/>
        <v>Apr-2025</v>
      </c>
      <c r="E1381" s="2" t="s">
        <v>53</v>
      </c>
      <c r="F1381" s="2" t="s">
        <v>77</v>
      </c>
      <c r="G1381" s="2" t="s">
        <v>57</v>
      </c>
      <c r="H1381" s="2" t="s">
        <v>110</v>
      </c>
      <c r="I1381" s="2">
        <v>2</v>
      </c>
      <c r="J1381" s="2">
        <v>3034.08</v>
      </c>
      <c r="K1381" s="6">
        <v>0.14000000000000001</v>
      </c>
      <c r="L1381" s="2">
        <v>5218.62</v>
      </c>
      <c r="M1381" s="2" t="s">
        <v>81</v>
      </c>
      <c r="N1381" s="2" t="s">
        <v>59</v>
      </c>
      <c r="O1381" s="2" t="s">
        <v>49</v>
      </c>
      <c r="P1381" s="2" t="s">
        <v>69</v>
      </c>
      <c r="Q1381">
        <f t="shared" si="107"/>
        <v>6068.16</v>
      </c>
      <c r="R1381">
        <f t="shared" si="108"/>
        <v>5218.6175999999996</v>
      </c>
      <c r="U1381">
        <f t="shared" si="109"/>
        <v>7935.7313319672139</v>
      </c>
    </row>
    <row r="1382" spans="1:21" ht="15.75" customHeight="1" x14ac:dyDescent="0.3">
      <c r="A1382" s="2" t="s">
        <v>1653</v>
      </c>
      <c r="B1382" s="4" t="s">
        <v>136</v>
      </c>
      <c r="C1382" s="4" t="str">
        <f t="shared" si="105"/>
        <v>Friday</v>
      </c>
      <c r="D1382" s="4" t="str">
        <f t="shared" si="106"/>
        <v>May-2025</v>
      </c>
      <c r="E1382" s="2" t="s">
        <v>88</v>
      </c>
      <c r="F1382" s="2" t="s">
        <v>44</v>
      </c>
      <c r="G1382" s="2" t="s">
        <v>57</v>
      </c>
      <c r="H1382" s="2" t="s">
        <v>110</v>
      </c>
      <c r="I1382" s="2">
        <v>4</v>
      </c>
      <c r="J1382" s="2">
        <v>4415.54</v>
      </c>
      <c r="K1382" s="6">
        <v>0.25</v>
      </c>
      <c r="L1382" s="2">
        <v>13246.62</v>
      </c>
      <c r="M1382" s="2" t="s">
        <v>74</v>
      </c>
      <c r="N1382" s="2" t="s">
        <v>48</v>
      </c>
      <c r="O1382" s="2" t="s">
        <v>49</v>
      </c>
      <c r="P1382" s="2" t="s">
        <v>50</v>
      </c>
      <c r="Q1382">
        <f t="shared" si="107"/>
        <v>17662.16</v>
      </c>
      <c r="R1382">
        <f t="shared" si="108"/>
        <v>13246.619999999999</v>
      </c>
      <c r="U1382">
        <f t="shared" si="109"/>
        <v>7295.6662896825355</v>
      </c>
    </row>
    <row r="1383" spans="1:21" ht="15.75" customHeight="1" x14ac:dyDescent="0.3">
      <c r="A1383" s="2" t="s">
        <v>1654</v>
      </c>
      <c r="B1383" s="4" t="s">
        <v>519</v>
      </c>
      <c r="C1383" s="4" t="str">
        <f t="shared" si="105"/>
        <v>Saturday</v>
      </c>
      <c r="D1383" s="4" t="str">
        <f t="shared" si="106"/>
        <v>Mar-2025</v>
      </c>
      <c r="E1383" s="2" t="s">
        <v>43</v>
      </c>
      <c r="F1383" s="2" t="s">
        <v>54</v>
      </c>
      <c r="G1383" s="2" t="s">
        <v>57</v>
      </c>
      <c r="H1383" s="2" t="s">
        <v>128</v>
      </c>
      <c r="I1383" s="2">
        <v>2</v>
      </c>
      <c r="J1383" s="2">
        <v>3724.59</v>
      </c>
      <c r="K1383" s="6">
        <v>0.17</v>
      </c>
      <c r="L1383" s="2">
        <v>6182.82</v>
      </c>
      <c r="M1383" s="2" t="s">
        <v>64</v>
      </c>
      <c r="N1383" s="2" t="s">
        <v>59</v>
      </c>
      <c r="O1383" s="2" t="s">
        <v>60</v>
      </c>
      <c r="P1383" s="2" t="s">
        <v>50</v>
      </c>
      <c r="Q1383">
        <f t="shared" si="107"/>
        <v>7449.18</v>
      </c>
      <c r="R1383">
        <f t="shared" si="108"/>
        <v>6182.8194000000003</v>
      </c>
      <c r="U1383">
        <f t="shared" si="109"/>
        <v>7935.7313319672139</v>
      </c>
    </row>
    <row r="1384" spans="1:21" ht="15.75" customHeight="1" x14ac:dyDescent="0.3">
      <c r="A1384" s="2" t="s">
        <v>1655</v>
      </c>
      <c r="B1384" s="4" t="s">
        <v>319</v>
      </c>
      <c r="C1384" s="4" t="str">
        <f t="shared" si="105"/>
        <v>Sunday</v>
      </c>
      <c r="D1384" s="4" t="str">
        <f t="shared" si="106"/>
        <v>Jun-2025</v>
      </c>
      <c r="E1384" s="2" t="s">
        <v>68</v>
      </c>
      <c r="F1384" s="2" t="s">
        <v>77</v>
      </c>
      <c r="G1384" s="2" t="s">
        <v>160</v>
      </c>
      <c r="H1384" s="2" t="s">
        <v>185</v>
      </c>
      <c r="I1384" s="2">
        <v>5</v>
      </c>
      <c r="J1384" s="2">
        <v>1820.56</v>
      </c>
      <c r="K1384" s="6">
        <v>0.1</v>
      </c>
      <c r="L1384" s="2">
        <v>8192.52</v>
      </c>
      <c r="M1384" s="2" t="s">
        <v>74</v>
      </c>
      <c r="N1384" s="2" t="s">
        <v>48</v>
      </c>
      <c r="O1384" s="2" t="s">
        <v>90</v>
      </c>
      <c r="P1384" s="2" t="s">
        <v>50</v>
      </c>
      <c r="Q1384">
        <f t="shared" si="107"/>
        <v>9102.7999999999993</v>
      </c>
      <c r="R1384">
        <f t="shared" si="108"/>
        <v>8192.52</v>
      </c>
      <c r="U1384">
        <f t="shared" si="109"/>
        <v>7295.6662896825355</v>
      </c>
    </row>
    <row r="1385" spans="1:21" ht="15.75" customHeight="1" x14ac:dyDescent="0.3">
      <c r="A1385" s="2" t="s">
        <v>1656</v>
      </c>
      <c r="B1385" s="4" t="s">
        <v>149</v>
      </c>
      <c r="C1385" s="4" t="str">
        <f t="shared" si="105"/>
        <v>Wednesday</v>
      </c>
      <c r="D1385" s="4" t="str">
        <f t="shared" si="106"/>
        <v>Feb-2025</v>
      </c>
      <c r="E1385" s="2" t="s">
        <v>88</v>
      </c>
      <c r="F1385" s="2" t="s">
        <v>72</v>
      </c>
      <c r="G1385" s="2" t="s">
        <v>84</v>
      </c>
      <c r="H1385" s="2" t="s">
        <v>119</v>
      </c>
      <c r="I1385" s="2">
        <v>1</v>
      </c>
      <c r="J1385" s="2">
        <v>2526.4899999999998</v>
      </c>
      <c r="K1385" s="6">
        <v>0.23</v>
      </c>
      <c r="L1385" s="2">
        <v>1945.4</v>
      </c>
      <c r="M1385" s="2" t="s">
        <v>95</v>
      </c>
      <c r="N1385" s="2" t="s">
        <v>59</v>
      </c>
      <c r="O1385" s="2" t="s">
        <v>49</v>
      </c>
      <c r="P1385" s="2" t="s">
        <v>50</v>
      </c>
      <c r="Q1385">
        <f t="shared" si="107"/>
        <v>2526.4899999999998</v>
      </c>
      <c r="R1385">
        <f t="shared" si="108"/>
        <v>1945.3972999999999</v>
      </c>
      <c r="U1385">
        <f t="shared" si="109"/>
        <v>7935.7313319672139</v>
      </c>
    </row>
    <row r="1386" spans="1:21" ht="15.75" customHeight="1" x14ac:dyDescent="0.3">
      <c r="A1386" s="2" t="s">
        <v>1657</v>
      </c>
      <c r="B1386" s="4" t="s">
        <v>611</v>
      </c>
      <c r="C1386" s="4" t="str">
        <f t="shared" si="105"/>
        <v>Friday</v>
      </c>
      <c r="D1386" s="4" t="str">
        <f t="shared" si="106"/>
        <v>Feb-2025</v>
      </c>
      <c r="E1386" s="2" t="s">
        <v>88</v>
      </c>
      <c r="F1386" s="2" t="s">
        <v>44</v>
      </c>
      <c r="G1386" s="2" t="s">
        <v>84</v>
      </c>
      <c r="H1386" s="2" t="s">
        <v>89</v>
      </c>
      <c r="I1386" s="2">
        <v>1</v>
      </c>
      <c r="J1386" s="2">
        <v>4762.6000000000004</v>
      </c>
      <c r="K1386" s="6">
        <v>0.05</v>
      </c>
      <c r="L1386" s="2">
        <v>4524.47</v>
      </c>
      <c r="M1386" s="2" t="s">
        <v>64</v>
      </c>
      <c r="N1386" s="2" t="s">
        <v>59</v>
      </c>
      <c r="O1386" s="2" t="s">
        <v>90</v>
      </c>
      <c r="P1386" s="2" t="s">
        <v>50</v>
      </c>
      <c r="Q1386">
        <f t="shared" si="107"/>
        <v>4762.6000000000004</v>
      </c>
      <c r="R1386">
        <f t="shared" si="108"/>
        <v>4524.47</v>
      </c>
      <c r="U1386">
        <f t="shared" si="109"/>
        <v>7935.7313319672139</v>
      </c>
    </row>
    <row r="1387" spans="1:21" ht="15.75" customHeight="1" x14ac:dyDescent="0.3">
      <c r="A1387" s="2" t="s">
        <v>1658</v>
      </c>
      <c r="B1387" s="4" t="s">
        <v>350</v>
      </c>
      <c r="C1387" s="4" t="str">
        <f t="shared" si="105"/>
        <v>Saturday</v>
      </c>
      <c r="D1387" s="4" t="str">
        <f t="shared" si="106"/>
        <v>Apr-2025</v>
      </c>
      <c r="E1387" s="2" t="s">
        <v>53</v>
      </c>
      <c r="F1387" s="2" t="s">
        <v>54</v>
      </c>
      <c r="G1387" s="2" t="s">
        <v>99</v>
      </c>
      <c r="H1387" s="2" t="s">
        <v>122</v>
      </c>
      <c r="I1387" s="2">
        <v>4</v>
      </c>
      <c r="J1387" s="2">
        <v>4759.96</v>
      </c>
      <c r="K1387" s="6">
        <v>0.11</v>
      </c>
      <c r="L1387" s="2">
        <v>16945.46</v>
      </c>
      <c r="M1387" s="2" t="s">
        <v>95</v>
      </c>
      <c r="N1387" s="2" t="s">
        <v>65</v>
      </c>
      <c r="O1387" s="2" t="s">
        <v>60</v>
      </c>
      <c r="P1387" s="2" t="s">
        <v>50</v>
      </c>
      <c r="Q1387">
        <f t="shared" si="107"/>
        <v>19039.84</v>
      </c>
      <c r="R1387">
        <f t="shared" si="108"/>
        <v>16945.457600000002</v>
      </c>
      <c r="U1387">
        <f t="shared" si="109"/>
        <v>7560.0974409448818</v>
      </c>
    </row>
    <row r="1388" spans="1:21" ht="15.75" customHeight="1" x14ac:dyDescent="0.3">
      <c r="A1388" s="2" t="s">
        <v>1659</v>
      </c>
      <c r="B1388" s="4" t="s">
        <v>413</v>
      </c>
      <c r="C1388" s="4" t="str">
        <f t="shared" si="105"/>
        <v>Friday</v>
      </c>
      <c r="D1388" s="4" t="str">
        <f t="shared" si="106"/>
        <v>Mar-2025</v>
      </c>
      <c r="E1388" s="2" t="s">
        <v>43</v>
      </c>
      <c r="F1388" s="2" t="s">
        <v>44</v>
      </c>
      <c r="G1388" s="2" t="s">
        <v>57</v>
      </c>
      <c r="H1388" s="2" t="s">
        <v>58</v>
      </c>
      <c r="I1388" s="2">
        <v>2</v>
      </c>
      <c r="J1388" s="2">
        <v>1588.55</v>
      </c>
      <c r="K1388" s="6">
        <v>0.15</v>
      </c>
      <c r="L1388" s="2">
        <v>2700.53</v>
      </c>
      <c r="M1388" s="2" t="s">
        <v>74</v>
      </c>
      <c r="N1388" s="2" t="s">
        <v>65</v>
      </c>
      <c r="O1388" s="2" t="s">
        <v>60</v>
      </c>
      <c r="P1388" s="2" t="s">
        <v>50</v>
      </c>
      <c r="Q1388">
        <f t="shared" si="107"/>
        <v>3177.1</v>
      </c>
      <c r="R1388">
        <f t="shared" si="108"/>
        <v>2700.5349999999999</v>
      </c>
      <c r="U1388">
        <f t="shared" si="109"/>
        <v>7560.0974409448818</v>
      </c>
    </row>
    <row r="1389" spans="1:21" ht="15.75" customHeight="1" x14ac:dyDescent="0.3">
      <c r="A1389" s="2" t="s">
        <v>1660</v>
      </c>
      <c r="B1389" s="4" t="s">
        <v>254</v>
      </c>
      <c r="C1389" s="4" t="str">
        <f t="shared" si="105"/>
        <v>Tuesday</v>
      </c>
      <c r="D1389" s="4" t="str">
        <f t="shared" si="106"/>
        <v>May-2025</v>
      </c>
      <c r="E1389" s="2" t="s">
        <v>43</v>
      </c>
      <c r="F1389" s="2" t="s">
        <v>44</v>
      </c>
      <c r="G1389" s="2" t="s">
        <v>45</v>
      </c>
      <c r="H1389" s="2" t="s">
        <v>73</v>
      </c>
      <c r="I1389" s="2">
        <v>3</v>
      </c>
      <c r="J1389" s="2">
        <v>3533.09</v>
      </c>
      <c r="K1389" s="6">
        <v>0.22</v>
      </c>
      <c r="L1389" s="2">
        <v>8267.43</v>
      </c>
      <c r="M1389" s="2" t="s">
        <v>81</v>
      </c>
      <c r="N1389" s="2" t="s">
        <v>48</v>
      </c>
      <c r="O1389" s="2" t="s">
        <v>60</v>
      </c>
      <c r="P1389" s="2" t="s">
        <v>50</v>
      </c>
      <c r="Q1389">
        <f t="shared" si="107"/>
        <v>10599.27</v>
      </c>
      <c r="R1389">
        <f t="shared" si="108"/>
        <v>8267.4306000000015</v>
      </c>
      <c r="U1389">
        <f t="shared" si="109"/>
        <v>7295.6662896825355</v>
      </c>
    </row>
    <row r="1390" spans="1:21" ht="15.75" customHeight="1" x14ac:dyDescent="0.3">
      <c r="A1390" s="2" t="s">
        <v>1661</v>
      </c>
      <c r="B1390" s="4" t="s">
        <v>483</v>
      </c>
      <c r="C1390" s="4" t="str">
        <f t="shared" si="105"/>
        <v>Tuesday</v>
      </c>
      <c r="D1390" s="4" t="str">
        <f t="shared" si="106"/>
        <v>Jun-2025</v>
      </c>
      <c r="E1390" s="2" t="s">
        <v>83</v>
      </c>
      <c r="F1390" s="2" t="s">
        <v>54</v>
      </c>
      <c r="G1390" s="2" t="s">
        <v>57</v>
      </c>
      <c r="H1390" s="2" t="s">
        <v>58</v>
      </c>
      <c r="I1390" s="2">
        <v>1</v>
      </c>
      <c r="J1390" s="2">
        <v>4817.5600000000004</v>
      </c>
      <c r="K1390" s="6">
        <v>0.19</v>
      </c>
      <c r="L1390" s="2">
        <v>3902.22</v>
      </c>
      <c r="M1390" s="2" t="s">
        <v>95</v>
      </c>
      <c r="N1390" s="2" t="s">
        <v>65</v>
      </c>
      <c r="O1390" s="2" t="s">
        <v>90</v>
      </c>
      <c r="P1390" s="2" t="s">
        <v>50</v>
      </c>
      <c r="Q1390">
        <f t="shared" si="107"/>
        <v>4817.5600000000004</v>
      </c>
      <c r="R1390">
        <f t="shared" si="108"/>
        <v>3902.2236000000007</v>
      </c>
      <c r="U1390">
        <f t="shared" si="109"/>
        <v>7560.0974409448818</v>
      </c>
    </row>
    <row r="1391" spans="1:21" ht="15.75" customHeight="1" x14ac:dyDescent="0.3">
      <c r="A1391" s="2" t="s">
        <v>1662</v>
      </c>
      <c r="B1391" s="4" t="s">
        <v>363</v>
      </c>
      <c r="C1391" s="4" t="str">
        <f t="shared" si="105"/>
        <v>Tuesday</v>
      </c>
      <c r="D1391" s="4" t="str">
        <f t="shared" si="106"/>
        <v>Apr-2025</v>
      </c>
      <c r="E1391" s="2" t="s">
        <v>88</v>
      </c>
      <c r="F1391" s="2" t="s">
        <v>44</v>
      </c>
      <c r="G1391" s="2" t="s">
        <v>45</v>
      </c>
      <c r="H1391" s="2" t="s">
        <v>46</v>
      </c>
      <c r="I1391" s="2">
        <v>4</v>
      </c>
      <c r="J1391" s="2">
        <v>3770.36</v>
      </c>
      <c r="K1391" s="6">
        <v>0.06</v>
      </c>
      <c r="L1391" s="2">
        <v>14176.55</v>
      </c>
      <c r="M1391" s="2" t="s">
        <v>95</v>
      </c>
      <c r="N1391" s="2" t="s">
        <v>65</v>
      </c>
      <c r="O1391" s="2" t="s">
        <v>60</v>
      </c>
      <c r="P1391" s="2" t="s">
        <v>50</v>
      </c>
      <c r="Q1391">
        <f t="shared" si="107"/>
        <v>15081.44</v>
      </c>
      <c r="R1391">
        <f t="shared" si="108"/>
        <v>14176.553599999999</v>
      </c>
      <c r="U1391">
        <f t="shared" si="109"/>
        <v>7560.0974409448818</v>
      </c>
    </row>
    <row r="1392" spans="1:21" ht="15.75" customHeight="1" x14ac:dyDescent="0.3">
      <c r="A1392" s="2" t="s">
        <v>1663</v>
      </c>
      <c r="B1392" s="4" t="s">
        <v>365</v>
      </c>
      <c r="C1392" s="4" t="str">
        <f t="shared" si="105"/>
        <v>Monday</v>
      </c>
      <c r="D1392" s="4" t="str">
        <f t="shared" si="106"/>
        <v>Jan-2025</v>
      </c>
      <c r="E1392" s="2" t="s">
        <v>88</v>
      </c>
      <c r="F1392" s="2" t="s">
        <v>44</v>
      </c>
      <c r="G1392" s="2" t="s">
        <v>57</v>
      </c>
      <c r="H1392" s="2" t="s">
        <v>141</v>
      </c>
      <c r="I1392" s="2">
        <v>1</v>
      </c>
      <c r="J1392" s="2">
        <v>150.44</v>
      </c>
      <c r="K1392" s="6">
        <v>0.03</v>
      </c>
      <c r="L1392" s="2">
        <v>145.93</v>
      </c>
      <c r="M1392" s="2" t="s">
        <v>64</v>
      </c>
      <c r="N1392" s="2" t="s">
        <v>65</v>
      </c>
      <c r="O1392" s="2" t="s">
        <v>49</v>
      </c>
      <c r="P1392" s="2" t="s">
        <v>69</v>
      </c>
      <c r="Q1392">
        <f t="shared" si="107"/>
        <v>150.44</v>
      </c>
      <c r="R1392">
        <f t="shared" si="108"/>
        <v>145.92679999999999</v>
      </c>
      <c r="U1392">
        <f t="shared" si="109"/>
        <v>7560.0974409448818</v>
      </c>
    </row>
    <row r="1393" spans="1:21" ht="15.75" customHeight="1" x14ac:dyDescent="0.3">
      <c r="A1393" s="2" t="s">
        <v>1664</v>
      </c>
      <c r="B1393" s="4" t="s">
        <v>569</v>
      </c>
      <c r="C1393" s="4" t="str">
        <f t="shared" si="105"/>
        <v>Friday</v>
      </c>
      <c r="D1393" s="4" t="str">
        <f t="shared" si="106"/>
        <v>Apr-2025</v>
      </c>
      <c r="E1393" s="2" t="s">
        <v>68</v>
      </c>
      <c r="F1393" s="2" t="s">
        <v>44</v>
      </c>
      <c r="G1393" s="2" t="s">
        <v>84</v>
      </c>
      <c r="H1393" s="2" t="s">
        <v>93</v>
      </c>
      <c r="I1393" s="2">
        <v>3</v>
      </c>
      <c r="J1393" s="2">
        <v>3515.94</v>
      </c>
      <c r="K1393" s="6">
        <v>0.1</v>
      </c>
      <c r="L1393" s="2">
        <v>9493.0400000000009</v>
      </c>
      <c r="M1393" s="2" t="s">
        <v>47</v>
      </c>
      <c r="N1393" s="2" t="s">
        <v>65</v>
      </c>
      <c r="O1393" s="2" t="s">
        <v>49</v>
      </c>
      <c r="P1393" s="2" t="s">
        <v>50</v>
      </c>
      <c r="Q1393">
        <f t="shared" si="107"/>
        <v>10547.82</v>
      </c>
      <c r="R1393">
        <f t="shared" si="108"/>
        <v>9493.0380000000005</v>
      </c>
      <c r="U1393">
        <f t="shared" si="109"/>
        <v>7560.0974409448818</v>
      </c>
    </row>
    <row r="1394" spans="1:21" ht="15.75" customHeight="1" x14ac:dyDescent="0.3">
      <c r="A1394" s="2" t="s">
        <v>1665</v>
      </c>
      <c r="B1394" s="4" t="s">
        <v>754</v>
      </c>
      <c r="C1394" s="4" t="str">
        <f t="shared" si="105"/>
        <v>Tuesday</v>
      </c>
      <c r="D1394" s="4" t="str">
        <f t="shared" si="106"/>
        <v>Mar-2025</v>
      </c>
      <c r="E1394" s="2" t="s">
        <v>88</v>
      </c>
      <c r="F1394" s="2" t="s">
        <v>44</v>
      </c>
      <c r="G1394" s="2" t="s">
        <v>45</v>
      </c>
      <c r="H1394" s="2" t="s">
        <v>73</v>
      </c>
      <c r="I1394" s="2">
        <v>2</v>
      </c>
      <c r="J1394" s="2">
        <v>295.10000000000002</v>
      </c>
      <c r="K1394" s="6">
        <v>0.15</v>
      </c>
      <c r="L1394" s="2">
        <v>501.67</v>
      </c>
      <c r="M1394" s="2" t="s">
        <v>74</v>
      </c>
      <c r="N1394" s="2" t="s">
        <v>65</v>
      </c>
      <c r="O1394" s="2" t="s">
        <v>60</v>
      </c>
      <c r="P1394" s="2" t="s">
        <v>50</v>
      </c>
      <c r="Q1394">
        <f t="shared" si="107"/>
        <v>590.20000000000005</v>
      </c>
      <c r="R1394">
        <f t="shared" si="108"/>
        <v>501.67</v>
      </c>
      <c r="U1394">
        <f t="shared" si="109"/>
        <v>7560.0974409448818</v>
      </c>
    </row>
    <row r="1395" spans="1:21" ht="15.75" customHeight="1" x14ac:dyDescent="0.3">
      <c r="A1395" s="2" t="s">
        <v>1666</v>
      </c>
      <c r="B1395" s="4" t="s">
        <v>576</v>
      </c>
      <c r="C1395" s="4" t="str">
        <f t="shared" si="105"/>
        <v>Sunday</v>
      </c>
      <c r="D1395" s="4" t="str">
        <f t="shared" si="106"/>
        <v>Mar-2025</v>
      </c>
      <c r="E1395" s="2" t="s">
        <v>83</v>
      </c>
      <c r="F1395" s="2" t="s">
        <v>77</v>
      </c>
      <c r="G1395" s="2" t="s">
        <v>45</v>
      </c>
      <c r="H1395" s="2" t="s">
        <v>78</v>
      </c>
      <c r="I1395" s="2">
        <v>1</v>
      </c>
      <c r="J1395" s="2">
        <v>1997.79</v>
      </c>
      <c r="K1395" s="6">
        <v>0.19</v>
      </c>
      <c r="L1395" s="2">
        <v>1618.21</v>
      </c>
      <c r="M1395" s="2" t="s">
        <v>74</v>
      </c>
      <c r="N1395" s="2" t="s">
        <v>48</v>
      </c>
      <c r="O1395" s="2" t="s">
        <v>49</v>
      </c>
      <c r="P1395" s="2" t="s">
        <v>142</v>
      </c>
      <c r="Q1395">
        <f t="shared" si="107"/>
        <v>1997.79</v>
      </c>
      <c r="R1395">
        <f t="shared" si="108"/>
        <v>1618.2099000000001</v>
      </c>
      <c r="U1395">
        <f t="shared" si="109"/>
        <v>7295.6662896825355</v>
      </c>
    </row>
    <row r="1396" spans="1:21" ht="15.75" customHeight="1" x14ac:dyDescent="0.3">
      <c r="A1396" s="2" t="s">
        <v>1667</v>
      </c>
      <c r="B1396" s="4" t="s">
        <v>549</v>
      </c>
      <c r="C1396" s="4" t="str">
        <f t="shared" si="105"/>
        <v>Saturday</v>
      </c>
      <c r="D1396" s="4" t="str">
        <f t="shared" si="106"/>
        <v>Mar-2025</v>
      </c>
      <c r="E1396" s="2" t="s">
        <v>88</v>
      </c>
      <c r="F1396" s="2" t="s">
        <v>44</v>
      </c>
      <c r="G1396" s="2" t="s">
        <v>45</v>
      </c>
      <c r="H1396" s="2" t="s">
        <v>63</v>
      </c>
      <c r="I1396" s="2">
        <v>5</v>
      </c>
      <c r="J1396" s="2">
        <v>4243.1400000000003</v>
      </c>
      <c r="K1396" s="6">
        <v>0.06</v>
      </c>
      <c r="L1396" s="2">
        <v>19942.759999999998</v>
      </c>
      <c r="M1396" s="2" t="s">
        <v>47</v>
      </c>
      <c r="N1396" s="2" t="s">
        <v>65</v>
      </c>
      <c r="O1396" s="2" t="s">
        <v>60</v>
      </c>
      <c r="P1396" s="2" t="s">
        <v>50</v>
      </c>
      <c r="Q1396">
        <f t="shared" si="107"/>
        <v>21215.7</v>
      </c>
      <c r="R1396">
        <f t="shared" si="108"/>
        <v>19942.757999999998</v>
      </c>
      <c r="U1396">
        <f t="shared" si="109"/>
        <v>7560.0974409448818</v>
      </c>
    </row>
    <row r="1397" spans="1:21" ht="15.75" customHeight="1" x14ac:dyDescent="0.3">
      <c r="A1397" s="2" t="s">
        <v>1668</v>
      </c>
      <c r="B1397" s="4" t="s">
        <v>297</v>
      </c>
      <c r="C1397" s="4" t="str">
        <f t="shared" si="105"/>
        <v>Thursday</v>
      </c>
      <c r="D1397" s="4" t="str">
        <f t="shared" si="106"/>
        <v>Mar-2025</v>
      </c>
      <c r="E1397" s="2" t="s">
        <v>68</v>
      </c>
      <c r="F1397" s="2" t="s">
        <v>44</v>
      </c>
      <c r="G1397" s="2" t="s">
        <v>99</v>
      </c>
      <c r="H1397" s="2" t="s">
        <v>122</v>
      </c>
      <c r="I1397" s="2">
        <v>4</v>
      </c>
      <c r="J1397" s="2">
        <v>2531.11</v>
      </c>
      <c r="K1397" s="6">
        <v>0.2</v>
      </c>
      <c r="L1397" s="2">
        <v>8099.55</v>
      </c>
      <c r="M1397" s="2" t="s">
        <v>64</v>
      </c>
      <c r="N1397" s="2" t="s">
        <v>48</v>
      </c>
      <c r="O1397" s="2" t="s">
        <v>60</v>
      </c>
      <c r="P1397" s="2" t="s">
        <v>50</v>
      </c>
      <c r="Q1397">
        <f t="shared" si="107"/>
        <v>10124.44</v>
      </c>
      <c r="R1397">
        <f t="shared" si="108"/>
        <v>8099.5520000000006</v>
      </c>
      <c r="U1397">
        <f t="shared" si="109"/>
        <v>7295.6662896825355</v>
      </c>
    </row>
    <row r="1398" spans="1:21" ht="15.75" customHeight="1" x14ac:dyDescent="0.3">
      <c r="A1398" s="2" t="s">
        <v>1669</v>
      </c>
      <c r="B1398" s="4" t="s">
        <v>265</v>
      </c>
      <c r="C1398" s="4" t="str">
        <f t="shared" si="105"/>
        <v>Tuesday</v>
      </c>
      <c r="D1398" s="4" t="str">
        <f t="shared" si="106"/>
        <v>May-2025</v>
      </c>
      <c r="E1398" s="2" t="s">
        <v>83</v>
      </c>
      <c r="F1398" s="2" t="s">
        <v>44</v>
      </c>
      <c r="G1398" s="2" t="s">
        <v>160</v>
      </c>
      <c r="H1398" s="2" t="s">
        <v>193</v>
      </c>
      <c r="I1398" s="2">
        <v>3</v>
      </c>
      <c r="J1398" s="2">
        <v>2237.83</v>
      </c>
      <c r="K1398" s="6">
        <v>0.18</v>
      </c>
      <c r="L1398" s="2">
        <v>5505.06</v>
      </c>
      <c r="M1398" s="2" t="s">
        <v>74</v>
      </c>
      <c r="N1398" s="2" t="s">
        <v>48</v>
      </c>
      <c r="O1398" s="2" t="s">
        <v>90</v>
      </c>
      <c r="P1398" s="2" t="s">
        <v>50</v>
      </c>
      <c r="Q1398">
        <f t="shared" si="107"/>
        <v>6713.49</v>
      </c>
      <c r="R1398">
        <f t="shared" si="108"/>
        <v>5505.0618000000004</v>
      </c>
      <c r="U1398">
        <f t="shared" si="109"/>
        <v>7295.6662896825355</v>
      </c>
    </row>
    <row r="1399" spans="1:21" ht="15.75" customHeight="1" x14ac:dyDescent="0.3">
      <c r="A1399" s="2" t="s">
        <v>1670</v>
      </c>
      <c r="B1399" s="4" t="s">
        <v>431</v>
      </c>
      <c r="C1399" s="4" t="str">
        <f t="shared" si="105"/>
        <v>Thursday</v>
      </c>
      <c r="D1399" s="4" t="str">
        <f t="shared" si="106"/>
        <v>Jan-2025</v>
      </c>
      <c r="E1399" s="2" t="s">
        <v>83</v>
      </c>
      <c r="F1399" s="2" t="s">
        <v>77</v>
      </c>
      <c r="G1399" s="2" t="s">
        <v>160</v>
      </c>
      <c r="H1399" s="2" t="s">
        <v>185</v>
      </c>
      <c r="I1399" s="2">
        <v>2</v>
      </c>
      <c r="J1399" s="2">
        <v>692.95</v>
      </c>
      <c r="K1399" s="6">
        <v>0.04</v>
      </c>
      <c r="L1399" s="2">
        <v>1330.46</v>
      </c>
      <c r="M1399" s="2" t="s">
        <v>64</v>
      </c>
      <c r="N1399" s="2" t="s">
        <v>48</v>
      </c>
      <c r="O1399" s="2" t="s">
        <v>49</v>
      </c>
      <c r="P1399" s="2" t="s">
        <v>50</v>
      </c>
      <c r="Q1399">
        <f t="shared" si="107"/>
        <v>1385.9</v>
      </c>
      <c r="R1399">
        <f t="shared" si="108"/>
        <v>1330.4639999999999</v>
      </c>
      <c r="U1399">
        <f t="shared" si="109"/>
        <v>7295.6662896825355</v>
      </c>
    </row>
    <row r="1400" spans="1:21" ht="15.75" customHeight="1" x14ac:dyDescent="0.3">
      <c r="A1400" s="2" t="s">
        <v>1671</v>
      </c>
      <c r="B1400" s="4" t="s">
        <v>245</v>
      </c>
      <c r="C1400" s="4" t="str">
        <f t="shared" si="105"/>
        <v>Wednesday</v>
      </c>
      <c r="D1400" s="4" t="str">
        <f t="shared" si="106"/>
        <v>Jun-2025</v>
      </c>
      <c r="E1400" s="2" t="s">
        <v>68</v>
      </c>
      <c r="F1400" s="2" t="s">
        <v>54</v>
      </c>
      <c r="G1400" s="2" t="s">
        <v>84</v>
      </c>
      <c r="H1400" s="2" t="s">
        <v>89</v>
      </c>
      <c r="I1400" s="2">
        <v>1</v>
      </c>
      <c r="J1400" s="2">
        <v>4857.24</v>
      </c>
      <c r="K1400" s="6">
        <v>0.16</v>
      </c>
      <c r="L1400" s="2">
        <v>4080.08</v>
      </c>
      <c r="M1400" s="2" t="s">
        <v>81</v>
      </c>
      <c r="N1400" s="2" t="s">
        <v>65</v>
      </c>
      <c r="O1400" s="2" t="s">
        <v>49</v>
      </c>
      <c r="P1400" s="2" t="s">
        <v>50</v>
      </c>
      <c r="Q1400">
        <f t="shared" si="107"/>
        <v>4857.24</v>
      </c>
      <c r="R1400">
        <f t="shared" si="108"/>
        <v>4080.0815999999995</v>
      </c>
      <c r="U1400">
        <f t="shared" si="109"/>
        <v>7560.0974409448818</v>
      </c>
    </row>
    <row r="1401" spans="1:21" ht="15.75" customHeight="1" x14ac:dyDescent="0.3">
      <c r="A1401" s="2" t="s">
        <v>1672</v>
      </c>
      <c r="B1401" s="4" t="s">
        <v>163</v>
      </c>
      <c r="C1401" s="4" t="str">
        <f t="shared" si="105"/>
        <v>Monday</v>
      </c>
      <c r="D1401" s="4" t="str">
        <f t="shared" si="106"/>
        <v>Feb-2025</v>
      </c>
      <c r="E1401" s="2" t="s">
        <v>88</v>
      </c>
      <c r="F1401" s="2" t="s">
        <v>44</v>
      </c>
      <c r="G1401" s="2" t="s">
        <v>45</v>
      </c>
      <c r="H1401" s="2" t="s">
        <v>78</v>
      </c>
      <c r="I1401" s="2">
        <v>2</v>
      </c>
      <c r="J1401" s="2">
        <v>3758.55</v>
      </c>
      <c r="K1401" s="6">
        <v>0.1</v>
      </c>
      <c r="L1401" s="2">
        <v>6765.39</v>
      </c>
      <c r="M1401" s="2" t="s">
        <v>47</v>
      </c>
      <c r="N1401" s="2" t="s">
        <v>65</v>
      </c>
      <c r="O1401" s="2" t="s">
        <v>60</v>
      </c>
      <c r="P1401" s="2" t="s">
        <v>50</v>
      </c>
      <c r="Q1401">
        <f t="shared" si="107"/>
        <v>7517.1</v>
      </c>
      <c r="R1401">
        <f t="shared" si="108"/>
        <v>6765.39</v>
      </c>
      <c r="U1401">
        <f t="shared" si="109"/>
        <v>7560.0974409448818</v>
      </c>
    </row>
    <row r="1402" spans="1:21" ht="15.75" customHeight="1" x14ac:dyDescent="0.3">
      <c r="A1402" s="2" t="s">
        <v>1673</v>
      </c>
      <c r="B1402" s="4" t="s">
        <v>549</v>
      </c>
      <c r="C1402" s="4" t="str">
        <f t="shared" si="105"/>
        <v>Saturday</v>
      </c>
      <c r="D1402" s="4" t="str">
        <f t="shared" si="106"/>
        <v>Mar-2025</v>
      </c>
      <c r="E1402" s="2" t="s">
        <v>68</v>
      </c>
      <c r="F1402" s="2" t="s">
        <v>72</v>
      </c>
      <c r="G1402" s="2" t="s">
        <v>45</v>
      </c>
      <c r="H1402" s="2" t="s">
        <v>46</v>
      </c>
      <c r="I1402" s="2">
        <v>5</v>
      </c>
      <c r="J1402" s="2">
        <v>143.4</v>
      </c>
      <c r="K1402" s="6">
        <v>0.22</v>
      </c>
      <c r="L1402" s="2">
        <v>559.26</v>
      </c>
      <c r="M1402" s="2" t="s">
        <v>81</v>
      </c>
      <c r="N1402" s="2" t="s">
        <v>59</v>
      </c>
      <c r="O1402" s="2" t="s">
        <v>90</v>
      </c>
      <c r="P1402" s="2" t="s">
        <v>69</v>
      </c>
      <c r="Q1402">
        <f t="shared" si="107"/>
        <v>717</v>
      </c>
      <c r="R1402">
        <f t="shared" si="108"/>
        <v>559.26</v>
      </c>
      <c r="U1402">
        <f t="shared" si="109"/>
        <v>7935.7313319672139</v>
      </c>
    </row>
    <row r="1403" spans="1:21" ht="15.75" customHeight="1" x14ac:dyDescent="0.3">
      <c r="A1403" s="2" t="s">
        <v>1674</v>
      </c>
      <c r="B1403" s="4" t="s">
        <v>576</v>
      </c>
      <c r="C1403" s="4" t="str">
        <f t="shared" si="105"/>
        <v>Sunday</v>
      </c>
      <c r="D1403" s="4" t="str">
        <f t="shared" si="106"/>
        <v>Mar-2025</v>
      </c>
      <c r="E1403" s="2" t="s">
        <v>88</v>
      </c>
      <c r="F1403" s="2" t="s">
        <v>44</v>
      </c>
      <c r="G1403" s="2" t="s">
        <v>84</v>
      </c>
      <c r="H1403" s="2" t="s">
        <v>119</v>
      </c>
      <c r="I1403" s="2">
        <v>4</v>
      </c>
      <c r="J1403" s="2">
        <v>1149.2</v>
      </c>
      <c r="K1403" s="6">
        <v>0.04</v>
      </c>
      <c r="L1403" s="2">
        <v>4412.93</v>
      </c>
      <c r="M1403" s="2" t="s">
        <v>74</v>
      </c>
      <c r="N1403" s="2" t="s">
        <v>65</v>
      </c>
      <c r="O1403" s="2" t="s">
        <v>49</v>
      </c>
      <c r="P1403" s="2" t="s">
        <v>50</v>
      </c>
      <c r="Q1403">
        <f t="shared" si="107"/>
        <v>4596.8</v>
      </c>
      <c r="R1403">
        <f t="shared" si="108"/>
        <v>4412.9279999999999</v>
      </c>
      <c r="U1403">
        <f t="shared" si="109"/>
        <v>7560.0974409448818</v>
      </c>
    </row>
    <row r="1404" spans="1:21" ht="15.75" customHeight="1" x14ac:dyDescent="0.3">
      <c r="A1404" s="2" t="s">
        <v>1675</v>
      </c>
      <c r="B1404" s="4" t="s">
        <v>832</v>
      </c>
      <c r="C1404" s="4" t="str">
        <f t="shared" si="105"/>
        <v>Saturday</v>
      </c>
      <c r="D1404" s="4" t="str">
        <f t="shared" si="106"/>
        <v>May-2025</v>
      </c>
      <c r="E1404" s="2" t="s">
        <v>53</v>
      </c>
      <c r="F1404" s="2" t="s">
        <v>72</v>
      </c>
      <c r="G1404" s="2" t="s">
        <v>99</v>
      </c>
      <c r="H1404" s="2" t="s">
        <v>122</v>
      </c>
      <c r="I1404" s="2">
        <v>1</v>
      </c>
      <c r="J1404" s="2">
        <v>2874.17</v>
      </c>
      <c r="K1404" s="6">
        <v>0.06</v>
      </c>
      <c r="L1404" s="2">
        <v>2701.72</v>
      </c>
      <c r="M1404" s="2" t="s">
        <v>74</v>
      </c>
      <c r="N1404" s="2" t="s">
        <v>59</v>
      </c>
      <c r="O1404" s="2" t="s">
        <v>60</v>
      </c>
      <c r="P1404" s="2" t="s">
        <v>69</v>
      </c>
      <c r="Q1404">
        <f t="shared" si="107"/>
        <v>2874.17</v>
      </c>
      <c r="R1404">
        <f t="shared" si="108"/>
        <v>2701.7197999999999</v>
      </c>
      <c r="U1404">
        <f t="shared" si="109"/>
        <v>7935.7313319672139</v>
      </c>
    </row>
    <row r="1405" spans="1:21" ht="15.75" customHeight="1" x14ac:dyDescent="0.3">
      <c r="A1405" s="2" t="s">
        <v>1676</v>
      </c>
      <c r="B1405" s="4" t="s">
        <v>330</v>
      </c>
      <c r="C1405" s="4" t="str">
        <f t="shared" si="105"/>
        <v>Wednesday</v>
      </c>
      <c r="D1405" s="4" t="str">
        <f t="shared" si="106"/>
        <v>Apr-2025</v>
      </c>
      <c r="E1405" s="2" t="s">
        <v>53</v>
      </c>
      <c r="F1405" s="2" t="s">
        <v>72</v>
      </c>
      <c r="G1405" s="2" t="s">
        <v>160</v>
      </c>
      <c r="H1405" s="2" t="s">
        <v>185</v>
      </c>
      <c r="I1405" s="2">
        <v>3</v>
      </c>
      <c r="J1405" s="2">
        <v>3925.1</v>
      </c>
      <c r="K1405" s="6">
        <v>0.01</v>
      </c>
      <c r="L1405" s="2">
        <v>11657.55</v>
      </c>
      <c r="M1405" s="2" t="s">
        <v>74</v>
      </c>
      <c r="N1405" s="2" t="s">
        <v>48</v>
      </c>
      <c r="O1405" s="2" t="s">
        <v>49</v>
      </c>
      <c r="P1405" s="2" t="s">
        <v>50</v>
      </c>
      <c r="Q1405">
        <f t="shared" si="107"/>
        <v>11775.3</v>
      </c>
      <c r="R1405">
        <f t="shared" si="108"/>
        <v>11657.546999999999</v>
      </c>
      <c r="U1405">
        <f t="shared" si="109"/>
        <v>7295.6662896825355</v>
      </c>
    </row>
    <row r="1406" spans="1:21" ht="15.75" customHeight="1" x14ac:dyDescent="0.3">
      <c r="A1406" s="2" t="s">
        <v>1677</v>
      </c>
      <c r="B1406" s="4" t="s">
        <v>658</v>
      </c>
      <c r="C1406" s="4" t="str">
        <f t="shared" si="105"/>
        <v>Thursday</v>
      </c>
      <c r="D1406" s="4" t="str">
        <f t="shared" si="106"/>
        <v>Feb-2025</v>
      </c>
      <c r="E1406" s="2" t="s">
        <v>88</v>
      </c>
      <c r="F1406" s="2" t="s">
        <v>77</v>
      </c>
      <c r="G1406" s="2" t="s">
        <v>57</v>
      </c>
      <c r="H1406" s="2" t="s">
        <v>110</v>
      </c>
      <c r="I1406" s="2">
        <v>5</v>
      </c>
      <c r="J1406" s="2">
        <v>4454.8500000000004</v>
      </c>
      <c r="K1406" s="6">
        <v>0.16</v>
      </c>
      <c r="L1406" s="2">
        <v>18710.37</v>
      </c>
      <c r="M1406" s="2" t="s">
        <v>74</v>
      </c>
      <c r="N1406" s="2" t="s">
        <v>59</v>
      </c>
      <c r="O1406" s="2" t="s">
        <v>49</v>
      </c>
      <c r="P1406" s="2" t="s">
        <v>50</v>
      </c>
      <c r="Q1406">
        <f t="shared" si="107"/>
        <v>22274.25</v>
      </c>
      <c r="R1406">
        <f t="shared" si="108"/>
        <v>18710.37</v>
      </c>
      <c r="U1406">
        <f t="shared" si="109"/>
        <v>7935.7313319672139</v>
      </c>
    </row>
    <row r="1407" spans="1:21" ht="15.75" customHeight="1" x14ac:dyDescent="0.3">
      <c r="A1407" s="2" t="s">
        <v>1678</v>
      </c>
      <c r="B1407" s="4" t="s">
        <v>237</v>
      </c>
      <c r="C1407" s="4" t="str">
        <f t="shared" si="105"/>
        <v>Sunday</v>
      </c>
      <c r="D1407" s="4" t="str">
        <f t="shared" si="106"/>
        <v>May-2025</v>
      </c>
      <c r="E1407" s="2" t="s">
        <v>83</v>
      </c>
      <c r="F1407" s="2" t="s">
        <v>77</v>
      </c>
      <c r="G1407" s="2" t="s">
        <v>57</v>
      </c>
      <c r="H1407" s="2" t="s">
        <v>58</v>
      </c>
      <c r="I1407" s="2">
        <v>5</v>
      </c>
      <c r="J1407" s="2">
        <v>251.48</v>
      </c>
      <c r="K1407" s="6">
        <v>0.02</v>
      </c>
      <c r="L1407" s="2">
        <v>1232.25</v>
      </c>
      <c r="M1407" s="2" t="s">
        <v>95</v>
      </c>
      <c r="N1407" s="2" t="s">
        <v>65</v>
      </c>
      <c r="O1407" s="2" t="s">
        <v>90</v>
      </c>
      <c r="P1407" s="2" t="s">
        <v>142</v>
      </c>
      <c r="Q1407">
        <f t="shared" si="107"/>
        <v>1257.3999999999999</v>
      </c>
      <c r="R1407">
        <f t="shared" si="108"/>
        <v>1232.252</v>
      </c>
      <c r="U1407">
        <f t="shared" si="109"/>
        <v>7560.0974409448818</v>
      </c>
    </row>
    <row r="1408" spans="1:21" ht="15.75" customHeight="1" x14ac:dyDescent="0.3">
      <c r="A1408" s="2" t="s">
        <v>1679</v>
      </c>
      <c r="B1408" s="4" t="s">
        <v>313</v>
      </c>
      <c r="C1408" s="4" t="str">
        <f t="shared" si="105"/>
        <v>Friday</v>
      </c>
      <c r="D1408" s="4" t="str">
        <f t="shared" si="106"/>
        <v>Mar-2025</v>
      </c>
      <c r="E1408" s="2" t="s">
        <v>43</v>
      </c>
      <c r="F1408" s="2" t="s">
        <v>72</v>
      </c>
      <c r="G1408" s="2" t="s">
        <v>45</v>
      </c>
      <c r="H1408" s="2" t="s">
        <v>63</v>
      </c>
      <c r="I1408" s="2">
        <v>4</v>
      </c>
      <c r="J1408" s="2">
        <v>3285.82</v>
      </c>
      <c r="K1408" s="6">
        <v>0.25</v>
      </c>
      <c r="L1408" s="2">
        <v>9857.4599999999991</v>
      </c>
      <c r="M1408" s="2" t="s">
        <v>74</v>
      </c>
      <c r="N1408" s="2" t="s">
        <v>65</v>
      </c>
      <c r="O1408" s="2" t="s">
        <v>60</v>
      </c>
      <c r="P1408" s="2" t="s">
        <v>142</v>
      </c>
      <c r="Q1408">
        <f t="shared" si="107"/>
        <v>13143.28</v>
      </c>
      <c r="R1408">
        <f t="shared" si="108"/>
        <v>9857.4600000000009</v>
      </c>
      <c r="U1408">
        <f t="shared" si="109"/>
        <v>7560.0974409448818</v>
      </c>
    </row>
    <row r="1409" spans="1:21" ht="15.75" customHeight="1" x14ac:dyDescent="0.3">
      <c r="A1409" s="2" t="s">
        <v>1680</v>
      </c>
      <c r="B1409" s="4" t="s">
        <v>151</v>
      </c>
      <c r="C1409" s="4" t="str">
        <f t="shared" si="105"/>
        <v>Monday</v>
      </c>
      <c r="D1409" s="4" t="str">
        <f t="shared" si="106"/>
        <v>Jun-2025</v>
      </c>
      <c r="E1409" s="2" t="s">
        <v>43</v>
      </c>
      <c r="F1409" s="2" t="s">
        <v>77</v>
      </c>
      <c r="G1409" s="2" t="s">
        <v>57</v>
      </c>
      <c r="H1409" s="2" t="s">
        <v>58</v>
      </c>
      <c r="I1409" s="2">
        <v>4</v>
      </c>
      <c r="J1409" s="2">
        <v>1991.86</v>
      </c>
      <c r="K1409" s="6">
        <v>0.22</v>
      </c>
      <c r="L1409" s="2">
        <v>6214.6</v>
      </c>
      <c r="M1409" s="2" t="s">
        <v>74</v>
      </c>
      <c r="N1409" s="2" t="s">
        <v>59</v>
      </c>
      <c r="O1409" s="2" t="s">
        <v>49</v>
      </c>
      <c r="P1409" s="2" t="s">
        <v>50</v>
      </c>
      <c r="Q1409">
        <f t="shared" si="107"/>
        <v>7967.44</v>
      </c>
      <c r="R1409">
        <f t="shared" si="108"/>
        <v>6214.6031999999996</v>
      </c>
      <c r="U1409">
        <f t="shared" si="109"/>
        <v>7935.7313319672139</v>
      </c>
    </row>
    <row r="1410" spans="1:21" ht="15.75" customHeight="1" x14ac:dyDescent="0.3">
      <c r="A1410" s="2" t="s">
        <v>1681</v>
      </c>
      <c r="B1410" s="4" t="s">
        <v>157</v>
      </c>
      <c r="C1410" s="4" t="str">
        <f t="shared" si="105"/>
        <v>Friday</v>
      </c>
      <c r="D1410" s="4" t="str">
        <f t="shared" si="106"/>
        <v>May-2025</v>
      </c>
      <c r="E1410" s="2" t="s">
        <v>43</v>
      </c>
      <c r="F1410" s="2" t="s">
        <v>72</v>
      </c>
      <c r="G1410" s="2" t="s">
        <v>45</v>
      </c>
      <c r="H1410" s="2" t="s">
        <v>73</v>
      </c>
      <c r="I1410" s="2">
        <v>5</v>
      </c>
      <c r="J1410" s="2">
        <v>3193.69</v>
      </c>
      <c r="K1410" s="6">
        <v>0.06</v>
      </c>
      <c r="L1410" s="2">
        <v>15010.34</v>
      </c>
      <c r="M1410" s="2" t="s">
        <v>64</v>
      </c>
      <c r="N1410" s="2" t="s">
        <v>59</v>
      </c>
      <c r="O1410" s="2" t="s">
        <v>60</v>
      </c>
      <c r="P1410" s="2" t="s">
        <v>69</v>
      </c>
      <c r="Q1410">
        <f t="shared" si="107"/>
        <v>15968.45</v>
      </c>
      <c r="R1410">
        <f t="shared" si="108"/>
        <v>15010.342999999999</v>
      </c>
      <c r="U1410">
        <f t="shared" si="109"/>
        <v>7935.7313319672139</v>
      </c>
    </row>
    <row r="1411" spans="1:21" ht="15.75" customHeight="1" x14ac:dyDescent="0.3">
      <c r="A1411" s="2" t="s">
        <v>1682</v>
      </c>
      <c r="B1411" s="4" t="s">
        <v>494</v>
      </c>
      <c r="C1411" s="4" t="str">
        <f t="shared" ref="C1411:C1474" si="110">TEXT(B1411,"dddd")</f>
        <v>Saturday</v>
      </c>
      <c r="D1411" s="4" t="str">
        <f t="shared" ref="D1411:D1474" si="111">TEXT(B1411,"MMM-YYYY")</f>
        <v>Apr-2025</v>
      </c>
      <c r="E1411" s="2" t="s">
        <v>43</v>
      </c>
      <c r="F1411" s="2" t="s">
        <v>72</v>
      </c>
      <c r="G1411" s="2" t="s">
        <v>57</v>
      </c>
      <c r="H1411" s="2" t="s">
        <v>110</v>
      </c>
      <c r="I1411" s="2">
        <v>5</v>
      </c>
      <c r="J1411" s="2">
        <v>1037.21</v>
      </c>
      <c r="K1411" s="6">
        <v>0.24</v>
      </c>
      <c r="L1411" s="2">
        <v>3941.4</v>
      </c>
      <c r="M1411" s="2" t="s">
        <v>81</v>
      </c>
      <c r="N1411" s="2" t="s">
        <v>48</v>
      </c>
      <c r="O1411" s="2" t="s">
        <v>90</v>
      </c>
      <c r="P1411" s="2" t="s">
        <v>50</v>
      </c>
      <c r="Q1411">
        <f t="shared" ref="Q1411:Q1474" si="112">J1411*I1411</f>
        <v>5186.05</v>
      </c>
      <c r="R1411">
        <f t="shared" ref="R1411:R1474" si="113">Q1411*(1-K1411)</f>
        <v>3941.3980000000001</v>
      </c>
      <c r="U1411">
        <f t="shared" ref="U1411:U1474" si="114">AVERAGEIFS($Q$2:$Q$1501,$N$2:$N$1501,N1411)</f>
        <v>7295.6662896825355</v>
      </c>
    </row>
    <row r="1412" spans="1:21" ht="15.75" customHeight="1" x14ac:dyDescent="0.3">
      <c r="A1412" s="2" t="s">
        <v>1683</v>
      </c>
      <c r="B1412" s="4" t="s">
        <v>710</v>
      </c>
      <c r="C1412" s="4" t="str">
        <f t="shared" si="110"/>
        <v>Friday</v>
      </c>
      <c r="D1412" s="4" t="str">
        <f t="shared" si="111"/>
        <v>Jan-2025</v>
      </c>
      <c r="E1412" s="2" t="s">
        <v>43</v>
      </c>
      <c r="F1412" s="2" t="s">
        <v>72</v>
      </c>
      <c r="G1412" s="2" t="s">
        <v>84</v>
      </c>
      <c r="H1412" s="2" t="s">
        <v>89</v>
      </c>
      <c r="I1412" s="2">
        <v>2</v>
      </c>
      <c r="J1412" s="2">
        <v>3864.74</v>
      </c>
      <c r="K1412" s="6">
        <v>0.22</v>
      </c>
      <c r="L1412" s="2">
        <v>6028.99</v>
      </c>
      <c r="M1412" s="2" t="s">
        <v>64</v>
      </c>
      <c r="N1412" s="2" t="s">
        <v>65</v>
      </c>
      <c r="O1412" s="2" t="s">
        <v>90</v>
      </c>
      <c r="P1412" s="2" t="s">
        <v>50</v>
      </c>
      <c r="Q1412">
        <f t="shared" si="112"/>
        <v>7729.48</v>
      </c>
      <c r="R1412">
        <f t="shared" si="113"/>
        <v>6028.9943999999996</v>
      </c>
      <c r="U1412">
        <f t="shared" si="114"/>
        <v>7560.0974409448818</v>
      </c>
    </row>
    <row r="1413" spans="1:21" ht="15.75" customHeight="1" x14ac:dyDescent="0.3">
      <c r="A1413" s="2" t="s">
        <v>1684</v>
      </c>
      <c r="B1413" s="4" t="s">
        <v>252</v>
      </c>
      <c r="C1413" s="4" t="str">
        <f t="shared" si="110"/>
        <v>Tuesday</v>
      </c>
      <c r="D1413" s="4" t="str">
        <f t="shared" si="111"/>
        <v>Apr-2025</v>
      </c>
      <c r="E1413" s="2" t="s">
        <v>88</v>
      </c>
      <c r="F1413" s="2" t="s">
        <v>77</v>
      </c>
      <c r="G1413" s="2" t="s">
        <v>160</v>
      </c>
      <c r="H1413" s="2" t="s">
        <v>180</v>
      </c>
      <c r="I1413" s="2">
        <v>5</v>
      </c>
      <c r="J1413" s="2">
        <v>949.74</v>
      </c>
      <c r="K1413" s="6">
        <v>0.18</v>
      </c>
      <c r="L1413" s="2">
        <v>3893.93</v>
      </c>
      <c r="M1413" s="2" t="s">
        <v>74</v>
      </c>
      <c r="N1413" s="2" t="s">
        <v>59</v>
      </c>
      <c r="O1413" s="2" t="s">
        <v>60</v>
      </c>
      <c r="P1413" s="2" t="s">
        <v>50</v>
      </c>
      <c r="Q1413">
        <f t="shared" si="112"/>
        <v>4748.7</v>
      </c>
      <c r="R1413">
        <f t="shared" si="113"/>
        <v>3893.9340000000002</v>
      </c>
      <c r="U1413">
        <f t="shared" si="114"/>
        <v>7935.7313319672139</v>
      </c>
    </row>
    <row r="1414" spans="1:21" ht="15.75" customHeight="1" x14ac:dyDescent="0.3">
      <c r="A1414" s="2" t="s">
        <v>1685</v>
      </c>
      <c r="B1414" s="4" t="s">
        <v>365</v>
      </c>
      <c r="C1414" s="4" t="str">
        <f t="shared" si="110"/>
        <v>Monday</v>
      </c>
      <c r="D1414" s="4" t="str">
        <f t="shared" si="111"/>
        <v>Jan-2025</v>
      </c>
      <c r="E1414" s="2" t="s">
        <v>83</v>
      </c>
      <c r="F1414" s="2" t="s">
        <v>54</v>
      </c>
      <c r="G1414" s="2" t="s">
        <v>160</v>
      </c>
      <c r="H1414" s="2" t="s">
        <v>161</v>
      </c>
      <c r="I1414" s="2">
        <v>4</v>
      </c>
      <c r="J1414" s="2">
        <v>2473.2800000000002</v>
      </c>
      <c r="K1414" s="6">
        <v>7.0000000000000007E-2</v>
      </c>
      <c r="L1414" s="2">
        <v>9200.6</v>
      </c>
      <c r="M1414" s="2" t="s">
        <v>81</v>
      </c>
      <c r="N1414" s="2" t="s">
        <v>48</v>
      </c>
      <c r="O1414" s="2" t="s">
        <v>49</v>
      </c>
      <c r="P1414" s="2" t="s">
        <v>50</v>
      </c>
      <c r="Q1414">
        <f t="shared" si="112"/>
        <v>9893.1200000000008</v>
      </c>
      <c r="R1414">
        <f t="shared" si="113"/>
        <v>9200.6016</v>
      </c>
      <c r="U1414">
        <f t="shared" si="114"/>
        <v>7295.6662896825355</v>
      </c>
    </row>
    <row r="1415" spans="1:21" ht="15.75" customHeight="1" x14ac:dyDescent="0.3">
      <c r="A1415" s="2" t="s">
        <v>1686</v>
      </c>
      <c r="B1415" s="4" t="s">
        <v>311</v>
      </c>
      <c r="C1415" s="4" t="str">
        <f t="shared" si="110"/>
        <v>Wednesday</v>
      </c>
      <c r="D1415" s="4" t="str">
        <f t="shared" si="111"/>
        <v>Mar-2025</v>
      </c>
      <c r="E1415" s="2" t="s">
        <v>68</v>
      </c>
      <c r="F1415" s="2" t="s">
        <v>44</v>
      </c>
      <c r="G1415" s="2" t="s">
        <v>99</v>
      </c>
      <c r="H1415" s="2" t="s">
        <v>107</v>
      </c>
      <c r="I1415" s="2">
        <v>1</v>
      </c>
      <c r="J1415" s="2">
        <v>4835.92</v>
      </c>
      <c r="K1415" s="6">
        <v>0.2</v>
      </c>
      <c r="L1415" s="2">
        <v>3868.74</v>
      </c>
      <c r="M1415" s="2" t="s">
        <v>95</v>
      </c>
      <c r="N1415" s="2" t="s">
        <v>65</v>
      </c>
      <c r="O1415" s="2" t="s">
        <v>60</v>
      </c>
      <c r="P1415" s="2" t="s">
        <v>50</v>
      </c>
      <c r="Q1415">
        <f t="shared" si="112"/>
        <v>4835.92</v>
      </c>
      <c r="R1415">
        <f t="shared" si="113"/>
        <v>3868.7360000000003</v>
      </c>
      <c r="U1415">
        <f t="shared" si="114"/>
        <v>7560.0974409448818</v>
      </c>
    </row>
    <row r="1416" spans="1:21" ht="15.75" customHeight="1" x14ac:dyDescent="0.3">
      <c r="A1416" s="2" t="s">
        <v>1687</v>
      </c>
      <c r="B1416" s="4" t="s">
        <v>961</v>
      </c>
      <c r="C1416" s="4" t="str">
        <f t="shared" si="110"/>
        <v>Friday</v>
      </c>
      <c r="D1416" s="4" t="str">
        <f t="shared" si="111"/>
        <v>Feb-2025</v>
      </c>
      <c r="E1416" s="2" t="s">
        <v>83</v>
      </c>
      <c r="F1416" s="2" t="s">
        <v>44</v>
      </c>
      <c r="G1416" s="2" t="s">
        <v>160</v>
      </c>
      <c r="H1416" s="2" t="s">
        <v>185</v>
      </c>
      <c r="I1416" s="2">
        <v>3</v>
      </c>
      <c r="J1416" s="2">
        <v>2604.48</v>
      </c>
      <c r="K1416" s="6">
        <v>0.11</v>
      </c>
      <c r="L1416" s="2">
        <v>6953.96</v>
      </c>
      <c r="M1416" s="2" t="s">
        <v>64</v>
      </c>
      <c r="N1416" s="2" t="s">
        <v>59</v>
      </c>
      <c r="O1416" s="2" t="s">
        <v>60</v>
      </c>
      <c r="P1416" s="2" t="s">
        <v>96</v>
      </c>
      <c r="Q1416">
        <f t="shared" si="112"/>
        <v>7813.4400000000005</v>
      </c>
      <c r="R1416">
        <f t="shared" si="113"/>
        <v>6953.9616000000005</v>
      </c>
      <c r="U1416">
        <f t="shared" si="114"/>
        <v>7935.7313319672139</v>
      </c>
    </row>
    <row r="1417" spans="1:21" ht="15.75" customHeight="1" x14ac:dyDescent="0.3">
      <c r="A1417" s="2" t="s">
        <v>1688</v>
      </c>
      <c r="B1417" s="4" t="s">
        <v>297</v>
      </c>
      <c r="C1417" s="4" t="str">
        <f t="shared" si="110"/>
        <v>Thursday</v>
      </c>
      <c r="D1417" s="4" t="str">
        <f t="shared" si="111"/>
        <v>Mar-2025</v>
      </c>
      <c r="E1417" s="2" t="s">
        <v>83</v>
      </c>
      <c r="F1417" s="2" t="s">
        <v>44</v>
      </c>
      <c r="G1417" s="2" t="s">
        <v>84</v>
      </c>
      <c r="H1417" s="2" t="s">
        <v>93</v>
      </c>
      <c r="I1417" s="2">
        <v>3</v>
      </c>
      <c r="J1417" s="2">
        <v>685.28</v>
      </c>
      <c r="K1417" s="6">
        <v>0.05</v>
      </c>
      <c r="L1417" s="2">
        <v>1953.05</v>
      </c>
      <c r="M1417" s="2" t="s">
        <v>74</v>
      </c>
      <c r="N1417" s="2" t="s">
        <v>65</v>
      </c>
      <c r="O1417" s="2" t="s">
        <v>60</v>
      </c>
      <c r="P1417" s="2" t="s">
        <v>50</v>
      </c>
      <c r="Q1417">
        <f t="shared" si="112"/>
        <v>2055.84</v>
      </c>
      <c r="R1417">
        <f t="shared" si="113"/>
        <v>1953.048</v>
      </c>
      <c r="U1417">
        <f t="shared" si="114"/>
        <v>7560.0974409448818</v>
      </c>
    </row>
    <row r="1418" spans="1:21" ht="15.75" customHeight="1" x14ac:dyDescent="0.3">
      <c r="A1418" s="2" t="s">
        <v>1689</v>
      </c>
      <c r="B1418" s="4" t="s">
        <v>401</v>
      </c>
      <c r="C1418" s="4" t="str">
        <f t="shared" si="110"/>
        <v>Saturday</v>
      </c>
      <c r="D1418" s="4" t="str">
        <f t="shared" si="111"/>
        <v>Jan-2025</v>
      </c>
      <c r="E1418" s="2" t="s">
        <v>53</v>
      </c>
      <c r="F1418" s="2" t="s">
        <v>54</v>
      </c>
      <c r="G1418" s="2" t="s">
        <v>45</v>
      </c>
      <c r="H1418" s="2" t="s">
        <v>63</v>
      </c>
      <c r="I1418" s="2">
        <v>3</v>
      </c>
      <c r="J1418" s="2">
        <v>724.37</v>
      </c>
      <c r="K1418" s="6">
        <v>0.02</v>
      </c>
      <c r="L1418" s="2">
        <v>2129.65</v>
      </c>
      <c r="M1418" s="2" t="s">
        <v>64</v>
      </c>
      <c r="N1418" s="2" t="s">
        <v>59</v>
      </c>
      <c r="O1418" s="2" t="s">
        <v>49</v>
      </c>
      <c r="P1418" s="2" t="s">
        <v>50</v>
      </c>
      <c r="Q1418">
        <f t="shared" si="112"/>
        <v>2173.11</v>
      </c>
      <c r="R1418">
        <f t="shared" si="113"/>
        <v>2129.6478000000002</v>
      </c>
      <c r="U1418">
        <f t="shared" si="114"/>
        <v>7935.7313319672139</v>
      </c>
    </row>
    <row r="1419" spans="1:21" ht="15.75" customHeight="1" x14ac:dyDescent="0.3">
      <c r="A1419" s="2" t="s">
        <v>1690</v>
      </c>
      <c r="B1419" s="4" t="s">
        <v>241</v>
      </c>
      <c r="C1419" s="4" t="str">
        <f t="shared" si="110"/>
        <v>Monday</v>
      </c>
      <c r="D1419" s="4" t="str">
        <f t="shared" si="111"/>
        <v>Jun-2025</v>
      </c>
      <c r="E1419" s="2" t="s">
        <v>53</v>
      </c>
      <c r="F1419" s="2" t="s">
        <v>77</v>
      </c>
      <c r="G1419" s="2" t="s">
        <v>57</v>
      </c>
      <c r="H1419" s="2" t="s">
        <v>128</v>
      </c>
      <c r="I1419" s="2">
        <v>5</v>
      </c>
      <c r="J1419" s="2">
        <v>3625.9</v>
      </c>
      <c r="K1419" s="6">
        <v>7.0000000000000007E-2</v>
      </c>
      <c r="L1419" s="2">
        <v>16860.43</v>
      </c>
      <c r="M1419" s="2" t="s">
        <v>95</v>
      </c>
      <c r="N1419" s="2" t="s">
        <v>65</v>
      </c>
      <c r="O1419" s="2" t="s">
        <v>90</v>
      </c>
      <c r="P1419" s="2" t="s">
        <v>50</v>
      </c>
      <c r="Q1419">
        <f t="shared" si="112"/>
        <v>18129.5</v>
      </c>
      <c r="R1419">
        <f t="shared" si="113"/>
        <v>16860.434999999998</v>
      </c>
      <c r="U1419">
        <f t="shared" si="114"/>
        <v>7560.0974409448818</v>
      </c>
    </row>
    <row r="1420" spans="1:21" ht="15.75" customHeight="1" x14ac:dyDescent="0.3">
      <c r="A1420" s="2" t="s">
        <v>1691</v>
      </c>
      <c r="B1420" s="4" t="s">
        <v>596</v>
      </c>
      <c r="C1420" s="4" t="str">
        <f t="shared" si="110"/>
        <v>Saturday</v>
      </c>
      <c r="D1420" s="4" t="str">
        <f t="shared" si="111"/>
        <v>Mar-2025</v>
      </c>
      <c r="E1420" s="2" t="s">
        <v>68</v>
      </c>
      <c r="F1420" s="2" t="s">
        <v>77</v>
      </c>
      <c r="G1420" s="2" t="s">
        <v>57</v>
      </c>
      <c r="H1420" s="2" t="s">
        <v>58</v>
      </c>
      <c r="I1420" s="2">
        <v>2</v>
      </c>
      <c r="J1420" s="2">
        <v>212.47</v>
      </c>
      <c r="K1420" s="6">
        <v>0.15</v>
      </c>
      <c r="L1420" s="2">
        <v>361.2</v>
      </c>
      <c r="M1420" s="2" t="s">
        <v>81</v>
      </c>
      <c r="N1420" s="2" t="s">
        <v>48</v>
      </c>
      <c r="O1420" s="2" t="s">
        <v>90</v>
      </c>
      <c r="P1420" s="2" t="s">
        <v>142</v>
      </c>
      <c r="Q1420">
        <f t="shared" si="112"/>
        <v>424.94</v>
      </c>
      <c r="R1420">
        <f t="shared" si="113"/>
        <v>361.19900000000001</v>
      </c>
      <c r="U1420">
        <f t="shared" si="114"/>
        <v>7295.6662896825355</v>
      </c>
    </row>
    <row r="1421" spans="1:21" ht="15.75" customHeight="1" x14ac:dyDescent="0.3">
      <c r="A1421" s="2" t="s">
        <v>1692</v>
      </c>
      <c r="B1421" s="4" t="s">
        <v>225</v>
      </c>
      <c r="C1421" s="4" t="str">
        <f t="shared" si="110"/>
        <v>Thursday</v>
      </c>
      <c r="D1421" s="4" t="str">
        <f t="shared" si="111"/>
        <v>Jun-2025</v>
      </c>
      <c r="E1421" s="2" t="s">
        <v>68</v>
      </c>
      <c r="F1421" s="2" t="s">
        <v>54</v>
      </c>
      <c r="G1421" s="2" t="s">
        <v>84</v>
      </c>
      <c r="H1421" s="2" t="s">
        <v>119</v>
      </c>
      <c r="I1421" s="2">
        <v>2</v>
      </c>
      <c r="J1421" s="2">
        <v>546.77</v>
      </c>
      <c r="K1421" s="6">
        <v>0.19</v>
      </c>
      <c r="L1421" s="2">
        <v>885.77</v>
      </c>
      <c r="M1421" s="2" t="s">
        <v>64</v>
      </c>
      <c r="N1421" s="2" t="s">
        <v>48</v>
      </c>
      <c r="O1421" s="2" t="s">
        <v>60</v>
      </c>
      <c r="P1421" s="2" t="s">
        <v>50</v>
      </c>
      <c r="Q1421">
        <f t="shared" si="112"/>
        <v>1093.54</v>
      </c>
      <c r="R1421">
        <f t="shared" si="113"/>
        <v>885.76740000000007</v>
      </c>
      <c r="U1421">
        <f t="shared" si="114"/>
        <v>7295.6662896825355</v>
      </c>
    </row>
    <row r="1422" spans="1:21" ht="15.75" customHeight="1" x14ac:dyDescent="0.3">
      <c r="A1422" s="2" t="s">
        <v>1693</v>
      </c>
      <c r="B1422" s="4" t="s">
        <v>552</v>
      </c>
      <c r="C1422" s="4" t="str">
        <f t="shared" si="110"/>
        <v>Saturday</v>
      </c>
      <c r="D1422" s="4" t="str">
        <f t="shared" si="111"/>
        <v>Apr-2025</v>
      </c>
      <c r="E1422" s="2" t="s">
        <v>88</v>
      </c>
      <c r="F1422" s="2" t="s">
        <v>72</v>
      </c>
      <c r="G1422" s="2" t="s">
        <v>99</v>
      </c>
      <c r="H1422" s="2" t="s">
        <v>147</v>
      </c>
      <c r="I1422" s="2">
        <v>5</v>
      </c>
      <c r="J1422" s="2">
        <v>911.65</v>
      </c>
      <c r="K1422" s="6">
        <v>0.04</v>
      </c>
      <c r="L1422" s="2">
        <v>4375.92</v>
      </c>
      <c r="M1422" s="2" t="s">
        <v>47</v>
      </c>
      <c r="N1422" s="2" t="s">
        <v>65</v>
      </c>
      <c r="O1422" s="2" t="s">
        <v>90</v>
      </c>
      <c r="P1422" s="2" t="s">
        <v>50</v>
      </c>
      <c r="Q1422">
        <f t="shared" si="112"/>
        <v>4558.25</v>
      </c>
      <c r="R1422">
        <f t="shared" si="113"/>
        <v>4375.92</v>
      </c>
      <c r="U1422">
        <f t="shared" si="114"/>
        <v>7560.0974409448818</v>
      </c>
    </row>
    <row r="1423" spans="1:21" ht="15.75" customHeight="1" x14ac:dyDescent="0.3">
      <c r="A1423" s="2" t="s">
        <v>1694</v>
      </c>
      <c r="B1423" s="4" t="s">
        <v>1347</v>
      </c>
      <c r="C1423" s="4" t="str">
        <f t="shared" si="110"/>
        <v>Thursday</v>
      </c>
      <c r="D1423" s="4" t="str">
        <f t="shared" si="111"/>
        <v>Jun-2025</v>
      </c>
      <c r="E1423" s="2" t="s">
        <v>83</v>
      </c>
      <c r="F1423" s="2" t="s">
        <v>54</v>
      </c>
      <c r="G1423" s="2" t="s">
        <v>99</v>
      </c>
      <c r="H1423" s="2" t="s">
        <v>107</v>
      </c>
      <c r="I1423" s="2">
        <v>4</v>
      </c>
      <c r="J1423" s="2">
        <v>2286.21</v>
      </c>
      <c r="K1423" s="6">
        <v>0.06</v>
      </c>
      <c r="L1423" s="2">
        <v>8596.15</v>
      </c>
      <c r="M1423" s="2" t="s">
        <v>64</v>
      </c>
      <c r="N1423" s="2" t="s">
        <v>59</v>
      </c>
      <c r="O1423" s="2" t="s">
        <v>90</v>
      </c>
      <c r="P1423" s="2" t="s">
        <v>50</v>
      </c>
      <c r="Q1423">
        <f t="shared" si="112"/>
        <v>9144.84</v>
      </c>
      <c r="R1423">
        <f t="shared" si="113"/>
        <v>8596.1495999999988</v>
      </c>
      <c r="U1423">
        <f t="shared" si="114"/>
        <v>7935.7313319672139</v>
      </c>
    </row>
    <row r="1424" spans="1:21" ht="15.75" customHeight="1" x14ac:dyDescent="0.3">
      <c r="A1424" s="2" t="s">
        <v>1695</v>
      </c>
      <c r="B1424" s="4" t="s">
        <v>417</v>
      </c>
      <c r="C1424" s="4" t="str">
        <f t="shared" si="110"/>
        <v>Friday</v>
      </c>
      <c r="D1424" s="4" t="str">
        <f t="shared" si="111"/>
        <v>Jan-2025</v>
      </c>
      <c r="E1424" s="2" t="s">
        <v>83</v>
      </c>
      <c r="F1424" s="2" t="s">
        <v>54</v>
      </c>
      <c r="G1424" s="2" t="s">
        <v>84</v>
      </c>
      <c r="H1424" s="2" t="s">
        <v>119</v>
      </c>
      <c r="I1424" s="2">
        <v>1</v>
      </c>
      <c r="J1424" s="2">
        <v>2752.2</v>
      </c>
      <c r="K1424" s="6">
        <v>7.0000000000000007E-2</v>
      </c>
      <c r="L1424" s="2">
        <v>2559.5500000000002</v>
      </c>
      <c r="M1424" s="2" t="s">
        <v>64</v>
      </c>
      <c r="N1424" s="2" t="s">
        <v>65</v>
      </c>
      <c r="O1424" s="2" t="s">
        <v>49</v>
      </c>
      <c r="P1424" s="2" t="s">
        <v>50</v>
      </c>
      <c r="Q1424">
        <f t="shared" si="112"/>
        <v>2752.2</v>
      </c>
      <c r="R1424">
        <f t="shared" si="113"/>
        <v>2559.5459999999998</v>
      </c>
      <c r="U1424">
        <f t="shared" si="114"/>
        <v>7560.0974409448818</v>
      </c>
    </row>
    <row r="1425" spans="1:21" ht="15.75" customHeight="1" x14ac:dyDescent="0.3">
      <c r="A1425" s="2" t="s">
        <v>1696</v>
      </c>
      <c r="B1425" s="4" t="s">
        <v>328</v>
      </c>
      <c r="C1425" s="4" t="str">
        <f t="shared" si="110"/>
        <v>Saturday</v>
      </c>
      <c r="D1425" s="4" t="str">
        <f t="shared" si="111"/>
        <v>May-2025</v>
      </c>
      <c r="E1425" s="2" t="s">
        <v>43</v>
      </c>
      <c r="F1425" s="2" t="s">
        <v>77</v>
      </c>
      <c r="G1425" s="2" t="s">
        <v>57</v>
      </c>
      <c r="H1425" s="2" t="s">
        <v>58</v>
      </c>
      <c r="I1425" s="2">
        <v>5</v>
      </c>
      <c r="J1425" s="2">
        <v>3116.63</v>
      </c>
      <c r="K1425" s="6">
        <v>0.21</v>
      </c>
      <c r="L1425" s="2">
        <v>12310.69</v>
      </c>
      <c r="M1425" s="2" t="s">
        <v>95</v>
      </c>
      <c r="N1425" s="2" t="s">
        <v>65</v>
      </c>
      <c r="O1425" s="2" t="s">
        <v>49</v>
      </c>
      <c r="P1425" s="2" t="s">
        <v>50</v>
      </c>
      <c r="Q1425">
        <f t="shared" si="112"/>
        <v>15583.150000000001</v>
      </c>
      <c r="R1425">
        <f t="shared" si="113"/>
        <v>12310.688500000002</v>
      </c>
      <c r="U1425">
        <f t="shared" si="114"/>
        <v>7560.0974409448818</v>
      </c>
    </row>
    <row r="1426" spans="1:21" ht="15.75" customHeight="1" x14ac:dyDescent="0.3">
      <c r="A1426" s="2" t="s">
        <v>1697</v>
      </c>
      <c r="B1426" s="4" t="s">
        <v>153</v>
      </c>
      <c r="C1426" s="4" t="str">
        <f t="shared" si="110"/>
        <v>Friday</v>
      </c>
      <c r="D1426" s="4" t="str">
        <f t="shared" si="111"/>
        <v>Jun-2025</v>
      </c>
      <c r="E1426" s="2" t="s">
        <v>88</v>
      </c>
      <c r="F1426" s="2" t="s">
        <v>72</v>
      </c>
      <c r="G1426" s="2" t="s">
        <v>45</v>
      </c>
      <c r="H1426" s="2" t="s">
        <v>73</v>
      </c>
      <c r="I1426" s="2">
        <v>2</v>
      </c>
      <c r="J1426" s="2">
        <v>1639.64</v>
      </c>
      <c r="K1426" s="6">
        <v>0.1</v>
      </c>
      <c r="L1426" s="2">
        <v>2951.35</v>
      </c>
      <c r="M1426" s="2" t="s">
        <v>74</v>
      </c>
      <c r="N1426" s="2" t="s">
        <v>48</v>
      </c>
      <c r="O1426" s="2" t="s">
        <v>90</v>
      </c>
      <c r="P1426" s="2" t="s">
        <v>69</v>
      </c>
      <c r="Q1426">
        <f t="shared" si="112"/>
        <v>3279.28</v>
      </c>
      <c r="R1426">
        <f t="shared" si="113"/>
        <v>2951.3520000000003</v>
      </c>
      <c r="U1426">
        <f t="shared" si="114"/>
        <v>7295.6662896825355</v>
      </c>
    </row>
    <row r="1427" spans="1:21" ht="15.75" customHeight="1" x14ac:dyDescent="0.3">
      <c r="A1427" s="2" t="s">
        <v>1698</v>
      </c>
      <c r="B1427" s="4" t="s">
        <v>102</v>
      </c>
      <c r="C1427" s="4" t="str">
        <f t="shared" si="110"/>
        <v>Friday</v>
      </c>
      <c r="D1427" s="4" t="str">
        <f t="shared" si="111"/>
        <v>Apr-2025</v>
      </c>
      <c r="E1427" s="2" t="s">
        <v>53</v>
      </c>
      <c r="F1427" s="2" t="s">
        <v>72</v>
      </c>
      <c r="G1427" s="2" t="s">
        <v>84</v>
      </c>
      <c r="H1427" s="2" t="s">
        <v>85</v>
      </c>
      <c r="I1427" s="2">
        <v>1</v>
      </c>
      <c r="J1427" s="2">
        <v>2316</v>
      </c>
      <c r="K1427" s="6">
        <v>0.2</v>
      </c>
      <c r="L1427" s="2">
        <v>1852.8</v>
      </c>
      <c r="M1427" s="2" t="s">
        <v>64</v>
      </c>
      <c r="N1427" s="2" t="s">
        <v>48</v>
      </c>
      <c r="O1427" s="2" t="s">
        <v>60</v>
      </c>
      <c r="P1427" s="2" t="s">
        <v>50</v>
      </c>
      <c r="Q1427">
        <f t="shared" si="112"/>
        <v>2316</v>
      </c>
      <c r="R1427">
        <f t="shared" si="113"/>
        <v>1852.8000000000002</v>
      </c>
      <c r="U1427">
        <f t="shared" si="114"/>
        <v>7295.6662896825355</v>
      </c>
    </row>
    <row r="1428" spans="1:21" ht="15.75" customHeight="1" x14ac:dyDescent="0.3">
      <c r="A1428" s="2" t="s">
        <v>1699</v>
      </c>
      <c r="B1428" s="4" t="s">
        <v>202</v>
      </c>
      <c r="C1428" s="4" t="str">
        <f t="shared" si="110"/>
        <v>Wednesday</v>
      </c>
      <c r="D1428" s="4" t="str">
        <f t="shared" si="111"/>
        <v>Apr-2025</v>
      </c>
      <c r="E1428" s="2" t="s">
        <v>83</v>
      </c>
      <c r="F1428" s="2" t="s">
        <v>72</v>
      </c>
      <c r="G1428" s="2" t="s">
        <v>45</v>
      </c>
      <c r="H1428" s="2" t="s">
        <v>73</v>
      </c>
      <c r="I1428" s="2">
        <v>1</v>
      </c>
      <c r="J1428" s="2">
        <v>2243.08</v>
      </c>
      <c r="K1428" s="6">
        <v>0.09</v>
      </c>
      <c r="L1428" s="2">
        <v>2041.2</v>
      </c>
      <c r="M1428" s="2" t="s">
        <v>74</v>
      </c>
      <c r="N1428" s="2" t="s">
        <v>65</v>
      </c>
      <c r="O1428" s="2" t="s">
        <v>60</v>
      </c>
      <c r="P1428" s="2" t="s">
        <v>69</v>
      </c>
      <c r="Q1428">
        <f t="shared" si="112"/>
        <v>2243.08</v>
      </c>
      <c r="R1428">
        <f t="shared" si="113"/>
        <v>2041.2028</v>
      </c>
      <c r="U1428">
        <f t="shared" si="114"/>
        <v>7560.0974409448818</v>
      </c>
    </row>
    <row r="1429" spans="1:21" ht="15.75" customHeight="1" x14ac:dyDescent="0.3">
      <c r="A1429" s="2" t="s">
        <v>1700</v>
      </c>
      <c r="B1429" s="4" t="s">
        <v>880</v>
      </c>
      <c r="C1429" s="4" t="str">
        <f t="shared" si="110"/>
        <v>Monday</v>
      </c>
      <c r="D1429" s="4" t="str">
        <f t="shared" si="111"/>
        <v>Mar-2025</v>
      </c>
      <c r="E1429" s="2" t="s">
        <v>88</v>
      </c>
      <c r="F1429" s="2" t="s">
        <v>44</v>
      </c>
      <c r="G1429" s="2" t="s">
        <v>160</v>
      </c>
      <c r="H1429" s="2" t="s">
        <v>185</v>
      </c>
      <c r="I1429" s="2">
        <v>5</v>
      </c>
      <c r="J1429" s="2">
        <v>3260.54</v>
      </c>
      <c r="K1429" s="6">
        <v>0.15</v>
      </c>
      <c r="L1429" s="2">
        <v>13857.3</v>
      </c>
      <c r="M1429" s="2" t="s">
        <v>47</v>
      </c>
      <c r="N1429" s="2" t="s">
        <v>48</v>
      </c>
      <c r="O1429" s="2" t="s">
        <v>90</v>
      </c>
      <c r="P1429" s="2" t="s">
        <v>96</v>
      </c>
      <c r="Q1429">
        <f t="shared" si="112"/>
        <v>16302.7</v>
      </c>
      <c r="R1429">
        <f t="shared" si="113"/>
        <v>13857.295</v>
      </c>
      <c r="U1429">
        <f t="shared" si="114"/>
        <v>7295.6662896825355</v>
      </c>
    </row>
    <row r="1430" spans="1:21" ht="15.75" customHeight="1" x14ac:dyDescent="0.3">
      <c r="A1430" s="2" t="s">
        <v>1701</v>
      </c>
      <c r="B1430" s="4" t="s">
        <v>304</v>
      </c>
      <c r="C1430" s="4" t="str">
        <f t="shared" si="110"/>
        <v>Monday</v>
      </c>
      <c r="D1430" s="4" t="str">
        <f t="shared" si="111"/>
        <v>Jan-2025</v>
      </c>
      <c r="E1430" s="2" t="s">
        <v>88</v>
      </c>
      <c r="F1430" s="2" t="s">
        <v>72</v>
      </c>
      <c r="G1430" s="2" t="s">
        <v>160</v>
      </c>
      <c r="H1430" s="2" t="s">
        <v>193</v>
      </c>
      <c r="I1430" s="2">
        <v>2</v>
      </c>
      <c r="J1430" s="2">
        <v>552.65</v>
      </c>
      <c r="K1430" s="6">
        <v>0.17</v>
      </c>
      <c r="L1430" s="2">
        <v>917.4</v>
      </c>
      <c r="M1430" s="2" t="s">
        <v>95</v>
      </c>
      <c r="N1430" s="2" t="s">
        <v>59</v>
      </c>
      <c r="O1430" s="2" t="s">
        <v>90</v>
      </c>
      <c r="P1430" s="2" t="s">
        <v>50</v>
      </c>
      <c r="Q1430">
        <f t="shared" si="112"/>
        <v>1105.3</v>
      </c>
      <c r="R1430">
        <f t="shared" si="113"/>
        <v>917.39899999999989</v>
      </c>
      <c r="U1430">
        <f t="shared" si="114"/>
        <v>7935.7313319672139</v>
      </c>
    </row>
    <row r="1431" spans="1:21" ht="15.75" customHeight="1" x14ac:dyDescent="0.3">
      <c r="A1431" s="2" t="s">
        <v>1702</v>
      </c>
      <c r="B1431" s="4" t="s">
        <v>578</v>
      </c>
      <c r="C1431" s="4" t="str">
        <f t="shared" si="110"/>
        <v>Saturday</v>
      </c>
      <c r="D1431" s="4" t="str">
        <f t="shared" si="111"/>
        <v>Feb-2025</v>
      </c>
      <c r="E1431" s="2" t="s">
        <v>88</v>
      </c>
      <c r="F1431" s="2" t="s">
        <v>54</v>
      </c>
      <c r="G1431" s="2" t="s">
        <v>160</v>
      </c>
      <c r="H1431" s="2" t="s">
        <v>185</v>
      </c>
      <c r="I1431" s="2">
        <v>4</v>
      </c>
      <c r="J1431" s="2">
        <v>1464.72</v>
      </c>
      <c r="K1431" s="6">
        <v>0.23</v>
      </c>
      <c r="L1431" s="2">
        <v>4511.34</v>
      </c>
      <c r="M1431" s="2" t="s">
        <v>81</v>
      </c>
      <c r="N1431" s="2" t="s">
        <v>48</v>
      </c>
      <c r="O1431" s="2" t="s">
        <v>90</v>
      </c>
      <c r="P1431" s="2" t="s">
        <v>50</v>
      </c>
      <c r="Q1431">
        <f t="shared" si="112"/>
        <v>5858.88</v>
      </c>
      <c r="R1431">
        <f t="shared" si="113"/>
        <v>4511.3375999999998</v>
      </c>
      <c r="U1431">
        <f t="shared" si="114"/>
        <v>7295.6662896825355</v>
      </c>
    </row>
    <row r="1432" spans="1:21" ht="15.75" customHeight="1" x14ac:dyDescent="0.3">
      <c r="A1432" s="2" t="s">
        <v>1703</v>
      </c>
      <c r="B1432" s="4" t="s">
        <v>522</v>
      </c>
      <c r="C1432" s="4" t="str">
        <f t="shared" si="110"/>
        <v>Sunday</v>
      </c>
      <c r="D1432" s="4" t="str">
        <f t="shared" si="111"/>
        <v>Apr-2025</v>
      </c>
      <c r="E1432" s="2" t="s">
        <v>88</v>
      </c>
      <c r="F1432" s="2" t="s">
        <v>77</v>
      </c>
      <c r="G1432" s="2" t="s">
        <v>57</v>
      </c>
      <c r="H1432" s="2" t="s">
        <v>128</v>
      </c>
      <c r="I1432" s="2">
        <v>1</v>
      </c>
      <c r="J1432" s="2">
        <v>2905.78</v>
      </c>
      <c r="K1432" s="6">
        <v>0.2</v>
      </c>
      <c r="L1432" s="2">
        <v>2324.62</v>
      </c>
      <c r="M1432" s="2" t="s">
        <v>95</v>
      </c>
      <c r="N1432" s="2" t="s">
        <v>59</v>
      </c>
      <c r="O1432" s="2" t="s">
        <v>49</v>
      </c>
      <c r="P1432" s="2" t="s">
        <v>50</v>
      </c>
      <c r="Q1432">
        <f t="shared" si="112"/>
        <v>2905.78</v>
      </c>
      <c r="R1432">
        <f t="shared" si="113"/>
        <v>2324.6240000000003</v>
      </c>
      <c r="U1432">
        <f t="shared" si="114"/>
        <v>7935.7313319672139</v>
      </c>
    </row>
    <row r="1433" spans="1:21" ht="15.75" customHeight="1" x14ac:dyDescent="0.3">
      <c r="A1433" s="2" t="s">
        <v>1704</v>
      </c>
      <c r="B1433" s="4" t="s">
        <v>227</v>
      </c>
      <c r="C1433" s="4" t="str">
        <f t="shared" si="110"/>
        <v>Friday</v>
      </c>
      <c r="D1433" s="4" t="str">
        <f t="shared" si="111"/>
        <v>Mar-2025</v>
      </c>
      <c r="E1433" s="2" t="s">
        <v>88</v>
      </c>
      <c r="F1433" s="2" t="s">
        <v>72</v>
      </c>
      <c r="G1433" s="2" t="s">
        <v>84</v>
      </c>
      <c r="H1433" s="2" t="s">
        <v>85</v>
      </c>
      <c r="I1433" s="2">
        <v>2</v>
      </c>
      <c r="J1433" s="2">
        <v>3052.91</v>
      </c>
      <c r="K1433" s="6">
        <v>0.02</v>
      </c>
      <c r="L1433" s="2">
        <v>5983.7</v>
      </c>
      <c r="M1433" s="2" t="s">
        <v>47</v>
      </c>
      <c r="N1433" s="2" t="s">
        <v>48</v>
      </c>
      <c r="O1433" s="2" t="s">
        <v>90</v>
      </c>
      <c r="P1433" s="2" t="s">
        <v>142</v>
      </c>
      <c r="Q1433">
        <f t="shared" si="112"/>
        <v>6105.82</v>
      </c>
      <c r="R1433">
        <f t="shared" si="113"/>
        <v>5983.7035999999998</v>
      </c>
      <c r="U1433">
        <f t="shared" si="114"/>
        <v>7295.6662896825355</v>
      </c>
    </row>
    <row r="1434" spans="1:21" ht="15.75" customHeight="1" x14ac:dyDescent="0.3">
      <c r="A1434" s="2" t="s">
        <v>1705</v>
      </c>
      <c r="B1434" s="4" t="s">
        <v>221</v>
      </c>
      <c r="C1434" s="4" t="str">
        <f t="shared" si="110"/>
        <v>Saturday</v>
      </c>
      <c r="D1434" s="4" t="str">
        <f t="shared" si="111"/>
        <v>May-2025</v>
      </c>
      <c r="E1434" s="2" t="s">
        <v>83</v>
      </c>
      <c r="F1434" s="2" t="s">
        <v>44</v>
      </c>
      <c r="G1434" s="2" t="s">
        <v>99</v>
      </c>
      <c r="H1434" s="2" t="s">
        <v>100</v>
      </c>
      <c r="I1434" s="2">
        <v>2</v>
      </c>
      <c r="J1434" s="2">
        <v>848.32</v>
      </c>
      <c r="K1434" s="6">
        <v>0.23</v>
      </c>
      <c r="L1434" s="2">
        <v>1306.4100000000001</v>
      </c>
      <c r="M1434" s="2" t="s">
        <v>64</v>
      </c>
      <c r="N1434" s="2" t="s">
        <v>65</v>
      </c>
      <c r="O1434" s="2" t="s">
        <v>90</v>
      </c>
      <c r="P1434" s="2" t="s">
        <v>50</v>
      </c>
      <c r="Q1434">
        <f t="shared" si="112"/>
        <v>1696.64</v>
      </c>
      <c r="R1434">
        <f t="shared" si="113"/>
        <v>1306.4128000000001</v>
      </c>
      <c r="U1434">
        <f t="shared" si="114"/>
        <v>7560.0974409448818</v>
      </c>
    </row>
    <row r="1435" spans="1:21" ht="15.75" customHeight="1" x14ac:dyDescent="0.3">
      <c r="A1435" s="2" t="s">
        <v>1706</v>
      </c>
      <c r="B1435" s="4" t="s">
        <v>367</v>
      </c>
      <c r="C1435" s="4" t="str">
        <f t="shared" si="110"/>
        <v>Thursday</v>
      </c>
      <c r="D1435" s="4" t="str">
        <f t="shared" si="111"/>
        <v>May-2025</v>
      </c>
      <c r="E1435" s="2" t="s">
        <v>68</v>
      </c>
      <c r="F1435" s="2" t="s">
        <v>44</v>
      </c>
      <c r="G1435" s="2" t="s">
        <v>99</v>
      </c>
      <c r="H1435" s="2" t="s">
        <v>107</v>
      </c>
      <c r="I1435" s="2">
        <v>5</v>
      </c>
      <c r="J1435" s="2">
        <v>4484.71</v>
      </c>
      <c r="K1435" s="6">
        <v>0.1</v>
      </c>
      <c r="L1435" s="2">
        <v>20181.189999999999</v>
      </c>
      <c r="M1435" s="2" t="s">
        <v>95</v>
      </c>
      <c r="N1435" s="2" t="s">
        <v>59</v>
      </c>
      <c r="O1435" s="2" t="s">
        <v>90</v>
      </c>
      <c r="P1435" s="2" t="s">
        <v>50</v>
      </c>
      <c r="Q1435">
        <f t="shared" si="112"/>
        <v>22423.55</v>
      </c>
      <c r="R1435">
        <f t="shared" si="113"/>
        <v>20181.195</v>
      </c>
      <c r="U1435">
        <f t="shared" si="114"/>
        <v>7935.7313319672139</v>
      </c>
    </row>
    <row r="1436" spans="1:21" ht="15.75" customHeight="1" x14ac:dyDescent="0.3">
      <c r="A1436" s="2" t="s">
        <v>1707</v>
      </c>
      <c r="B1436" s="4" t="s">
        <v>330</v>
      </c>
      <c r="C1436" s="4" t="str">
        <f t="shared" si="110"/>
        <v>Wednesday</v>
      </c>
      <c r="D1436" s="4" t="str">
        <f t="shared" si="111"/>
        <v>Apr-2025</v>
      </c>
      <c r="E1436" s="2" t="s">
        <v>68</v>
      </c>
      <c r="F1436" s="2" t="s">
        <v>44</v>
      </c>
      <c r="G1436" s="2" t="s">
        <v>99</v>
      </c>
      <c r="H1436" s="2" t="s">
        <v>122</v>
      </c>
      <c r="I1436" s="2">
        <v>3</v>
      </c>
      <c r="J1436" s="2">
        <v>2365.79</v>
      </c>
      <c r="K1436" s="6">
        <v>0.11</v>
      </c>
      <c r="L1436" s="2">
        <v>6316.66</v>
      </c>
      <c r="M1436" s="2" t="s">
        <v>81</v>
      </c>
      <c r="N1436" s="2" t="s">
        <v>59</v>
      </c>
      <c r="O1436" s="2" t="s">
        <v>49</v>
      </c>
      <c r="P1436" s="2" t="s">
        <v>50</v>
      </c>
      <c r="Q1436">
        <f t="shared" si="112"/>
        <v>7097.37</v>
      </c>
      <c r="R1436">
        <f t="shared" si="113"/>
        <v>6316.6593000000003</v>
      </c>
      <c r="U1436">
        <f t="shared" si="114"/>
        <v>7935.7313319672139</v>
      </c>
    </row>
    <row r="1437" spans="1:21" ht="15.75" customHeight="1" x14ac:dyDescent="0.3">
      <c r="A1437" s="2" t="s">
        <v>1708</v>
      </c>
      <c r="B1437" s="4" t="s">
        <v>375</v>
      </c>
      <c r="C1437" s="4" t="str">
        <f t="shared" si="110"/>
        <v>Sunday</v>
      </c>
      <c r="D1437" s="4" t="str">
        <f t="shared" si="111"/>
        <v>May-2025</v>
      </c>
      <c r="E1437" s="2" t="s">
        <v>53</v>
      </c>
      <c r="F1437" s="2" t="s">
        <v>54</v>
      </c>
      <c r="G1437" s="2" t="s">
        <v>99</v>
      </c>
      <c r="H1437" s="2" t="s">
        <v>100</v>
      </c>
      <c r="I1437" s="2">
        <v>1</v>
      </c>
      <c r="J1437" s="2">
        <v>1507.29</v>
      </c>
      <c r="K1437" s="6">
        <v>0.13</v>
      </c>
      <c r="L1437" s="2">
        <v>1311.34</v>
      </c>
      <c r="M1437" s="2" t="s">
        <v>74</v>
      </c>
      <c r="N1437" s="2" t="s">
        <v>48</v>
      </c>
      <c r="O1437" s="2" t="s">
        <v>60</v>
      </c>
      <c r="P1437" s="2" t="s">
        <v>50</v>
      </c>
      <c r="Q1437">
        <f t="shared" si="112"/>
        <v>1507.29</v>
      </c>
      <c r="R1437">
        <f t="shared" si="113"/>
        <v>1311.3423</v>
      </c>
      <c r="U1437">
        <f t="shared" si="114"/>
        <v>7295.6662896825355</v>
      </c>
    </row>
    <row r="1438" spans="1:21" ht="15.75" customHeight="1" x14ac:dyDescent="0.3">
      <c r="A1438" s="2" t="s">
        <v>1709</v>
      </c>
      <c r="B1438" s="4" t="s">
        <v>519</v>
      </c>
      <c r="C1438" s="4" t="str">
        <f t="shared" si="110"/>
        <v>Saturday</v>
      </c>
      <c r="D1438" s="4" t="str">
        <f t="shared" si="111"/>
        <v>Mar-2025</v>
      </c>
      <c r="E1438" s="2" t="s">
        <v>68</v>
      </c>
      <c r="F1438" s="2" t="s">
        <v>54</v>
      </c>
      <c r="G1438" s="2" t="s">
        <v>84</v>
      </c>
      <c r="H1438" s="2" t="s">
        <v>85</v>
      </c>
      <c r="I1438" s="2">
        <v>5</v>
      </c>
      <c r="J1438" s="2">
        <v>3619.94</v>
      </c>
      <c r="K1438" s="6">
        <v>0.19</v>
      </c>
      <c r="L1438" s="2">
        <v>14660.76</v>
      </c>
      <c r="M1438" s="2" t="s">
        <v>81</v>
      </c>
      <c r="N1438" s="2" t="s">
        <v>59</v>
      </c>
      <c r="O1438" s="2" t="s">
        <v>60</v>
      </c>
      <c r="P1438" s="2" t="s">
        <v>50</v>
      </c>
      <c r="Q1438">
        <f t="shared" si="112"/>
        <v>18099.7</v>
      </c>
      <c r="R1438">
        <f t="shared" si="113"/>
        <v>14660.757000000001</v>
      </c>
      <c r="U1438">
        <f t="shared" si="114"/>
        <v>7935.7313319672139</v>
      </c>
    </row>
    <row r="1439" spans="1:21" ht="15.75" customHeight="1" x14ac:dyDescent="0.3">
      <c r="A1439" s="2" t="s">
        <v>1710</v>
      </c>
      <c r="B1439" s="4" t="s">
        <v>157</v>
      </c>
      <c r="C1439" s="4" t="str">
        <f t="shared" si="110"/>
        <v>Friday</v>
      </c>
      <c r="D1439" s="4" t="str">
        <f t="shared" si="111"/>
        <v>May-2025</v>
      </c>
      <c r="E1439" s="2" t="s">
        <v>53</v>
      </c>
      <c r="F1439" s="2" t="s">
        <v>54</v>
      </c>
      <c r="G1439" s="2" t="s">
        <v>84</v>
      </c>
      <c r="H1439" s="2" t="s">
        <v>119</v>
      </c>
      <c r="I1439" s="2">
        <v>5</v>
      </c>
      <c r="J1439" s="2">
        <v>4974.1000000000004</v>
      </c>
      <c r="K1439" s="6">
        <v>0.21</v>
      </c>
      <c r="L1439" s="2">
        <v>19647.689999999999</v>
      </c>
      <c r="M1439" s="2" t="s">
        <v>47</v>
      </c>
      <c r="N1439" s="2" t="s">
        <v>48</v>
      </c>
      <c r="O1439" s="2" t="s">
        <v>90</v>
      </c>
      <c r="P1439" s="2" t="s">
        <v>50</v>
      </c>
      <c r="Q1439">
        <f t="shared" si="112"/>
        <v>24870.5</v>
      </c>
      <c r="R1439">
        <f t="shared" si="113"/>
        <v>19647.695</v>
      </c>
      <c r="U1439">
        <f t="shared" si="114"/>
        <v>7295.6662896825355</v>
      </c>
    </row>
    <row r="1440" spans="1:21" ht="15.75" customHeight="1" x14ac:dyDescent="0.3">
      <c r="A1440" s="2" t="s">
        <v>1711</v>
      </c>
      <c r="B1440" s="4" t="s">
        <v>304</v>
      </c>
      <c r="C1440" s="4" t="str">
        <f t="shared" si="110"/>
        <v>Monday</v>
      </c>
      <c r="D1440" s="4" t="str">
        <f t="shared" si="111"/>
        <v>Jan-2025</v>
      </c>
      <c r="E1440" s="2" t="s">
        <v>53</v>
      </c>
      <c r="F1440" s="2" t="s">
        <v>77</v>
      </c>
      <c r="G1440" s="2" t="s">
        <v>160</v>
      </c>
      <c r="H1440" s="2" t="s">
        <v>180</v>
      </c>
      <c r="I1440" s="2">
        <v>2</v>
      </c>
      <c r="J1440" s="2">
        <v>3776.53</v>
      </c>
      <c r="K1440" s="6">
        <v>0.05</v>
      </c>
      <c r="L1440" s="2">
        <v>7175.41</v>
      </c>
      <c r="M1440" s="2" t="s">
        <v>81</v>
      </c>
      <c r="N1440" s="2" t="s">
        <v>65</v>
      </c>
      <c r="O1440" s="2" t="s">
        <v>49</v>
      </c>
      <c r="P1440" s="2" t="s">
        <v>50</v>
      </c>
      <c r="Q1440">
        <f t="shared" si="112"/>
        <v>7553.06</v>
      </c>
      <c r="R1440">
        <f t="shared" si="113"/>
        <v>7175.4070000000002</v>
      </c>
      <c r="U1440">
        <f t="shared" si="114"/>
        <v>7560.0974409448818</v>
      </c>
    </row>
    <row r="1441" spans="1:21" ht="15.75" customHeight="1" x14ac:dyDescent="0.3">
      <c r="A1441" s="2" t="s">
        <v>1712</v>
      </c>
      <c r="B1441" s="4" t="s">
        <v>509</v>
      </c>
      <c r="C1441" s="4" t="str">
        <f t="shared" si="110"/>
        <v>Tuesday</v>
      </c>
      <c r="D1441" s="4" t="str">
        <f t="shared" si="111"/>
        <v>Feb-2025</v>
      </c>
      <c r="E1441" s="2" t="s">
        <v>43</v>
      </c>
      <c r="F1441" s="2" t="s">
        <v>72</v>
      </c>
      <c r="G1441" s="2" t="s">
        <v>57</v>
      </c>
      <c r="H1441" s="2" t="s">
        <v>110</v>
      </c>
      <c r="I1441" s="2">
        <v>2</v>
      </c>
      <c r="J1441" s="2">
        <v>180.25</v>
      </c>
      <c r="K1441" s="6">
        <v>0.06</v>
      </c>
      <c r="L1441" s="2">
        <v>338.87</v>
      </c>
      <c r="M1441" s="2" t="s">
        <v>74</v>
      </c>
      <c r="N1441" s="2" t="s">
        <v>48</v>
      </c>
      <c r="O1441" s="2" t="s">
        <v>60</v>
      </c>
      <c r="P1441" s="2" t="s">
        <v>50</v>
      </c>
      <c r="Q1441">
        <f t="shared" si="112"/>
        <v>360.5</v>
      </c>
      <c r="R1441">
        <f t="shared" si="113"/>
        <v>338.87</v>
      </c>
      <c r="U1441">
        <f t="shared" si="114"/>
        <v>7295.6662896825355</v>
      </c>
    </row>
    <row r="1442" spans="1:21" ht="15.75" customHeight="1" x14ac:dyDescent="0.3">
      <c r="A1442" s="2" t="s">
        <v>1713</v>
      </c>
      <c r="B1442" s="4" t="s">
        <v>195</v>
      </c>
      <c r="C1442" s="4" t="str">
        <f t="shared" si="110"/>
        <v>Sunday</v>
      </c>
      <c r="D1442" s="4" t="str">
        <f t="shared" si="111"/>
        <v>Feb-2025</v>
      </c>
      <c r="E1442" s="2" t="s">
        <v>43</v>
      </c>
      <c r="F1442" s="2" t="s">
        <v>44</v>
      </c>
      <c r="G1442" s="2" t="s">
        <v>84</v>
      </c>
      <c r="H1442" s="2" t="s">
        <v>85</v>
      </c>
      <c r="I1442" s="2">
        <v>2</v>
      </c>
      <c r="J1442" s="2">
        <v>2137.42</v>
      </c>
      <c r="K1442" s="6">
        <v>0.01</v>
      </c>
      <c r="L1442" s="2">
        <v>4232.09</v>
      </c>
      <c r="M1442" s="2" t="s">
        <v>47</v>
      </c>
      <c r="N1442" s="2" t="s">
        <v>65</v>
      </c>
      <c r="O1442" s="2" t="s">
        <v>90</v>
      </c>
      <c r="P1442" s="2" t="s">
        <v>50</v>
      </c>
      <c r="Q1442">
        <f t="shared" si="112"/>
        <v>4274.84</v>
      </c>
      <c r="R1442">
        <f t="shared" si="113"/>
        <v>4232.0915999999997</v>
      </c>
      <c r="U1442">
        <f t="shared" si="114"/>
        <v>7560.0974409448818</v>
      </c>
    </row>
    <row r="1443" spans="1:21" ht="15.75" customHeight="1" x14ac:dyDescent="0.3">
      <c r="A1443" s="2" t="s">
        <v>1714</v>
      </c>
      <c r="B1443" s="4" t="s">
        <v>494</v>
      </c>
      <c r="C1443" s="4" t="str">
        <f t="shared" si="110"/>
        <v>Saturday</v>
      </c>
      <c r="D1443" s="4" t="str">
        <f t="shared" si="111"/>
        <v>Apr-2025</v>
      </c>
      <c r="E1443" s="2" t="s">
        <v>83</v>
      </c>
      <c r="F1443" s="2" t="s">
        <v>54</v>
      </c>
      <c r="G1443" s="2" t="s">
        <v>45</v>
      </c>
      <c r="H1443" s="2" t="s">
        <v>63</v>
      </c>
      <c r="I1443" s="2">
        <v>4</v>
      </c>
      <c r="J1443" s="2">
        <v>482.81</v>
      </c>
      <c r="K1443" s="6">
        <v>7.0000000000000007E-2</v>
      </c>
      <c r="L1443" s="2">
        <v>1796.05</v>
      </c>
      <c r="M1443" s="2" t="s">
        <v>74</v>
      </c>
      <c r="N1443" s="2" t="s">
        <v>59</v>
      </c>
      <c r="O1443" s="2" t="s">
        <v>49</v>
      </c>
      <c r="P1443" s="2" t="s">
        <v>50</v>
      </c>
      <c r="Q1443">
        <f t="shared" si="112"/>
        <v>1931.24</v>
      </c>
      <c r="R1443">
        <f t="shared" si="113"/>
        <v>1796.0531999999998</v>
      </c>
      <c r="U1443">
        <f t="shared" si="114"/>
        <v>7935.7313319672139</v>
      </c>
    </row>
    <row r="1444" spans="1:21" ht="15.75" customHeight="1" x14ac:dyDescent="0.3">
      <c r="A1444" s="2" t="s">
        <v>1715</v>
      </c>
      <c r="B1444" s="4" t="s">
        <v>561</v>
      </c>
      <c r="C1444" s="4" t="str">
        <f t="shared" si="110"/>
        <v>Tuesday</v>
      </c>
      <c r="D1444" s="4" t="str">
        <f t="shared" si="111"/>
        <v>Jan-2025</v>
      </c>
      <c r="E1444" s="2" t="s">
        <v>43</v>
      </c>
      <c r="F1444" s="2" t="s">
        <v>77</v>
      </c>
      <c r="G1444" s="2" t="s">
        <v>84</v>
      </c>
      <c r="H1444" s="2" t="s">
        <v>93</v>
      </c>
      <c r="I1444" s="2">
        <v>3</v>
      </c>
      <c r="J1444" s="2">
        <v>4617.7299999999996</v>
      </c>
      <c r="K1444" s="6">
        <v>0.04</v>
      </c>
      <c r="L1444" s="2">
        <v>13299.06</v>
      </c>
      <c r="M1444" s="2" t="s">
        <v>81</v>
      </c>
      <c r="N1444" s="2" t="s">
        <v>48</v>
      </c>
      <c r="O1444" s="2" t="s">
        <v>90</v>
      </c>
      <c r="P1444" s="2" t="s">
        <v>50</v>
      </c>
      <c r="Q1444">
        <f t="shared" si="112"/>
        <v>13853.189999999999</v>
      </c>
      <c r="R1444">
        <f t="shared" si="113"/>
        <v>13299.062399999999</v>
      </c>
      <c r="U1444">
        <f t="shared" si="114"/>
        <v>7295.6662896825355</v>
      </c>
    </row>
    <row r="1445" spans="1:21" ht="15.75" customHeight="1" x14ac:dyDescent="0.3">
      <c r="A1445" s="2" t="s">
        <v>1716</v>
      </c>
      <c r="B1445" s="4" t="s">
        <v>463</v>
      </c>
      <c r="C1445" s="4" t="str">
        <f t="shared" si="110"/>
        <v>Wednesday</v>
      </c>
      <c r="D1445" s="4" t="str">
        <f t="shared" si="111"/>
        <v>Jul-2025</v>
      </c>
      <c r="E1445" s="2" t="s">
        <v>53</v>
      </c>
      <c r="F1445" s="2" t="s">
        <v>54</v>
      </c>
      <c r="G1445" s="2" t="s">
        <v>57</v>
      </c>
      <c r="H1445" s="2" t="s">
        <v>58</v>
      </c>
      <c r="I1445" s="2">
        <v>2</v>
      </c>
      <c r="J1445" s="2">
        <v>3190.31</v>
      </c>
      <c r="K1445" s="6">
        <v>0.09</v>
      </c>
      <c r="L1445" s="2">
        <v>5806.36</v>
      </c>
      <c r="M1445" s="2" t="s">
        <v>95</v>
      </c>
      <c r="N1445" s="2" t="s">
        <v>59</v>
      </c>
      <c r="O1445" s="2" t="s">
        <v>60</v>
      </c>
      <c r="P1445" s="2" t="s">
        <v>50</v>
      </c>
      <c r="Q1445">
        <f t="shared" si="112"/>
        <v>6380.62</v>
      </c>
      <c r="R1445">
        <f t="shared" si="113"/>
        <v>5806.3642</v>
      </c>
      <c r="U1445">
        <f t="shared" si="114"/>
        <v>7935.7313319672139</v>
      </c>
    </row>
    <row r="1446" spans="1:21" ht="15.75" customHeight="1" x14ac:dyDescent="0.3">
      <c r="A1446" s="2" t="s">
        <v>1717</v>
      </c>
      <c r="B1446" s="4" t="s">
        <v>658</v>
      </c>
      <c r="C1446" s="4" t="str">
        <f t="shared" si="110"/>
        <v>Thursday</v>
      </c>
      <c r="D1446" s="4" t="str">
        <f t="shared" si="111"/>
        <v>Feb-2025</v>
      </c>
      <c r="E1446" s="2" t="s">
        <v>43</v>
      </c>
      <c r="F1446" s="2" t="s">
        <v>44</v>
      </c>
      <c r="G1446" s="2" t="s">
        <v>57</v>
      </c>
      <c r="H1446" s="2" t="s">
        <v>141</v>
      </c>
      <c r="I1446" s="2">
        <v>3</v>
      </c>
      <c r="J1446" s="2">
        <v>1903.04</v>
      </c>
      <c r="K1446" s="6">
        <v>0.2</v>
      </c>
      <c r="L1446" s="2">
        <v>4567.3</v>
      </c>
      <c r="M1446" s="2" t="s">
        <v>64</v>
      </c>
      <c r="N1446" s="2" t="s">
        <v>65</v>
      </c>
      <c r="O1446" s="2" t="s">
        <v>49</v>
      </c>
      <c r="P1446" s="2" t="s">
        <v>69</v>
      </c>
      <c r="Q1446">
        <f t="shared" si="112"/>
        <v>5709.12</v>
      </c>
      <c r="R1446">
        <f t="shared" si="113"/>
        <v>4567.2960000000003</v>
      </c>
      <c r="U1446">
        <f t="shared" si="114"/>
        <v>7560.0974409448818</v>
      </c>
    </row>
    <row r="1447" spans="1:21" ht="15.75" customHeight="1" x14ac:dyDescent="0.3">
      <c r="A1447" s="2" t="s">
        <v>1718</v>
      </c>
      <c r="B1447" s="4" t="s">
        <v>519</v>
      </c>
      <c r="C1447" s="4" t="str">
        <f t="shared" si="110"/>
        <v>Saturday</v>
      </c>
      <c r="D1447" s="4" t="str">
        <f t="shared" si="111"/>
        <v>Mar-2025</v>
      </c>
      <c r="E1447" s="2" t="s">
        <v>68</v>
      </c>
      <c r="F1447" s="2" t="s">
        <v>77</v>
      </c>
      <c r="G1447" s="2" t="s">
        <v>84</v>
      </c>
      <c r="H1447" s="2" t="s">
        <v>85</v>
      </c>
      <c r="I1447" s="2">
        <v>5</v>
      </c>
      <c r="J1447" s="2">
        <v>3670.46</v>
      </c>
      <c r="K1447" s="6">
        <v>0.14000000000000001</v>
      </c>
      <c r="L1447" s="2">
        <v>15782.98</v>
      </c>
      <c r="M1447" s="2" t="s">
        <v>95</v>
      </c>
      <c r="N1447" s="2" t="s">
        <v>59</v>
      </c>
      <c r="O1447" s="2" t="s">
        <v>90</v>
      </c>
      <c r="P1447" s="2" t="s">
        <v>69</v>
      </c>
      <c r="Q1447">
        <f t="shared" si="112"/>
        <v>18352.3</v>
      </c>
      <c r="R1447">
        <f t="shared" si="113"/>
        <v>15782.977999999999</v>
      </c>
      <c r="U1447">
        <f t="shared" si="114"/>
        <v>7935.7313319672139</v>
      </c>
    </row>
    <row r="1448" spans="1:21" ht="15.75" customHeight="1" x14ac:dyDescent="0.3">
      <c r="A1448" s="2" t="s">
        <v>1719</v>
      </c>
      <c r="B1448" s="4" t="s">
        <v>223</v>
      </c>
      <c r="C1448" s="4" t="str">
        <f t="shared" si="110"/>
        <v>Monday</v>
      </c>
      <c r="D1448" s="4" t="str">
        <f t="shared" si="111"/>
        <v>Jun-2025</v>
      </c>
      <c r="E1448" s="2" t="s">
        <v>83</v>
      </c>
      <c r="F1448" s="2" t="s">
        <v>54</v>
      </c>
      <c r="G1448" s="2" t="s">
        <v>84</v>
      </c>
      <c r="H1448" s="2" t="s">
        <v>89</v>
      </c>
      <c r="I1448" s="2">
        <v>2</v>
      </c>
      <c r="J1448" s="2">
        <v>3834.33</v>
      </c>
      <c r="K1448" s="6">
        <v>0.05</v>
      </c>
      <c r="L1448" s="2">
        <v>7285.23</v>
      </c>
      <c r="M1448" s="2" t="s">
        <v>81</v>
      </c>
      <c r="N1448" s="2" t="s">
        <v>48</v>
      </c>
      <c r="O1448" s="2" t="s">
        <v>49</v>
      </c>
      <c r="P1448" s="2" t="s">
        <v>50</v>
      </c>
      <c r="Q1448">
        <f t="shared" si="112"/>
        <v>7668.66</v>
      </c>
      <c r="R1448">
        <f t="shared" si="113"/>
        <v>7285.2269999999999</v>
      </c>
      <c r="U1448">
        <f t="shared" si="114"/>
        <v>7295.6662896825355</v>
      </c>
    </row>
    <row r="1449" spans="1:21" ht="15.75" customHeight="1" x14ac:dyDescent="0.3">
      <c r="A1449" s="2" t="s">
        <v>1720</v>
      </c>
      <c r="B1449" s="4" t="s">
        <v>165</v>
      </c>
      <c r="C1449" s="4" t="str">
        <f t="shared" si="110"/>
        <v>Sunday</v>
      </c>
      <c r="D1449" s="4" t="str">
        <f t="shared" si="111"/>
        <v>May-2025</v>
      </c>
      <c r="E1449" s="2" t="s">
        <v>53</v>
      </c>
      <c r="F1449" s="2" t="s">
        <v>77</v>
      </c>
      <c r="G1449" s="2" t="s">
        <v>99</v>
      </c>
      <c r="H1449" s="2" t="s">
        <v>100</v>
      </c>
      <c r="I1449" s="2">
        <v>2</v>
      </c>
      <c r="J1449" s="2">
        <v>1053.02</v>
      </c>
      <c r="K1449" s="6">
        <v>0.14000000000000001</v>
      </c>
      <c r="L1449" s="2">
        <v>1811.19</v>
      </c>
      <c r="M1449" s="2" t="s">
        <v>81</v>
      </c>
      <c r="N1449" s="2" t="s">
        <v>48</v>
      </c>
      <c r="O1449" s="2" t="s">
        <v>60</v>
      </c>
      <c r="P1449" s="2" t="s">
        <v>50</v>
      </c>
      <c r="Q1449">
        <f t="shared" si="112"/>
        <v>2106.04</v>
      </c>
      <c r="R1449">
        <f t="shared" si="113"/>
        <v>1811.1943999999999</v>
      </c>
      <c r="U1449">
        <f t="shared" si="114"/>
        <v>7295.6662896825355</v>
      </c>
    </row>
    <row r="1450" spans="1:21" ht="15.75" customHeight="1" x14ac:dyDescent="0.3">
      <c r="A1450" s="2" t="s">
        <v>1721</v>
      </c>
      <c r="B1450" s="4" t="s">
        <v>458</v>
      </c>
      <c r="C1450" s="4" t="str">
        <f t="shared" si="110"/>
        <v>Monday</v>
      </c>
      <c r="D1450" s="4" t="str">
        <f t="shared" si="111"/>
        <v>Apr-2025</v>
      </c>
      <c r="E1450" s="2" t="s">
        <v>88</v>
      </c>
      <c r="F1450" s="2" t="s">
        <v>44</v>
      </c>
      <c r="G1450" s="2" t="s">
        <v>57</v>
      </c>
      <c r="H1450" s="2" t="s">
        <v>58</v>
      </c>
      <c r="I1450" s="2">
        <v>2</v>
      </c>
      <c r="J1450" s="2">
        <v>4308.32</v>
      </c>
      <c r="K1450" s="6">
        <v>7.0000000000000007E-2</v>
      </c>
      <c r="L1450" s="2">
        <v>8013.48</v>
      </c>
      <c r="M1450" s="2" t="s">
        <v>95</v>
      </c>
      <c r="N1450" s="2" t="s">
        <v>48</v>
      </c>
      <c r="O1450" s="2" t="s">
        <v>60</v>
      </c>
      <c r="P1450" s="2" t="s">
        <v>50</v>
      </c>
      <c r="Q1450">
        <f t="shared" si="112"/>
        <v>8616.64</v>
      </c>
      <c r="R1450">
        <f t="shared" si="113"/>
        <v>8013.4751999999989</v>
      </c>
      <c r="U1450">
        <f t="shared" si="114"/>
        <v>7295.6662896825355</v>
      </c>
    </row>
    <row r="1451" spans="1:21" ht="15.75" customHeight="1" x14ac:dyDescent="0.3">
      <c r="A1451" s="2" t="s">
        <v>1722</v>
      </c>
      <c r="B1451" s="4" t="s">
        <v>525</v>
      </c>
      <c r="C1451" s="4" t="str">
        <f t="shared" si="110"/>
        <v>Sunday</v>
      </c>
      <c r="D1451" s="4" t="str">
        <f t="shared" si="111"/>
        <v>Jan-2025</v>
      </c>
      <c r="E1451" s="2" t="s">
        <v>53</v>
      </c>
      <c r="F1451" s="2" t="s">
        <v>72</v>
      </c>
      <c r="G1451" s="2" t="s">
        <v>99</v>
      </c>
      <c r="H1451" s="2" t="s">
        <v>147</v>
      </c>
      <c r="I1451" s="2">
        <v>4</v>
      </c>
      <c r="J1451" s="2">
        <v>4077.28</v>
      </c>
      <c r="K1451" s="6">
        <v>0.09</v>
      </c>
      <c r="L1451" s="2">
        <v>14841.3</v>
      </c>
      <c r="M1451" s="2" t="s">
        <v>95</v>
      </c>
      <c r="N1451" s="2" t="s">
        <v>59</v>
      </c>
      <c r="O1451" s="2" t="s">
        <v>49</v>
      </c>
      <c r="P1451" s="2" t="s">
        <v>69</v>
      </c>
      <c r="Q1451">
        <f t="shared" si="112"/>
        <v>16309.12</v>
      </c>
      <c r="R1451">
        <f t="shared" si="113"/>
        <v>14841.299200000001</v>
      </c>
      <c r="U1451">
        <f t="shared" si="114"/>
        <v>7935.7313319672139</v>
      </c>
    </row>
    <row r="1452" spans="1:21" ht="15.75" customHeight="1" x14ac:dyDescent="0.3">
      <c r="A1452" s="2" t="s">
        <v>1723</v>
      </c>
      <c r="B1452" s="4" t="s">
        <v>114</v>
      </c>
      <c r="C1452" s="4" t="str">
        <f t="shared" si="110"/>
        <v>Wednesday</v>
      </c>
      <c r="D1452" s="4" t="str">
        <f t="shared" si="111"/>
        <v>Jan-2025</v>
      </c>
      <c r="E1452" s="2" t="s">
        <v>43</v>
      </c>
      <c r="F1452" s="2" t="s">
        <v>77</v>
      </c>
      <c r="G1452" s="2" t="s">
        <v>160</v>
      </c>
      <c r="H1452" s="2" t="s">
        <v>180</v>
      </c>
      <c r="I1452" s="2">
        <v>5</v>
      </c>
      <c r="J1452" s="2">
        <v>2648.24</v>
      </c>
      <c r="K1452" s="6">
        <v>7.0000000000000007E-2</v>
      </c>
      <c r="L1452" s="2">
        <v>12314.32</v>
      </c>
      <c r="M1452" s="2" t="s">
        <v>64</v>
      </c>
      <c r="N1452" s="2" t="s">
        <v>48</v>
      </c>
      <c r="O1452" s="2" t="s">
        <v>49</v>
      </c>
      <c r="P1452" s="2" t="s">
        <v>50</v>
      </c>
      <c r="Q1452">
        <f t="shared" si="112"/>
        <v>13241.199999999999</v>
      </c>
      <c r="R1452">
        <f t="shared" si="113"/>
        <v>12314.315999999999</v>
      </c>
      <c r="U1452">
        <f t="shared" si="114"/>
        <v>7295.6662896825355</v>
      </c>
    </row>
    <row r="1453" spans="1:21" ht="15.75" customHeight="1" x14ac:dyDescent="0.3">
      <c r="A1453" s="2" t="s">
        <v>1724</v>
      </c>
      <c r="B1453" s="4" t="s">
        <v>219</v>
      </c>
      <c r="C1453" s="4" t="str">
        <f t="shared" si="110"/>
        <v>Monday</v>
      </c>
      <c r="D1453" s="4" t="str">
        <f t="shared" si="111"/>
        <v>May-2025</v>
      </c>
      <c r="E1453" s="2" t="s">
        <v>83</v>
      </c>
      <c r="F1453" s="2" t="s">
        <v>44</v>
      </c>
      <c r="G1453" s="2" t="s">
        <v>45</v>
      </c>
      <c r="H1453" s="2" t="s">
        <v>73</v>
      </c>
      <c r="I1453" s="2">
        <v>5</v>
      </c>
      <c r="J1453" s="2">
        <v>1572.79</v>
      </c>
      <c r="K1453" s="6">
        <v>0.24</v>
      </c>
      <c r="L1453" s="2">
        <v>5976.6</v>
      </c>
      <c r="M1453" s="2" t="s">
        <v>81</v>
      </c>
      <c r="N1453" s="2" t="s">
        <v>65</v>
      </c>
      <c r="O1453" s="2" t="s">
        <v>60</v>
      </c>
      <c r="P1453" s="2" t="s">
        <v>96</v>
      </c>
      <c r="Q1453">
        <f t="shared" si="112"/>
        <v>7863.95</v>
      </c>
      <c r="R1453">
        <f t="shared" si="113"/>
        <v>5976.6019999999999</v>
      </c>
      <c r="U1453">
        <f t="shared" si="114"/>
        <v>7560.0974409448818</v>
      </c>
    </row>
    <row r="1454" spans="1:21" ht="15.75" customHeight="1" x14ac:dyDescent="0.3">
      <c r="A1454" s="2" t="s">
        <v>1725</v>
      </c>
      <c r="B1454" s="4" t="s">
        <v>276</v>
      </c>
      <c r="C1454" s="4" t="str">
        <f t="shared" si="110"/>
        <v>Thursday</v>
      </c>
      <c r="D1454" s="4" t="str">
        <f t="shared" si="111"/>
        <v>May-2025</v>
      </c>
      <c r="E1454" s="2" t="s">
        <v>53</v>
      </c>
      <c r="F1454" s="2" t="s">
        <v>54</v>
      </c>
      <c r="G1454" s="2" t="s">
        <v>160</v>
      </c>
      <c r="H1454" s="2" t="s">
        <v>180</v>
      </c>
      <c r="I1454" s="2">
        <v>2</v>
      </c>
      <c r="J1454" s="2">
        <v>4237.99</v>
      </c>
      <c r="K1454" s="6">
        <v>0.05</v>
      </c>
      <c r="L1454" s="2">
        <v>8052.18</v>
      </c>
      <c r="M1454" s="2" t="s">
        <v>47</v>
      </c>
      <c r="N1454" s="2" t="s">
        <v>59</v>
      </c>
      <c r="O1454" s="2" t="s">
        <v>90</v>
      </c>
      <c r="P1454" s="2" t="s">
        <v>69</v>
      </c>
      <c r="Q1454">
        <f t="shared" si="112"/>
        <v>8475.98</v>
      </c>
      <c r="R1454">
        <f t="shared" si="113"/>
        <v>8052.1809999999996</v>
      </c>
      <c r="U1454">
        <f t="shared" si="114"/>
        <v>7935.7313319672139</v>
      </c>
    </row>
    <row r="1455" spans="1:21" ht="15.75" customHeight="1" x14ac:dyDescent="0.3">
      <c r="A1455" s="2" t="s">
        <v>1726</v>
      </c>
      <c r="B1455" s="4" t="s">
        <v>600</v>
      </c>
      <c r="C1455" s="4" t="str">
        <f t="shared" si="110"/>
        <v>Saturday</v>
      </c>
      <c r="D1455" s="4" t="str">
        <f t="shared" si="111"/>
        <v>Jun-2025</v>
      </c>
      <c r="E1455" s="2" t="s">
        <v>83</v>
      </c>
      <c r="F1455" s="2" t="s">
        <v>54</v>
      </c>
      <c r="G1455" s="2" t="s">
        <v>45</v>
      </c>
      <c r="H1455" s="2" t="s">
        <v>63</v>
      </c>
      <c r="I1455" s="2">
        <v>5</v>
      </c>
      <c r="J1455" s="2">
        <v>1722.94</v>
      </c>
      <c r="K1455" s="6">
        <v>0.02</v>
      </c>
      <c r="L1455" s="2">
        <v>8442.41</v>
      </c>
      <c r="M1455" s="2" t="s">
        <v>74</v>
      </c>
      <c r="N1455" s="2" t="s">
        <v>65</v>
      </c>
      <c r="O1455" s="2" t="s">
        <v>90</v>
      </c>
      <c r="P1455" s="2" t="s">
        <v>69</v>
      </c>
      <c r="Q1455">
        <f t="shared" si="112"/>
        <v>8614.7000000000007</v>
      </c>
      <c r="R1455">
        <f t="shared" si="113"/>
        <v>8442.4060000000009</v>
      </c>
      <c r="U1455">
        <f t="shared" si="114"/>
        <v>7560.0974409448818</v>
      </c>
    </row>
    <row r="1456" spans="1:21" ht="15.75" customHeight="1" x14ac:dyDescent="0.3">
      <c r="A1456" s="2" t="s">
        <v>1727</v>
      </c>
      <c r="B1456" s="4" t="s">
        <v>471</v>
      </c>
      <c r="C1456" s="4" t="str">
        <f t="shared" si="110"/>
        <v>Tuesday</v>
      </c>
      <c r="D1456" s="4" t="str">
        <f t="shared" si="111"/>
        <v>Feb-2025</v>
      </c>
      <c r="E1456" s="2" t="s">
        <v>53</v>
      </c>
      <c r="F1456" s="2" t="s">
        <v>72</v>
      </c>
      <c r="G1456" s="2" t="s">
        <v>45</v>
      </c>
      <c r="H1456" s="2" t="s">
        <v>63</v>
      </c>
      <c r="I1456" s="2">
        <v>4</v>
      </c>
      <c r="J1456" s="2">
        <v>854.83</v>
      </c>
      <c r="K1456" s="6">
        <v>0.12</v>
      </c>
      <c r="L1456" s="2">
        <v>3009</v>
      </c>
      <c r="M1456" s="2" t="s">
        <v>74</v>
      </c>
      <c r="N1456" s="2" t="s">
        <v>65</v>
      </c>
      <c r="O1456" s="2" t="s">
        <v>90</v>
      </c>
      <c r="P1456" s="2" t="s">
        <v>69</v>
      </c>
      <c r="Q1456">
        <f t="shared" si="112"/>
        <v>3419.32</v>
      </c>
      <c r="R1456">
        <f t="shared" si="113"/>
        <v>3009.0016000000001</v>
      </c>
      <c r="U1456">
        <f t="shared" si="114"/>
        <v>7560.0974409448818</v>
      </c>
    </row>
    <row r="1457" spans="1:21" ht="15.75" customHeight="1" x14ac:dyDescent="0.3">
      <c r="A1457" s="2" t="s">
        <v>1728</v>
      </c>
      <c r="B1457" s="4" t="s">
        <v>539</v>
      </c>
      <c r="C1457" s="4" t="str">
        <f t="shared" si="110"/>
        <v>Tuesday</v>
      </c>
      <c r="D1457" s="4" t="str">
        <f t="shared" si="111"/>
        <v>May-2025</v>
      </c>
      <c r="E1457" s="2" t="s">
        <v>88</v>
      </c>
      <c r="F1457" s="2" t="s">
        <v>72</v>
      </c>
      <c r="G1457" s="2" t="s">
        <v>45</v>
      </c>
      <c r="H1457" s="2" t="s">
        <v>63</v>
      </c>
      <c r="I1457" s="2">
        <v>4</v>
      </c>
      <c r="J1457" s="2">
        <v>2983.27</v>
      </c>
      <c r="K1457" s="6">
        <v>0.1</v>
      </c>
      <c r="L1457" s="2">
        <v>10739.77</v>
      </c>
      <c r="M1457" s="2" t="s">
        <v>74</v>
      </c>
      <c r="N1457" s="2" t="s">
        <v>65</v>
      </c>
      <c r="O1457" s="2" t="s">
        <v>90</v>
      </c>
      <c r="P1457" s="2" t="s">
        <v>50</v>
      </c>
      <c r="Q1457">
        <f t="shared" si="112"/>
        <v>11933.08</v>
      </c>
      <c r="R1457">
        <f t="shared" si="113"/>
        <v>10739.772000000001</v>
      </c>
      <c r="U1457">
        <f t="shared" si="114"/>
        <v>7560.0974409448818</v>
      </c>
    </row>
    <row r="1458" spans="1:21" ht="15.75" customHeight="1" x14ac:dyDescent="0.3">
      <c r="A1458" s="2" t="s">
        <v>1729</v>
      </c>
      <c r="B1458" s="4" t="s">
        <v>172</v>
      </c>
      <c r="C1458" s="4" t="str">
        <f t="shared" si="110"/>
        <v>Sunday</v>
      </c>
      <c r="D1458" s="4" t="str">
        <f t="shared" si="111"/>
        <v>Feb-2025</v>
      </c>
      <c r="E1458" s="2" t="s">
        <v>88</v>
      </c>
      <c r="F1458" s="2" t="s">
        <v>44</v>
      </c>
      <c r="G1458" s="2" t="s">
        <v>99</v>
      </c>
      <c r="H1458" s="2" t="s">
        <v>107</v>
      </c>
      <c r="I1458" s="2">
        <v>5</v>
      </c>
      <c r="J1458" s="2">
        <v>1946.55</v>
      </c>
      <c r="K1458" s="6">
        <v>0.02</v>
      </c>
      <c r="L1458" s="2">
        <v>9538.09</v>
      </c>
      <c r="M1458" s="2" t="s">
        <v>64</v>
      </c>
      <c r="N1458" s="2" t="s">
        <v>65</v>
      </c>
      <c r="O1458" s="2" t="s">
        <v>90</v>
      </c>
      <c r="P1458" s="2" t="s">
        <v>142</v>
      </c>
      <c r="Q1458">
        <f t="shared" si="112"/>
        <v>9732.75</v>
      </c>
      <c r="R1458">
        <f t="shared" si="113"/>
        <v>9538.0949999999993</v>
      </c>
      <c r="U1458">
        <f t="shared" si="114"/>
        <v>7560.0974409448818</v>
      </c>
    </row>
    <row r="1459" spans="1:21" ht="15.75" customHeight="1" x14ac:dyDescent="0.3">
      <c r="A1459" s="2" t="s">
        <v>1730</v>
      </c>
      <c r="B1459" s="4" t="s">
        <v>513</v>
      </c>
      <c r="C1459" s="4" t="str">
        <f t="shared" si="110"/>
        <v>Tuesday</v>
      </c>
      <c r="D1459" s="4" t="str">
        <f t="shared" si="111"/>
        <v>Mar-2025</v>
      </c>
      <c r="E1459" s="2" t="s">
        <v>68</v>
      </c>
      <c r="F1459" s="2" t="s">
        <v>77</v>
      </c>
      <c r="G1459" s="2" t="s">
        <v>45</v>
      </c>
      <c r="H1459" s="2" t="s">
        <v>78</v>
      </c>
      <c r="I1459" s="2">
        <v>1</v>
      </c>
      <c r="J1459" s="2">
        <v>4678.43</v>
      </c>
      <c r="K1459" s="6">
        <v>0.2</v>
      </c>
      <c r="L1459" s="2">
        <v>3742.74</v>
      </c>
      <c r="M1459" s="2" t="s">
        <v>74</v>
      </c>
      <c r="N1459" s="2" t="s">
        <v>65</v>
      </c>
      <c r="O1459" s="2" t="s">
        <v>49</v>
      </c>
      <c r="P1459" s="2" t="s">
        <v>96</v>
      </c>
      <c r="Q1459">
        <f t="shared" si="112"/>
        <v>4678.43</v>
      </c>
      <c r="R1459">
        <f t="shared" si="113"/>
        <v>3742.7440000000006</v>
      </c>
      <c r="U1459">
        <f t="shared" si="114"/>
        <v>7560.0974409448818</v>
      </c>
    </row>
    <row r="1460" spans="1:21" ht="15.75" customHeight="1" x14ac:dyDescent="0.3">
      <c r="A1460" s="2" t="s">
        <v>1731</v>
      </c>
      <c r="B1460" s="4" t="s">
        <v>494</v>
      </c>
      <c r="C1460" s="4" t="str">
        <f t="shared" si="110"/>
        <v>Saturday</v>
      </c>
      <c r="D1460" s="4" t="str">
        <f t="shared" si="111"/>
        <v>Apr-2025</v>
      </c>
      <c r="E1460" s="2" t="s">
        <v>88</v>
      </c>
      <c r="F1460" s="2" t="s">
        <v>72</v>
      </c>
      <c r="G1460" s="2" t="s">
        <v>45</v>
      </c>
      <c r="H1460" s="2" t="s">
        <v>73</v>
      </c>
      <c r="I1460" s="2">
        <v>3</v>
      </c>
      <c r="J1460" s="2">
        <v>4920.1400000000003</v>
      </c>
      <c r="K1460" s="6">
        <v>0.09</v>
      </c>
      <c r="L1460" s="2">
        <v>13431.98</v>
      </c>
      <c r="M1460" s="2" t="s">
        <v>95</v>
      </c>
      <c r="N1460" s="2" t="s">
        <v>48</v>
      </c>
      <c r="O1460" s="2" t="s">
        <v>49</v>
      </c>
      <c r="P1460" s="2" t="s">
        <v>50</v>
      </c>
      <c r="Q1460">
        <f t="shared" si="112"/>
        <v>14760.420000000002</v>
      </c>
      <c r="R1460">
        <f t="shared" si="113"/>
        <v>13431.982200000002</v>
      </c>
      <c r="U1460">
        <f t="shared" si="114"/>
        <v>7295.6662896825355</v>
      </c>
    </row>
    <row r="1461" spans="1:21" ht="15.75" customHeight="1" x14ac:dyDescent="0.3">
      <c r="A1461" s="2" t="s">
        <v>1732</v>
      </c>
      <c r="B1461" s="4" t="s">
        <v>397</v>
      </c>
      <c r="C1461" s="4" t="str">
        <f t="shared" si="110"/>
        <v>Sunday</v>
      </c>
      <c r="D1461" s="4" t="str">
        <f t="shared" si="111"/>
        <v>Jan-2025</v>
      </c>
      <c r="E1461" s="2" t="s">
        <v>88</v>
      </c>
      <c r="F1461" s="2" t="s">
        <v>44</v>
      </c>
      <c r="G1461" s="2" t="s">
        <v>45</v>
      </c>
      <c r="H1461" s="2" t="s">
        <v>46</v>
      </c>
      <c r="I1461" s="2">
        <v>1</v>
      </c>
      <c r="J1461" s="2">
        <v>290.82</v>
      </c>
      <c r="K1461" s="6">
        <v>0.15</v>
      </c>
      <c r="L1461" s="2">
        <v>247.2</v>
      </c>
      <c r="M1461" s="2" t="s">
        <v>81</v>
      </c>
      <c r="N1461" s="2" t="s">
        <v>65</v>
      </c>
      <c r="O1461" s="2" t="s">
        <v>90</v>
      </c>
      <c r="P1461" s="2" t="s">
        <v>142</v>
      </c>
      <c r="Q1461">
        <f t="shared" si="112"/>
        <v>290.82</v>
      </c>
      <c r="R1461">
        <f t="shared" si="113"/>
        <v>247.19699999999997</v>
      </c>
      <c r="U1461">
        <f t="shared" si="114"/>
        <v>7560.0974409448818</v>
      </c>
    </row>
    <row r="1462" spans="1:21" ht="15.75" customHeight="1" x14ac:dyDescent="0.3">
      <c r="A1462" s="2" t="s">
        <v>1733</v>
      </c>
      <c r="B1462" s="4" t="s">
        <v>213</v>
      </c>
      <c r="C1462" s="4" t="str">
        <f t="shared" si="110"/>
        <v>Sunday</v>
      </c>
      <c r="D1462" s="4" t="str">
        <f t="shared" si="111"/>
        <v>Apr-2025</v>
      </c>
      <c r="E1462" s="2" t="s">
        <v>83</v>
      </c>
      <c r="F1462" s="2" t="s">
        <v>44</v>
      </c>
      <c r="G1462" s="2" t="s">
        <v>99</v>
      </c>
      <c r="H1462" s="2" t="s">
        <v>122</v>
      </c>
      <c r="I1462" s="2">
        <v>3</v>
      </c>
      <c r="J1462" s="2">
        <v>3007.51</v>
      </c>
      <c r="K1462" s="6">
        <v>0.15</v>
      </c>
      <c r="L1462" s="2">
        <v>7669.15</v>
      </c>
      <c r="M1462" s="2" t="s">
        <v>74</v>
      </c>
      <c r="N1462" s="2" t="s">
        <v>48</v>
      </c>
      <c r="O1462" s="2" t="s">
        <v>49</v>
      </c>
      <c r="P1462" s="2" t="s">
        <v>142</v>
      </c>
      <c r="Q1462">
        <f t="shared" si="112"/>
        <v>9022.5300000000007</v>
      </c>
      <c r="R1462">
        <f t="shared" si="113"/>
        <v>7669.1505000000006</v>
      </c>
      <c r="U1462">
        <f t="shared" si="114"/>
        <v>7295.6662896825355</v>
      </c>
    </row>
    <row r="1463" spans="1:21" ht="15.75" customHeight="1" x14ac:dyDescent="0.3">
      <c r="A1463" s="2" t="s">
        <v>1734</v>
      </c>
      <c r="B1463" s="4" t="s">
        <v>576</v>
      </c>
      <c r="C1463" s="4" t="str">
        <f t="shared" si="110"/>
        <v>Sunday</v>
      </c>
      <c r="D1463" s="4" t="str">
        <f t="shared" si="111"/>
        <v>Mar-2025</v>
      </c>
      <c r="E1463" s="2" t="s">
        <v>53</v>
      </c>
      <c r="F1463" s="2" t="s">
        <v>44</v>
      </c>
      <c r="G1463" s="2" t="s">
        <v>160</v>
      </c>
      <c r="H1463" s="2" t="s">
        <v>161</v>
      </c>
      <c r="I1463" s="2">
        <v>3</v>
      </c>
      <c r="J1463" s="2">
        <v>871.23</v>
      </c>
      <c r="K1463" s="6">
        <v>0.19</v>
      </c>
      <c r="L1463" s="2">
        <v>2117.09</v>
      </c>
      <c r="M1463" s="2" t="s">
        <v>74</v>
      </c>
      <c r="N1463" s="2" t="s">
        <v>59</v>
      </c>
      <c r="O1463" s="2" t="s">
        <v>49</v>
      </c>
      <c r="P1463" s="2" t="s">
        <v>50</v>
      </c>
      <c r="Q1463">
        <f t="shared" si="112"/>
        <v>2613.69</v>
      </c>
      <c r="R1463">
        <f t="shared" si="113"/>
        <v>2117.0889000000002</v>
      </c>
      <c r="U1463">
        <f t="shared" si="114"/>
        <v>7935.7313319672139</v>
      </c>
    </row>
    <row r="1464" spans="1:21" ht="15.75" customHeight="1" x14ac:dyDescent="0.3">
      <c r="A1464" s="2" t="s">
        <v>1735</v>
      </c>
      <c r="B1464" s="4" t="s">
        <v>116</v>
      </c>
      <c r="C1464" s="4" t="str">
        <f t="shared" si="110"/>
        <v>Tuesday</v>
      </c>
      <c r="D1464" s="4" t="str">
        <f t="shared" si="111"/>
        <v>Jan-2025</v>
      </c>
      <c r="E1464" s="2" t="s">
        <v>53</v>
      </c>
      <c r="F1464" s="2" t="s">
        <v>72</v>
      </c>
      <c r="G1464" s="2" t="s">
        <v>99</v>
      </c>
      <c r="H1464" s="2" t="s">
        <v>107</v>
      </c>
      <c r="I1464" s="2">
        <v>2</v>
      </c>
      <c r="J1464" s="2">
        <v>3505.05</v>
      </c>
      <c r="K1464" s="6">
        <v>0.2</v>
      </c>
      <c r="L1464" s="2">
        <v>5608.08</v>
      </c>
      <c r="M1464" s="2" t="s">
        <v>74</v>
      </c>
      <c r="N1464" s="2" t="s">
        <v>65</v>
      </c>
      <c r="O1464" s="2" t="s">
        <v>60</v>
      </c>
      <c r="P1464" s="2" t="s">
        <v>50</v>
      </c>
      <c r="Q1464">
        <f t="shared" si="112"/>
        <v>7010.1</v>
      </c>
      <c r="R1464">
        <f t="shared" si="113"/>
        <v>5608.0800000000008</v>
      </c>
      <c r="U1464">
        <f t="shared" si="114"/>
        <v>7560.0974409448818</v>
      </c>
    </row>
    <row r="1465" spans="1:21" ht="15.75" customHeight="1" x14ac:dyDescent="0.3">
      <c r="A1465" s="2" t="s">
        <v>1736</v>
      </c>
      <c r="B1465" s="4" t="s">
        <v>76</v>
      </c>
      <c r="C1465" s="4" t="str">
        <f t="shared" si="110"/>
        <v>Saturday</v>
      </c>
      <c r="D1465" s="4" t="str">
        <f t="shared" si="111"/>
        <v>Feb-2025</v>
      </c>
      <c r="E1465" s="2" t="s">
        <v>88</v>
      </c>
      <c r="F1465" s="2" t="s">
        <v>77</v>
      </c>
      <c r="G1465" s="2" t="s">
        <v>84</v>
      </c>
      <c r="H1465" s="2" t="s">
        <v>85</v>
      </c>
      <c r="I1465" s="2">
        <v>3</v>
      </c>
      <c r="J1465" s="2">
        <v>1131.68</v>
      </c>
      <c r="K1465" s="6">
        <v>0.12</v>
      </c>
      <c r="L1465" s="2">
        <v>2987.64</v>
      </c>
      <c r="M1465" s="2" t="s">
        <v>81</v>
      </c>
      <c r="N1465" s="2" t="s">
        <v>59</v>
      </c>
      <c r="O1465" s="2" t="s">
        <v>49</v>
      </c>
      <c r="P1465" s="2" t="s">
        <v>50</v>
      </c>
      <c r="Q1465">
        <f t="shared" si="112"/>
        <v>3395.04</v>
      </c>
      <c r="R1465">
        <f t="shared" si="113"/>
        <v>2987.6352000000002</v>
      </c>
      <c r="U1465">
        <f t="shared" si="114"/>
        <v>7935.7313319672139</v>
      </c>
    </row>
    <row r="1466" spans="1:21" ht="15.75" customHeight="1" x14ac:dyDescent="0.3">
      <c r="A1466" s="2" t="s">
        <v>1737</v>
      </c>
      <c r="B1466" s="4" t="s">
        <v>299</v>
      </c>
      <c r="C1466" s="4" t="str">
        <f t="shared" si="110"/>
        <v>Sunday</v>
      </c>
      <c r="D1466" s="4" t="str">
        <f t="shared" si="111"/>
        <v>Jun-2025</v>
      </c>
      <c r="E1466" s="2" t="s">
        <v>88</v>
      </c>
      <c r="F1466" s="2" t="s">
        <v>72</v>
      </c>
      <c r="G1466" s="2" t="s">
        <v>45</v>
      </c>
      <c r="H1466" s="2" t="s">
        <v>46</v>
      </c>
      <c r="I1466" s="2">
        <v>2</v>
      </c>
      <c r="J1466" s="2">
        <v>831.7</v>
      </c>
      <c r="K1466" s="6">
        <v>0.02</v>
      </c>
      <c r="L1466" s="2">
        <v>1630.13</v>
      </c>
      <c r="M1466" s="2" t="s">
        <v>95</v>
      </c>
      <c r="N1466" s="2" t="s">
        <v>65</v>
      </c>
      <c r="O1466" s="2" t="s">
        <v>60</v>
      </c>
      <c r="P1466" s="2" t="s">
        <v>50</v>
      </c>
      <c r="Q1466">
        <f t="shared" si="112"/>
        <v>1663.4</v>
      </c>
      <c r="R1466">
        <f t="shared" si="113"/>
        <v>1630.1320000000001</v>
      </c>
      <c r="U1466">
        <f t="shared" si="114"/>
        <v>7560.0974409448818</v>
      </c>
    </row>
    <row r="1467" spans="1:21" ht="15.75" customHeight="1" x14ac:dyDescent="0.3">
      <c r="A1467" s="2" t="s">
        <v>1738</v>
      </c>
      <c r="B1467" s="4" t="s">
        <v>319</v>
      </c>
      <c r="C1467" s="4" t="str">
        <f t="shared" si="110"/>
        <v>Sunday</v>
      </c>
      <c r="D1467" s="4" t="str">
        <f t="shared" si="111"/>
        <v>Jun-2025</v>
      </c>
      <c r="E1467" s="2" t="s">
        <v>83</v>
      </c>
      <c r="F1467" s="2" t="s">
        <v>77</v>
      </c>
      <c r="G1467" s="2" t="s">
        <v>84</v>
      </c>
      <c r="H1467" s="2" t="s">
        <v>85</v>
      </c>
      <c r="I1467" s="2">
        <v>5</v>
      </c>
      <c r="J1467" s="2">
        <v>3673.96</v>
      </c>
      <c r="K1467" s="6">
        <v>0.08</v>
      </c>
      <c r="L1467" s="2">
        <v>16900.22</v>
      </c>
      <c r="M1467" s="2" t="s">
        <v>95</v>
      </c>
      <c r="N1467" s="2" t="s">
        <v>59</v>
      </c>
      <c r="O1467" s="2" t="s">
        <v>49</v>
      </c>
      <c r="P1467" s="2" t="s">
        <v>69</v>
      </c>
      <c r="Q1467">
        <f t="shared" si="112"/>
        <v>18369.8</v>
      </c>
      <c r="R1467">
        <f t="shared" si="113"/>
        <v>16900.216</v>
      </c>
      <c r="U1467">
        <f t="shared" si="114"/>
        <v>7935.7313319672139</v>
      </c>
    </row>
    <row r="1468" spans="1:21" ht="15.75" customHeight="1" x14ac:dyDescent="0.3">
      <c r="A1468" s="2" t="s">
        <v>1739</v>
      </c>
      <c r="B1468" s="4" t="s">
        <v>401</v>
      </c>
      <c r="C1468" s="4" t="str">
        <f t="shared" si="110"/>
        <v>Saturday</v>
      </c>
      <c r="D1468" s="4" t="str">
        <f t="shared" si="111"/>
        <v>Jan-2025</v>
      </c>
      <c r="E1468" s="2" t="s">
        <v>88</v>
      </c>
      <c r="F1468" s="2" t="s">
        <v>54</v>
      </c>
      <c r="G1468" s="2" t="s">
        <v>45</v>
      </c>
      <c r="H1468" s="2" t="s">
        <v>63</v>
      </c>
      <c r="I1468" s="2">
        <v>3</v>
      </c>
      <c r="J1468" s="2">
        <v>423.67</v>
      </c>
      <c r="K1468" s="6">
        <v>0.01</v>
      </c>
      <c r="L1468" s="2">
        <v>1258.3</v>
      </c>
      <c r="M1468" s="2" t="s">
        <v>74</v>
      </c>
      <c r="N1468" s="2" t="s">
        <v>48</v>
      </c>
      <c r="O1468" s="2" t="s">
        <v>60</v>
      </c>
      <c r="P1468" s="2" t="s">
        <v>50</v>
      </c>
      <c r="Q1468">
        <f t="shared" si="112"/>
        <v>1271.01</v>
      </c>
      <c r="R1468">
        <f t="shared" si="113"/>
        <v>1258.2999</v>
      </c>
      <c r="U1468">
        <f t="shared" si="114"/>
        <v>7295.6662896825355</v>
      </c>
    </row>
    <row r="1469" spans="1:21" ht="15.75" customHeight="1" x14ac:dyDescent="0.3">
      <c r="A1469" s="2" t="s">
        <v>1740</v>
      </c>
      <c r="B1469" s="4" t="s">
        <v>202</v>
      </c>
      <c r="C1469" s="4" t="str">
        <f t="shared" si="110"/>
        <v>Wednesday</v>
      </c>
      <c r="D1469" s="4" t="str">
        <f t="shared" si="111"/>
        <v>Apr-2025</v>
      </c>
      <c r="E1469" s="2" t="s">
        <v>83</v>
      </c>
      <c r="F1469" s="2" t="s">
        <v>54</v>
      </c>
      <c r="G1469" s="2" t="s">
        <v>84</v>
      </c>
      <c r="H1469" s="2" t="s">
        <v>85</v>
      </c>
      <c r="I1469" s="2">
        <v>2</v>
      </c>
      <c r="J1469" s="2">
        <v>4097.33</v>
      </c>
      <c r="K1469" s="6">
        <v>0.19</v>
      </c>
      <c r="L1469" s="2">
        <v>6637.67</v>
      </c>
      <c r="M1469" s="2" t="s">
        <v>81</v>
      </c>
      <c r="N1469" s="2" t="s">
        <v>65</v>
      </c>
      <c r="O1469" s="2" t="s">
        <v>49</v>
      </c>
      <c r="P1469" s="2" t="s">
        <v>50</v>
      </c>
      <c r="Q1469">
        <f t="shared" si="112"/>
        <v>8194.66</v>
      </c>
      <c r="R1469">
        <f t="shared" si="113"/>
        <v>6637.6746000000003</v>
      </c>
      <c r="U1469">
        <f t="shared" si="114"/>
        <v>7560.0974409448818</v>
      </c>
    </row>
    <row r="1470" spans="1:21" ht="15.75" customHeight="1" x14ac:dyDescent="0.3">
      <c r="A1470" s="2" t="s">
        <v>1741</v>
      </c>
      <c r="B1470" s="4" t="s">
        <v>401</v>
      </c>
      <c r="C1470" s="4" t="str">
        <f t="shared" si="110"/>
        <v>Saturday</v>
      </c>
      <c r="D1470" s="4" t="str">
        <f t="shared" si="111"/>
        <v>Jan-2025</v>
      </c>
      <c r="E1470" s="2" t="s">
        <v>53</v>
      </c>
      <c r="F1470" s="2" t="s">
        <v>77</v>
      </c>
      <c r="G1470" s="2" t="s">
        <v>57</v>
      </c>
      <c r="H1470" s="2" t="s">
        <v>110</v>
      </c>
      <c r="I1470" s="2">
        <v>4</v>
      </c>
      <c r="J1470" s="2">
        <v>556.76</v>
      </c>
      <c r="K1470" s="6">
        <v>0.22</v>
      </c>
      <c r="L1470" s="2">
        <v>1737.09</v>
      </c>
      <c r="M1470" s="2" t="s">
        <v>47</v>
      </c>
      <c r="N1470" s="2" t="s">
        <v>65</v>
      </c>
      <c r="O1470" s="2" t="s">
        <v>60</v>
      </c>
      <c r="P1470" s="2" t="s">
        <v>50</v>
      </c>
      <c r="Q1470">
        <f t="shared" si="112"/>
        <v>2227.04</v>
      </c>
      <c r="R1470">
        <f t="shared" si="113"/>
        <v>1737.0912000000001</v>
      </c>
      <c r="U1470">
        <f t="shared" si="114"/>
        <v>7560.0974409448818</v>
      </c>
    </row>
    <row r="1471" spans="1:21" ht="15.75" customHeight="1" x14ac:dyDescent="0.3">
      <c r="A1471" s="2" t="s">
        <v>1742</v>
      </c>
      <c r="B1471" s="4" t="s">
        <v>273</v>
      </c>
      <c r="C1471" s="4" t="str">
        <f t="shared" si="110"/>
        <v>Thursday</v>
      </c>
      <c r="D1471" s="4" t="str">
        <f t="shared" si="111"/>
        <v>May-2025</v>
      </c>
      <c r="E1471" s="2" t="s">
        <v>68</v>
      </c>
      <c r="F1471" s="2" t="s">
        <v>44</v>
      </c>
      <c r="G1471" s="2" t="s">
        <v>99</v>
      </c>
      <c r="H1471" s="2" t="s">
        <v>122</v>
      </c>
      <c r="I1471" s="2">
        <v>3</v>
      </c>
      <c r="J1471" s="2">
        <v>4545.8</v>
      </c>
      <c r="K1471" s="6">
        <v>0.18</v>
      </c>
      <c r="L1471" s="2">
        <v>11182.67</v>
      </c>
      <c r="M1471" s="2" t="s">
        <v>64</v>
      </c>
      <c r="N1471" s="2" t="s">
        <v>65</v>
      </c>
      <c r="O1471" s="2" t="s">
        <v>60</v>
      </c>
      <c r="P1471" s="2" t="s">
        <v>142</v>
      </c>
      <c r="Q1471">
        <f t="shared" si="112"/>
        <v>13637.400000000001</v>
      </c>
      <c r="R1471">
        <f t="shared" si="113"/>
        <v>11182.668000000001</v>
      </c>
      <c r="U1471">
        <f t="shared" si="114"/>
        <v>7560.0974409448818</v>
      </c>
    </row>
    <row r="1472" spans="1:21" ht="15.75" customHeight="1" x14ac:dyDescent="0.3">
      <c r="A1472" s="2" t="s">
        <v>1743</v>
      </c>
      <c r="B1472" s="4" t="s">
        <v>217</v>
      </c>
      <c r="C1472" s="4" t="str">
        <f t="shared" si="110"/>
        <v>Friday</v>
      </c>
      <c r="D1472" s="4" t="str">
        <f t="shared" si="111"/>
        <v>Jun-2025</v>
      </c>
      <c r="E1472" s="2" t="s">
        <v>68</v>
      </c>
      <c r="F1472" s="2" t="s">
        <v>77</v>
      </c>
      <c r="G1472" s="2" t="s">
        <v>160</v>
      </c>
      <c r="H1472" s="2" t="s">
        <v>180</v>
      </c>
      <c r="I1472" s="2">
        <v>1</v>
      </c>
      <c r="J1472" s="2">
        <v>612.53</v>
      </c>
      <c r="K1472" s="6">
        <v>0.19</v>
      </c>
      <c r="L1472" s="2">
        <v>496.15</v>
      </c>
      <c r="M1472" s="2" t="s">
        <v>81</v>
      </c>
      <c r="N1472" s="2" t="s">
        <v>65</v>
      </c>
      <c r="O1472" s="2" t="s">
        <v>49</v>
      </c>
      <c r="P1472" s="2" t="s">
        <v>50</v>
      </c>
      <c r="Q1472">
        <f t="shared" si="112"/>
        <v>612.53</v>
      </c>
      <c r="R1472">
        <f t="shared" si="113"/>
        <v>496.14929999999998</v>
      </c>
      <c r="U1472">
        <f t="shared" si="114"/>
        <v>7560.0974409448818</v>
      </c>
    </row>
    <row r="1473" spans="1:21" ht="15.75" customHeight="1" x14ac:dyDescent="0.3">
      <c r="A1473" s="2" t="s">
        <v>1744</v>
      </c>
      <c r="B1473" s="4" t="s">
        <v>373</v>
      </c>
      <c r="C1473" s="4" t="str">
        <f t="shared" si="110"/>
        <v>Saturday</v>
      </c>
      <c r="D1473" s="4" t="str">
        <f t="shared" si="111"/>
        <v>Feb-2025</v>
      </c>
      <c r="E1473" s="2" t="s">
        <v>68</v>
      </c>
      <c r="F1473" s="2" t="s">
        <v>44</v>
      </c>
      <c r="G1473" s="2" t="s">
        <v>160</v>
      </c>
      <c r="H1473" s="2" t="s">
        <v>180</v>
      </c>
      <c r="I1473" s="2">
        <v>5</v>
      </c>
      <c r="J1473" s="2">
        <v>3101.07</v>
      </c>
      <c r="K1473" s="6">
        <v>0.15</v>
      </c>
      <c r="L1473" s="2">
        <v>13179.55</v>
      </c>
      <c r="M1473" s="2" t="s">
        <v>74</v>
      </c>
      <c r="N1473" s="2" t="s">
        <v>59</v>
      </c>
      <c r="O1473" s="2" t="s">
        <v>60</v>
      </c>
      <c r="P1473" s="2" t="s">
        <v>50</v>
      </c>
      <c r="Q1473">
        <f t="shared" si="112"/>
        <v>15505.35</v>
      </c>
      <c r="R1473">
        <f t="shared" si="113"/>
        <v>13179.547500000001</v>
      </c>
      <c r="U1473">
        <f t="shared" si="114"/>
        <v>7935.7313319672139</v>
      </c>
    </row>
    <row r="1474" spans="1:21" ht="15.75" customHeight="1" x14ac:dyDescent="0.3">
      <c r="A1474" s="2" t="s">
        <v>1745</v>
      </c>
      <c r="B1474" s="4" t="s">
        <v>330</v>
      </c>
      <c r="C1474" s="4" t="str">
        <f t="shared" si="110"/>
        <v>Wednesday</v>
      </c>
      <c r="D1474" s="4" t="str">
        <f t="shared" si="111"/>
        <v>Apr-2025</v>
      </c>
      <c r="E1474" s="2" t="s">
        <v>68</v>
      </c>
      <c r="F1474" s="2" t="s">
        <v>44</v>
      </c>
      <c r="G1474" s="2" t="s">
        <v>57</v>
      </c>
      <c r="H1474" s="2" t="s">
        <v>58</v>
      </c>
      <c r="I1474" s="2">
        <v>3</v>
      </c>
      <c r="J1474" s="2">
        <v>1729.77</v>
      </c>
      <c r="K1474" s="6">
        <v>0.1</v>
      </c>
      <c r="L1474" s="2">
        <v>4670.38</v>
      </c>
      <c r="M1474" s="2" t="s">
        <v>74</v>
      </c>
      <c r="N1474" s="2" t="s">
        <v>48</v>
      </c>
      <c r="O1474" s="2" t="s">
        <v>49</v>
      </c>
      <c r="P1474" s="2" t="s">
        <v>50</v>
      </c>
      <c r="Q1474">
        <f t="shared" si="112"/>
        <v>5189.3099999999995</v>
      </c>
      <c r="R1474">
        <f t="shared" si="113"/>
        <v>4670.3789999999999</v>
      </c>
      <c r="U1474">
        <f t="shared" si="114"/>
        <v>7295.6662896825355</v>
      </c>
    </row>
    <row r="1475" spans="1:21" ht="15.75" customHeight="1" x14ac:dyDescent="0.3">
      <c r="A1475" s="2" t="s">
        <v>1746</v>
      </c>
      <c r="B1475" s="4" t="s">
        <v>269</v>
      </c>
      <c r="C1475" s="4" t="str">
        <f t="shared" ref="C1475:C1501" si="115">TEXT(B1475,"dddd")</f>
        <v>Thursday</v>
      </c>
      <c r="D1475" s="4" t="str">
        <f t="shared" ref="D1475:D1501" si="116">TEXT(B1475,"MMM-YYYY")</f>
        <v>Jul-2025</v>
      </c>
      <c r="E1475" s="2" t="s">
        <v>68</v>
      </c>
      <c r="F1475" s="2" t="s">
        <v>72</v>
      </c>
      <c r="G1475" s="2" t="s">
        <v>84</v>
      </c>
      <c r="H1475" s="2" t="s">
        <v>85</v>
      </c>
      <c r="I1475" s="2">
        <v>3</v>
      </c>
      <c r="J1475" s="2">
        <v>4190.53</v>
      </c>
      <c r="K1475" s="6">
        <v>0.06</v>
      </c>
      <c r="L1475" s="2">
        <v>11817.29</v>
      </c>
      <c r="M1475" s="2" t="s">
        <v>64</v>
      </c>
      <c r="N1475" s="2" t="s">
        <v>48</v>
      </c>
      <c r="O1475" s="2" t="s">
        <v>60</v>
      </c>
      <c r="P1475" s="2" t="s">
        <v>69</v>
      </c>
      <c r="Q1475">
        <f t="shared" ref="Q1475:Q1501" si="117">J1475*I1475</f>
        <v>12571.59</v>
      </c>
      <c r="R1475">
        <f t="shared" ref="R1475:R1501" si="118">Q1475*(1-K1475)</f>
        <v>11817.294599999999</v>
      </c>
      <c r="U1475">
        <f t="shared" ref="U1475:U1501" si="119">AVERAGEIFS($Q$2:$Q$1501,$N$2:$N$1501,N1475)</f>
        <v>7295.6662896825355</v>
      </c>
    </row>
    <row r="1476" spans="1:21" ht="15.75" customHeight="1" x14ac:dyDescent="0.3">
      <c r="A1476" s="2" t="s">
        <v>1747</v>
      </c>
      <c r="B1476" s="4" t="s">
        <v>134</v>
      </c>
      <c r="C1476" s="4" t="str">
        <f t="shared" si="115"/>
        <v>Thursday</v>
      </c>
      <c r="D1476" s="4" t="str">
        <f t="shared" si="116"/>
        <v>May-2025</v>
      </c>
      <c r="E1476" s="2" t="s">
        <v>68</v>
      </c>
      <c r="F1476" s="2" t="s">
        <v>54</v>
      </c>
      <c r="G1476" s="2" t="s">
        <v>45</v>
      </c>
      <c r="H1476" s="2" t="s">
        <v>78</v>
      </c>
      <c r="I1476" s="2">
        <v>3</v>
      </c>
      <c r="J1476" s="2">
        <v>121</v>
      </c>
      <c r="K1476" s="6">
        <v>0.06</v>
      </c>
      <c r="L1476" s="2">
        <v>341.22</v>
      </c>
      <c r="M1476" s="2" t="s">
        <v>81</v>
      </c>
      <c r="N1476" s="2" t="s">
        <v>65</v>
      </c>
      <c r="O1476" s="2" t="s">
        <v>90</v>
      </c>
      <c r="P1476" s="2" t="s">
        <v>50</v>
      </c>
      <c r="Q1476">
        <f t="shared" si="117"/>
        <v>363</v>
      </c>
      <c r="R1476">
        <f t="shared" si="118"/>
        <v>341.21999999999997</v>
      </c>
      <c r="U1476">
        <f t="shared" si="119"/>
        <v>7560.0974409448818</v>
      </c>
    </row>
    <row r="1477" spans="1:21" ht="15.75" customHeight="1" x14ac:dyDescent="0.3">
      <c r="A1477" s="2" t="s">
        <v>1748</v>
      </c>
      <c r="B1477" s="4" t="s">
        <v>215</v>
      </c>
      <c r="C1477" s="4" t="str">
        <f t="shared" si="115"/>
        <v>Friday</v>
      </c>
      <c r="D1477" s="4" t="str">
        <f t="shared" si="116"/>
        <v>Feb-2025</v>
      </c>
      <c r="E1477" s="2" t="s">
        <v>53</v>
      </c>
      <c r="F1477" s="2" t="s">
        <v>44</v>
      </c>
      <c r="G1477" s="2" t="s">
        <v>45</v>
      </c>
      <c r="H1477" s="2" t="s">
        <v>73</v>
      </c>
      <c r="I1477" s="2">
        <v>5</v>
      </c>
      <c r="J1477" s="2">
        <v>4090.68</v>
      </c>
      <c r="K1477" s="6">
        <v>0.14000000000000001</v>
      </c>
      <c r="L1477" s="2">
        <v>17589.919999999998</v>
      </c>
      <c r="M1477" s="2" t="s">
        <v>95</v>
      </c>
      <c r="N1477" s="2" t="s">
        <v>65</v>
      </c>
      <c r="O1477" s="2" t="s">
        <v>60</v>
      </c>
      <c r="P1477" s="2" t="s">
        <v>50</v>
      </c>
      <c r="Q1477">
        <f t="shared" si="117"/>
        <v>20453.399999999998</v>
      </c>
      <c r="R1477">
        <f t="shared" si="118"/>
        <v>17589.923999999999</v>
      </c>
      <c r="U1477">
        <f t="shared" si="119"/>
        <v>7560.0974409448818</v>
      </c>
    </row>
    <row r="1478" spans="1:21" ht="15.75" customHeight="1" x14ac:dyDescent="0.3">
      <c r="A1478" s="2" t="s">
        <v>1749</v>
      </c>
      <c r="B1478" s="4" t="s">
        <v>124</v>
      </c>
      <c r="C1478" s="4" t="str">
        <f t="shared" si="115"/>
        <v>Friday</v>
      </c>
      <c r="D1478" s="4" t="str">
        <f t="shared" si="116"/>
        <v>Apr-2025</v>
      </c>
      <c r="E1478" s="2" t="s">
        <v>83</v>
      </c>
      <c r="F1478" s="2" t="s">
        <v>77</v>
      </c>
      <c r="G1478" s="2" t="s">
        <v>160</v>
      </c>
      <c r="H1478" s="2" t="s">
        <v>193</v>
      </c>
      <c r="I1478" s="2">
        <v>5</v>
      </c>
      <c r="J1478" s="2">
        <v>3340.31</v>
      </c>
      <c r="K1478" s="6">
        <v>7.0000000000000007E-2</v>
      </c>
      <c r="L1478" s="2">
        <v>15532.44</v>
      </c>
      <c r="M1478" s="2" t="s">
        <v>64</v>
      </c>
      <c r="N1478" s="2" t="s">
        <v>48</v>
      </c>
      <c r="O1478" s="2" t="s">
        <v>90</v>
      </c>
      <c r="P1478" s="2" t="s">
        <v>69</v>
      </c>
      <c r="Q1478">
        <f t="shared" si="117"/>
        <v>16701.55</v>
      </c>
      <c r="R1478">
        <f t="shared" si="118"/>
        <v>15532.441499999999</v>
      </c>
      <c r="U1478">
        <f t="shared" si="119"/>
        <v>7295.6662896825355</v>
      </c>
    </row>
    <row r="1479" spans="1:21" ht="15.75" customHeight="1" x14ac:dyDescent="0.3">
      <c r="A1479" s="2" t="s">
        <v>1750</v>
      </c>
      <c r="B1479" s="4" t="s">
        <v>138</v>
      </c>
      <c r="C1479" s="4" t="str">
        <f t="shared" si="115"/>
        <v>Monday</v>
      </c>
      <c r="D1479" s="4" t="str">
        <f t="shared" si="116"/>
        <v>May-2025</v>
      </c>
      <c r="E1479" s="2" t="s">
        <v>88</v>
      </c>
      <c r="F1479" s="2" t="s">
        <v>77</v>
      </c>
      <c r="G1479" s="2" t="s">
        <v>84</v>
      </c>
      <c r="H1479" s="2" t="s">
        <v>89</v>
      </c>
      <c r="I1479" s="2">
        <v>2</v>
      </c>
      <c r="J1479" s="2">
        <v>169.64</v>
      </c>
      <c r="K1479" s="6">
        <v>0.11</v>
      </c>
      <c r="L1479" s="2">
        <v>301.95999999999998</v>
      </c>
      <c r="M1479" s="2" t="s">
        <v>64</v>
      </c>
      <c r="N1479" s="2" t="s">
        <v>59</v>
      </c>
      <c r="O1479" s="2" t="s">
        <v>60</v>
      </c>
      <c r="P1479" s="2" t="s">
        <v>69</v>
      </c>
      <c r="Q1479">
        <f t="shared" si="117"/>
        <v>339.28</v>
      </c>
      <c r="R1479">
        <f t="shared" si="118"/>
        <v>301.95919999999995</v>
      </c>
      <c r="U1479">
        <f t="shared" si="119"/>
        <v>7935.7313319672139</v>
      </c>
    </row>
    <row r="1480" spans="1:21" ht="15.75" customHeight="1" x14ac:dyDescent="0.3">
      <c r="A1480" s="2" t="s">
        <v>1751</v>
      </c>
      <c r="B1480" s="4" t="s">
        <v>67</v>
      </c>
      <c r="C1480" s="4" t="str">
        <f t="shared" si="115"/>
        <v>Tuesday</v>
      </c>
      <c r="D1480" s="4" t="str">
        <f t="shared" si="116"/>
        <v>Feb-2025</v>
      </c>
      <c r="E1480" s="2" t="s">
        <v>88</v>
      </c>
      <c r="F1480" s="2" t="s">
        <v>77</v>
      </c>
      <c r="G1480" s="2" t="s">
        <v>45</v>
      </c>
      <c r="H1480" s="2" t="s">
        <v>46</v>
      </c>
      <c r="I1480" s="2">
        <v>3</v>
      </c>
      <c r="J1480" s="2">
        <v>3391.87</v>
      </c>
      <c r="K1480" s="6">
        <v>0.1</v>
      </c>
      <c r="L1480" s="2">
        <v>9158.0499999999993</v>
      </c>
      <c r="M1480" s="2" t="s">
        <v>81</v>
      </c>
      <c r="N1480" s="2" t="s">
        <v>48</v>
      </c>
      <c r="O1480" s="2" t="s">
        <v>60</v>
      </c>
      <c r="P1480" s="2" t="s">
        <v>50</v>
      </c>
      <c r="Q1480">
        <f t="shared" si="117"/>
        <v>10175.61</v>
      </c>
      <c r="R1480">
        <f t="shared" si="118"/>
        <v>9158.0490000000009</v>
      </c>
      <c r="U1480">
        <f t="shared" si="119"/>
        <v>7295.6662896825355</v>
      </c>
    </row>
    <row r="1481" spans="1:21" ht="15.75" customHeight="1" x14ac:dyDescent="0.3">
      <c r="A1481" s="2" t="s">
        <v>1752</v>
      </c>
      <c r="B1481" s="4" t="s">
        <v>880</v>
      </c>
      <c r="C1481" s="4" t="str">
        <f t="shared" si="115"/>
        <v>Monday</v>
      </c>
      <c r="D1481" s="4" t="str">
        <f t="shared" si="116"/>
        <v>Mar-2025</v>
      </c>
      <c r="E1481" s="2" t="s">
        <v>43</v>
      </c>
      <c r="F1481" s="2" t="s">
        <v>44</v>
      </c>
      <c r="G1481" s="2" t="s">
        <v>160</v>
      </c>
      <c r="H1481" s="2" t="s">
        <v>193</v>
      </c>
      <c r="I1481" s="2">
        <v>5</v>
      </c>
      <c r="J1481" s="2">
        <v>3231.21</v>
      </c>
      <c r="K1481" s="6">
        <v>0.02</v>
      </c>
      <c r="L1481" s="2">
        <v>15832.93</v>
      </c>
      <c r="M1481" s="2" t="s">
        <v>81</v>
      </c>
      <c r="N1481" s="2" t="s">
        <v>59</v>
      </c>
      <c r="O1481" s="2" t="s">
        <v>90</v>
      </c>
      <c r="P1481" s="2" t="s">
        <v>69</v>
      </c>
      <c r="Q1481">
        <f t="shared" si="117"/>
        <v>16156.05</v>
      </c>
      <c r="R1481">
        <f t="shared" si="118"/>
        <v>15832.928999999998</v>
      </c>
      <c r="U1481">
        <f t="shared" si="119"/>
        <v>7935.7313319672139</v>
      </c>
    </row>
    <row r="1482" spans="1:21" ht="15.75" customHeight="1" x14ac:dyDescent="0.3">
      <c r="A1482" s="2" t="s">
        <v>1753</v>
      </c>
      <c r="B1482" s="4" t="s">
        <v>630</v>
      </c>
      <c r="C1482" s="4" t="str">
        <f t="shared" si="115"/>
        <v>Saturday</v>
      </c>
      <c r="D1482" s="4" t="str">
        <f t="shared" si="116"/>
        <v>Jun-2025</v>
      </c>
      <c r="E1482" s="2" t="s">
        <v>53</v>
      </c>
      <c r="F1482" s="2" t="s">
        <v>54</v>
      </c>
      <c r="G1482" s="2" t="s">
        <v>45</v>
      </c>
      <c r="H1482" s="2" t="s">
        <v>78</v>
      </c>
      <c r="I1482" s="2">
        <v>1</v>
      </c>
      <c r="J1482" s="2">
        <v>3848.01</v>
      </c>
      <c r="K1482" s="6">
        <v>0.08</v>
      </c>
      <c r="L1482" s="2">
        <v>3540.17</v>
      </c>
      <c r="M1482" s="2" t="s">
        <v>81</v>
      </c>
      <c r="N1482" s="2" t="s">
        <v>48</v>
      </c>
      <c r="O1482" s="2" t="s">
        <v>49</v>
      </c>
      <c r="P1482" s="2" t="s">
        <v>50</v>
      </c>
      <c r="Q1482">
        <f t="shared" si="117"/>
        <v>3848.01</v>
      </c>
      <c r="R1482">
        <f t="shared" si="118"/>
        <v>3540.1692000000003</v>
      </c>
      <c r="U1482">
        <f t="shared" si="119"/>
        <v>7295.6662896825355</v>
      </c>
    </row>
    <row r="1483" spans="1:21" ht="15.75" customHeight="1" x14ac:dyDescent="0.3">
      <c r="A1483" s="2" t="s">
        <v>1754</v>
      </c>
      <c r="B1483" s="4" t="s">
        <v>641</v>
      </c>
      <c r="C1483" s="4" t="str">
        <f t="shared" si="115"/>
        <v>Sunday</v>
      </c>
      <c r="D1483" s="4" t="str">
        <f t="shared" si="116"/>
        <v>Apr-2025</v>
      </c>
      <c r="E1483" s="2" t="s">
        <v>53</v>
      </c>
      <c r="F1483" s="2" t="s">
        <v>72</v>
      </c>
      <c r="G1483" s="2" t="s">
        <v>84</v>
      </c>
      <c r="H1483" s="2" t="s">
        <v>89</v>
      </c>
      <c r="I1483" s="2">
        <v>3</v>
      </c>
      <c r="J1483" s="2">
        <v>964.35</v>
      </c>
      <c r="K1483" s="6">
        <v>0.2</v>
      </c>
      <c r="L1483" s="2">
        <v>2314.44</v>
      </c>
      <c r="M1483" s="2" t="s">
        <v>81</v>
      </c>
      <c r="N1483" s="2" t="s">
        <v>48</v>
      </c>
      <c r="O1483" s="2" t="s">
        <v>49</v>
      </c>
      <c r="P1483" s="2" t="s">
        <v>50</v>
      </c>
      <c r="Q1483">
        <f t="shared" si="117"/>
        <v>2893.05</v>
      </c>
      <c r="R1483">
        <f t="shared" si="118"/>
        <v>2314.44</v>
      </c>
      <c r="U1483">
        <f t="shared" si="119"/>
        <v>7295.6662896825355</v>
      </c>
    </row>
    <row r="1484" spans="1:21" ht="15.75" customHeight="1" x14ac:dyDescent="0.3">
      <c r="A1484" s="2" t="s">
        <v>1755</v>
      </c>
      <c r="B1484" s="4" t="s">
        <v>569</v>
      </c>
      <c r="C1484" s="4" t="str">
        <f t="shared" si="115"/>
        <v>Friday</v>
      </c>
      <c r="D1484" s="4" t="str">
        <f t="shared" si="116"/>
        <v>Apr-2025</v>
      </c>
      <c r="E1484" s="2" t="s">
        <v>53</v>
      </c>
      <c r="F1484" s="2" t="s">
        <v>77</v>
      </c>
      <c r="G1484" s="2" t="s">
        <v>57</v>
      </c>
      <c r="H1484" s="2" t="s">
        <v>128</v>
      </c>
      <c r="I1484" s="2">
        <v>3</v>
      </c>
      <c r="J1484" s="2">
        <v>885.67</v>
      </c>
      <c r="K1484" s="6">
        <v>0.2</v>
      </c>
      <c r="L1484" s="2">
        <v>2125.61</v>
      </c>
      <c r="M1484" s="2" t="s">
        <v>47</v>
      </c>
      <c r="N1484" s="2" t="s">
        <v>48</v>
      </c>
      <c r="O1484" s="2" t="s">
        <v>49</v>
      </c>
      <c r="P1484" s="2" t="s">
        <v>50</v>
      </c>
      <c r="Q1484">
        <f t="shared" si="117"/>
        <v>2657.0099999999998</v>
      </c>
      <c r="R1484">
        <f t="shared" si="118"/>
        <v>2125.6079999999997</v>
      </c>
      <c r="U1484">
        <f t="shared" si="119"/>
        <v>7295.6662896825355</v>
      </c>
    </row>
    <row r="1485" spans="1:21" ht="15.75" customHeight="1" x14ac:dyDescent="0.3">
      <c r="A1485" s="2" t="s">
        <v>1756</v>
      </c>
      <c r="B1485" s="4" t="s">
        <v>71</v>
      </c>
      <c r="C1485" s="4" t="str">
        <f t="shared" si="115"/>
        <v>Wednesday</v>
      </c>
      <c r="D1485" s="4" t="str">
        <f t="shared" si="116"/>
        <v>Feb-2025</v>
      </c>
      <c r="E1485" s="2" t="s">
        <v>43</v>
      </c>
      <c r="F1485" s="2" t="s">
        <v>77</v>
      </c>
      <c r="G1485" s="2" t="s">
        <v>160</v>
      </c>
      <c r="H1485" s="2" t="s">
        <v>193</v>
      </c>
      <c r="I1485" s="2">
        <v>1</v>
      </c>
      <c r="J1485" s="2">
        <v>4055.65</v>
      </c>
      <c r="K1485" s="6">
        <v>0.19</v>
      </c>
      <c r="L1485" s="2">
        <v>3285.08</v>
      </c>
      <c r="M1485" s="2" t="s">
        <v>74</v>
      </c>
      <c r="N1485" s="2" t="s">
        <v>65</v>
      </c>
      <c r="O1485" s="2" t="s">
        <v>60</v>
      </c>
      <c r="P1485" s="2" t="s">
        <v>50</v>
      </c>
      <c r="Q1485">
        <f t="shared" si="117"/>
        <v>4055.65</v>
      </c>
      <c r="R1485">
        <f t="shared" si="118"/>
        <v>3285.0765000000001</v>
      </c>
      <c r="U1485">
        <f t="shared" si="119"/>
        <v>7560.0974409448818</v>
      </c>
    </row>
    <row r="1486" spans="1:21" ht="15.75" customHeight="1" x14ac:dyDescent="0.3">
      <c r="A1486" s="2" t="s">
        <v>1757</v>
      </c>
      <c r="B1486" s="4" t="s">
        <v>252</v>
      </c>
      <c r="C1486" s="4" t="str">
        <f t="shared" si="115"/>
        <v>Tuesday</v>
      </c>
      <c r="D1486" s="4" t="str">
        <f t="shared" si="116"/>
        <v>Apr-2025</v>
      </c>
      <c r="E1486" s="2" t="s">
        <v>68</v>
      </c>
      <c r="F1486" s="2" t="s">
        <v>54</v>
      </c>
      <c r="G1486" s="2" t="s">
        <v>57</v>
      </c>
      <c r="H1486" s="2" t="s">
        <v>141</v>
      </c>
      <c r="I1486" s="2">
        <v>2</v>
      </c>
      <c r="J1486" s="2">
        <v>4189.1000000000004</v>
      </c>
      <c r="K1486" s="6">
        <v>0.23</v>
      </c>
      <c r="L1486" s="2">
        <v>6451.21</v>
      </c>
      <c r="M1486" s="2" t="s">
        <v>95</v>
      </c>
      <c r="N1486" s="2" t="s">
        <v>59</v>
      </c>
      <c r="O1486" s="2" t="s">
        <v>60</v>
      </c>
      <c r="P1486" s="2" t="s">
        <v>50</v>
      </c>
      <c r="Q1486">
        <f t="shared" si="117"/>
        <v>8378.2000000000007</v>
      </c>
      <c r="R1486">
        <f t="shared" si="118"/>
        <v>6451.2140000000009</v>
      </c>
      <c r="U1486">
        <f t="shared" si="119"/>
        <v>7935.7313319672139</v>
      </c>
    </row>
    <row r="1487" spans="1:21" ht="15.75" customHeight="1" x14ac:dyDescent="0.3">
      <c r="A1487" s="2" t="s">
        <v>1758</v>
      </c>
      <c r="B1487" s="4" t="s">
        <v>213</v>
      </c>
      <c r="C1487" s="4" t="str">
        <f t="shared" si="115"/>
        <v>Sunday</v>
      </c>
      <c r="D1487" s="4" t="str">
        <f t="shared" si="116"/>
        <v>Apr-2025</v>
      </c>
      <c r="E1487" s="2" t="s">
        <v>53</v>
      </c>
      <c r="F1487" s="2" t="s">
        <v>72</v>
      </c>
      <c r="G1487" s="2" t="s">
        <v>160</v>
      </c>
      <c r="H1487" s="2" t="s">
        <v>161</v>
      </c>
      <c r="I1487" s="2">
        <v>2</v>
      </c>
      <c r="J1487" s="2">
        <v>118.24</v>
      </c>
      <c r="K1487" s="6">
        <v>0.09</v>
      </c>
      <c r="L1487" s="2">
        <v>215.2</v>
      </c>
      <c r="M1487" s="2" t="s">
        <v>95</v>
      </c>
      <c r="N1487" s="2" t="s">
        <v>65</v>
      </c>
      <c r="O1487" s="2" t="s">
        <v>49</v>
      </c>
      <c r="P1487" s="2" t="s">
        <v>50</v>
      </c>
      <c r="Q1487">
        <f t="shared" si="117"/>
        <v>236.48</v>
      </c>
      <c r="R1487">
        <f t="shared" si="118"/>
        <v>215.1968</v>
      </c>
      <c r="U1487">
        <f t="shared" si="119"/>
        <v>7560.0974409448818</v>
      </c>
    </row>
    <row r="1488" spans="1:21" ht="15.75" customHeight="1" x14ac:dyDescent="0.3">
      <c r="A1488" s="2" t="s">
        <v>1759</v>
      </c>
      <c r="B1488" s="4" t="s">
        <v>835</v>
      </c>
      <c r="C1488" s="4" t="str">
        <f t="shared" si="115"/>
        <v>Friday</v>
      </c>
      <c r="D1488" s="4" t="str">
        <f t="shared" si="116"/>
        <v>Jan-2025</v>
      </c>
      <c r="E1488" s="2" t="s">
        <v>43</v>
      </c>
      <c r="F1488" s="2" t="s">
        <v>44</v>
      </c>
      <c r="G1488" s="2" t="s">
        <v>84</v>
      </c>
      <c r="H1488" s="2" t="s">
        <v>93</v>
      </c>
      <c r="I1488" s="2">
        <v>2</v>
      </c>
      <c r="J1488" s="2">
        <v>4230.8100000000004</v>
      </c>
      <c r="K1488" s="6">
        <v>0.15</v>
      </c>
      <c r="L1488" s="2">
        <v>7192.38</v>
      </c>
      <c r="M1488" s="2" t="s">
        <v>74</v>
      </c>
      <c r="N1488" s="2" t="s">
        <v>48</v>
      </c>
      <c r="O1488" s="2" t="s">
        <v>49</v>
      </c>
      <c r="P1488" s="2" t="s">
        <v>50</v>
      </c>
      <c r="Q1488">
        <f t="shared" si="117"/>
        <v>8461.6200000000008</v>
      </c>
      <c r="R1488">
        <f t="shared" si="118"/>
        <v>7192.3770000000004</v>
      </c>
      <c r="U1488">
        <f t="shared" si="119"/>
        <v>7295.6662896825355</v>
      </c>
    </row>
    <row r="1489" spans="1:21" ht="15.75" customHeight="1" x14ac:dyDescent="0.3">
      <c r="A1489" s="2" t="s">
        <v>1760</v>
      </c>
      <c r="B1489" s="4" t="s">
        <v>385</v>
      </c>
      <c r="C1489" s="4" t="str">
        <f t="shared" si="115"/>
        <v>Tuesday</v>
      </c>
      <c r="D1489" s="4" t="str">
        <f t="shared" si="116"/>
        <v>Mar-2025</v>
      </c>
      <c r="E1489" s="2" t="s">
        <v>68</v>
      </c>
      <c r="F1489" s="2" t="s">
        <v>72</v>
      </c>
      <c r="G1489" s="2" t="s">
        <v>84</v>
      </c>
      <c r="H1489" s="2" t="s">
        <v>85</v>
      </c>
      <c r="I1489" s="2">
        <v>3</v>
      </c>
      <c r="J1489" s="2">
        <v>686.79</v>
      </c>
      <c r="K1489" s="6">
        <v>0.2</v>
      </c>
      <c r="L1489" s="2">
        <v>1648.3</v>
      </c>
      <c r="M1489" s="2" t="s">
        <v>64</v>
      </c>
      <c r="N1489" s="2" t="s">
        <v>59</v>
      </c>
      <c r="O1489" s="2" t="s">
        <v>49</v>
      </c>
      <c r="P1489" s="2" t="s">
        <v>50</v>
      </c>
      <c r="Q1489">
        <f t="shared" si="117"/>
        <v>2060.37</v>
      </c>
      <c r="R1489">
        <f t="shared" si="118"/>
        <v>1648.296</v>
      </c>
      <c r="U1489">
        <f t="shared" si="119"/>
        <v>7935.7313319672139</v>
      </c>
    </row>
    <row r="1490" spans="1:21" ht="15.75" customHeight="1" x14ac:dyDescent="0.3">
      <c r="A1490" s="2" t="s">
        <v>1761</v>
      </c>
      <c r="B1490" s="4" t="s">
        <v>231</v>
      </c>
      <c r="C1490" s="4" t="str">
        <f t="shared" si="115"/>
        <v>Sunday</v>
      </c>
      <c r="D1490" s="4" t="str">
        <f t="shared" si="116"/>
        <v>Feb-2025</v>
      </c>
      <c r="E1490" s="2" t="s">
        <v>43</v>
      </c>
      <c r="F1490" s="2" t="s">
        <v>72</v>
      </c>
      <c r="G1490" s="2" t="s">
        <v>57</v>
      </c>
      <c r="H1490" s="2" t="s">
        <v>141</v>
      </c>
      <c r="I1490" s="2">
        <v>1</v>
      </c>
      <c r="J1490" s="2">
        <v>4701.34</v>
      </c>
      <c r="K1490" s="6">
        <v>0.17</v>
      </c>
      <c r="L1490" s="2">
        <v>3902.11</v>
      </c>
      <c r="M1490" s="2" t="s">
        <v>95</v>
      </c>
      <c r="N1490" s="2" t="s">
        <v>48</v>
      </c>
      <c r="O1490" s="2" t="s">
        <v>90</v>
      </c>
      <c r="P1490" s="2" t="s">
        <v>142</v>
      </c>
      <c r="Q1490">
        <f t="shared" si="117"/>
        <v>4701.34</v>
      </c>
      <c r="R1490">
        <f t="shared" si="118"/>
        <v>3902.1122</v>
      </c>
      <c r="U1490">
        <f t="shared" si="119"/>
        <v>7295.6662896825355</v>
      </c>
    </row>
    <row r="1491" spans="1:21" ht="15.75" customHeight="1" x14ac:dyDescent="0.3">
      <c r="A1491" s="2" t="s">
        <v>1762</v>
      </c>
      <c r="B1491" s="4" t="s">
        <v>208</v>
      </c>
      <c r="C1491" s="4" t="str">
        <f t="shared" si="115"/>
        <v>Tuesday</v>
      </c>
      <c r="D1491" s="4" t="str">
        <f t="shared" si="116"/>
        <v>Jul-2025</v>
      </c>
      <c r="E1491" s="2" t="s">
        <v>43</v>
      </c>
      <c r="F1491" s="2" t="s">
        <v>72</v>
      </c>
      <c r="G1491" s="2" t="s">
        <v>99</v>
      </c>
      <c r="H1491" s="2" t="s">
        <v>107</v>
      </c>
      <c r="I1491" s="2">
        <v>5</v>
      </c>
      <c r="J1491" s="2">
        <v>1882.55</v>
      </c>
      <c r="K1491" s="6">
        <v>0.12</v>
      </c>
      <c r="L1491" s="2">
        <v>8283.2199999999993</v>
      </c>
      <c r="M1491" s="2" t="s">
        <v>74</v>
      </c>
      <c r="N1491" s="2" t="s">
        <v>48</v>
      </c>
      <c r="O1491" s="2" t="s">
        <v>49</v>
      </c>
      <c r="P1491" s="2" t="s">
        <v>50</v>
      </c>
      <c r="Q1491">
        <f t="shared" si="117"/>
        <v>9412.75</v>
      </c>
      <c r="R1491">
        <f t="shared" si="118"/>
        <v>8283.2199999999993</v>
      </c>
      <c r="U1491">
        <f t="shared" si="119"/>
        <v>7295.6662896825355</v>
      </c>
    </row>
    <row r="1492" spans="1:21" ht="15.75" customHeight="1" x14ac:dyDescent="0.3">
      <c r="A1492" s="2" t="s">
        <v>1763</v>
      </c>
      <c r="B1492" s="4" t="s">
        <v>126</v>
      </c>
      <c r="C1492" s="4" t="str">
        <f t="shared" si="115"/>
        <v>Tuesday</v>
      </c>
      <c r="D1492" s="4" t="str">
        <f t="shared" si="116"/>
        <v>Apr-2025</v>
      </c>
      <c r="E1492" s="2" t="s">
        <v>43</v>
      </c>
      <c r="F1492" s="2" t="s">
        <v>44</v>
      </c>
      <c r="G1492" s="2" t="s">
        <v>45</v>
      </c>
      <c r="H1492" s="2" t="s">
        <v>63</v>
      </c>
      <c r="I1492" s="2">
        <v>1</v>
      </c>
      <c r="J1492" s="2">
        <v>4360.57</v>
      </c>
      <c r="K1492" s="6">
        <v>0.23</v>
      </c>
      <c r="L1492" s="2">
        <v>3357.64</v>
      </c>
      <c r="M1492" s="2" t="s">
        <v>47</v>
      </c>
      <c r="N1492" s="2" t="s">
        <v>59</v>
      </c>
      <c r="O1492" s="2" t="s">
        <v>49</v>
      </c>
      <c r="P1492" s="2" t="s">
        <v>50</v>
      </c>
      <c r="Q1492">
        <f t="shared" si="117"/>
        <v>4360.57</v>
      </c>
      <c r="R1492">
        <f t="shared" si="118"/>
        <v>3357.6388999999999</v>
      </c>
      <c r="U1492">
        <f t="shared" si="119"/>
        <v>7935.7313319672139</v>
      </c>
    </row>
    <row r="1493" spans="1:21" ht="15.75" customHeight="1" x14ac:dyDescent="0.3">
      <c r="A1493" s="2" t="s">
        <v>1764</v>
      </c>
      <c r="B1493" s="4" t="s">
        <v>124</v>
      </c>
      <c r="C1493" s="4" t="str">
        <f t="shared" si="115"/>
        <v>Friday</v>
      </c>
      <c r="D1493" s="4" t="str">
        <f t="shared" si="116"/>
        <v>Apr-2025</v>
      </c>
      <c r="E1493" s="2" t="s">
        <v>43</v>
      </c>
      <c r="F1493" s="2" t="s">
        <v>77</v>
      </c>
      <c r="G1493" s="2" t="s">
        <v>45</v>
      </c>
      <c r="H1493" s="2" t="s">
        <v>63</v>
      </c>
      <c r="I1493" s="2">
        <v>2</v>
      </c>
      <c r="J1493" s="2">
        <v>2924.42</v>
      </c>
      <c r="K1493" s="6">
        <v>0.15</v>
      </c>
      <c r="L1493" s="2">
        <v>4971.51</v>
      </c>
      <c r="M1493" s="2" t="s">
        <v>81</v>
      </c>
      <c r="N1493" s="2" t="s">
        <v>48</v>
      </c>
      <c r="O1493" s="2" t="s">
        <v>90</v>
      </c>
      <c r="P1493" s="2" t="s">
        <v>50</v>
      </c>
      <c r="Q1493">
        <f t="shared" si="117"/>
        <v>5848.84</v>
      </c>
      <c r="R1493">
        <f t="shared" si="118"/>
        <v>4971.5140000000001</v>
      </c>
      <c r="U1493">
        <f t="shared" si="119"/>
        <v>7295.6662896825355</v>
      </c>
    </row>
    <row r="1494" spans="1:21" ht="15.75" customHeight="1" x14ac:dyDescent="0.3">
      <c r="A1494" s="2" t="s">
        <v>1765</v>
      </c>
      <c r="B1494" s="4" t="s">
        <v>342</v>
      </c>
      <c r="C1494" s="4" t="str">
        <f t="shared" si="115"/>
        <v>Tuesday</v>
      </c>
      <c r="D1494" s="4" t="str">
        <f t="shared" si="116"/>
        <v>May-2025</v>
      </c>
      <c r="E1494" s="2" t="s">
        <v>68</v>
      </c>
      <c r="F1494" s="2" t="s">
        <v>44</v>
      </c>
      <c r="G1494" s="2" t="s">
        <v>160</v>
      </c>
      <c r="H1494" s="2" t="s">
        <v>193</v>
      </c>
      <c r="I1494" s="2">
        <v>5</v>
      </c>
      <c r="J1494" s="2">
        <v>1556.31</v>
      </c>
      <c r="K1494" s="6">
        <v>0.14000000000000001</v>
      </c>
      <c r="L1494" s="2">
        <v>6692.13</v>
      </c>
      <c r="M1494" s="2" t="s">
        <v>64</v>
      </c>
      <c r="N1494" s="2" t="s">
        <v>59</v>
      </c>
      <c r="O1494" s="2" t="s">
        <v>60</v>
      </c>
      <c r="P1494" s="2" t="s">
        <v>69</v>
      </c>
      <c r="Q1494">
        <f t="shared" si="117"/>
        <v>7781.5499999999993</v>
      </c>
      <c r="R1494">
        <f t="shared" si="118"/>
        <v>6692.1329999999989</v>
      </c>
      <c r="U1494">
        <f t="shared" si="119"/>
        <v>7935.7313319672139</v>
      </c>
    </row>
    <row r="1495" spans="1:21" ht="15.75" customHeight="1" x14ac:dyDescent="0.3">
      <c r="A1495" s="2" t="s">
        <v>1766</v>
      </c>
      <c r="B1495" s="4" t="s">
        <v>323</v>
      </c>
      <c r="C1495" s="4" t="str">
        <f t="shared" si="115"/>
        <v>Sunday</v>
      </c>
      <c r="D1495" s="4" t="str">
        <f t="shared" si="116"/>
        <v>Jun-2025</v>
      </c>
      <c r="E1495" s="2" t="s">
        <v>83</v>
      </c>
      <c r="F1495" s="2" t="s">
        <v>44</v>
      </c>
      <c r="G1495" s="2" t="s">
        <v>45</v>
      </c>
      <c r="H1495" s="2" t="s">
        <v>63</v>
      </c>
      <c r="I1495" s="2">
        <v>3</v>
      </c>
      <c r="J1495" s="2">
        <v>1418.34</v>
      </c>
      <c r="K1495" s="6">
        <v>0.01</v>
      </c>
      <c r="L1495" s="2">
        <v>4212.47</v>
      </c>
      <c r="M1495" s="2" t="s">
        <v>95</v>
      </c>
      <c r="N1495" s="2" t="s">
        <v>59</v>
      </c>
      <c r="O1495" s="2" t="s">
        <v>90</v>
      </c>
      <c r="P1495" s="2" t="s">
        <v>69</v>
      </c>
      <c r="Q1495">
        <f t="shared" si="117"/>
        <v>4255.0199999999995</v>
      </c>
      <c r="R1495">
        <f t="shared" si="118"/>
        <v>4212.4697999999999</v>
      </c>
      <c r="U1495">
        <f t="shared" si="119"/>
        <v>7935.7313319672139</v>
      </c>
    </row>
    <row r="1496" spans="1:21" ht="15.75" customHeight="1" x14ac:dyDescent="0.3">
      <c r="A1496" s="2" t="s">
        <v>1767</v>
      </c>
      <c r="B1496" s="4" t="s">
        <v>360</v>
      </c>
      <c r="C1496" s="4" t="str">
        <f t="shared" si="115"/>
        <v>Wednesday</v>
      </c>
      <c r="D1496" s="4" t="str">
        <f t="shared" si="116"/>
        <v>Jan-2025</v>
      </c>
      <c r="E1496" s="2" t="s">
        <v>53</v>
      </c>
      <c r="F1496" s="2" t="s">
        <v>72</v>
      </c>
      <c r="G1496" s="2" t="s">
        <v>57</v>
      </c>
      <c r="H1496" s="2" t="s">
        <v>128</v>
      </c>
      <c r="I1496" s="2">
        <v>4</v>
      </c>
      <c r="J1496" s="2">
        <v>4066.55</v>
      </c>
      <c r="K1496" s="6">
        <v>0.1</v>
      </c>
      <c r="L1496" s="2">
        <v>14639.58</v>
      </c>
      <c r="M1496" s="2" t="s">
        <v>74</v>
      </c>
      <c r="N1496" s="2" t="s">
        <v>48</v>
      </c>
      <c r="O1496" s="2" t="s">
        <v>90</v>
      </c>
      <c r="P1496" s="2" t="s">
        <v>50</v>
      </c>
      <c r="Q1496">
        <f t="shared" si="117"/>
        <v>16266.2</v>
      </c>
      <c r="R1496">
        <f t="shared" si="118"/>
        <v>14639.580000000002</v>
      </c>
      <c r="U1496">
        <f t="shared" si="119"/>
        <v>7295.6662896825355</v>
      </c>
    </row>
    <row r="1497" spans="1:21" ht="15.75" customHeight="1" x14ac:dyDescent="0.3">
      <c r="A1497" s="2" t="s">
        <v>1768</v>
      </c>
      <c r="B1497" s="4" t="s">
        <v>225</v>
      </c>
      <c r="C1497" s="4" t="str">
        <f t="shared" si="115"/>
        <v>Thursday</v>
      </c>
      <c r="D1497" s="4" t="str">
        <f t="shared" si="116"/>
        <v>Jun-2025</v>
      </c>
      <c r="E1497" s="2" t="s">
        <v>53</v>
      </c>
      <c r="F1497" s="2" t="s">
        <v>44</v>
      </c>
      <c r="G1497" s="2" t="s">
        <v>57</v>
      </c>
      <c r="H1497" s="2" t="s">
        <v>110</v>
      </c>
      <c r="I1497" s="2">
        <v>2</v>
      </c>
      <c r="J1497" s="2">
        <v>3277.58</v>
      </c>
      <c r="K1497" s="6">
        <v>0.14000000000000001</v>
      </c>
      <c r="L1497" s="2">
        <v>5637.44</v>
      </c>
      <c r="M1497" s="2" t="s">
        <v>81</v>
      </c>
      <c r="N1497" s="2" t="s">
        <v>48</v>
      </c>
      <c r="O1497" s="2" t="s">
        <v>90</v>
      </c>
      <c r="P1497" s="2" t="s">
        <v>50</v>
      </c>
      <c r="Q1497">
        <f t="shared" si="117"/>
        <v>6555.16</v>
      </c>
      <c r="R1497">
        <f t="shared" si="118"/>
        <v>5637.4376000000002</v>
      </c>
      <c r="U1497">
        <f t="shared" si="119"/>
        <v>7295.6662896825355</v>
      </c>
    </row>
    <row r="1498" spans="1:21" ht="15.75" customHeight="1" x14ac:dyDescent="0.3">
      <c r="A1498" s="2" t="s">
        <v>1769</v>
      </c>
      <c r="B1498" s="4" t="s">
        <v>234</v>
      </c>
      <c r="C1498" s="4" t="str">
        <f t="shared" si="115"/>
        <v>Thursday</v>
      </c>
      <c r="D1498" s="4" t="str">
        <f t="shared" si="116"/>
        <v>Jan-2025</v>
      </c>
      <c r="E1498" s="2" t="s">
        <v>68</v>
      </c>
      <c r="F1498" s="2" t="s">
        <v>77</v>
      </c>
      <c r="G1498" s="2" t="s">
        <v>99</v>
      </c>
      <c r="H1498" s="2" t="s">
        <v>122</v>
      </c>
      <c r="I1498" s="2">
        <v>1</v>
      </c>
      <c r="J1498" s="2">
        <v>3438.91</v>
      </c>
      <c r="K1498" s="6">
        <v>0.22</v>
      </c>
      <c r="L1498" s="2">
        <v>2682.35</v>
      </c>
      <c r="M1498" s="2" t="s">
        <v>47</v>
      </c>
      <c r="N1498" s="2" t="s">
        <v>65</v>
      </c>
      <c r="O1498" s="2" t="s">
        <v>49</v>
      </c>
      <c r="P1498" s="2" t="s">
        <v>50</v>
      </c>
      <c r="Q1498">
        <f t="shared" si="117"/>
        <v>3438.91</v>
      </c>
      <c r="R1498">
        <f t="shared" si="118"/>
        <v>2682.3498</v>
      </c>
      <c r="U1498">
        <f t="shared" si="119"/>
        <v>7560.0974409448818</v>
      </c>
    </row>
    <row r="1499" spans="1:21" ht="15.75" customHeight="1" x14ac:dyDescent="0.3">
      <c r="A1499" s="2" t="s">
        <v>1770</v>
      </c>
      <c r="B1499" s="4" t="s">
        <v>67</v>
      </c>
      <c r="C1499" s="4" t="str">
        <f t="shared" si="115"/>
        <v>Tuesday</v>
      </c>
      <c r="D1499" s="4" t="str">
        <f t="shared" si="116"/>
        <v>Feb-2025</v>
      </c>
      <c r="E1499" s="2" t="s">
        <v>83</v>
      </c>
      <c r="F1499" s="2" t="s">
        <v>77</v>
      </c>
      <c r="G1499" s="2" t="s">
        <v>99</v>
      </c>
      <c r="H1499" s="2" t="s">
        <v>100</v>
      </c>
      <c r="I1499" s="2">
        <v>4</v>
      </c>
      <c r="J1499" s="2">
        <v>1043.1099999999999</v>
      </c>
      <c r="K1499" s="6">
        <v>0.13</v>
      </c>
      <c r="L1499" s="2">
        <v>3630.02</v>
      </c>
      <c r="M1499" s="2" t="s">
        <v>47</v>
      </c>
      <c r="N1499" s="2" t="s">
        <v>59</v>
      </c>
      <c r="O1499" s="2" t="s">
        <v>60</v>
      </c>
      <c r="P1499" s="2" t="s">
        <v>50</v>
      </c>
      <c r="Q1499">
        <f t="shared" si="117"/>
        <v>4172.4399999999996</v>
      </c>
      <c r="R1499">
        <f t="shared" si="118"/>
        <v>3630.0227999999997</v>
      </c>
      <c r="U1499">
        <f t="shared" si="119"/>
        <v>7935.7313319672139</v>
      </c>
    </row>
    <row r="1500" spans="1:21" ht="15.75" customHeight="1" x14ac:dyDescent="0.3">
      <c r="A1500" s="2" t="s">
        <v>1771</v>
      </c>
      <c r="B1500" s="4" t="s">
        <v>241</v>
      </c>
      <c r="C1500" s="4" t="str">
        <f t="shared" si="115"/>
        <v>Monday</v>
      </c>
      <c r="D1500" s="4" t="str">
        <f t="shared" si="116"/>
        <v>Jun-2025</v>
      </c>
      <c r="E1500" s="2" t="s">
        <v>68</v>
      </c>
      <c r="F1500" s="2" t="s">
        <v>54</v>
      </c>
      <c r="G1500" s="2" t="s">
        <v>57</v>
      </c>
      <c r="H1500" s="2" t="s">
        <v>141</v>
      </c>
      <c r="I1500" s="2">
        <v>2</v>
      </c>
      <c r="J1500" s="2">
        <v>3120.29</v>
      </c>
      <c r="K1500" s="6">
        <v>0.22</v>
      </c>
      <c r="L1500" s="2">
        <v>4867.6499999999996</v>
      </c>
      <c r="M1500" s="2" t="s">
        <v>81</v>
      </c>
      <c r="N1500" s="2" t="s">
        <v>65</v>
      </c>
      <c r="O1500" s="2" t="s">
        <v>49</v>
      </c>
      <c r="P1500" s="2" t="s">
        <v>50</v>
      </c>
      <c r="Q1500">
        <f t="shared" si="117"/>
        <v>6240.58</v>
      </c>
      <c r="R1500">
        <f t="shared" si="118"/>
        <v>4867.6523999999999</v>
      </c>
      <c r="U1500">
        <f t="shared" si="119"/>
        <v>7560.0974409448818</v>
      </c>
    </row>
    <row r="1501" spans="1:21" ht="15.75" customHeight="1" x14ac:dyDescent="0.3">
      <c r="A1501" s="2" t="s">
        <v>1772</v>
      </c>
      <c r="B1501" s="4" t="s">
        <v>378</v>
      </c>
      <c r="C1501" s="4" t="str">
        <f t="shared" si="115"/>
        <v>Thursday</v>
      </c>
      <c r="D1501" s="4" t="str">
        <f t="shared" si="116"/>
        <v>Jun-2025</v>
      </c>
      <c r="E1501" s="2" t="s">
        <v>53</v>
      </c>
      <c r="F1501" s="2" t="s">
        <v>77</v>
      </c>
      <c r="G1501" s="2" t="s">
        <v>57</v>
      </c>
      <c r="H1501" s="2" t="s">
        <v>141</v>
      </c>
      <c r="I1501" s="2">
        <v>5</v>
      </c>
      <c r="J1501" s="2">
        <v>1036.71</v>
      </c>
      <c r="K1501" s="6">
        <v>0.06</v>
      </c>
      <c r="L1501" s="2">
        <v>4872.54</v>
      </c>
      <c r="M1501" s="2" t="s">
        <v>95</v>
      </c>
      <c r="N1501" s="2" t="s">
        <v>65</v>
      </c>
      <c r="O1501" s="2" t="s">
        <v>90</v>
      </c>
      <c r="P1501" s="2" t="s">
        <v>142</v>
      </c>
      <c r="Q1501">
        <f t="shared" si="117"/>
        <v>5183.55</v>
      </c>
      <c r="R1501">
        <f t="shared" si="118"/>
        <v>4872.5370000000003</v>
      </c>
      <c r="U1501">
        <f t="shared" si="119"/>
        <v>7560.0974409448818</v>
      </c>
    </row>
  </sheetData>
  <mergeCells count="9">
    <mergeCell ref="Y1:Y5"/>
    <mergeCell ref="Z1:Z5"/>
    <mergeCell ref="AA1:AA5"/>
    <mergeCell ref="AB1:AB5"/>
    <mergeCell ref="S1:S5"/>
    <mergeCell ref="T1:T5"/>
    <mergeCell ref="V1:V5"/>
    <mergeCell ref="W1:W5"/>
    <mergeCell ref="X1:X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C6C2-344E-4743-84D4-BDE7308F4BA9}">
  <dimension ref="A3:B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3" spans="1:2" x14ac:dyDescent="0.3">
      <c r="A3" s="17" t="s">
        <v>1786</v>
      </c>
      <c r="B3" t="s">
        <v>1810</v>
      </c>
    </row>
    <row r="4" spans="1:2" x14ac:dyDescent="0.3">
      <c r="A4" s="18" t="s">
        <v>59</v>
      </c>
      <c r="B4" s="24">
        <v>3423121.6912999982</v>
      </c>
    </row>
    <row r="5" spans="1:2" x14ac:dyDescent="0.3">
      <c r="A5" s="18" t="s">
        <v>65</v>
      </c>
      <c r="B5" s="24">
        <v>3331187.9125000043</v>
      </c>
    </row>
    <row r="6" spans="1:2" x14ac:dyDescent="0.3">
      <c r="A6" s="18" t="s">
        <v>48</v>
      </c>
      <c r="B6" s="24">
        <v>3225911.6496000011</v>
      </c>
    </row>
    <row r="7" spans="1:2" x14ac:dyDescent="0.3">
      <c r="A7" s="18" t="s">
        <v>1787</v>
      </c>
      <c r="B7" s="24">
        <v>9980221.2534000035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80CA-B84A-4FF7-A516-BBEADD0FD3A8}">
  <dimension ref="A3:K11"/>
  <sheetViews>
    <sheetView topLeftCell="A3"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8.109375" bestFit="1" customWidth="1"/>
    <col min="4" max="4" width="15.88671875" bestFit="1" customWidth="1"/>
    <col min="5" max="5" width="18.109375" bestFit="1" customWidth="1"/>
    <col min="6" max="6" width="15.88671875" bestFit="1" customWidth="1"/>
    <col min="7" max="7" width="18.109375" bestFit="1" customWidth="1"/>
    <col min="8" max="8" width="15.88671875" bestFit="1" customWidth="1"/>
    <col min="9" max="9" width="18.109375" bestFit="1" customWidth="1"/>
    <col min="10" max="10" width="20.6640625" bestFit="1" customWidth="1"/>
    <col min="11" max="11" width="22.88671875" bestFit="1" customWidth="1"/>
    <col min="12" max="1501" width="8.6640625" bestFit="1" customWidth="1"/>
    <col min="1502" max="1502" width="10.77734375" bestFit="1" customWidth="1"/>
  </cols>
  <sheetData>
    <row r="3" spans="1:11" x14ac:dyDescent="0.3">
      <c r="B3" s="17" t="s">
        <v>1796</v>
      </c>
    </row>
    <row r="4" spans="1:11" x14ac:dyDescent="0.3">
      <c r="B4" t="s">
        <v>72</v>
      </c>
      <c r="D4" t="s">
        <v>44</v>
      </c>
      <c r="F4" t="s">
        <v>77</v>
      </c>
      <c r="H4" t="s">
        <v>54</v>
      </c>
      <c r="J4" t="s">
        <v>1813</v>
      </c>
      <c r="K4" t="s">
        <v>1814</v>
      </c>
    </row>
    <row r="5" spans="1:11" x14ac:dyDescent="0.3">
      <c r="A5" s="17" t="s">
        <v>1786</v>
      </c>
      <c r="B5" t="s">
        <v>1812</v>
      </c>
      <c r="C5" t="s">
        <v>1815</v>
      </c>
      <c r="D5" t="s">
        <v>1812</v>
      </c>
      <c r="E5" t="s">
        <v>1815</v>
      </c>
      <c r="F5" t="s">
        <v>1812</v>
      </c>
      <c r="G5" t="s">
        <v>1815</v>
      </c>
      <c r="H5" t="s">
        <v>1812</v>
      </c>
      <c r="I5" t="s">
        <v>1815</v>
      </c>
    </row>
    <row r="6" spans="1:11" x14ac:dyDescent="0.3">
      <c r="A6" s="18" t="s">
        <v>84</v>
      </c>
      <c r="B6" s="24">
        <v>75</v>
      </c>
      <c r="C6" s="24">
        <v>2.8533333333333335</v>
      </c>
      <c r="D6" s="24">
        <v>87</v>
      </c>
      <c r="E6" s="24">
        <v>3</v>
      </c>
      <c r="F6" s="24">
        <v>85</v>
      </c>
      <c r="G6" s="24">
        <v>3.2117647058823531</v>
      </c>
      <c r="H6" s="24">
        <v>68</v>
      </c>
      <c r="I6" s="24">
        <v>2.9264705882352939</v>
      </c>
      <c r="J6" s="24">
        <v>315</v>
      </c>
      <c r="K6" s="24">
        <v>3.0063492063492063</v>
      </c>
    </row>
    <row r="7" spans="1:11" x14ac:dyDescent="0.3">
      <c r="A7" s="18" t="s">
        <v>99</v>
      </c>
      <c r="B7" s="24">
        <v>53</v>
      </c>
      <c r="C7" s="24">
        <v>3.1698113207547172</v>
      </c>
      <c r="D7" s="24">
        <v>79</v>
      </c>
      <c r="E7" s="24">
        <v>2.962025316455696</v>
      </c>
      <c r="F7" s="24">
        <v>72</v>
      </c>
      <c r="G7" s="24">
        <v>3.4166666666666665</v>
      </c>
      <c r="H7" s="24">
        <v>64</v>
      </c>
      <c r="I7" s="24">
        <v>2.796875</v>
      </c>
      <c r="J7" s="24">
        <v>268</v>
      </c>
      <c r="K7" s="24">
        <v>3.0858208955223883</v>
      </c>
    </row>
    <row r="8" spans="1:11" x14ac:dyDescent="0.3">
      <c r="A8" s="18" t="s">
        <v>45</v>
      </c>
      <c r="B8" s="24">
        <v>82</v>
      </c>
      <c r="C8" s="24">
        <v>3.0365853658536586</v>
      </c>
      <c r="D8" s="24">
        <v>77</v>
      </c>
      <c r="E8" s="24">
        <v>2.831168831168831</v>
      </c>
      <c r="F8" s="24">
        <v>71</v>
      </c>
      <c r="G8" s="24">
        <v>3.0422535211267605</v>
      </c>
      <c r="H8" s="24">
        <v>85</v>
      </c>
      <c r="I8" s="24">
        <v>3</v>
      </c>
      <c r="J8" s="24">
        <v>315</v>
      </c>
      <c r="K8" s="24">
        <v>2.9777777777777779</v>
      </c>
    </row>
    <row r="9" spans="1:11" x14ac:dyDescent="0.3">
      <c r="A9" s="18" t="s">
        <v>57</v>
      </c>
      <c r="B9" s="24">
        <v>67</v>
      </c>
      <c r="C9" s="24">
        <v>3.1044776119402986</v>
      </c>
      <c r="D9" s="24">
        <v>71</v>
      </c>
      <c r="E9" s="24">
        <v>2.9577464788732395</v>
      </c>
      <c r="F9" s="24">
        <v>99</v>
      </c>
      <c r="G9" s="24">
        <v>3.0808080808080809</v>
      </c>
      <c r="H9" s="24">
        <v>67</v>
      </c>
      <c r="I9" s="24">
        <v>2.7014925373134329</v>
      </c>
      <c r="J9" s="24">
        <v>304</v>
      </c>
      <c r="K9" s="24">
        <v>2.9736842105263159</v>
      </c>
    </row>
    <row r="10" spans="1:11" x14ac:dyDescent="0.3">
      <c r="A10" s="18" t="s">
        <v>160</v>
      </c>
      <c r="B10" s="24">
        <v>62</v>
      </c>
      <c r="C10" s="24">
        <v>3.1774193548387095</v>
      </c>
      <c r="D10" s="24">
        <v>79</v>
      </c>
      <c r="E10" s="24">
        <v>3.1139240506329116</v>
      </c>
      <c r="F10" s="24">
        <v>89</v>
      </c>
      <c r="G10" s="24">
        <v>2.9775280898876404</v>
      </c>
      <c r="H10" s="24">
        <v>68</v>
      </c>
      <c r="I10" s="24">
        <v>3.0735294117647061</v>
      </c>
      <c r="J10" s="24">
        <v>298</v>
      </c>
      <c r="K10" s="24">
        <v>3.0771812080536911</v>
      </c>
    </row>
    <row r="11" spans="1:11" x14ac:dyDescent="0.3">
      <c r="A11" s="18" t="s">
        <v>1787</v>
      </c>
      <c r="B11" s="24">
        <v>339</v>
      </c>
      <c r="C11" s="24">
        <v>3.056047197640118</v>
      </c>
      <c r="D11" s="24">
        <v>393</v>
      </c>
      <c r="E11" s="24">
        <v>2.9745547073791347</v>
      </c>
      <c r="F11" s="24">
        <v>416</v>
      </c>
      <c r="G11" s="24">
        <v>3.1370192307692308</v>
      </c>
      <c r="H11" s="24">
        <v>352</v>
      </c>
      <c r="I11" s="24">
        <v>2.90625</v>
      </c>
      <c r="J11" s="24">
        <v>1500</v>
      </c>
      <c r="K11" s="24">
        <v>3.0219999999999998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C90-7135-46B8-8658-3E8263E91AE9}">
  <dimension ref="A1:F3"/>
  <sheetViews>
    <sheetView workbookViewId="0">
      <selection activeCell="B19" sqref="B19"/>
    </sheetView>
  </sheetViews>
  <sheetFormatPr defaultRowHeight="14.4" x14ac:dyDescent="0.3"/>
  <sheetData>
    <row r="1" spans="1:6" x14ac:dyDescent="0.3">
      <c r="A1" s="20" t="s">
        <v>1808</v>
      </c>
      <c r="B1" s="20"/>
      <c r="C1" s="20"/>
      <c r="D1" s="20"/>
      <c r="E1" s="20"/>
      <c r="F1" s="20"/>
    </row>
    <row r="2" spans="1:6" x14ac:dyDescent="0.3">
      <c r="A2" s="20"/>
      <c r="B2" s="20"/>
      <c r="C2" s="20"/>
      <c r="D2" s="20"/>
      <c r="E2" s="20"/>
      <c r="F2" s="20"/>
    </row>
    <row r="3" spans="1:6" x14ac:dyDescent="0.3">
      <c r="A3" s="20"/>
      <c r="B3" s="20"/>
      <c r="C3" s="20"/>
      <c r="D3" s="20"/>
      <c r="E3" s="20"/>
      <c r="F3" s="20"/>
    </row>
  </sheetData>
  <mergeCells count="1">
    <mergeCell ref="A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A8FA-C130-4CBD-B598-857BA8058264}">
  <dimension ref="A1:G14"/>
  <sheetViews>
    <sheetView workbookViewId="0">
      <selection activeCell="E12" sqref="E12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10" bestFit="1" customWidth="1"/>
    <col min="4" max="5" width="11" bestFit="1" customWidth="1"/>
    <col min="6" max="6" width="11.33203125" bestFit="1" customWidth="1"/>
    <col min="7" max="7" width="11" bestFit="1" customWidth="1"/>
  </cols>
  <sheetData>
    <row r="1" spans="1:7" ht="14.4" customHeight="1" x14ac:dyDescent="0.3">
      <c r="A1" s="20" t="s">
        <v>1798</v>
      </c>
      <c r="B1" s="20"/>
      <c r="C1" s="20"/>
      <c r="D1" s="20"/>
    </row>
    <row r="2" spans="1:7" ht="14.4" customHeight="1" x14ac:dyDescent="0.3">
      <c r="A2" s="20"/>
      <c r="B2" s="20"/>
      <c r="C2" s="20"/>
      <c r="D2" s="20"/>
    </row>
    <row r="3" spans="1:7" x14ac:dyDescent="0.3">
      <c r="A3" s="20"/>
      <c r="B3" s="20"/>
      <c r="C3" s="20"/>
      <c r="D3" s="20"/>
    </row>
    <row r="5" spans="1:7" x14ac:dyDescent="0.3">
      <c r="A5" s="17" t="s">
        <v>1797</v>
      </c>
      <c r="B5" s="17" t="s">
        <v>1796</v>
      </c>
    </row>
    <row r="6" spans="1:7" x14ac:dyDescent="0.3">
      <c r="A6" s="17" t="s">
        <v>1786</v>
      </c>
      <c r="B6" t="s">
        <v>84</v>
      </c>
      <c r="C6" t="s">
        <v>99</v>
      </c>
      <c r="D6" t="s">
        <v>45</v>
      </c>
      <c r="E6" t="s">
        <v>57</v>
      </c>
      <c r="F6" t="s">
        <v>160</v>
      </c>
      <c r="G6" t="s">
        <v>1787</v>
      </c>
    </row>
    <row r="7" spans="1:7" x14ac:dyDescent="0.3">
      <c r="A7" s="18" t="s">
        <v>1789</v>
      </c>
      <c r="B7">
        <v>419788.79999999999</v>
      </c>
      <c r="C7">
        <v>332710.63</v>
      </c>
      <c r="D7">
        <v>495796.43</v>
      </c>
      <c r="E7">
        <v>271397.16000000009</v>
      </c>
      <c r="F7">
        <v>421524.12999999995</v>
      </c>
      <c r="G7">
        <v>1941217.15</v>
      </c>
    </row>
    <row r="8" spans="1:7" x14ac:dyDescent="0.3">
      <c r="A8" s="18" t="s">
        <v>1790</v>
      </c>
      <c r="B8">
        <v>366086.47999999986</v>
      </c>
      <c r="C8">
        <v>295398.35999999993</v>
      </c>
      <c r="D8">
        <v>462416.73999999993</v>
      </c>
      <c r="E8">
        <v>255201.55</v>
      </c>
      <c r="F8">
        <v>432026.28000000009</v>
      </c>
      <c r="G8">
        <v>1811129.41</v>
      </c>
    </row>
    <row r="9" spans="1:7" x14ac:dyDescent="0.3">
      <c r="A9" s="18" t="s">
        <v>1791</v>
      </c>
      <c r="B9">
        <v>335811.50000000006</v>
      </c>
      <c r="C9">
        <v>357718.72</v>
      </c>
      <c r="D9">
        <v>256459.70999999993</v>
      </c>
      <c r="E9">
        <v>425905.91</v>
      </c>
      <c r="F9">
        <v>380234.67999999988</v>
      </c>
      <c r="G9">
        <v>1756130.5199999998</v>
      </c>
    </row>
    <row r="10" spans="1:7" x14ac:dyDescent="0.3">
      <c r="A10" s="18" t="s">
        <v>1792</v>
      </c>
      <c r="B10">
        <v>40067.460000000006</v>
      </c>
      <c r="C10">
        <v>78983.3</v>
      </c>
      <c r="D10">
        <v>37995.93</v>
      </c>
      <c r="E10">
        <v>54826.420000000006</v>
      </c>
      <c r="F10">
        <v>71141.27</v>
      </c>
      <c r="G10">
        <v>283014.38</v>
      </c>
    </row>
    <row r="11" spans="1:7" x14ac:dyDescent="0.3">
      <c r="A11" s="18" t="s">
        <v>1793</v>
      </c>
      <c r="B11">
        <v>329524.92</v>
      </c>
      <c r="C11">
        <v>305093.17000000004</v>
      </c>
      <c r="D11">
        <v>372577.27000000008</v>
      </c>
      <c r="E11">
        <v>374325.80999999994</v>
      </c>
      <c r="F11">
        <v>358584.65</v>
      </c>
      <c r="G11">
        <v>1740105.8199999998</v>
      </c>
    </row>
    <row r="12" spans="1:7" x14ac:dyDescent="0.3">
      <c r="A12" s="18" t="s">
        <v>1794</v>
      </c>
      <c r="B12">
        <v>374194.12000000005</v>
      </c>
      <c r="C12">
        <v>249399.26</v>
      </c>
      <c r="D12">
        <v>319679.28000000003</v>
      </c>
      <c r="E12">
        <v>505575.51999999979</v>
      </c>
      <c r="F12">
        <v>446412.7300000001</v>
      </c>
      <c r="G12">
        <v>1895260.9100000001</v>
      </c>
    </row>
    <row r="13" spans="1:7" x14ac:dyDescent="0.3">
      <c r="A13" s="18" t="s">
        <v>1795</v>
      </c>
      <c r="B13">
        <v>361642.50999999995</v>
      </c>
      <c r="C13">
        <v>439295.05999999988</v>
      </c>
      <c r="D13">
        <v>385276.92000000004</v>
      </c>
      <c r="E13">
        <v>378013.75999999995</v>
      </c>
      <c r="F13">
        <v>399095.75999999995</v>
      </c>
      <c r="G13">
        <v>1963324.0099999998</v>
      </c>
    </row>
    <row r="14" spans="1:7" x14ac:dyDescent="0.3">
      <c r="A14" s="18" t="s">
        <v>1787</v>
      </c>
      <c r="B14">
        <v>2227115.7899999996</v>
      </c>
      <c r="C14">
        <v>2058598.5</v>
      </c>
      <c r="D14">
        <v>2330202.2799999998</v>
      </c>
      <c r="E14">
        <v>2265246.13</v>
      </c>
      <c r="F14">
        <v>2509019.4999999995</v>
      </c>
      <c r="G14">
        <v>11390182.199999999</v>
      </c>
    </row>
  </sheetData>
  <mergeCells count="1">
    <mergeCell ref="A1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7EFB-07D1-46CD-BE20-39E8A6E1FF3C}">
  <dimension ref="A2:D14"/>
  <sheetViews>
    <sheetView workbookViewId="0">
      <selection activeCell="A2" sqref="A2:D3"/>
    </sheetView>
  </sheetViews>
  <sheetFormatPr defaultRowHeight="14.4" x14ac:dyDescent="0.3"/>
  <cols>
    <col min="1" max="1" width="12.5546875" bestFit="1" customWidth="1"/>
    <col min="2" max="2" width="20.77734375" bestFit="1" customWidth="1"/>
  </cols>
  <sheetData>
    <row r="2" spans="1:4" x14ac:dyDescent="0.3">
      <c r="A2" s="20" t="s">
        <v>1807</v>
      </c>
      <c r="B2" s="20"/>
      <c r="C2" s="20"/>
      <c r="D2" s="20"/>
    </row>
    <row r="3" spans="1:4" ht="22.8" customHeight="1" x14ac:dyDescent="0.3">
      <c r="A3" s="20"/>
      <c r="B3" s="20"/>
      <c r="C3" s="20"/>
      <c r="D3" s="20"/>
    </row>
    <row r="6" spans="1:4" x14ac:dyDescent="0.3">
      <c r="A6" s="17" t="s">
        <v>1786</v>
      </c>
      <c r="B6" t="s">
        <v>1797</v>
      </c>
    </row>
    <row r="7" spans="1:4" x14ac:dyDescent="0.3">
      <c r="A7" s="18" t="s">
        <v>1800</v>
      </c>
      <c r="B7">
        <v>1749292.820000001</v>
      </c>
    </row>
    <row r="8" spans="1:4" x14ac:dyDescent="0.3">
      <c r="A8" s="18" t="s">
        <v>1801</v>
      </c>
      <c r="B8">
        <v>1661021.8100000008</v>
      </c>
    </row>
    <row r="9" spans="1:4" x14ac:dyDescent="0.3">
      <c r="A9" s="18" t="s">
        <v>1802</v>
      </c>
      <c r="B9">
        <v>1547696.1500000006</v>
      </c>
    </row>
    <row r="10" spans="1:4" x14ac:dyDescent="0.3">
      <c r="A10" s="18" t="s">
        <v>1803</v>
      </c>
      <c r="B10">
        <v>1463166.4699999997</v>
      </c>
    </row>
    <row r="11" spans="1:4" x14ac:dyDescent="0.3">
      <c r="A11" s="18" t="s">
        <v>1804</v>
      </c>
      <c r="B11">
        <v>1691954.3299999998</v>
      </c>
    </row>
    <row r="12" spans="1:4" x14ac:dyDescent="0.3">
      <c r="A12" s="18" t="s">
        <v>1805</v>
      </c>
      <c r="B12">
        <v>1645286.8900000013</v>
      </c>
    </row>
    <row r="13" spans="1:4" x14ac:dyDescent="0.3">
      <c r="A13" s="18" t="s">
        <v>1806</v>
      </c>
      <c r="B13">
        <v>1631763.7299999993</v>
      </c>
    </row>
    <row r="14" spans="1:4" x14ac:dyDescent="0.3">
      <c r="A14" s="18" t="s">
        <v>1787</v>
      </c>
      <c r="B14">
        <v>11390182.200000001</v>
      </c>
    </row>
  </sheetData>
  <mergeCells count="1">
    <mergeCell ref="A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1359-C9CB-45BB-BAF2-5FD6143B98EB}">
  <dimension ref="A1:D21"/>
  <sheetViews>
    <sheetView workbookViewId="0">
      <selection activeCell="C27" sqref="C27"/>
    </sheetView>
  </sheetViews>
  <sheetFormatPr defaultRowHeight="14.4" x14ac:dyDescent="0.3"/>
  <cols>
    <col min="1" max="1" width="12.5546875" bestFit="1" customWidth="1"/>
    <col min="2" max="2" width="20.77734375" bestFit="1" customWidth="1"/>
    <col min="3" max="3" width="17.21875" bestFit="1" customWidth="1"/>
  </cols>
  <sheetData>
    <row r="1" spans="1:4" x14ac:dyDescent="0.3">
      <c r="A1" s="20" t="s">
        <v>1808</v>
      </c>
      <c r="B1" s="20"/>
      <c r="C1" s="20"/>
      <c r="D1" s="20"/>
    </row>
    <row r="2" spans="1:4" x14ac:dyDescent="0.3">
      <c r="A2" s="20"/>
      <c r="B2" s="20"/>
      <c r="C2" s="20"/>
      <c r="D2" s="20"/>
    </row>
    <row r="3" spans="1:4" x14ac:dyDescent="0.3">
      <c r="A3" s="20"/>
      <c r="B3" s="20"/>
      <c r="C3" s="20"/>
      <c r="D3" s="20"/>
    </row>
    <row r="5" spans="1:4" x14ac:dyDescent="0.3">
      <c r="A5" s="17" t="s">
        <v>1786</v>
      </c>
      <c r="B5" t="s">
        <v>1797</v>
      </c>
    </row>
    <row r="6" spans="1:4" x14ac:dyDescent="0.3">
      <c r="A6" s="18" t="s">
        <v>1789</v>
      </c>
      <c r="B6">
        <v>1941217.1500000004</v>
      </c>
    </row>
    <row r="7" spans="1:4" x14ac:dyDescent="0.3">
      <c r="A7" s="18" t="s">
        <v>1790</v>
      </c>
      <c r="B7">
        <v>1811129.4100000006</v>
      </c>
    </row>
    <row r="8" spans="1:4" x14ac:dyDescent="0.3">
      <c r="A8" s="18" t="s">
        <v>1791</v>
      </c>
      <c r="B8">
        <v>1756130.5200000014</v>
      </c>
    </row>
    <row r="9" spans="1:4" x14ac:dyDescent="0.3">
      <c r="A9" s="18" t="s">
        <v>1792</v>
      </c>
      <c r="B9">
        <v>283014.38000000006</v>
      </c>
    </row>
    <row r="10" spans="1:4" x14ac:dyDescent="0.3">
      <c r="A10" s="18" t="s">
        <v>1793</v>
      </c>
      <c r="B10">
        <v>1740105.8200000005</v>
      </c>
    </row>
    <row r="11" spans="1:4" x14ac:dyDescent="0.3">
      <c r="A11" s="18" t="s">
        <v>1794</v>
      </c>
      <c r="B11">
        <v>1895260.9100000015</v>
      </c>
    </row>
    <row r="12" spans="1:4" x14ac:dyDescent="0.3">
      <c r="A12" s="18" t="s">
        <v>1795</v>
      </c>
      <c r="B12">
        <v>1963324.01</v>
      </c>
    </row>
    <row r="13" spans="1:4" x14ac:dyDescent="0.3">
      <c r="A13" s="18" t="s">
        <v>1787</v>
      </c>
      <c r="B13">
        <v>11390182.200000003</v>
      </c>
    </row>
    <row r="15" spans="1:4" x14ac:dyDescent="0.3">
      <c r="A15" s="18" t="s">
        <v>1795</v>
      </c>
      <c r="B15">
        <v>1963324.01</v>
      </c>
      <c r="C15" s="19">
        <f t="shared" ref="C15:C21" si="0">B15-B16</f>
        <v>22106.859999999637</v>
      </c>
    </row>
    <row r="16" spans="1:4" x14ac:dyDescent="0.3">
      <c r="A16" s="18" t="s">
        <v>1789</v>
      </c>
      <c r="B16">
        <v>1941217.1500000004</v>
      </c>
      <c r="C16" s="19">
        <f t="shared" si="0"/>
        <v>45956.239999998827</v>
      </c>
    </row>
    <row r="17" spans="1:3" x14ac:dyDescent="0.3">
      <c r="A17" s="18" t="s">
        <v>1794</v>
      </c>
      <c r="B17">
        <v>1895260.9100000015</v>
      </c>
      <c r="C17" s="19">
        <f t="shared" si="0"/>
        <v>84131.500000000931</v>
      </c>
    </row>
    <row r="18" spans="1:3" x14ac:dyDescent="0.3">
      <c r="A18" s="18" t="s">
        <v>1790</v>
      </c>
      <c r="B18">
        <v>1811129.4100000006</v>
      </c>
      <c r="C18" s="19">
        <f t="shared" si="0"/>
        <v>54998.889999999199</v>
      </c>
    </row>
    <row r="19" spans="1:3" x14ac:dyDescent="0.3">
      <c r="A19" s="18" t="s">
        <v>1791</v>
      </c>
      <c r="B19">
        <v>1756130.5200000014</v>
      </c>
      <c r="C19" s="19">
        <f t="shared" si="0"/>
        <v>16024.700000000885</v>
      </c>
    </row>
    <row r="20" spans="1:3" x14ac:dyDescent="0.3">
      <c r="A20" s="18" t="s">
        <v>1793</v>
      </c>
      <c r="B20">
        <v>1740105.8200000005</v>
      </c>
      <c r="C20" s="19">
        <f t="shared" si="0"/>
        <v>1457091.4400000004</v>
      </c>
    </row>
    <row r="21" spans="1:3" x14ac:dyDescent="0.3">
      <c r="A21" s="18" t="s">
        <v>1792</v>
      </c>
      <c r="B21">
        <v>283014.38000000006</v>
      </c>
      <c r="C21" s="19">
        <f t="shared" si="0"/>
        <v>283014.38000000006</v>
      </c>
    </row>
  </sheetData>
  <sortState xmlns:xlrd2="http://schemas.microsoft.com/office/spreadsheetml/2017/richdata2" ref="A15:C21">
    <sortCondition descending="1" ref="B15:B21"/>
  </sortState>
  <mergeCells count="1">
    <mergeCell ref="A1:D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</vt:lpstr>
      <vt:lpstr>Data</vt:lpstr>
      <vt:lpstr>High_value</vt:lpstr>
      <vt:lpstr> Pivot_category + region</vt:lpstr>
      <vt:lpstr>Chart</vt:lpstr>
      <vt:lpstr>Pivot_Monthly trend</vt:lpstr>
      <vt:lpstr>Pivot_Day wise</vt:lpstr>
      <vt:lpstr>Negative growth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Dimpal Patel</cp:lastModifiedBy>
  <dcterms:created xsi:type="dcterms:W3CDTF">2025-07-05T06:19:25Z</dcterms:created>
  <dcterms:modified xsi:type="dcterms:W3CDTF">2025-09-19T04:13:53Z</dcterms:modified>
</cp:coreProperties>
</file>