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mpa\OneDrive\Desktop\Assignment\"/>
    </mc:Choice>
  </mc:AlternateContent>
  <bookViews>
    <workbookView xWindow="0" yWindow="0" windowWidth="8145" windowHeight="4635" activeTab="4"/>
  </bookViews>
  <sheets>
    <sheet name="Kickstart" sheetId="1" r:id="rId1"/>
    <sheet name="Pivot Chart1" sheetId="2" r:id="rId2"/>
    <sheet name="Pivot Chart2" sheetId="3" r:id="rId3"/>
    <sheet name="Pivot Chart3" sheetId="6" r:id="rId4"/>
    <sheet name="Bouns" sheetId="7" r:id="rId5"/>
  </sheets>
  <definedNames>
    <definedName name="_xlnm._FilterDatabase" localSheetId="0" hidden="1">Kickstart!$F$1:$F$7813</definedName>
  </definedNames>
  <calcPr calcId="152511"/>
  <pivotCaches>
    <pivotCache cacheId="36" r:id="rId6"/>
    <pivotCache cacheId="3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S2" i="1" l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<sst xmlns="http://schemas.openxmlformats.org/spreadsheetml/2006/main" count="24828" uniqueCount="8401">
  <si>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</si>
  <si>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</si>
  <si>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</si>
  <si>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</si>
  <si>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</si>
  <si>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</si>
  <si>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</si>
  <si>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</si>
  <si>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</si>
  <si>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</si>
  <si>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</si>
  <si>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</si>
  <si>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</si>
  <si>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</si>
  <si>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</si>
  <si>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</si>
  <si>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</si>
  <si>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</si>
  <si>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</si>
  <si>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</si>
  <si>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</si>
  <si>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</si>
  <si>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</si>
  <si>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</si>
  <si>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</si>
  <si>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</si>
  <si>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</si>
  <si>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</si>
  <si>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</si>
  <si>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</si>
  <si>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</si>
  <si>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</si>
  <si>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</si>
  <si>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</si>
  <si>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</si>
  <si>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</si>
  <si>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</si>
  <si>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</si>
  <si>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</si>
  <si>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</si>
  <si>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</si>
  <si>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</si>
  <si>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</si>
  <si>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</si>
  <si>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</si>
  <si>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</si>
  <si>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</si>
  <si>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</si>
  <si>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</si>
  <si>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</si>
  <si>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</si>
  <si>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</si>
  <si>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</si>
  <si>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</si>
  <si>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</si>
  <si>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</si>
  <si>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</si>
  <si>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</si>
  <si>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</si>
  <si>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</si>
  <si>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</si>
  <si>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</si>
  <si>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</si>
  <si>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</si>
  <si>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</si>
  <si>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</si>
  <si>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</si>
  <si>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</si>
  <si>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</si>
  <si>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</si>
  <si>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</si>
  <si>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</si>
  <si>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</si>
  <si>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</si>
  <si>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</si>
  <si>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</si>
  <si>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</si>
  <si>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</si>
  <si>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</si>
  <si>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</si>
  <si>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</si>
  <si>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</si>
  <si>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</si>
  <si>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</si>
  <si>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</si>
  <si>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</si>
  <si>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</si>
  <si>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</si>
  <si>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</si>
  <si>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</si>
  <si>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</si>
  <si>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</si>
  <si>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</si>
  <si>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</si>
  <si>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</si>
  <si>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</si>
  <si>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</si>
  <si>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</si>
  <si>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</si>
  <si>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</si>
  <si>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</si>
  <si>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</si>
  <si>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</si>
  <si>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</si>
  <si>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</si>
  <si>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</si>
  <si>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</si>
  <si>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</si>
  <si>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</si>
  <si>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</si>
  <si>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</si>
  <si>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</si>
  <si>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</si>
  <si>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</si>
  <si>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</si>
  <si>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</si>
  <si>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</si>
  <si>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</si>
  <si>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</si>
  <si>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</si>
  <si>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</si>
  <si>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</si>
  <si>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</si>
  <si>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</si>
  <si>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</si>
  <si>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</si>
  <si>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</si>
  <si>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</si>
  <si>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</si>
  <si>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</si>
  <si>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</si>
  <si>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</si>
  <si>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</si>
  <si>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</si>
  <si>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</si>
  <si>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</si>
  <si>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</si>
  <si>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</si>
  <si>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</si>
  <si>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</si>
  <si>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</si>
  <si>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</si>
  <si>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</si>
  <si>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</si>
  <si>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</si>
  <si>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</si>
  <si>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</si>
  <si>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</si>
  <si>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</si>
  <si>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</si>
  <si>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</si>
  <si>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</si>
  <si>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</si>
  <si>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</si>
  <si>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</si>
  <si>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</si>
  <si>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</si>
  <si>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</si>
  <si>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</si>
  <si>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</si>
  <si>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</si>
  <si>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</si>
  <si>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</si>
  <si>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</si>
  <si>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</si>
  <si>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</si>
  <si>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</si>
  <si>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</si>
  <si>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</si>
  <si>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</si>
  <si>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</si>
  <si>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</si>
  <si>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</si>
  <si>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</si>
  <si>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</si>
  <si>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</si>
  <si>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</si>
  <si>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</si>
  <si>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</si>
  <si>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</si>
  <si>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</si>
  <si>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</si>
  <si>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</si>
  <si>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</si>
  <si>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</si>
  <si>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</si>
  <si>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</si>
  <si>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</si>
  <si>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</si>
  <si>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</si>
  <si>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</si>
  <si>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</si>
  <si>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</si>
  <si>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</si>
  <si>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</si>
  <si>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</si>
  <si>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</si>
  <si>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</si>
  <si>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</si>
  <si>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</si>
  <si>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</si>
  <si>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</si>
  <si>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</si>
  <si>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</si>
  <si>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</si>
  <si>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</si>
  <si>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</si>
  <si>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</si>
  <si>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</si>
  <si>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</si>
  <si>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</si>
  <si>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</si>
  <si>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</si>
  <si>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</si>
  <si>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</si>
  <si>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</si>
  <si>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</si>
  <si>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</si>
  <si>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</si>
  <si>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</si>
  <si>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</si>
  <si>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</si>
  <si>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</si>
  <si>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</si>
  <si>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</si>
  <si>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</si>
  <si>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</si>
  <si>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</si>
  <si>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</si>
  <si>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</si>
  <si>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</si>
  <si>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</si>
  <si>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</si>
  <si>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</si>
  <si>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</si>
  <si>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</si>
  <si>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</si>
  <si>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</si>
  <si>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</si>
  <si>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</si>
  <si>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</si>
  <si>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</si>
  <si>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</si>
  <si>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</si>
  <si>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</si>
  <si>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</si>
  <si>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</si>
  <si>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</si>
  <si>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</si>
  <si>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</si>
  <si>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</si>
  <si>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</si>
  <si>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</si>
  <si>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</si>
  <si>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</si>
  <si>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</si>
  <si>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</si>
  <si>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</si>
  <si>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</si>
  <si>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</si>
  <si>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</si>
  <si>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</si>
  <si>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</si>
  <si>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</si>
  <si>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</si>
  <si>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</si>
  <si>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</si>
  <si>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</si>
  <si>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</si>
  <si>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</si>
  <si>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</si>
  <si>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</si>
  <si>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</si>
  <si>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</si>
  <si>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</si>
  <si>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</si>
  <si>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</si>
  <si>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</si>
  <si>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</si>
  <si>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</si>
  <si>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</si>
  <si>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</si>
  <si>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</si>
  <si>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</si>
  <si>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</si>
  <si>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</si>
  <si>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</si>
  <si>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</si>
  <si>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</si>
  <si>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</si>
  <si>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</si>
  <si>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</si>
  <si>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</si>
  <si>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</si>
  <si>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</si>
  <si>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</si>
  <si>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</si>
  <si>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</si>
  <si>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</si>
  <si>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</si>
  <si>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</si>
  <si>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</si>
  <si>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</si>
  <si>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</si>
  <si>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</si>
  <si>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</si>
  <si>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</si>
  <si>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</si>
  <si>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</si>
  <si>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</si>
  <si>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</si>
  <si>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</si>
  <si>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</si>
  <si>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</si>
  <si>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</si>
  <si>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</si>
  <si>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</si>
  <si>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</si>
  <si>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</si>
  <si>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</si>
  <si>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</si>
  <si>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</si>
  <si>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</si>
  <si>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</si>
  <si>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</si>
  <si>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</si>
  <si>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</si>
  <si>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</si>
  <si>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</si>
  <si>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</si>
  <si>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</si>
  <si>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</si>
  <si>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</si>
  <si>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</si>
  <si>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</si>
  <si>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</si>
  <si>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</si>
  <si>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</si>
  <si>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</si>
  <si>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</si>
  <si>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</si>
  <si>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</si>
  <si>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</si>
  <si>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</si>
  <si>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</si>
  <si>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</si>
  <si>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</si>
  <si>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</si>
  <si>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</si>
  <si>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</si>
  <si>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</si>
  <si>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</si>
  <si>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</si>
  <si>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</si>
  <si>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</si>
  <si>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</si>
  <si>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</si>
  <si>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</si>
  <si>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</si>
  <si>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</si>
  <si>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</si>
  <si>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</si>
  <si>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</si>
  <si>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</si>
  <si>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</si>
  <si>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</si>
  <si>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</si>
  <si>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</si>
  <si>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</si>
  <si>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</si>
  <si>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</si>
  <si>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</si>
  <si>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</si>
  <si>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</si>
  <si>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</si>
  <si>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</si>
  <si>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</si>
  <si>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</si>
  <si>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</si>
  <si>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</si>
  <si>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</si>
  <si>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</si>
  <si>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</si>
  <si>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</si>
  <si>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</si>
  <si>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</si>
  <si>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</si>
  <si>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</si>
  <si>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</si>
  <si>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</si>
  <si>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</si>
  <si>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</si>
  <si>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</si>
  <si>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</si>
  <si>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</si>
  <si>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</si>
  <si>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</si>
  <si>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</si>
  <si>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</si>
  <si>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</si>
  <si>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</si>
  <si>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</si>
  <si>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</si>
  <si>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</si>
  <si>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</si>
  <si>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</si>
  <si>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</si>
  <si>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</si>
  <si>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</si>
  <si>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</si>
  <si>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</si>
  <si>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</si>
  <si>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</si>
  <si>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</si>
  <si>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</si>
  <si>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</si>
  <si>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</si>
  <si>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</si>
  <si>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</si>
  <si>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</si>
  <si>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</si>
  <si>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</si>
  <si>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</si>
  <si>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</si>
  <si>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</si>
  <si>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</si>
  <si>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</si>
  <si>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</si>
  <si>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</si>
  <si>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</si>
  <si>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</si>
  <si>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</si>
  <si>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</si>
  <si>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</si>
  <si>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</si>
  <si>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</si>
  <si>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</si>
  <si>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</si>
  <si>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</si>
  <si>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</si>
  <si>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</si>
  <si>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</si>
  <si>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</si>
  <si>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</si>
  <si>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</si>
  <si>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</si>
  <si>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</si>
  <si>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</si>
  <si>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</si>
  <si>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</si>
  <si>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</si>
  <si>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</si>
  <si>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</si>
  <si>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</si>
  <si>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</si>
  <si>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</si>
  <si>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</si>
  <si>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</si>
  <si>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</si>
  <si>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</si>
  <si>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</si>
  <si>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</si>
  <si>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</si>
  <si>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</si>
  <si>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</si>
  <si>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</si>
  <si>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</si>
  <si>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</si>
  <si>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</si>
  <si>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</si>
  <si>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</si>
  <si>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</si>
  <si>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</si>
  <si>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</si>
  <si>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</si>
  <si>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</si>
  <si>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</si>
  <si>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</si>
  <si>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</si>
  <si>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</si>
  <si>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</si>
  <si>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</si>
  <si>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</si>
  <si>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</si>
  <si>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</si>
  <si>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</si>
  <si>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</si>
  <si>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</si>
  <si>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</si>
  <si>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</si>
  <si>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</si>
  <si>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</si>
  <si>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</si>
  <si>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</si>
  <si>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</si>
  <si>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</si>
  <si>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</si>
  <si>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</si>
  <si>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</si>
  <si>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</si>
  <si>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</si>
  <si>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</si>
  <si>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</si>
  <si>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</si>
  <si>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</si>
  <si>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</si>
  <si>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</si>
  <si>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</si>
  <si>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</si>
  <si>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</si>
  <si>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</si>
  <si>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</si>
  <si>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</si>
  <si>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</si>
  <si>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</si>
  <si>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</si>
  <si>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</si>
  <si>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</si>
  <si>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</si>
  <si>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</si>
  <si>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</si>
  <si>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</si>
  <si>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</si>
  <si>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</si>
  <si>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</si>
  <si>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</si>
  <si>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</si>
  <si>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</si>
  <si>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</si>
  <si>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</si>
  <si>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</si>
  <si>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</si>
  <si>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</si>
  <si>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</si>
  <si>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</si>
  <si>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</si>
  <si>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</si>
  <si>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</si>
  <si>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</si>
  <si>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</si>
  <si>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</si>
  <si>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</si>
  <si>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</si>
  <si>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</si>
  <si>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</si>
  <si>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</si>
  <si>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</si>
  <si>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</si>
  <si>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</si>
  <si>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</si>
  <si>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</si>
  <si>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</si>
  <si>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</si>
  <si>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</si>
  <si>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</si>
  <si>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</si>
  <si>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</si>
  <si>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</si>
  <si>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</si>
  <si>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</si>
  <si>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</si>
  <si>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</si>
  <si>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</si>
  <si>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</si>
  <si>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</si>
  <si>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</si>
  <si>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</si>
  <si>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</si>
  <si>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</si>
  <si>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</si>
  <si>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</si>
  <si>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</si>
  <si>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</si>
  <si>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</si>
  <si>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</si>
  <si>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</si>
  <si>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</si>
  <si>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</si>
  <si>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</si>
  <si>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</si>
  <si>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</si>
  <si>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</si>
  <si>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</si>
  <si>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</si>
  <si>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</si>
  <si>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</si>
  <si>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</si>
  <si>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</si>
  <si>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</si>
  <si>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</si>
  <si>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</si>
  <si>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</si>
  <si>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</si>
  <si>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</si>
  <si>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</si>
  <si>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</si>
  <si>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</si>
  <si>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</si>
  <si>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</si>
  <si>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</si>
  <si>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</si>
  <si>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</si>
  <si>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</si>
  <si>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</si>
  <si>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</si>
  <si>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</si>
  <si>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</si>
  <si>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</si>
  <si>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</si>
  <si>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</si>
  <si>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</si>
  <si>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</si>
  <si>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</si>
  <si>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</si>
  <si>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</si>
  <si>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</si>
  <si>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</si>
  <si>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</si>
  <si>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</si>
  <si>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</si>
  <si>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</si>
  <si>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</si>
  <si>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</si>
  <si>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</si>
  <si>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</si>
  <si>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</si>
  <si>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</si>
  <si>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</si>
  <si>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</si>
  <si>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</si>
  <si>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</si>
  <si>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</si>
  <si>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</si>
  <si>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</si>
  <si>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</si>
  <si>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</si>
  <si>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</si>
  <si>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</si>
  <si>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</si>
  <si>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</si>
  <si>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</si>
  <si>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</si>
  <si>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</si>
  <si>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</si>
  <si>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</si>
  <si>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</si>
  <si>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</si>
  <si>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</si>
  <si>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</si>
  <si>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</si>
  <si>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</si>
  <si>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</si>
  <si>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</si>
  <si>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</si>
  <si>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</si>
  <si>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</si>
  <si>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</si>
  <si>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</si>
  <si>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</si>
  <si>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</si>
  <si>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</si>
  <si>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</si>
  <si>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</si>
  <si>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</si>
  <si>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</si>
  <si>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</si>
  <si>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</si>
  <si>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</si>
  <si>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</si>
  <si>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</si>
  <si>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</si>
  <si>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</si>
  <si>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</si>
  <si>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</si>
  <si>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</si>
  <si>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</si>
  <si>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</si>
  <si>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</si>
  <si>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</si>
  <si>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</si>
  <si>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</si>
  <si>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</si>
  <si>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</si>
  <si>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</si>
  <si>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</si>
  <si>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</si>
  <si>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</si>
  <si>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</si>
  <si>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</si>
  <si>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</si>
  <si>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</si>
  <si>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</si>
  <si>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</si>
  <si>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</si>
  <si>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</si>
  <si>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</si>
  <si>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</si>
  <si>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</si>
  <si>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</si>
  <si>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</si>
  <si>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</si>
  <si>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</si>
  <si>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</si>
  <si>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</si>
  <si>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</si>
  <si>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</si>
  <si>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</si>
  <si>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</si>
  <si>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</si>
  <si>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</si>
  <si>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</si>
  <si>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</si>
  <si>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</si>
  <si>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</si>
  <si>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</si>
  <si>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</si>
  <si>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</si>
  <si>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</si>
  <si>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</si>
  <si>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</si>
  <si>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</si>
  <si>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</si>
  <si>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</si>
  <si>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</si>
  <si>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</si>
  <si>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</si>
  <si>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</si>
  <si>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</si>
  <si>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</si>
  <si>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</si>
  <si>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</si>
  <si>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</si>
  <si>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</si>
  <si>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</si>
  <si>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</si>
  <si>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</si>
  <si>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</si>
  <si>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</si>
  <si>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</si>
  <si>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</si>
  <si>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</si>
  <si>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</si>
  <si>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</si>
  <si>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</si>
  <si>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</si>
  <si>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</si>
  <si>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</si>
  <si>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</si>
  <si>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</si>
  <si>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</si>
  <si>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</si>
  <si>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</si>
  <si>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</si>
  <si>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</si>
  <si>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</si>
  <si>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</si>
  <si>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</si>
  <si>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</si>
  <si>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</si>
  <si>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</si>
  <si>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</si>
  <si>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</si>
  <si>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</si>
  <si>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</si>
  <si>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</si>
  <si>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</si>
  <si>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</si>
  <si>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</si>
  <si>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</si>
  <si>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</si>
  <si>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</si>
  <si>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</si>
  <si>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</si>
  <si>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</si>
  <si>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</si>
  <si>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</si>
  <si>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</si>
  <si>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</si>
  <si>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</si>
  <si>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</si>
  <si>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</si>
  <si>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</si>
  <si>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</si>
  <si>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</si>
  <si>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</si>
  <si>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</si>
  <si>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</si>
  <si>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</si>
  <si>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</si>
  <si>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</si>
  <si>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</si>
  <si>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</si>
  <si>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</si>
  <si>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</si>
  <si>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</si>
  <si>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</si>
  <si>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</si>
  <si>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</si>
  <si>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</si>
  <si>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</si>
  <si>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</si>
  <si>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</si>
  <si>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</si>
  <si>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</si>
  <si>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</si>
  <si>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</si>
  <si>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</si>
  <si>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</si>
  <si>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</si>
  <si>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</si>
  <si>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</si>
  <si>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</si>
  <si>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</si>
  <si>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</si>
  <si>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</si>
  <si>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</si>
  <si>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</si>
  <si>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</si>
  <si>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</si>
  <si>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</si>
  <si>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</si>
  <si>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</si>
  <si>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</si>
  <si>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</si>
  <si>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</si>
  <si>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</si>
  <si>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</si>
  <si>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</si>
  <si>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</si>
  <si>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</si>
  <si>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</si>
  <si>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</si>
  <si>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</si>
  <si>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</si>
  <si>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</si>
  <si>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</si>
  <si>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</si>
  <si>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</si>
  <si>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</si>
  <si>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</si>
  <si>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</si>
  <si>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</si>
  <si>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</si>
  <si>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</si>
  <si>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</si>
  <si>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</si>
  <si>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</si>
  <si>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</si>
  <si>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</si>
  <si>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</si>
  <si>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</si>
  <si>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</si>
  <si>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</si>
  <si>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</si>
  <si>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</si>
  <si>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</si>
  <si>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</si>
  <si>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</si>
  <si>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</si>
  <si>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</si>
  <si>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</si>
  <si>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</si>
  <si>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</si>
  <si>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</si>
  <si>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</si>
  <si>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</si>
  <si>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</si>
  <si>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</si>
  <si>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</si>
  <si>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</si>
  <si>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</si>
  <si>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</si>
  <si>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</si>
  <si>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</si>
  <si>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</si>
  <si>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</si>
  <si>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</si>
  <si>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</si>
  <si>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</si>
  <si>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</si>
  <si>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</si>
  <si>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</si>
  <si>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</si>
  <si>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</si>
  <si>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</si>
  <si>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</si>
  <si>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</si>
  <si>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</si>
  <si>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</si>
  <si>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</si>
  <si>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</si>
  <si>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</si>
  <si>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</si>
  <si>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</si>
  <si>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</si>
  <si>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</si>
  <si>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</si>
  <si>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</si>
  <si>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</si>
  <si>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</si>
  <si>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</si>
  <si>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</si>
  <si>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</si>
  <si>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</si>
  <si>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</si>
  <si>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</si>
  <si>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</si>
  <si>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</si>
  <si>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</si>
  <si>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</si>
  <si>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</si>
  <si>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</si>
  <si>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</si>
  <si>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</si>
  <si>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</si>
  <si>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</si>
  <si>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</si>
  <si>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</si>
  <si>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</si>
  <si>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</si>
  <si>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</si>
  <si>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</si>
  <si>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</si>
  <si>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</si>
  <si>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</si>
  <si>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</si>
  <si>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</si>
  <si>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</si>
  <si>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</si>
  <si>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</si>
  <si>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</si>
  <si>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</si>
  <si>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</si>
  <si>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</si>
  <si>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</si>
  <si>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</si>
  <si>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</si>
  <si>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</si>
  <si>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</si>
  <si>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</si>
  <si>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</si>
  <si>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</si>
  <si>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</si>
  <si>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</si>
  <si>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</si>
  <si>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</si>
  <si>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</si>
  <si>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</si>
  <si>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</si>
  <si>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</si>
  <si>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</si>
  <si>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</si>
  <si>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</si>
  <si>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</si>
  <si>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</si>
  <si>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</si>
  <si>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</si>
  <si>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</si>
  <si>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</si>
  <si>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</si>
  <si>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</si>
  <si>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</si>
  <si>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</si>
  <si>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</si>
  <si>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</si>
  <si>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</si>
  <si>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</si>
  <si>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</si>
  <si>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</si>
  <si>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</si>
  <si>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</si>
  <si>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</si>
  <si>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</si>
  <si>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</si>
  <si>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</si>
  <si>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</si>
  <si>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</si>
  <si>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</si>
  <si>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</si>
  <si>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</si>
  <si>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</si>
  <si>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</si>
  <si>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</si>
  <si>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</si>
  <si>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</si>
  <si>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</si>
  <si>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</si>
  <si>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</si>
  <si>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</si>
  <si>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</si>
  <si>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</si>
  <si>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</si>
  <si>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</si>
  <si>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</si>
  <si>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</si>
  <si>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</si>
  <si>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</si>
  <si>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</si>
  <si>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</si>
  <si>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</si>
  <si>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</si>
  <si>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</si>
  <si>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</si>
  <si>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</si>
  <si>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</si>
  <si>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</si>
  <si>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</si>
  <si>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</si>
  <si>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</si>
  <si>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</si>
  <si>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</si>
  <si>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</si>
  <si>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</si>
  <si>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</si>
  <si>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</si>
  <si>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</si>
  <si>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</si>
  <si>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</si>
  <si>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</si>
  <si>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</si>
  <si>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</si>
  <si>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</si>
  <si>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</si>
  <si>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</si>
  <si>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</si>
  <si>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</si>
  <si>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</si>
  <si>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</si>
  <si>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</si>
  <si>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</si>
  <si>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</si>
  <si>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</si>
  <si>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</si>
  <si>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</si>
  <si>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</si>
  <si>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</si>
  <si>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</si>
  <si>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</si>
  <si>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</si>
  <si>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</si>
  <si>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</si>
  <si>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</si>
  <si>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</si>
  <si>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</si>
  <si>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</si>
  <si>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</si>
  <si>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</si>
  <si>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</si>
  <si>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</si>
  <si>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</si>
  <si>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</si>
  <si>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</si>
  <si>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</si>
  <si>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</si>
  <si>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</si>
  <si>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</si>
  <si>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</si>
  <si>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</si>
  <si>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</si>
  <si>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</si>
  <si>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</si>
  <si>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</si>
  <si>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</si>
  <si>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</si>
  <si>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</si>
  <si>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</si>
  <si>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</si>
  <si>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</si>
  <si>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</si>
  <si>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</si>
  <si>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</si>
  <si>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</si>
  <si>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</si>
  <si>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</si>
  <si>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</si>
  <si>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</si>
  <si>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</si>
  <si>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</si>
  <si>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</si>
  <si>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</si>
  <si>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</si>
  <si>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</si>
  <si>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</si>
  <si>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</si>
  <si>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</si>
  <si>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</si>
  <si>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</si>
  <si>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</si>
  <si>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</si>
  <si>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</si>
  <si>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</si>
  <si>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</si>
  <si>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</si>
  <si>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</si>
  <si>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</si>
  <si>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</si>
  <si>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</si>
  <si>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</si>
  <si>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</si>
  <si>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</si>
  <si>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</si>
  <si>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</si>
  <si>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</si>
  <si>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</si>
  <si>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</si>
  <si>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</si>
  <si>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</si>
  <si>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</si>
  <si>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</si>
  <si>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</si>
  <si>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</si>
  <si>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</si>
  <si>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</si>
  <si>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</si>
  <si>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</si>
  <si>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</si>
  <si>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</si>
  <si>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</si>
  <si>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</si>
  <si>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</si>
  <si>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</si>
  <si>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</si>
  <si>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</si>
  <si>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</si>
  <si>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</si>
  <si>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</si>
  <si>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</si>
  <si>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</si>
  <si>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</si>
  <si>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</si>
  <si>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</si>
  <si>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</si>
  <si>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</si>
  <si>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</si>
  <si>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</si>
  <si>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</si>
  <si>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</si>
  <si>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</si>
  <si>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</si>
  <si>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</si>
  <si>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</si>
  <si>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</si>
  <si>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</si>
  <si>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</si>
  <si>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</si>
  <si>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</si>
  <si>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</si>
  <si>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</si>
  <si>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</si>
  <si>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</si>
  <si>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</si>
  <si>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</si>
  <si>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</si>
  <si>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</si>
  <si>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</si>
  <si>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</si>
  <si>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</si>
  <si>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</si>
  <si>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</si>
  <si>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</si>
  <si>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</si>
  <si>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</si>
  <si>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</si>
  <si>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</si>
  <si>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</si>
  <si>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</si>
  <si>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</si>
  <si>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</si>
  <si>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</si>
  <si>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</si>
  <si>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</si>
  <si>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</si>
  <si>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</si>
  <si>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</si>
  <si>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</si>
  <si>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</si>
  <si>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</si>
  <si>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</si>
  <si>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</si>
  <si>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</si>
  <si>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</si>
  <si>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</si>
  <si>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</si>
  <si>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</si>
  <si>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</si>
  <si>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</si>
  <si>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</si>
  <si>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</si>
  <si>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</si>
  <si>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</si>
  <si>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</si>
  <si>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</si>
  <si>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</si>
  <si>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</si>
  <si>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</si>
  <si>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</si>
  <si>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</si>
  <si>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</si>
  <si>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</si>
  <si>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</si>
  <si>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</si>
  <si>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</si>
  <si>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</si>
  <si>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</si>
  <si>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</si>
  <si>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</si>
  <si>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</si>
  <si>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</si>
  <si>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</si>
  <si>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</si>
  <si>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</si>
  <si>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</si>
  <si>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</si>
  <si>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</si>
  <si>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</si>
  <si>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</si>
  <si>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</si>
  <si>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</si>
  <si>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</si>
  <si>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</si>
  <si>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</si>
  <si>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</si>
  <si>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</si>
  <si>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</si>
  <si>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</si>
  <si>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</si>
  <si>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</si>
  <si>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</si>
  <si>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</si>
  <si>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</si>
  <si>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</si>
  <si>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</si>
  <si>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</si>
  <si>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</si>
  <si>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</si>
  <si>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</si>
  <si>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</si>
  <si>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</si>
  <si>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</si>
  <si>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</si>
  <si>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</si>
  <si>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</si>
  <si>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</si>
  <si>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</si>
  <si>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</si>
  <si>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</si>
  <si>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</si>
  <si>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</si>
  <si>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</si>
  <si>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</si>
  <si>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</si>
  <si>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</si>
  <si>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</si>
  <si>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</si>
  <si>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</si>
  <si>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</si>
  <si>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</si>
  <si>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</si>
  <si>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</si>
  <si>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</si>
  <si>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</si>
  <si>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</si>
  <si>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</si>
  <si>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</si>
  <si>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</si>
  <si>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</si>
  <si>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</si>
  <si>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</si>
  <si>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</si>
  <si>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</si>
  <si>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</si>
  <si>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</si>
  <si>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</si>
  <si>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</si>
  <si>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</si>
  <si>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</si>
  <si>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</si>
  <si>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</si>
  <si>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</si>
  <si>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</si>
  <si>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</si>
  <si>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</si>
  <si>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</si>
  <si>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</si>
  <si>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</si>
  <si>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</si>
  <si>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</si>
  <si>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</si>
  <si>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</si>
  <si>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</si>
  <si>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</si>
  <si>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</si>
  <si>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</si>
  <si>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</si>
  <si>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</si>
  <si>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</si>
  <si>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</si>
  <si>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</si>
  <si>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</si>
  <si>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</si>
  <si>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</si>
  <si>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</si>
  <si>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</si>
  <si>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</si>
  <si>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</si>
  <si>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</si>
  <si>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</si>
  <si>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</si>
  <si>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</si>
  <si>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</si>
  <si>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</si>
  <si>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</si>
  <si>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</si>
  <si>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</si>
  <si>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</si>
  <si>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</si>
  <si>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</si>
  <si>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</si>
  <si>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</si>
  <si>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</si>
  <si>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</si>
  <si>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</si>
  <si>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</si>
  <si>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</si>
  <si>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</si>
  <si>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</si>
  <si>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</si>
  <si>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</si>
  <si>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</si>
  <si>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</si>
  <si>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</si>
  <si>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</si>
  <si>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</si>
  <si>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</si>
  <si>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</si>
  <si>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</si>
  <si>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</si>
  <si>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</si>
  <si>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</si>
  <si>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</si>
  <si>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</si>
  <si>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</si>
  <si>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</si>
  <si>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</si>
  <si>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</si>
  <si>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</si>
  <si>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</si>
  <si>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</si>
  <si>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</si>
  <si>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</si>
  <si>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</si>
  <si>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</si>
  <si>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</si>
  <si>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</si>
  <si>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</si>
  <si>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</si>
  <si>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</si>
  <si>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</si>
  <si>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</si>
  <si>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</si>
  <si>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</si>
  <si>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</si>
  <si>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</si>
  <si>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</si>
  <si>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</si>
  <si>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</si>
  <si>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</si>
  <si>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</si>
  <si>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</si>
  <si>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</si>
  <si>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</si>
  <si>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</si>
  <si>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</si>
  <si>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</si>
  <si>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</si>
  <si>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</si>
  <si>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</si>
  <si>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</si>
  <si>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</si>
  <si>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</si>
  <si>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</si>
  <si>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</si>
  <si>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</si>
  <si>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</si>
  <si>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</si>
  <si>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</si>
  <si>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</si>
  <si>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</si>
  <si>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</si>
  <si>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</si>
  <si>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</si>
  <si>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</si>
  <si>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</si>
  <si>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</si>
  <si>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</si>
  <si>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</si>
  <si>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</si>
  <si>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</si>
  <si>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</si>
  <si>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</si>
  <si>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</si>
  <si>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</si>
  <si>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</si>
  <si>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</si>
  <si>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</si>
  <si>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</si>
  <si>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</si>
  <si>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</si>
  <si>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</si>
  <si>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</si>
  <si>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</si>
  <si>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</si>
  <si>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</si>
  <si>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</si>
  <si>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</si>
  <si>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</si>
  <si>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</si>
  <si>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</si>
  <si>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</si>
  <si>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</si>
  <si>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</si>
  <si>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</si>
  <si>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</si>
  <si>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</si>
  <si>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</si>
  <si>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</si>
  <si>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</si>
  <si>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</si>
  <si>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</si>
  <si>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</si>
  <si>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</si>
  <si>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</si>
  <si>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</si>
  <si>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</si>
  <si>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</si>
  <si>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</si>
  <si>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</si>
  <si>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</si>
  <si>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</si>
  <si>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</si>
  <si>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</si>
  <si>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</si>
  <si>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</si>
  <si>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</si>
  <si>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</si>
  <si>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</si>
  <si>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</si>
  <si>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</si>
  <si>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</si>
  <si>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</si>
  <si>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</si>
  <si>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</si>
  <si>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</si>
  <si>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</si>
  <si>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</si>
  <si>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</si>
  <si>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</si>
  <si>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</si>
  <si>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</si>
  <si>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</si>
  <si>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</si>
  <si>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</si>
  <si>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</si>
  <si>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</si>
  <si>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</si>
  <si>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</si>
  <si>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</si>
  <si>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</si>
  <si>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</si>
  <si>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</si>
  <si>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</si>
  <si>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</si>
  <si>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</si>
  <si>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</si>
  <si>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</si>
  <si>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</si>
  <si>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</si>
  <si>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</si>
  <si>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</si>
  <si>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</si>
  <si>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</si>
  <si>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</si>
  <si>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</si>
  <si>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</si>
  <si>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</si>
  <si>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</si>
  <si>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</si>
  <si>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</si>
  <si>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</si>
  <si>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</si>
  <si>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</si>
  <si>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</si>
  <si>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</si>
  <si>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</si>
  <si>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</si>
  <si>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</si>
  <si>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</si>
  <si>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</si>
  <si>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</si>
  <si>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</si>
  <si>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</si>
  <si>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</si>
  <si>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</si>
  <si>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</si>
  <si>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</si>
  <si>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</si>
  <si>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</si>
  <si>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</si>
  <si>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</si>
  <si>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</si>
  <si>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</si>
  <si>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</si>
  <si>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</si>
  <si>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</si>
  <si>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</si>
  <si>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</si>
  <si>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</si>
  <si>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</si>
  <si>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</si>
  <si>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</si>
  <si>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</si>
  <si>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</si>
  <si>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</si>
  <si>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</si>
  <si>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</si>
  <si>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</si>
  <si>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</si>
  <si>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</si>
  <si>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</si>
  <si>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</si>
  <si>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</si>
  <si>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</si>
  <si>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</si>
  <si>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</si>
  <si>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</si>
  <si>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</si>
  <si>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</si>
  <si>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</si>
  <si>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</si>
  <si>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</si>
  <si>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</si>
  <si>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</si>
  <si>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</si>
  <si>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</si>
  <si>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</si>
  <si>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</si>
  <si>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</si>
  <si>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</si>
  <si>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</si>
  <si>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</si>
  <si>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</si>
  <si>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</si>
  <si>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</si>
  <si>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</si>
  <si>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</si>
  <si>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</si>
  <si>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</si>
  <si>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</si>
  <si>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</si>
  <si>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</si>
  <si>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</si>
  <si>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</si>
  <si>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</si>
  <si>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</si>
  <si>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</si>
  <si>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</si>
  <si>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</si>
  <si>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</si>
  <si>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</si>
  <si>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</si>
  <si>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</si>
  <si>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</si>
  <si>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</si>
  <si>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</si>
  <si>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</si>
  <si>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</si>
  <si>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</si>
  <si>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</si>
  <si>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</si>
  <si>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</si>
  <si>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</si>
  <si>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</si>
  <si>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</si>
  <si>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</si>
  <si>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</si>
  <si>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</si>
  <si>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</si>
  <si>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</si>
  <si>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</si>
  <si>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</si>
  <si>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</si>
  <si>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</si>
  <si>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</si>
  <si>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</si>
  <si>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</si>
  <si>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</si>
  <si>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</si>
  <si>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</si>
  <si>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</si>
  <si>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</si>
  <si>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</si>
  <si>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</si>
  <si>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</si>
  <si>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</si>
  <si>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</si>
  <si>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</si>
  <si>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</si>
  <si>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</si>
  <si>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</si>
  <si>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</si>
  <si>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</si>
  <si>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</si>
  <si>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</si>
  <si>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</si>
  <si>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</si>
  <si>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</si>
  <si>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</si>
  <si>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</si>
  <si>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</si>
  <si>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</si>
  <si>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</si>
  <si>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</si>
  <si>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</si>
  <si>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</si>
  <si>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</si>
  <si>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</si>
  <si>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</si>
  <si>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</si>
  <si>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</si>
  <si>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</si>
  <si>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</si>
  <si>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</si>
  <si>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</si>
  <si>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</si>
  <si>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</si>
  <si>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</si>
  <si>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</si>
  <si>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</si>
  <si>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</si>
  <si>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</si>
  <si>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</si>
  <si>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</si>
  <si>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</si>
  <si>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</si>
  <si>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</si>
  <si>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</si>
  <si>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</si>
  <si>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</si>
  <si>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</si>
  <si>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</si>
  <si>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</si>
  <si>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</si>
  <si>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</si>
  <si>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</si>
  <si>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</si>
  <si>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</si>
  <si>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</si>
  <si>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</si>
  <si>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</si>
  <si>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</si>
  <si>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</si>
  <si>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</si>
  <si>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</si>
  <si>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</si>
  <si>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</si>
  <si>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</si>
  <si>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</si>
  <si>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</si>
  <si>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</si>
  <si>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</si>
  <si>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</si>
  <si>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</si>
  <si>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</si>
  <si>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</si>
  <si>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</si>
  <si>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</si>
  <si>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</si>
  <si>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</si>
  <si>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</si>
  <si>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</si>
  <si>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</si>
  <si>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</si>
  <si>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</si>
  <si>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</si>
  <si>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</si>
  <si>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</si>
  <si>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</si>
  <si>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</si>
  <si>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</si>
  <si>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</si>
  <si>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</si>
  <si>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</si>
  <si>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</si>
  <si>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</si>
  <si>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</si>
  <si>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</si>
  <si>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</si>
  <si>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</si>
  <si>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</si>
  <si>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</si>
  <si>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</si>
  <si>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</si>
  <si>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</si>
  <si>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</si>
  <si>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</si>
  <si>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</si>
  <si>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</si>
  <si>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</si>
  <si>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</si>
  <si>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</si>
  <si>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</si>
  <si>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</si>
  <si>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</si>
  <si>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</si>
  <si>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</si>
  <si>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</si>
  <si>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</si>
  <si>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</si>
  <si>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</si>
  <si>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</si>
  <si>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</si>
  <si>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</si>
  <si>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</si>
  <si>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</si>
  <si>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</si>
  <si>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</si>
  <si>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</si>
  <si>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</si>
  <si>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</si>
  <si>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</si>
  <si>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</si>
  <si>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</si>
  <si>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</si>
  <si>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</si>
  <si>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</si>
  <si>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</si>
  <si>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</si>
  <si>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</si>
  <si>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</si>
  <si>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</si>
  <si>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</si>
  <si>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</si>
  <si>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</si>
  <si>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</si>
  <si>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</si>
  <si>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</si>
  <si>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</si>
  <si>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</si>
  <si>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</si>
  <si>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</si>
  <si>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</si>
  <si>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</si>
  <si>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</si>
  <si>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</si>
  <si>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</si>
  <si>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</si>
  <si>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</si>
  <si>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</si>
  <si>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</si>
  <si>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</si>
  <si>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</si>
  <si>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</si>
  <si>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</si>
  <si>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</si>
  <si>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</si>
  <si>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</si>
  <si>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</si>
  <si>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</si>
  <si>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</si>
  <si>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</si>
  <si>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</si>
  <si>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</si>
  <si>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</si>
  <si>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</si>
  <si>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</si>
  <si>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</si>
  <si>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</si>
  <si>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</si>
  <si>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</si>
  <si>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</si>
  <si>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</si>
  <si>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</si>
  <si>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</si>
  <si>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</si>
  <si>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</si>
  <si>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</si>
  <si>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</si>
  <si>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</si>
  <si>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</si>
  <si>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</si>
  <si>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</si>
  <si>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</si>
  <si>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</si>
  <si>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</si>
  <si>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</si>
  <si>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</si>
  <si>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</si>
  <si>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</si>
  <si>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</si>
  <si>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</si>
  <si>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</si>
  <si>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</si>
  <si>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</si>
  <si>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</si>
  <si>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</si>
  <si>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</si>
  <si>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</si>
  <si>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</si>
  <si>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</si>
  <si>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</si>
  <si>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</si>
  <si>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</si>
  <si>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</si>
  <si>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</si>
  <si>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</si>
  <si>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</si>
  <si>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</si>
  <si>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</si>
  <si>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</si>
  <si>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</si>
  <si>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</si>
  <si>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</si>
  <si>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</si>
  <si>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</si>
  <si>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</si>
  <si>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</si>
  <si>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</si>
  <si>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</si>
  <si>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</si>
  <si>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</si>
  <si>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</si>
  <si>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</si>
  <si>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</si>
  <si>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</si>
  <si>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</si>
  <si>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</si>
  <si>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</si>
  <si>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</si>
  <si>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</si>
  <si>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</si>
  <si>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</si>
  <si>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</si>
  <si>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</si>
  <si>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</si>
  <si>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</si>
  <si>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</si>
  <si>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</si>
  <si>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</si>
  <si>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</si>
  <si>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</si>
  <si>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</si>
  <si>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</si>
  <si>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</si>
  <si>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</si>
  <si>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</si>
  <si>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</si>
  <si>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</si>
  <si>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</si>
  <si>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</si>
  <si>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</si>
  <si>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</si>
  <si>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</si>
  <si>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</si>
  <si>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</si>
  <si>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</si>
  <si>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</si>
  <si>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</si>
  <si>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</si>
  <si>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</si>
  <si>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</si>
  <si>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</si>
  <si>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</si>
  <si>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</si>
  <si>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</si>
  <si>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</si>
  <si>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</si>
  <si>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</si>
  <si>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</si>
  <si>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</si>
  <si>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</si>
  <si>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</si>
  <si>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</si>
  <si>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</si>
  <si>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</si>
  <si>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</si>
  <si>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</si>
  <si>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</si>
  <si>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</si>
  <si>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</si>
  <si>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</si>
  <si>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</si>
  <si>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</si>
  <si>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</si>
  <si>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</si>
  <si>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</si>
  <si>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</si>
  <si>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</si>
  <si>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</si>
  <si>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</si>
  <si>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</si>
  <si>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</si>
  <si>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</si>
  <si>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</si>
  <si>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</si>
  <si>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</si>
  <si>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</si>
  <si>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</si>
  <si>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</si>
  <si>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</si>
  <si>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</si>
  <si>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</si>
  <si>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</si>
  <si>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</si>
  <si>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</si>
  <si>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</si>
  <si>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</si>
  <si>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</si>
  <si>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</si>
  <si>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</si>
  <si>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</si>
  <si>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</si>
  <si>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</si>
  <si>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</si>
  <si>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</si>
  <si>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</si>
  <si>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</si>
  <si>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</si>
  <si>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</si>
  <si>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</si>
  <si>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</si>
  <si>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</si>
  <si>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</si>
  <si>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</si>
  <si>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</si>
  <si>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</si>
  <si>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</si>
  <si>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</si>
  <si>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</si>
  <si>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</si>
  <si>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</si>
  <si>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</si>
  <si>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</si>
  <si>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</si>
  <si>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</si>
  <si>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</si>
  <si>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</si>
  <si>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</si>
  <si>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</si>
  <si>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</si>
  <si>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</si>
  <si>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</si>
  <si>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</si>
  <si>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</si>
  <si>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</si>
  <si>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</si>
  <si>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</si>
  <si>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</si>
  <si>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</si>
  <si>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</si>
  <si>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</si>
  <si>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</si>
  <si>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</si>
  <si>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</si>
  <si>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</si>
  <si>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</si>
  <si>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</si>
  <si>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</si>
  <si>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</si>
  <si>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</si>
  <si>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</si>
  <si>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</si>
  <si>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</si>
  <si>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</si>
  <si>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</si>
  <si>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</si>
  <si>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</si>
  <si>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</si>
  <si>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</si>
  <si>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</si>
  <si>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</si>
  <si>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</si>
  <si>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</si>
  <si>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</si>
  <si>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</si>
  <si>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</si>
  <si>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</si>
  <si>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</si>
  <si>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</si>
  <si>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</si>
  <si>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</si>
  <si>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</si>
  <si>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</si>
  <si>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</si>
  <si>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</si>
  <si>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</si>
  <si>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</si>
  <si>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</si>
  <si>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</si>
  <si>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</si>
  <si>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</si>
  <si>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</si>
  <si>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</si>
  <si>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</si>
  <si>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</si>
  <si>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</si>
  <si>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</si>
  <si>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</si>
  <si>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</si>
  <si>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</si>
  <si>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</si>
  <si>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</si>
  <si>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</si>
  <si>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</si>
  <si>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</si>
  <si>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</si>
  <si>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</si>
  <si>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</si>
  <si>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</si>
  <si>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</si>
  <si>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</si>
  <si>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</si>
  <si>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</si>
  <si>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</si>
  <si>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</si>
  <si>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</si>
  <si>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</si>
  <si>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</si>
  <si>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</si>
  <si>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</si>
  <si>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</si>
  <si>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</si>
  <si>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</si>
  <si>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</si>
  <si>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</si>
  <si>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</si>
  <si>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</si>
  <si>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</si>
  <si>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</si>
  <si>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</si>
  <si>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</si>
  <si>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</si>
  <si>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</si>
  <si>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</si>
  <si>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</si>
  <si>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</si>
  <si>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</si>
  <si>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</si>
  <si>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</si>
  <si>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</si>
  <si>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</si>
  <si>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</si>
  <si>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</si>
  <si>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</si>
  <si>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</si>
  <si>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</si>
  <si>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</si>
  <si>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</si>
  <si>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</si>
  <si>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</si>
  <si>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</si>
  <si>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</si>
  <si>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</si>
  <si>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</si>
  <si>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</si>
  <si>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</si>
  <si>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</si>
  <si>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</si>
  <si>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</si>
  <si>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</si>
  <si>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</si>
  <si>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</si>
  <si>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</si>
  <si>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</si>
  <si>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</si>
  <si>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</si>
  <si>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</si>
  <si>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</si>
  <si>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</si>
  <si>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</si>
  <si>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</si>
  <si>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</si>
  <si>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</si>
  <si>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</si>
  <si>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</si>
  <si>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</si>
  <si>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</si>
  <si>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</si>
  <si>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</si>
  <si>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</si>
  <si>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</si>
  <si>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</si>
  <si>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</si>
  <si>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</si>
  <si>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</si>
  <si>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</si>
  <si>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</si>
  <si>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</si>
  <si>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</si>
  <si>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</si>
  <si>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</si>
  <si>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</si>
  <si>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</si>
  <si>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</si>
  <si>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</si>
  <si>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</si>
  <si>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</si>
  <si>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</si>
  <si>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</si>
  <si>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</si>
  <si>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</si>
  <si>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</si>
  <si>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</si>
  <si>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</si>
  <si>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</si>
  <si>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</si>
  <si>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</si>
  <si>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</si>
  <si>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</si>
  <si>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</si>
  <si>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</si>
  <si>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</si>
  <si>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</si>
  <si>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</si>
  <si>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</si>
  <si>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</si>
  <si>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</si>
  <si>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</si>
  <si>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</si>
  <si>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</si>
  <si>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</si>
  <si>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</si>
  <si>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</si>
  <si>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</si>
  <si>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</si>
  <si>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</si>
  <si>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</si>
  <si>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</si>
  <si>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</si>
  <si>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</si>
  <si>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</si>
  <si>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</si>
  <si>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</si>
  <si>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</si>
  <si>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</si>
  <si>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</si>
  <si>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</si>
  <si>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</si>
  <si>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</si>
  <si>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</si>
  <si>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</si>
  <si>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</si>
  <si>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</si>
  <si>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</si>
  <si>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</si>
  <si>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</si>
  <si>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</si>
  <si>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</si>
  <si>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</si>
  <si>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</si>
  <si>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</si>
  <si>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</si>
  <si>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</si>
  <si>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</si>
  <si>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</si>
  <si>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</si>
  <si>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</si>
  <si>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</si>
  <si>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</si>
  <si>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</si>
  <si>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</si>
  <si>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</si>
  <si>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</si>
  <si>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</si>
  <si>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</si>
  <si>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</si>
  <si>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</si>
  <si>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</si>
  <si>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</si>
  <si>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</si>
  <si>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</si>
  <si>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</si>
  <si>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</si>
  <si>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</si>
  <si>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</si>
  <si>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</si>
  <si>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</si>
  <si>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</si>
  <si>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</si>
  <si>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</si>
  <si>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</si>
  <si>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</si>
  <si>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</si>
  <si>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</si>
  <si>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</si>
  <si>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</si>
  <si>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</si>
  <si>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</si>
  <si>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</si>
  <si>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</si>
  <si>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</si>
  <si>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</si>
  <si>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</si>
  <si>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</si>
  <si>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</si>
  <si>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</si>
  <si>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</si>
  <si>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</si>
  <si>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</si>
  <si>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</si>
  <si>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</si>
  <si>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</si>
  <si>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</si>
  <si>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</si>
  <si>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</si>
  <si>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</si>
  <si>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</si>
  <si>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</si>
  <si>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</si>
  <si>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</si>
  <si>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</si>
  <si>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</si>
  <si>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</si>
  <si>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</si>
  <si>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</si>
  <si>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</si>
  <si>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</si>
  <si>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</si>
  <si>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</si>
  <si>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</si>
  <si>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</si>
  <si>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</si>
  <si>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</si>
  <si>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</si>
  <si>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</si>
  <si>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</si>
  <si>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</si>
  <si>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</si>
  <si>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</si>
  <si>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</si>
  <si>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</si>
  <si>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</si>
  <si>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</si>
  <si>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</si>
  <si>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</si>
  <si>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</si>
  <si>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</si>
  <si>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</si>
  <si>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</si>
  <si>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</si>
  <si>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</si>
  <si>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</si>
  <si>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</si>
  <si>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</si>
  <si>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</si>
  <si>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</si>
  <si>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</si>
  <si>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</si>
  <si>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</si>
  <si>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</si>
  <si>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</si>
  <si>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</si>
  <si>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</si>
  <si>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</si>
  <si>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</si>
  <si>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</si>
  <si>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</si>
  <si>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</si>
  <si>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</si>
  <si>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</si>
  <si>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</si>
  <si>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</si>
  <si>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</si>
  <si>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</si>
  <si>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</si>
  <si>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</si>
  <si>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</si>
  <si>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</si>
  <si>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</si>
  <si>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</si>
  <si>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</si>
  <si>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</si>
  <si>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</si>
  <si>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</si>
  <si>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</si>
  <si>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</si>
  <si>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</si>
  <si>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</si>
  <si>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</si>
  <si>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</si>
  <si>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</si>
  <si>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</si>
  <si>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</si>
  <si>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</si>
  <si>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</si>
  <si>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</si>
  <si>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</si>
  <si>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</si>
  <si>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</si>
  <si>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</si>
  <si>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</si>
  <si>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</si>
  <si>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</si>
  <si>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</si>
  <si>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</si>
  <si>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</si>
  <si>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</si>
  <si>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</si>
  <si>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</si>
  <si>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</si>
  <si>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</si>
  <si>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</si>
  <si>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</si>
  <si>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</si>
  <si>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</si>
  <si>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</si>
  <si>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</si>
  <si>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</si>
  <si>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</si>
  <si>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</si>
  <si>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</si>
  <si>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</si>
  <si>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</si>
  <si>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</si>
  <si>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</si>
  <si>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</si>
  <si>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</si>
  <si>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</si>
  <si>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</si>
  <si>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</si>
  <si>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</si>
  <si>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</si>
  <si>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</si>
  <si>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</si>
  <si>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</si>
  <si>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</si>
  <si>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</si>
  <si>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</si>
  <si>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</si>
  <si>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</si>
  <si>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</si>
  <si>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</si>
  <si>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</si>
  <si>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</si>
  <si>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</si>
  <si>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</si>
  <si>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</si>
  <si>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</si>
  <si>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</si>
  <si>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</si>
  <si>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</si>
  <si>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</si>
  <si>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</si>
  <si>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</si>
  <si>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</si>
  <si>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</si>
  <si>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</si>
  <si>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</si>
  <si>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</si>
  <si>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</si>
  <si>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</si>
  <si>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</si>
  <si>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</si>
  <si>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</si>
  <si>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</si>
  <si>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</si>
  <si>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</si>
  <si>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</si>
  <si>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</si>
  <si>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</si>
  <si>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</si>
  <si>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</si>
  <si>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</si>
  <si>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</si>
  <si>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</si>
  <si>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</si>
  <si>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</si>
  <si>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</si>
  <si>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</si>
  <si>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</si>
  <si>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</si>
  <si>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</si>
  <si>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</si>
  <si>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</si>
  <si>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</si>
  <si>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</si>
  <si>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</si>
  <si>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</si>
  <si>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</si>
  <si>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</si>
  <si>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</si>
  <si>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</si>
  <si>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</si>
  <si>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</si>
  <si>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</si>
  <si>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</si>
  <si>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</si>
  <si>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</si>
  <si>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</si>
  <si>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</si>
  <si>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</si>
  <si>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</si>
  <si>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</si>
  <si>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</si>
  <si>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</si>
  <si>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</si>
  <si>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</si>
  <si>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</si>
  <si>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</si>
  <si>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</si>
  <si>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</si>
  <si>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</si>
  <si>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</si>
  <si>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</si>
  <si>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</si>
  <si>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</si>
  <si>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</si>
  <si>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</si>
  <si>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</si>
  <si>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</si>
  <si>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</si>
  <si>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</si>
  <si>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</si>
  <si>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</si>
  <si>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</si>
  <si>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</si>
  <si>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</si>
  <si>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</si>
  <si>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</si>
  <si>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</si>
  <si>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</si>
  <si>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</si>
  <si>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</si>
  <si>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</si>
  <si>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</si>
  <si>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</si>
  <si>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</si>
  <si>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</si>
  <si>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</si>
  <si>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</si>
  <si>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</si>
  <si>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</si>
  <si>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</si>
  <si>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</si>
  <si>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</si>
  <si>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</si>
  <si>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</si>
  <si>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</si>
  <si>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</si>
  <si>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</si>
  <si>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</si>
  <si>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</si>
  <si>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</si>
  <si>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</si>
  <si>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</si>
  <si>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</si>
  <si>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</si>
  <si>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</si>
  <si>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</si>
  <si>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</si>
  <si>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</si>
  <si>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</si>
  <si>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</si>
  <si>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</si>
  <si>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</si>
  <si>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</si>
  <si>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</si>
  <si>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</si>
  <si>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</si>
  <si>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</si>
  <si>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</si>
  <si>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</si>
  <si>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</si>
  <si>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</si>
  <si>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</si>
  <si>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</si>
  <si>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</si>
  <si>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</si>
  <si>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</si>
  <si>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</si>
  <si>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</si>
  <si>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</si>
  <si>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</si>
  <si>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</si>
  <si>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</si>
  <si>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</si>
  <si>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</si>
  <si>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</si>
  <si>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</si>
  <si>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</si>
  <si>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</si>
  <si>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</si>
  <si>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</si>
  <si>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</si>
  <si>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</si>
  <si>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</si>
  <si>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</si>
  <si>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</si>
  <si>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</si>
  <si>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</si>
  <si>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</si>
  <si>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</si>
  <si>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</si>
  <si>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</si>
  <si>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</si>
  <si>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</si>
  <si>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</si>
  <si>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</si>
  <si>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</si>
  <si>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</si>
  <si>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</si>
  <si>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</si>
  <si>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</si>
  <si>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</si>
  <si>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</si>
  <si>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</si>
  <si>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</si>
  <si>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</si>
  <si>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</si>
  <si>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</si>
  <si>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</si>
  <si>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</si>
  <si>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</si>
  <si>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</si>
  <si>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</si>
  <si>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</si>
  <si>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</si>
  <si>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</si>
  <si>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</si>
  <si>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</si>
  <si>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</si>
  <si>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</si>
  <si>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</si>
  <si>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</si>
  <si>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</si>
  <si>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</si>
  <si>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</si>
  <si>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</si>
  <si>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</si>
  <si>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</si>
  <si>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</si>
  <si>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</si>
  <si>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</si>
  <si>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</si>
  <si>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</si>
  <si>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</si>
  <si>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</si>
  <si>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</si>
  <si>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</si>
  <si>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</si>
  <si>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</si>
  <si>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</si>
  <si>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</si>
  <si>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</si>
  <si>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</si>
  <si>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</si>
  <si>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</si>
  <si>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</si>
  <si>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</si>
  <si>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</si>
  <si>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</si>
  <si>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</si>
  <si>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</si>
  <si>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</si>
  <si>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</si>
  <si>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</si>
  <si>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</si>
  <si>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</si>
  <si>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</si>
  <si>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</si>
  <si>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</si>
  <si>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</si>
  <si>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</si>
  <si>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</si>
  <si>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</si>
  <si>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</si>
  <si>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</si>
  <si>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</si>
  <si>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</si>
  <si>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</si>
  <si>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</si>
  <si>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</si>
  <si>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</si>
  <si>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</si>
  <si>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</si>
  <si>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</si>
  <si>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</si>
  <si>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</si>
  <si>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</si>
  <si>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</si>
  <si>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</si>
  <si>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</si>
  <si>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</si>
  <si>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</si>
  <si>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</si>
  <si>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</si>
  <si>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</si>
  <si>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</si>
  <si>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</si>
  <si>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</si>
  <si>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</si>
  <si>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</si>
  <si>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</si>
  <si>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</si>
  <si>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</si>
  <si>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</si>
  <si>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</si>
  <si>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</si>
  <si>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</si>
  <si>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</si>
  <si>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</si>
  <si>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</si>
  <si>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</si>
  <si>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</si>
  <si>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</si>
  <si>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</si>
  <si>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</si>
  <si>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</si>
  <si>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</si>
  <si>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</si>
  <si>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</si>
  <si>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</si>
  <si>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</si>
  <si>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</si>
  <si>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</si>
  <si>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</si>
  <si>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</si>
  <si>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</si>
  <si>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</si>
  <si>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</si>
  <si>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</si>
  <si>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</si>
  <si>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</si>
  <si>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</si>
  <si>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</si>
  <si>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</si>
  <si>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</si>
  <si>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</si>
  <si>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</si>
  <si>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</si>
  <si>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</si>
  <si>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</si>
  <si>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</si>
  <si>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</si>
  <si>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</si>
  <si>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</si>
  <si>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</si>
  <si>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</si>
  <si>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</si>
  <si>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</si>
  <si>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</si>
  <si>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</si>
  <si>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</si>
  <si>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</si>
  <si>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</si>
  <si>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</si>
  <si>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</si>
  <si>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</si>
  <si>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</si>
  <si>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</si>
  <si>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</si>
  <si>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</si>
  <si>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</si>
  <si>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</si>
  <si>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</si>
  <si>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</si>
  <si>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</si>
  <si>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</si>
  <si>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</si>
  <si>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</si>
  <si>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</si>
  <si>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</si>
  <si>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</si>
  <si>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</si>
  <si>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</si>
  <si>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</si>
  <si>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</si>
  <si>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</si>
  <si>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</si>
  <si>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</si>
  <si>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</si>
  <si>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</si>
  <si>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</si>
  <si>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</si>
  <si>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</si>
  <si>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</si>
  <si>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</si>
  <si>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</si>
  <si>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</si>
  <si>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</si>
  <si>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</si>
  <si>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</si>
  <si>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</si>
  <si>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</si>
  <si>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</si>
  <si>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</si>
  <si>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</si>
  <si>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</si>
  <si>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</si>
  <si>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</si>
  <si>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</si>
  <si>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</si>
  <si>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</si>
  <si>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</si>
  <si>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</si>
  <si>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</si>
  <si>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</si>
  <si>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</si>
  <si>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</si>
  <si>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</si>
  <si>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</si>
  <si>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</si>
  <si>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</si>
  <si>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</si>
  <si>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</si>
  <si>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</si>
  <si>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</si>
  <si>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</si>
  <si>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</si>
  <si>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</si>
  <si>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</si>
  <si>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</si>
  <si>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</si>
  <si>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</si>
  <si>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</si>
  <si>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</si>
  <si>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</si>
  <si>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</si>
  <si>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</si>
  <si>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</si>
  <si>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</si>
  <si>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</si>
  <si>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</si>
  <si>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</si>
  <si>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</si>
  <si>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</si>
  <si>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</si>
  <si>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</si>
  <si>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</si>
  <si>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</si>
  <si>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</si>
  <si>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</si>
  <si>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</si>
  <si>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</si>
  <si>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</si>
  <si>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</si>
  <si>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</si>
  <si>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</si>
  <si>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</si>
  <si>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</si>
  <si>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</si>
  <si>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</si>
  <si>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</si>
  <si>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</si>
  <si>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</si>
  <si>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</si>
  <si>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</si>
  <si>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</si>
  <si>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</si>
  <si>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</si>
  <si>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</si>
  <si>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</si>
  <si>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</si>
  <si>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</si>
  <si>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</si>
  <si>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</si>
  <si>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</si>
  <si>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</si>
  <si>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</si>
  <si>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</si>
  <si>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</si>
  <si>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</si>
  <si>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</si>
  <si>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</si>
  <si>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</si>
  <si>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</si>
  <si>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</si>
  <si>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</si>
  <si>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</si>
  <si>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</si>
  <si>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</si>
  <si>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</si>
  <si>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</si>
  <si>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</si>
  <si>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</si>
  <si>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</si>
  <si>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</si>
  <si>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</si>
  <si>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</si>
  <si>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</si>
  <si>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</si>
  <si>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</si>
  <si>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</si>
  <si>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</si>
  <si>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</si>
  <si>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</si>
  <si>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</si>
  <si>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</si>
  <si>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</si>
  <si>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</si>
  <si>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</si>
  <si>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</si>
  <si>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</si>
  <si>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</si>
  <si>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</si>
  <si>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</si>
  <si>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</si>
  <si>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</si>
  <si>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</si>
  <si>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</si>
  <si>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</si>
  <si>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</si>
  <si>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</si>
  <si>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</si>
  <si>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</si>
  <si>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</si>
  <si>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</si>
  <si>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</si>
  <si>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</si>
  <si>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</si>
  <si>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</si>
  <si>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</si>
  <si>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</si>
  <si>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</si>
  <si>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</si>
  <si>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</si>
  <si>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</si>
  <si>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</si>
  <si>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</si>
  <si>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</si>
  <si>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</si>
  <si>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</si>
  <si>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</si>
  <si>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</si>
  <si>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</si>
  <si>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</si>
  <si>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</si>
  <si>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</si>
  <si>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</si>
  <si>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</si>
  <si>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</si>
  <si>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</si>
  <si>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</si>
  <si>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</si>
  <si>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</si>
  <si>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</si>
  <si>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</si>
  <si>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</si>
  <si>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</si>
  <si>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</si>
  <si>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</si>
  <si>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</si>
  <si>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</si>
  <si>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</si>
  <si>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</si>
  <si>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</si>
  <si>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</si>
  <si>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</si>
  <si>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</si>
  <si>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</si>
  <si>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</si>
  <si>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</si>
  <si>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</si>
  <si>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</si>
  <si>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</si>
  <si>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</si>
  <si>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</si>
  <si>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</si>
  <si>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</si>
  <si>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</si>
  <si>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</si>
  <si>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</si>
  <si>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</si>
  <si>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</si>
  <si>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</si>
  <si>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</si>
  <si>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</si>
  <si>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</si>
  <si>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</si>
  <si>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</si>
  <si>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</si>
  <si>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</si>
  <si>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</si>
  <si>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</si>
  <si>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</si>
  <si>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</si>
  <si>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</si>
  <si>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</si>
  <si>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</si>
  <si>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</si>
  <si>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</si>
  <si>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</si>
  <si>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</si>
  <si>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</si>
  <si>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</si>
  <si>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</si>
  <si>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</si>
  <si>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</si>
  <si>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</si>
  <si>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</si>
  <si>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</si>
  <si>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</si>
  <si>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</si>
  <si>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</si>
  <si>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</si>
  <si>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</si>
  <si>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</si>
  <si>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</si>
  <si>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</si>
  <si>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</si>
  <si>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</si>
  <si>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</si>
  <si>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</si>
  <si>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</si>
  <si>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</si>
  <si>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</si>
  <si>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</si>
  <si>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</si>
  <si>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</si>
  <si>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</si>
  <si>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</si>
  <si>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</si>
  <si>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</si>
  <si>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</si>
  <si>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</si>
  <si>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</si>
  <si>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</si>
  <si>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</si>
  <si>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</si>
  <si>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</si>
  <si>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</si>
  <si>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</si>
  <si>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</si>
  <si>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</si>
  <si>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</si>
  <si>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</si>
  <si>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</si>
  <si>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</si>
  <si>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</si>
  <si>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</si>
  <si>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</si>
  <si>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</si>
  <si>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</si>
  <si>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</si>
  <si>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</si>
  <si>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</si>
  <si>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</si>
  <si>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</si>
  <si>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</si>
  <si>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</si>
  <si>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</si>
  <si>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</si>
  <si>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</si>
  <si>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</si>
  <si>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</si>
  <si>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</si>
  <si>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</si>
  <si>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</si>
  <si>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</si>
  <si>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</si>
  <si>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</si>
  <si>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</si>
  <si>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</si>
  <si>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</si>
  <si>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</si>
  <si>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</si>
  <si>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</si>
  <si>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</si>
  <si>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</si>
  <si>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</si>
  <si>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</si>
  <si>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</si>
  <si>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</si>
  <si>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</si>
  <si>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</si>
  <si>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</si>
  <si>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</si>
  <si>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</si>
  <si>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</si>
  <si>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</si>
  <si>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</si>
  <si>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</si>
  <si>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</si>
  <si>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</si>
  <si>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</si>
  <si>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</si>
  <si>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</si>
  <si>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</si>
  <si>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</si>
  <si>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</si>
  <si>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</si>
  <si>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</si>
  <si>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</si>
  <si>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</si>
  <si>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</si>
  <si>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</si>
  <si>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</si>
  <si>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</si>
  <si>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</si>
  <si>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</si>
  <si>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</si>
  <si>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</si>
  <si>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</si>
  <si>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</si>
  <si>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</si>
  <si>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</si>
  <si>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</si>
  <si>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</si>
  <si>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</si>
  <si>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</si>
  <si>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</si>
  <si>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</si>
  <si>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</si>
  <si>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</si>
  <si>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</si>
  <si>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</si>
  <si>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</si>
  <si>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</si>
  <si>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</si>
  <si>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</si>
  <si>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</si>
  <si>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</si>
  <si>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</si>
  <si>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</si>
  <si>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</si>
  <si>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</si>
  <si>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</si>
  <si>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</si>
  <si>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</si>
  <si>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</si>
  <si>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</si>
  <si>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</si>
  <si>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</si>
  <si>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</si>
  <si>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</si>
  <si>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</si>
  <si>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</si>
  <si>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</si>
  <si>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</si>
  <si>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</si>
  <si>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</si>
  <si>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</si>
  <si>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</si>
  <si>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</si>
  <si>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</si>
  <si>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</si>
  <si>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</si>
  <si>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</si>
  <si>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</si>
  <si>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</si>
  <si>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</si>
  <si>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</si>
  <si>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</si>
  <si>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</si>
  <si>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</si>
  <si>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</si>
  <si>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</si>
  <si>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</si>
  <si>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</si>
  <si>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</si>
  <si>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</si>
  <si>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</si>
  <si>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</si>
  <si>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</si>
  <si>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</si>
  <si>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</si>
  <si>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</si>
  <si>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</si>
  <si>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</si>
  <si>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</si>
  <si>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</si>
  <si>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</si>
  <si>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</si>
  <si>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</si>
  <si>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</si>
  <si>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</si>
  <si>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</si>
  <si>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</si>
  <si>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</si>
  <si>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</si>
  <si>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</si>
  <si>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</si>
  <si>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</si>
  <si>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</si>
  <si>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</si>
  <si>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</si>
  <si>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</si>
  <si>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</si>
  <si>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</si>
  <si>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</si>
  <si>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</si>
  <si>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</si>
  <si>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</si>
  <si>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</si>
  <si>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</si>
  <si>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</si>
  <si>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</si>
  <si>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</si>
  <si>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</si>
  <si>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</si>
  <si>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</si>
  <si>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</si>
  <si>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</si>
  <si>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</si>
  <si>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</si>
  <si>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</si>
  <si>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</si>
  <si>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</si>
  <si>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</si>
  <si>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</si>
  <si>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</si>
  <si>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</si>
  <si>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</si>
  <si>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</si>
  <si>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</si>
  <si>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</si>
  <si>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</si>
  <si>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</si>
  <si>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</si>
  <si>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</si>
  <si>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</si>
  <si>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</si>
  <si>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</si>
  <si>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</si>
  <si>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</si>
  <si>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</si>
  <si>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</si>
  <si>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</si>
  <si>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</si>
  <si>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</si>
  <si>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</si>
  <si>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</si>
  <si>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</si>
  <si>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</si>
  <si>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</si>
  <si>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</si>
  <si>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</si>
  <si>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</si>
  <si>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</si>
  <si>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</si>
  <si>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</si>
  <si>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</si>
  <si>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</si>
  <si>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</si>
  <si>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</si>
  <si>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</si>
  <si>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</si>
  <si>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</si>
  <si>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</si>
  <si>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</si>
  <si>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</si>
  <si>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</si>
  <si>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</si>
  <si>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</si>
  <si>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</si>
  <si>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</si>
  <si>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</si>
  <si>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</si>
  <si>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</si>
  <si>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</si>
  <si>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</si>
  <si>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</si>
  <si>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</si>
  <si>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</si>
  <si>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</si>
  <si>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</si>
  <si>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</si>
  <si>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</si>
  <si>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</si>
  <si>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</si>
  <si>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</si>
  <si>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</si>
  <si>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</si>
  <si>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</si>
  <si>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</si>
  <si>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</si>
  <si>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</si>
  <si>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</si>
  <si>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</si>
  <si>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</si>
  <si>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</si>
  <si>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</si>
  <si>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</si>
  <si>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</si>
  <si>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</si>
  <si>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</si>
  <si>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</si>
  <si>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</si>
  <si>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</si>
  <si>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</si>
  <si>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</si>
  <si>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</si>
  <si>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</si>
  <si>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</si>
  <si>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</si>
  <si>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</si>
  <si>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</si>
  <si>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</si>
  <si>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</si>
  <si>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</si>
  <si>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</si>
  <si>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</si>
  <si>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</si>
  <si>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</si>
  <si>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</si>
  <si>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</si>
  <si>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</si>
  <si>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</si>
  <si>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</si>
  <si>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</si>
  <si>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</si>
  <si>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</si>
  <si>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</si>
  <si>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</si>
  <si>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</si>
  <si>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</si>
  <si>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</si>
  <si>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</si>
  <si>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</si>
  <si>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</si>
  <si>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</si>
  <si>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</si>
  <si>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</si>
  <si>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</si>
  <si>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</si>
  <si>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</si>
  <si>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</si>
  <si>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</si>
  <si>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</si>
  <si>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</si>
  <si>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</si>
  <si>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</si>
  <si>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</si>
  <si>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</si>
  <si>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</si>
  <si>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</si>
  <si>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</si>
  <si>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</si>
  <si>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</si>
  <si>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</si>
  <si>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</si>
  <si>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</si>
  <si>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</si>
  <si>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</si>
  <si>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</si>
  <si>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</si>
  <si>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</si>
  <si>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</si>
  <si>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</si>
  <si>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</si>
  <si>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</si>
  <si>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</si>
  <si>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</si>
  <si>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</si>
  <si>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</si>
  <si>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</si>
  <si>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</si>
  <si>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</si>
  <si>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</si>
  <si>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</si>
  <si>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</si>
  <si>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</si>
  <si>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</si>
  <si>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</si>
  <si>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</si>
  <si>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</si>
  <si>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</si>
  <si>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</si>
  <si>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</si>
  <si>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</si>
  <si>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</si>
  <si>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</si>
  <si>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</si>
  <si>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</si>
  <si>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</si>
  <si>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</si>
  <si>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</si>
  <si>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</si>
  <si>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</si>
  <si>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</si>
  <si>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</si>
  <si>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</si>
  <si>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</si>
  <si>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</si>
  <si>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</si>
  <si>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</si>
  <si>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</si>
  <si>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</si>
  <si>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</si>
  <si>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</si>
  <si>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</si>
  <si>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</si>
  <si>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</si>
  <si>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</si>
  <si>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</si>
  <si>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</si>
  <si>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</si>
  <si>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</si>
  <si>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</si>
  <si>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</si>
  <si>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</si>
  <si>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</si>
  <si>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</si>
  <si>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</si>
  <si>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</si>
  <si>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</si>
  <si>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</si>
  <si>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</si>
  <si>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</si>
  <si>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</si>
  <si>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</si>
  <si>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</si>
  <si>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</si>
  <si>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</si>
  <si>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</si>
  <si>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</si>
  <si>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</si>
  <si>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</si>
  <si>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</si>
  <si>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</si>
  <si>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</si>
  <si>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</si>
  <si>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</si>
  <si>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</si>
  <si>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</si>
  <si>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</si>
  <si>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</si>
  <si>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</si>
  <si>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</si>
  <si>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</si>
  <si>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</si>
  <si>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</si>
  <si>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</si>
  <si>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</si>
  <si>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</si>
  <si>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</si>
  <si>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</si>
  <si>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</si>
  <si>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</si>
  <si>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</si>
  <si>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</si>
  <si>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</si>
  <si>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</si>
  <si>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</si>
  <si>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</si>
  <si>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</si>
  <si>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</si>
  <si>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</si>
  <si>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</si>
  <si>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</si>
  <si>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</si>
  <si>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</si>
  <si>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</si>
  <si>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</si>
  <si>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</si>
  <si>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</si>
  <si>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</si>
  <si>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</si>
  <si>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</si>
  <si>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</si>
  <si>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</si>
  <si>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</si>
  <si>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</si>
  <si>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</si>
  <si>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</si>
  <si>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</si>
  <si>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</si>
  <si>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</si>
  <si>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</si>
  <si>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</si>
  <si>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</si>
  <si>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</si>
  <si>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</si>
  <si>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</si>
  <si>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</si>
  <si>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</si>
  <si>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</si>
  <si>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</si>
  <si>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</si>
  <si>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</si>
  <si>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</si>
  <si>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</si>
  <si>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</si>
  <si>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</si>
  <si>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</si>
  <si>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</si>
  <si>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</si>
  <si>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</si>
  <si>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</si>
  <si>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</si>
  <si>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</si>
  <si>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</si>
  <si>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</si>
  <si>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</si>
  <si>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</si>
  <si>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</si>
  <si>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</si>
  <si>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</si>
  <si>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</si>
  <si>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</si>
  <si>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</si>
  <si>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</si>
  <si>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</si>
  <si>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</si>
  <si>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</si>
  <si>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</si>
  <si>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</si>
  <si>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</si>
  <si>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</si>
  <si>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</si>
  <si>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</si>
  <si>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</si>
  <si>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</si>
  <si>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</si>
  <si>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</si>
  <si>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</si>
  <si>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</si>
  <si>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</si>
  <si>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</si>
  <si>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</si>
  <si>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</si>
  <si>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</si>
  <si>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</si>
  <si>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</si>
  <si>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</si>
  <si>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</si>
  <si>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</si>
  <si>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</si>
  <si>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</si>
  <si>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</si>
  <si>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</si>
  <si>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</si>
  <si>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</si>
  <si>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</si>
  <si>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</si>
  <si>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</si>
  <si>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</si>
  <si>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</si>
  <si>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</si>
  <si>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</si>
  <si>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</si>
  <si>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</si>
  <si>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</si>
  <si>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</si>
  <si>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</si>
  <si>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</si>
  <si>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</si>
  <si>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</si>
  <si>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</si>
  <si>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</si>
  <si>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</si>
  <si>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</si>
  <si>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</si>
  <si>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</si>
  <si>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</si>
  <si>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</si>
  <si>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</si>
  <si>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</si>
  <si>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</si>
  <si>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</si>
  <si>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</si>
  <si>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</si>
  <si>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</si>
  <si>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</si>
  <si>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</si>
  <si>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</si>
  <si>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</si>
  <si>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</si>
  <si>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</si>
  <si>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</si>
  <si>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</si>
  <si>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</si>
  <si>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</si>
  <si>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</si>
  <si>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</si>
  <si>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</si>
  <si>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</si>
  <si>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</si>
  <si>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</si>
  <si>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</si>
  <si>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</si>
  <si>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</si>
  <si>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</si>
  <si>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</si>
  <si>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</si>
  <si>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</si>
  <si>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</si>
  <si>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</si>
  <si>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</si>
  <si>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</si>
  <si>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</si>
  <si>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</si>
  <si>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</si>
  <si>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</si>
  <si>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</si>
  <si>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</si>
  <si>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</si>
  <si>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</si>
  <si>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</si>
  <si>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</si>
  <si>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</si>
  <si>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</si>
  <si>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</si>
  <si>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</si>
  <si>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</si>
  <si>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</si>
  <si>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</si>
  <si>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</si>
  <si>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</si>
  <si>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</si>
  <si>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</si>
  <si>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</si>
  <si>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</si>
  <si>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</si>
  <si>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</si>
  <si>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</si>
  <si>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</si>
  <si>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</si>
  <si>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</si>
  <si>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</si>
  <si>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</si>
  <si>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</si>
  <si>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</si>
  <si>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</si>
  <si>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</si>
  <si>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</si>
  <si>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</si>
  <si>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</si>
  <si>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</si>
  <si>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</si>
  <si>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</si>
  <si>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</si>
  <si>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</si>
  <si>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</si>
  <si>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</si>
  <si>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</si>
  <si>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</si>
  <si>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</si>
  <si>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</si>
  <si>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</si>
  <si>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</si>
  <si>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</si>
  <si>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</si>
  <si>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</si>
  <si>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</si>
  <si>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</si>
  <si>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</si>
  <si>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</si>
  <si>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</si>
  <si>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</si>
  <si>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</si>
  <si>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</si>
  <si>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</si>
  <si>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</si>
  <si>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</si>
  <si>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</si>
  <si>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</si>
  <si>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</si>
  <si>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</si>
  <si>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</si>
  <si>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</si>
  <si>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</si>
  <si>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</si>
  <si>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</si>
  <si>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</si>
  <si>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</si>
  <si>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</si>
  <si>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</si>
  <si>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</si>
  <si>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</si>
  <si>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</si>
  <si>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</si>
  <si>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</si>
  <si>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</si>
  <si>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</si>
  <si>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</si>
  <si>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</si>
  <si>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</si>
  <si>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</si>
  <si>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</si>
  <si>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</si>
  <si>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</si>
  <si>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</si>
  <si>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</si>
  <si>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</si>
  <si>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</si>
  <si>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</si>
  <si>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</si>
  <si>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</si>
  <si>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</si>
  <si>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</si>
  <si>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</si>
  <si>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</si>
  <si>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</si>
  <si>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</si>
  <si>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</si>
  <si>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</si>
  <si>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</si>
  <si>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</si>
  <si>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</si>
  <si>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</si>
  <si>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</si>
  <si>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</si>
  <si>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</si>
  <si>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</si>
  <si>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</si>
  <si>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</si>
  <si>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</si>
  <si>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</si>
  <si>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</si>
  <si>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</si>
  <si>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</si>
  <si>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</si>
  <si>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</si>
  <si>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</si>
  <si>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</si>
  <si>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</si>
  <si>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</si>
  <si>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</si>
  <si>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</si>
  <si>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</si>
  <si>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</si>
  <si>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</si>
  <si>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</si>
  <si>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</si>
  <si>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</si>
  <si>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</si>
  <si>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</si>
  <si>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</si>
  <si>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</si>
  <si>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</si>
  <si>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</si>
  <si>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</si>
  <si>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</si>
  <si>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</si>
  <si>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</si>
  <si>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</si>
  <si>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</si>
  <si>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</si>
  <si>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</si>
  <si>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</si>
  <si>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</si>
  <si>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</si>
  <si>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</si>
  <si>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</si>
  <si>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</si>
  <si>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</si>
  <si>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</si>
  <si>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</si>
  <si>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</si>
  <si>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</si>
  <si>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</si>
  <si>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</si>
  <si>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</si>
  <si>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</si>
  <si>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</si>
  <si>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</si>
  <si>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</si>
  <si>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</si>
  <si>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</si>
  <si>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</si>
  <si>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</si>
  <si>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</si>
  <si>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</si>
  <si>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</si>
  <si>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</si>
  <si>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</si>
  <si>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</si>
  <si>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</si>
  <si>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</si>
  <si>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</si>
  <si>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</si>
  <si>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</si>
  <si>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</si>
  <si>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</si>
  <si>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</si>
  <si>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</si>
  <si>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</si>
  <si>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</si>
  <si>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</si>
  <si>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</si>
  <si>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</si>
  <si>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</si>
  <si>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</si>
  <si>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</si>
  <si>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</si>
  <si>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</si>
  <si>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</si>
  <si>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</si>
  <si>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</si>
  <si>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</si>
  <si>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</si>
  <si>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</si>
  <si>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</si>
  <si>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</si>
  <si>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</si>
  <si>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</si>
  <si>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</si>
  <si>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</si>
  <si>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</si>
  <si>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</si>
  <si>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</si>
  <si>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</si>
  <si>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</si>
  <si>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</si>
  <si>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</si>
  <si>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</si>
  <si>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</si>
  <si>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</si>
  <si>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</si>
  <si>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</si>
  <si>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</si>
  <si>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</si>
  <si>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</si>
  <si>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</si>
  <si>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</si>
  <si>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</si>
  <si>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</si>
  <si>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</si>
  <si>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</si>
  <si>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</si>
  <si>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</si>
  <si>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</si>
  <si>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</si>
  <si>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</si>
  <si>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</si>
  <si>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</si>
  <si>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</si>
  <si>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</si>
  <si>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</si>
  <si>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</si>
  <si>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</si>
  <si>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</si>
  <si>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</si>
  <si>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</si>
  <si>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</si>
  <si>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</si>
  <si>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</si>
  <si>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</si>
  <si>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</si>
  <si>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</si>
  <si>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</si>
  <si>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</si>
  <si>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</si>
  <si>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</si>
  <si>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</si>
  <si>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</si>
  <si>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</si>
  <si>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</si>
  <si>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</si>
  <si>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</si>
  <si>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</si>
  <si>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</si>
  <si>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</si>
  <si>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</si>
  <si>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</si>
  <si>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</si>
  <si>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</si>
  <si>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</si>
  <si>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</si>
  <si>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</si>
  <si>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</si>
  <si>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</si>
  <si>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</si>
  <si>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</si>
  <si>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</si>
  <si>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</si>
  <si>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</si>
  <si>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</si>
  <si>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</si>
  <si>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</si>
  <si>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</si>
  <si>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</si>
  <si>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</si>
  <si>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</si>
  <si>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</si>
  <si>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</si>
  <si>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</si>
  <si>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</si>
  <si>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</si>
  <si>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</si>
  <si>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</si>
  <si>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</si>
  <si>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</si>
  <si>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</si>
  <si>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</si>
  <si>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</si>
  <si>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</si>
  <si>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</si>
  <si>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</si>
  <si>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</si>
  <si>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</si>
  <si>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</si>
  <si>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</si>
  <si>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</si>
  <si>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</si>
  <si>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</si>
  <si>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</si>
  <si>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</si>
  <si>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</si>
  <si>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</si>
  <si>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</si>
  <si>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</si>
  <si>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</si>
  <si>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</si>
  <si>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</si>
  <si>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</si>
  <si>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</si>
  <si>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</si>
  <si>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</si>
  <si>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</si>
  <si>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</si>
  <si>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</si>
  <si>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</si>
  <si>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</si>
  <si>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</si>
  <si>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</si>
  <si>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</si>
  <si>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</si>
  <si>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</si>
  <si>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</si>
  <si>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</si>
  <si>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</si>
  <si>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</si>
  <si>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</si>
  <si>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</si>
  <si>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</si>
  <si>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</si>
  <si>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</si>
  <si>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</si>
  <si>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</si>
  <si>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</si>
  <si>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</si>
  <si>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</si>
  <si>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</si>
  <si>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</si>
  <si>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</si>
  <si>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</si>
  <si>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</si>
  <si>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</si>
  <si>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</si>
  <si>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</si>
  <si>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</si>
  <si>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</si>
  <si>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</si>
  <si>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</si>
  <si>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</si>
  <si>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</si>
  <si>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</si>
  <si>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</si>
  <si>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</si>
  <si>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</si>
  <si>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</si>
  <si>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</si>
  <si>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</si>
  <si>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</si>
  <si>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</si>
  <si>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</si>
  <si>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</si>
  <si>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</si>
  <si>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</si>
  <si>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</si>
  <si>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</si>
  <si>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</si>
  <si>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</si>
  <si>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</si>
  <si>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</si>
  <si>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</si>
  <si>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</si>
  <si>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</si>
  <si>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</si>
  <si>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</si>
  <si>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</si>
  <si>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</si>
  <si>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</si>
  <si>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</si>
  <si>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</si>
  <si>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</si>
  <si>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</si>
  <si>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</si>
  <si>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</si>
  <si>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</si>
  <si>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</si>
  <si>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</si>
  <si>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</si>
  <si>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</si>
  <si>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</si>
  <si>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</si>
  <si>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</si>
  <si>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</si>
  <si>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</si>
  <si>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</si>
  <si>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</si>
  <si>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</si>
  <si>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</si>
  <si>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</si>
  <si>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</si>
  <si>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</si>
  <si>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</si>
  <si>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</si>
  <si>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</si>
  <si>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</si>
  <si>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</si>
  <si>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</si>
  <si>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</si>
  <si>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</si>
  <si>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</si>
  <si>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</si>
  <si>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</si>
  <si>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</si>
  <si>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</si>
  <si>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</si>
  <si>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</si>
  <si>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</si>
  <si>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</si>
  <si>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</si>
  <si>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</si>
  <si>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</si>
  <si>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</si>
  <si>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</si>
  <si>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</si>
  <si>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</si>
  <si>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</si>
  <si>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</si>
  <si>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</si>
  <si>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</si>
  <si>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</si>
  <si>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</si>
  <si>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</si>
  <si>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</si>
  <si>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</si>
  <si>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</si>
  <si>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</si>
  <si>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</si>
  <si>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</si>
  <si>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</si>
  <si>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</si>
  <si>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</si>
  <si>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</si>
  <si>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</si>
  <si>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</si>
  <si>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</si>
  <si>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</si>
  <si>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</si>
  <si>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</si>
  <si>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</si>
  <si>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</si>
  <si>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</si>
  <si>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</si>
  <si>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</si>
  <si>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</si>
  <si>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</si>
  <si>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</si>
  <si>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</si>
  <si>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</si>
  <si>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</si>
  <si>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</si>
  <si>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</si>
  <si>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</si>
  <si>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</si>
  <si>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</si>
  <si>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</si>
  <si>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</si>
  <si>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</si>
  <si>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</si>
  <si>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</si>
  <si>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</si>
  <si>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</si>
  <si>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</si>
  <si>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</si>
  <si>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</si>
  <si>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</si>
  <si>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</si>
  <si>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</si>
  <si>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</si>
  <si>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</si>
  <si>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</si>
  <si>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</si>
  <si>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</si>
  <si>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</si>
  <si>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</si>
  <si>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</si>
  <si>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</si>
  <si>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</si>
  <si>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</si>
  <si>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</si>
  <si>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</si>
  <si>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</si>
  <si>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</si>
  <si>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</si>
  <si>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</si>
  <si>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</si>
  <si>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</si>
  <si>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</si>
  <si>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</si>
  <si>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</si>
  <si>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</si>
  <si>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</si>
  <si>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</si>
  <si>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</si>
  <si>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</si>
  <si>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</si>
  <si>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</si>
  <si>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</si>
  <si>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</si>
  <si>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</si>
  <si>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</si>
  <si>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</si>
  <si>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</si>
  <si>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</si>
  <si>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</si>
  <si>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</si>
  <si>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</si>
  <si>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</si>
  <si>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</si>
  <si>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</si>
  <si>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</si>
  <si>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</si>
  <si>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</si>
  <si>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</si>
  <si>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</si>
  <si>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</si>
  <si>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</si>
  <si>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</si>
  <si>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</si>
  <si>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</si>
  <si>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</si>
  <si>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</si>
  <si>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</si>
  <si>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</si>
  <si>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</si>
  <si>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</si>
  <si>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</si>
  <si>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</si>
  <si>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</si>
  <si>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</si>
  <si>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</si>
  <si>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</si>
  <si>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</si>
  <si>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</si>
  <si>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</si>
  <si>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</si>
  <si>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</si>
  <si>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</si>
  <si>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</si>
  <si>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</si>
  <si>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</si>
  <si>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</si>
  <si>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</si>
  <si>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</si>
  <si>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</si>
  <si>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</si>
  <si>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</si>
  <si>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</si>
  <si>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</si>
  <si>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</si>
  <si>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</si>
  <si>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</si>
  <si>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</si>
  <si>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</si>
  <si>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</si>
  <si>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</si>
  <si>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</si>
  <si>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</si>
  <si>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</si>
  <si>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</si>
  <si>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</si>
  <si>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</si>
  <si>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</si>
  <si>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</si>
  <si>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</si>
  <si>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</si>
  <si>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</si>
  <si>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</si>
  <si>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</si>
  <si>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</si>
  <si>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</si>
  <si>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</si>
  <si>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</si>
  <si>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</si>
  <si>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</si>
  <si>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</si>
  <si>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</si>
  <si>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</si>
  <si>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</si>
  <si>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</si>
  <si>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</si>
  <si>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</si>
  <si>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</si>
  <si>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</si>
  <si>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</si>
  <si>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</si>
  <si>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</si>
  <si>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</si>
  <si>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</si>
  <si>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</si>
  <si>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</si>
  <si>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</si>
  <si>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</si>
  <si>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</si>
  <si>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</si>
  <si>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</si>
  <si>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</si>
  <si>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</si>
  <si>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</si>
  <si>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</si>
  <si>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</si>
  <si>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</si>
  <si>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</si>
  <si>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</si>
  <si>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</si>
  <si>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</si>
  <si>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</si>
  <si>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</si>
  <si>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</si>
  <si>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</si>
  <si>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</si>
  <si>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</si>
  <si>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</si>
  <si>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</si>
  <si>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</si>
  <si>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</si>
  <si>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</si>
  <si>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</si>
  <si>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</si>
  <si>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</si>
  <si>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</si>
  <si>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</si>
  <si>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</si>
  <si>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</si>
  <si>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</si>
  <si>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</si>
  <si>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</si>
  <si>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</si>
  <si>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</si>
  <si>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</si>
  <si>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</si>
  <si>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</si>
  <si>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</si>
  <si>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</si>
  <si>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</si>
  <si>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</si>
  <si>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</si>
  <si>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</si>
  <si>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</si>
  <si>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</si>
  <si>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</si>
  <si>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</si>
  <si>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</si>
  <si>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</si>
  <si>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</si>
  <si>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</si>
  <si>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</si>
  <si>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</si>
  <si>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</si>
  <si>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</si>
  <si>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</si>
  <si>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</si>
  <si>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</si>
  <si>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</si>
  <si>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</si>
  <si>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</si>
  <si>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</si>
  <si>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</si>
  <si>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</si>
  <si>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</si>
  <si>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</si>
  <si>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</si>
  <si>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</si>
  <si>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</si>
  <si>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</si>
  <si>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</si>
  <si>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</si>
  <si>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</si>
  <si>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</si>
  <si>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</si>
  <si>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</si>
  <si>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</si>
  <si>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</si>
  <si>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</si>
  <si>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</si>
  <si>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</si>
  <si>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</si>
  <si>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</si>
  <si>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</si>
  <si>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</si>
  <si>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</si>
  <si>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</si>
  <si>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</si>
  <si>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</si>
  <si>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</si>
  <si>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</si>
  <si>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</si>
  <si>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</si>
  <si>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</si>
  <si>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</si>
  <si>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</si>
  <si>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</si>
  <si>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</si>
  <si>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</si>
  <si>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</si>
  <si>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</si>
  <si>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</si>
  <si>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</si>
  <si>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</si>
  <si>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</si>
  <si>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</si>
  <si>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</si>
  <si>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</si>
  <si>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</si>
  <si>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</si>
  <si>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</si>
  <si>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</si>
  <si>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</si>
  <si>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</si>
  <si>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</si>
  <si>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</si>
  <si>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</si>
  <si>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</si>
  <si>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</si>
  <si>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</si>
  <si>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</si>
  <si>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</si>
  <si>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</si>
  <si>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</si>
  <si>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</si>
  <si>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</si>
  <si>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</si>
  <si>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</si>
  <si>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</si>
  <si>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</si>
  <si>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</si>
  <si>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</si>
  <si>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</si>
  <si>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</si>
  <si>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</si>
  <si>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</si>
  <si>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</si>
  <si>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</si>
  <si>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</si>
  <si>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</si>
  <si>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</si>
  <si>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</si>
  <si>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</si>
  <si>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</si>
  <si>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</si>
  <si>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</si>
  <si>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</si>
  <si>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</si>
  <si>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</si>
  <si>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</si>
  <si>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</si>
  <si>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</si>
  <si>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</si>
  <si>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</si>
  <si>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</si>
  <si>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</si>
  <si>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</si>
  <si>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</si>
  <si>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</si>
  <si>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</si>
  <si>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</si>
  <si>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</si>
  <si>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</si>
  <si>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</si>
  <si>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</si>
  <si>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</si>
  <si>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</si>
  <si>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</si>
  <si>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</si>
  <si>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</si>
  <si>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</si>
  <si>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</si>
  <si>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</si>
  <si>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</si>
  <si>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</si>
  <si>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</si>
  <si>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</si>
  <si>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</si>
  <si>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</si>
  <si>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</si>
  <si>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</si>
  <si>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</si>
  <si>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</si>
  <si>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</si>
  <si>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</si>
  <si>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</si>
  <si>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</si>
  <si>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</si>
  <si>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</si>
  <si>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</si>
  <si>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</si>
  <si>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</si>
  <si>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</si>
  <si>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</si>
  <si>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</si>
  <si>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</si>
  <si>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</si>
  <si>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</si>
  <si>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</si>
  <si>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</si>
  <si>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</si>
  <si>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</si>
  <si>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</si>
  <si>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</si>
  <si>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</si>
  <si>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</si>
  <si>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</si>
  <si>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</si>
  <si>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</si>
  <si>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</si>
  <si>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</si>
  <si>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</si>
  <si>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</si>
  <si>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</si>
  <si>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</si>
  <si>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</si>
  <si>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</si>
  <si>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</si>
  <si>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</si>
  <si>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</si>
  <si>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</si>
  <si>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</si>
  <si>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</si>
  <si>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</si>
  <si>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</si>
  <si>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</si>
  <si>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</si>
  <si>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</si>
  <si>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</si>
  <si>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</si>
  <si>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</si>
  <si>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</si>
  <si>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</si>
  <si>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</si>
  <si>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</si>
  <si>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</si>
  <si>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</si>
  <si>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</si>
  <si>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</si>
  <si>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</si>
  <si>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</si>
  <si>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</si>
  <si>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</si>
  <si>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</si>
  <si>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</si>
  <si>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</si>
  <si>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</si>
  <si>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</si>
  <si>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</si>
  <si>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</si>
  <si>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</si>
  <si>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</si>
  <si>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</si>
  <si>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</si>
  <si>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</si>
  <si>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</si>
  <si>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</si>
  <si>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</si>
  <si>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</si>
  <si>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</si>
  <si>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</si>
  <si>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</si>
  <si>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</si>
  <si>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</si>
  <si>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</si>
  <si>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</si>
  <si>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</si>
  <si>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</si>
  <si>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</si>
  <si>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</si>
  <si>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</si>
  <si>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</si>
  <si>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</si>
  <si>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</si>
  <si>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</si>
  <si>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</si>
  <si>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</si>
  <si>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</si>
  <si>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</si>
  <si>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</si>
  <si>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</si>
  <si>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</si>
  <si>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</si>
  <si>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</si>
  <si>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</si>
  <si>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</si>
  <si>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</si>
  <si>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</si>
  <si>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</si>
  <si>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</si>
  <si>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</si>
  <si>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</si>
  <si>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</si>
  <si>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</si>
  <si>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</si>
  <si>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</si>
  <si>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</si>
  <si>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</si>
  <si>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</si>
  <si>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</si>
  <si>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</si>
  <si>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</si>
  <si>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</si>
  <si>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</si>
  <si>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</si>
  <si>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</si>
  <si>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</si>
  <si>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</si>
  <si>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</si>
  <si>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</si>
  <si>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</si>
  <si>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</si>
  <si>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</si>
  <si>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</si>
  <si>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</si>
  <si>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</si>
  <si>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</si>
  <si>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</si>
  <si>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</si>
  <si>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</si>
  <si>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</si>
  <si>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</si>
  <si>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</si>
  <si>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</si>
  <si>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</si>
  <si>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</si>
  <si>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</si>
  <si>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</si>
  <si>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</si>
  <si>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</si>
  <si>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</si>
  <si>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</si>
  <si>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</si>
  <si>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</si>
  <si>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</si>
  <si>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</si>
  <si>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</si>
  <si>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</si>
  <si>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</si>
  <si>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</si>
  <si>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</si>
  <si>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</si>
  <si>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</si>
  <si>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</si>
  <si>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</si>
  <si>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</si>
  <si>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</si>
  <si>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</si>
  <si>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</si>
  <si>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</si>
  <si>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</si>
  <si>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</si>
  <si>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</si>
  <si>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</si>
  <si>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</si>
  <si>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</si>
  <si>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</si>
  <si>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</si>
  <si>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</si>
  <si>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</si>
  <si>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</si>
  <si>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</si>
  <si>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</si>
  <si>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</si>
  <si>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</si>
  <si>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</si>
  <si>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</si>
  <si>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</si>
  <si>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</si>
  <si>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</si>
  <si>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</si>
  <si>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</si>
  <si>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</si>
  <si>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</si>
  <si>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</si>
  <si>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</si>
  <si>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</si>
  <si>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</si>
  <si>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</si>
  <si>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</si>
  <si>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</si>
  <si>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</si>
  <si>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</si>
  <si>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</si>
  <si>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</si>
  <si>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</si>
  <si>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</si>
  <si>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</si>
  <si>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</si>
  <si>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</si>
  <si>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</si>
  <si>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</si>
  <si>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</si>
  <si>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</si>
  <si>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</si>
  <si>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</si>
  <si>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</si>
  <si>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</si>
  <si>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</si>
  <si>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</si>
  <si>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</si>
  <si>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</si>
  <si>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</si>
  <si>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</si>
  <si>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</si>
  <si>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</si>
  <si>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</si>
  <si>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</si>
  <si>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</si>
  <si>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</si>
  <si>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</si>
  <si>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</si>
  <si>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</si>
  <si>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</si>
  <si>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</si>
  <si>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</si>
  <si>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</si>
  <si>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</si>
  <si>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</si>
  <si>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</si>
  <si>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</si>
  <si>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</si>
  <si>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</si>
  <si>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</si>
  <si>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</si>
  <si>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</si>
  <si>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</si>
  <si>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</si>
  <si>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</si>
  <si>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</si>
  <si>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</si>
  <si>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</si>
  <si>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</si>
  <si>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</si>
  <si>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</si>
  <si>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</si>
  <si>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</si>
  <si>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</si>
  <si>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</si>
  <si>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</si>
  <si>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</si>
  <si>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</si>
  <si>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</si>
  <si>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</si>
  <si>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</si>
  <si>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</si>
  <si>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</si>
  <si>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</si>
  <si>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</si>
  <si>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</si>
  <si>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</si>
  <si>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</si>
  <si>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</si>
  <si>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</si>
  <si>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</si>
  <si>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</si>
  <si>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</si>
  <si>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</si>
  <si>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</si>
  <si>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</si>
  <si>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</si>
  <si>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</si>
  <si>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</si>
  <si>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</si>
  <si>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</si>
  <si>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</si>
  <si>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</si>
  <si>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</si>
  <si>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</si>
  <si>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</si>
  <si>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</si>
  <si>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</si>
  <si>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</si>
  <si>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</si>
  <si>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</si>
  <si>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</si>
  <si>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</si>
  <si>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</si>
  <si>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</si>
  <si>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</si>
  <si>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</si>
  <si>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</si>
  <si>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</si>
  <si>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</si>
  <si>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</si>
  <si>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</si>
  <si>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</si>
  <si>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</si>
  <si>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</si>
  <si>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</si>
  <si>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</si>
  <si>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</si>
  <si>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</si>
  <si>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</si>
  <si>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</si>
  <si>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</si>
  <si>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</si>
  <si>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</si>
  <si>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</si>
  <si>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</si>
  <si>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</si>
  <si>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</si>
  <si>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</si>
  <si>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</si>
  <si>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</si>
  <si>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</si>
  <si>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</si>
  <si>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</si>
  <si>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</si>
  <si>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</si>
  <si>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</si>
  <si>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</si>
  <si>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</si>
  <si>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</si>
  <si>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</si>
  <si>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</si>
  <si>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</si>
  <si>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</si>
  <si>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</si>
  <si>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</si>
  <si>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</si>
  <si>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</si>
  <si>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</si>
  <si>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</si>
  <si>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</si>
  <si>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</si>
  <si>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</si>
  <si>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</si>
  <si>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</si>
  <si>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</si>
  <si>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</si>
  <si>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</si>
  <si>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</si>
  <si>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</si>
  <si>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</si>
  <si>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</si>
  <si>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</si>
  <si>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</si>
  <si>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</si>
  <si>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</si>
  <si>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</si>
  <si>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</si>
  <si>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</si>
  <si>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</si>
  <si>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</si>
  <si>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</si>
  <si>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</si>
  <si>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</si>
  <si>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</si>
  <si>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</si>
  <si>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</si>
  <si>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</si>
  <si>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</si>
  <si>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</si>
  <si>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</si>
  <si>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</si>
  <si>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</si>
  <si>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</si>
  <si>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</si>
  <si>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</si>
  <si>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</si>
  <si>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</si>
  <si>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</si>
  <si>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</si>
  <si>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</si>
  <si>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</si>
  <si>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</si>
  <si>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</si>
  <si>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</si>
  <si>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</si>
  <si>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</si>
  <si>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</si>
  <si>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</si>
  <si>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</si>
  <si>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</si>
  <si>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</si>
  <si>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</si>
  <si>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</si>
  <si>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</si>
  <si>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</si>
  <si>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</si>
  <si>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</si>
  <si>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</si>
  <si>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</si>
  <si>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</si>
  <si>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</si>
  <si>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</si>
  <si>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</si>
  <si>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</si>
  <si>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</si>
  <si>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</si>
  <si>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</si>
  <si>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</si>
  <si>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</si>
  <si>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</si>
  <si>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</si>
  <si>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</si>
  <si>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</si>
  <si>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</si>
  <si>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</si>
  <si>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</si>
  <si>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</si>
  <si>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</si>
  <si>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</si>
  <si>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</si>
  <si>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</si>
  <si>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</si>
  <si>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</si>
  <si>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</si>
  <si>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</si>
  <si>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</si>
  <si>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</si>
  <si>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</si>
  <si>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</si>
  <si>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</si>
  <si>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</si>
  <si>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</si>
  <si>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</si>
  <si>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</si>
  <si>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</si>
  <si>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</si>
  <si>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</si>
  <si>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</si>
  <si>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</si>
  <si>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</si>
  <si>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</si>
  <si>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</si>
  <si>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</si>
  <si>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</si>
  <si>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</si>
  <si>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</si>
  <si>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</si>
  <si>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</si>
  <si>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</si>
  <si>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</si>
  <si>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</si>
  <si>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</si>
  <si>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</si>
  <si>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</si>
  <si>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</si>
  <si>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</si>
  <si>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</si>
  <si>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</si>
  <si>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</si>
  <si>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</si>
  <si>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</si>
  <si>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</si>
  <si>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</si>
  <si>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</si>
  <si>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</si>
  <si>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</si>
  <si>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</si>
  <si>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</si>
  <si>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</si>
  <si>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</si>
  <si>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</si>
  <si>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</si>
  <si>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</si>
  <si>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</si>
  <si>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</si>
  <si>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</si>
  <si>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</si>
  <si>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</si>
  <si>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</si>
  <si>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</si>
  <si>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</si>
  <si>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</si>
  <si>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</si>
  <si>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</si>
  <si>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</si>
  <si>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</si>
  <si>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</si>
  <si>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</si>
  <si>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</si>
  <si>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</si>
  <si>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</si>
  <si>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</si>
  <si>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</si>
  <si>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</si>
  <si>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</si>
  <si>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</si>
  <si>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</si>
  <si>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</si>
  <si>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</si>
  <si>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</si>
  <si>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</si>
  <si>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</si>
  <si>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</si>
  <si>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</si>
  <si>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</si>
  <si>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</si>
  <si>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</si>
  <si>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</si>
  <si>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</si>
  <si>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</si>
  <si>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</si>
  <si>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</si>
  <si>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</si>
  <si>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</si>
  <si>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</si>
  <si>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</si>
  <si>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</si>
  <si>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</si>
  <si>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</si>
  <si>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</si>
  <si>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</si>
  <si>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</si>
  <si>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</si>
  <si>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</si>
  <si>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</si>
  <si>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</si>
  <si>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</si>
  <si>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</si>
  <si>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</si>
  <si>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</si>
  <si>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</si>
  <si>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</si>
  <si>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</si>
  <si>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</si>
  <si>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</si>
  <si>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</si>
  <si>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</si>
  <si>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</si>
  <si>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</si>
  <si>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</si>
  <si>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</si>
  <si>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</si>
  <si>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</si>
  <si>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</si>
  <si>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</si>
  <si>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</si>
  <si>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</si>
  <si>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</si>
  <si>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</si>
  <si>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</si>
  <si>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</si>
  <si>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</si>
  <si>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</si>
  <si>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</si>
  <si>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</si>
  <si>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</si>
  <si>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</si>
  <si>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</si>
  <si>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</si>
  <si>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</si>
  <si>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</si>
  <si>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</si>
  <si>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</si>
  <si>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</si>
  <si>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</si>
  <si>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</si>
  <si>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</si>
  <si>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</si>
  <si>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</si>
  <si>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</si>
  <si>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</si>
  <si>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</si>
  <si>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</si>
  <si>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</si>
  <si>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</si>
  <si>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</si>
  <si>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</si>
  <si>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</si>
  <si>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</si>
  <si>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</si>
  <si>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</si>
  <si>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</si>
  <si>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</si>
  <si>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</si>
  <si>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</si>
  <si>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</si>
  <si>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</si>
  <si>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</si>
  <si>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</si>
  <si>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</si>
  <si>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</si>
  <si>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</si>
  <si>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</si>
  <si>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</si>
  <si>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</si>
  <si>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</si>
  <si>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</si>
  <si>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</si>
  <si>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</si>
  <si>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</si>
  <si>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</si>
  <si>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</si>
  <si>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</si>
  <si>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</si>
  <si>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</si>
  <si>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</si>
  <si>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</si>
  <si>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</si>
  <si>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</si>
  <si>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</si>
  <si>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</si>
  <si>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</si>
  <si>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</si>
  <si>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</si>
  <si>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</si>
  <si>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</si>
  <si>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</si>
  <si>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</si>
  <si>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</si>
  <si>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</si>
  <si>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</si>
  <si>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</si>
  <si>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</si>
  <si>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</si>
  <si>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</si>
  <si>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</si>
  <si>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</si>
  <si>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</si>
  <si>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</si>
  <si>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</si>
  <si>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</si>
  <si>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</si>
  <si>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</si>
  <si>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</si>
  <si>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</si>
  <si>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</si>
  <si>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</si>
  <si>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</si>
  <si>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</si>
  <si>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</si>
  <si>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</si>
  <si>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</si>
  <si>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</si>
  <si>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</si>
  <si>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</si>
  <si>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</si>
  <si>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</si>
  <si>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</si>
  <si>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</si>
  <si>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</si>
  <si>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</si>
  <si>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</si>
  <si>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</si>
  <si>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</si>
  <si>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</si>
  <si>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</si>
  <si>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</si>
  <si>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</si>
  <si>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</si>
  <si>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</si>
  <si>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</si>
  <si>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</si>
  <si>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</si>
  <si>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</si>
  <si>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</si>
  <si>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</si>
  <si>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</si>
  <si>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</si>
  <si>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</si>
  <si>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</si>
  <si>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</si>
  <si>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</si>
  <si>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</si>
  <si>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</si>
  <si>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</si>
  <si>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</si>
  <si>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</si>
  <si>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</si>
  <si>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</si>
  <si>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</si>
  <si>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</si>
  <si>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</si>
  <si>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</si>
  <si>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</si>
  <si>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</si>
  <si>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</si>
  <si>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</si>
  <si>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</si>
  <si>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</si>
  <si>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</si>
  <si>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</si>
  <si>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</si>
  <si>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</si>
  <si>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</si>
  <si>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</si>
  <si>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</si>
  <si>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</si>
  <si>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</si>
  <si>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</si>
  <si>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</si>
  <si>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</si>
  <si>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</si>
  <si>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</si>
  <si>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</si>
  <si>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</si>
  <si>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</si>
  <si>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</si>
  <si>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</si>
  <si>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</si>
  <si>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</si>
  <si>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</si>
  <si>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</si>
  <si>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</si>
  <si>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</si>
  <si>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</si>
  <si>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</si>
  <si>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</si>
  <si>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</si>
  <si>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</si>
  <si>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</si>
  <si>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</si>
  <si>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</si>
  <si>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</si>
  <si>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</si>
  <si>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</si>
  <si>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</si>
  <si>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</si>
  <si>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</si>
  <si>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</si>
  <si>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</si>
  <si>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</si>
  <si>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</si>
  <si>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</si>
  <si>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</si>
  <si>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</si>
  <si>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</si>
  <si>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</si>
  <si>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</si>
  <si>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</si>
  <si>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</si>
  <si>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</si>
  <si>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</si>
  <si>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</si>
  <si>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</si>
  <si>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</si>
  <si>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</si>
  <si>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</si>
  <si>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</si>
  <si>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</si>
  <si>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</si>
  <si>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</si>
  <si>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</si>
  <si>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</si>
  <si>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</si>
  <si>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</si>
  <si>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</si>
  <si>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</si>
  <si>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</si>
  <si>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</si>
  <si>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</si>
  <si>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</si>
  <si>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</si>
  <si>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</si>
  <si>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</si>
  <si>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</si>
  <si>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</si>
  <si>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</si>
  <si>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</si>
  <si>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</si>
  <si>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</si>
  <si>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</si>
  <si>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</si>
  <si>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</si>
  <si>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</si>
  <si>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</si>
  <si>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</si>
  <si>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</si>
  <si>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</si>
  <si>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</si>
  <si>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</si>
  <si>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</si>
  <si>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</si>
  <si>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</si>
  <si>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</si>
  <si>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</si>
  <si>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</si>
  <si>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</si>
  <si>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</si>
  <si>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</si>
  <si>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</si>
  <si>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</si>
  <si>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</si>
  <si>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</si>
  <si>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</si>
  <si>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</si>
  <si>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</si>
  <si>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</si>
  <si>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</si>
  <si>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</si>
  <si>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</si>
  <si>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</si>
  <si>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</si>
  <si>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</si>
  <si>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</si>
  <si>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</si>
  <si>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</si>
  <si>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</si>
  <si>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</si>
  <si>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</si>
  <si>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</si>
  <si>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</si>
  <si>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</si>
  <si>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</si>
  <si>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</si>
  <si>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</si>
  <si>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</si>
  <si>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</si>
  <si>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</si>
  <si>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</si>
  <si>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</si>
  <si>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</si>
  <si>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</si>
  <si>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</si>
  <si>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</si>
  <si>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</si>
  <si>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</si>
  <si>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</si>
  <si>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</si>
  <si>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</si>
  <si>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</si>
  <si>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</si>
  <si>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</si>
  <si>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</si>
  <si>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</si>
  <si>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</si>
  <si>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</si>
  <si>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</si>
  <si>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</si>
  <si>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</si>
  <si>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</si>
  <si>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</si>
  <si>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</si>
  <si>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</si>
  <si>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</si>
  <si>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</si>
  <si>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</si>
  <si>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</si>
  <si>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</si>
  <si>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</si>
  <si>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</si>
  <si>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</si>
  <si>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</si>
  <si>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</si>
  <si>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</si>
  <si>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</si>
  <si>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</si>
  <si>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</si>
  <si>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</si>
  <si>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</si>
  <si>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</si>
  <si>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</si>
  <si>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</si>
  <si>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</si>
  <si>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</si>
  <si>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</si>
  <si>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</si>
  <si>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</si>
  <si>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</si>
  <si>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</si>
  <si>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</si>
  <si>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</si>
  <si>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</si>
  <si>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</si>
  <si>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</si>
  <si>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</si>
  <si>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</si>
  <si>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</si>
  <si>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</si>
  <si>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</si>
  <si>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</si>
  <si>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</si>
  <si>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</si>
  <si>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</si>
  <si>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</si>
  <si>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</si>
  <si>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</si>
  <si>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</si>
  <si>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</si>
  <si>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</si>
  <si>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</si>
  <si>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</si>
  <si>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</si>
  <si>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</si>
  <si>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</si>
  <si>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</si>
  <si>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</si>
  <si>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</si>
  <si>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</si>
  <si>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</si>
  <si>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</si>
  <si>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</si>
  <si>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</si>
  <si>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</si>
  <si>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</si>
  <si>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</si>
  <si>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</si>
  <si>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</si>
  <si>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</si>
  <si>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</si>
  <si>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</si>
  <si>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</si>
  <si>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</si>
  <si>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</si>
  <si>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</si>
  <si>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</si>
  <si>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</si>
  <si>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</si>
  <si>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</si>
  <si>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</si>
  <si>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</si>
  <si>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</si>
  <si>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</si>
  <si>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</si>
  <si>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</si>
  <si>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</si>
  <si>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</si>
  <si>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</si>
  <si>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</si>
  <si>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</si>
  <si>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</si>
  <si>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</si>
  <si>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</si>
  <si>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</si>
  <si>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</si>
  <si>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</si>
  <si>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</si>
  <si>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</si>
  <si>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</si>
  <si>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</si>
  <si>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</si>
  <si>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</si>
  <si>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</si>
  <si>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</si>
  <si>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</si>
  <si>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</si>
  <si>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</si>
  <si>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</si>
  <si>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</si>
  <si>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</si>
  <si>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</si>
  <si>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</si>
  <si>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</si>
  <si>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</si>
  <si>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</si>
  <si>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</si>
  <si>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</si>
  <si>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</si>
  <si>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</si>
  <si>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</si>
  <si>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</si>
  <si>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</si>
  <si>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</si>
  <si>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</si>
  <si>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</si>
  <si>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</si>
  <si>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</si>
  <si>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</si>
  <si>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</si>
  <si>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</si>
  <si>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</si>
  <si>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</si>
  <si>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</si>
  <si>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</si>
  <si>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</si>
  <si>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</si>
  <si>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</si>
  <si>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</si>
  <si>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</si>
  <si>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</si>
  <si>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</si>
  <si>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</si>
  <si>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</si>
  <si>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</si>
  <si>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</si>
  <si>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</si>
  <si>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</si>
  <si>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</si>
  <si>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</si>
  <si>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</si>
  <si>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</si>
  <si>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</si>
  <si>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</si>
  <si>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</si>
  <si>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</si>
  <si>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</si>
  <si>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</si>
  <si>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</si>
  <si>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</si>
  <si>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</si>
  <si>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</si>
  <si>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</si>
  <si>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</si>
  <si>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</si>
  <si>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</si>
  <si>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</si>
  <si>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</si>
  <si>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</si>
  <si>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</si>
  <si>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</si>
  <si>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</si>
  <si>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</si>
  <si>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</si>
  <si>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</si>
  <si>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</si>
  <si>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</si>
  <si>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</si>
  <si>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</si>
  <si>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</si>
  <si>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</si>
  <si>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</si>
  <si>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</si>
  <si>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</si>
  <si>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</si>
  <si>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</si>
  <si>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</si>
  <si>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</si>
  <si>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</si>
  <si>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</si>
  <si>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</si>
  <si>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</si>
  <si>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</si>
  <si>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</si>
  <si>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</si>
  <si>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</si>
  <si>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</si>
  <si>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</si>
  <si>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</si>
  <si>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</si>
  <si>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</si>
  <si>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</si>
  <si>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</si>
  <si>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</si>
  <si>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</si>
  <si>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</si>
  <si>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</si>
  <si>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</si>
  <si>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</si>
  <si>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</si>
  <si>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</si>
  <si>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</si>
  <si>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</si>
  <si>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</si>
  <si>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</si>
  <si>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</si>
  <si>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</si>
  <si>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</si>
  <si>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</si>
  <si>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</si>
  <si>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</si>
  <si>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</si>
  <si>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</si>
  <si>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</si>
  <si>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</si>
  <si>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</si>
  <si>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</si>
  <si>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</si>
  <si>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</si>
  <si>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</si>
  <si>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</si>
  <si>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</si>
  <si>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</si>
  <si>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</si>
  <si>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</si>
  <si>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</si>
  <si>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</si>
  <si>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</si>
  <si>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</si>
  <si>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</si>
  <si>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</si>
  <si>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</si>
  <si>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</si>
  <si>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</si>
  <si>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</si>
  <si>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</si>
  <si>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</si>
  <si>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</si>
  <si>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</si>
  <si>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</si>
  <si>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</si>
  <si>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</si>
  <si>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</si>
  <si>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</si>
  <si>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</si>
  <si>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</si>
  <si>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</si>
  <si>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</si>
  <si>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</si>
  <si>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</si>
  <si>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</si>
  <si>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</si>
  <si>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</si>
  <si>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</si>
  <si>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</si>
  <si>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</si>
  <si>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</si>
  <si>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</si>
  <si>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</si>
  <si>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</si>
  <si>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</si>
  <si>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</si>
  <si>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</si>
  <si>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</si>
  <si>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</si>
  <si>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</si>
  <si>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</si>
  <si>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</si>
  <si>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</si>
  <si>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</si>
  <si>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</si>
  <si>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</si>
  <si>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</si>
  <si>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</si>
  <si>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</si>
  <si>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</si>
  <si>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</si>
  <si>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</si>
  <si>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</si>
  <si>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</si>
  <si>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</si>
  <si>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</si>
  <si>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</si>
  <si>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</si>
  <si>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</si>
  <si>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</si>
  <si>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</si>
  <si>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</si>
  <si>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</si>
  <si>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</si>
  <si>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</si>
  <si>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</si>
  <si>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</si>
  <si>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</si>
  <si>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</si>
  <si>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</si>
  <si>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</si>
  <si>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</si>
  <si>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</si>
  <si>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</si>
  <si>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</si>
  <si>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</si>
  <si>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</si>
  <si>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</si>
  <si>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</si>
  <si>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</si>
  <si>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</si>
  <si>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</si>
  <si>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</si>
  <si>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</si>
  <si>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</si>
  <si>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</si>
  <si>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</si>
  <si>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</si>
  <si>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</si>
  <si>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</si>
  <si>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</si>
  <si>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</si>
  <si>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</si>
  <si>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</si>
  <si>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</si>
  <si>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</si>
  <si>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</si>
  <si>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</si>
  <si>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</si>
  <si>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</si>
  <si>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</si>
  <si>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</si>
  <si>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</si>
  <si>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</si>
  <si>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</si>
  <si>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</si>
  <si>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</si>
  <si>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</si>
  <si>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</si>
  <si>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</si>
  <si>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</si>
  <si>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</si>
  <si>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</si>
  <si>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</si>
  <si>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</si>
  <si>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</si>
  <si>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</si>
  <si>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</si>
  <si>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</si>
  <si>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</si>
  <si>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</si>
  <si>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</si>
  <si>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</si>
  <si>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</si>
  <si>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</si>
  <si>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</si>
  <si>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</si>
  <si>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</si>
  <si>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</si>
  <si>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</si>
  <si>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</si>
  <si>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</si>
  <si>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</si>
  <si>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</si>
  <si>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</si>
  <si>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</si>
  <si>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</si>
  <si>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</si>
  <si>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</si>
  <si>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</si>
  <si>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</si>
  <si>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</si>
  <si>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</si>
  <si>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</si>
  <si>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</si>
  <si>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</si>
  <si>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</si>
  <si>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</si>
  <si>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</si>
  <si>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</si>
  <si>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</si>
  <si>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</si>
  <si>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</si>
  <si>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</si>
  <si>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</si>
  <si>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</si>
  <si>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</si>
  <si>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</si>
  <si>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</si>
  <si>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</si>
  <si>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</si>
  <si>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</si>
  <si>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</si>
  <si>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</si>
  <si>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</si>
  <si>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</si>
  <si>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</si>
  <si>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</si>
  <si>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</si>
  <si>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</si>
  <si>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</si>
  <si>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</si>
  <si>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</si>
  <si>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</si>
  <si>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</si>
  <si>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</si>
  <si>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</si>
  <si>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</si>
  <si>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</si>
  <si>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</si>
  <si>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</si>
  <si>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</si>
  <si>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</si>
  <si>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</si>
  <si>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</si>
  <si>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</si>
  <si>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</si>
  <si>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</si>
  <si>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</si>
  <si>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</si>
  <si>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</si>
  <si>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</si>
  <si>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</si>
  <si>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</si>
  <si>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</si>
  <si>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</si>
  <si>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</si>
  <si>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</si>
  <si>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</si>
  <si>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</si>
  <si>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</si>
  <si>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</si>
  <si>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</si>
  <si>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</si>
  <si>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</si>
  <si>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</si>
  <si>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</si>
  <si>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</si>
  <si>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</si>
  <si>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</si>
  <si>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</si>
  <si>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</si>
  <si>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</si>
  <si>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</si>
  <si>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</si>
  <si>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</si>
  <si>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</si>
  <si>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</si>
  <si>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</si>
  <si>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</si>
  <si>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</si>
  <si>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</si>
  <si>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</si>
  <si>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</si>
  <si>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</si>
  <si>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</si>
  <si>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</si>
  <si>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</si>
  <si>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</si>
  <si>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</si>
  <si>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</si>
  <si>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</si>
  <si>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</si>
  <si>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</si>
  <si>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</si>
  <si>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</si>
  <si>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</si>
  <si>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</si>
  <si>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</si>
  <si>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</si>
  <si>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</si>
  <si>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</si>
  <si>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</si>
  <si>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</si>
  <si>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</si>
  <si>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</si>
  <si>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</si>
  <si>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</si>
  <si>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</si>
  <si>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</si>
  <si>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</si>
  <si>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</si>
  <si>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</si>
  <si>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</si>
  <si>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</si>
  <si>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</si>
  <si>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</si>
  <si>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</si>
  <si>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</si>
  <si>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</si>
  <si>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</si>
  <si>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</si>
  <si>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</si>
  <si>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</si>
  <si>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</si>
  <si>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</si>
  <si>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</si>
  <si>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</si>
  <si>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</si>
  <si>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</si>
  <si>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</si>
  <si>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</si>
  <si>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</si>
  <si>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</si>
  <si>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</si>
  <si>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</si>
  <si>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</si>
  <si>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</si>
  <si>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</si>
  <si>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</si>
  <si>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</si>
  <si>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</si>
  <si>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</si>
  <si>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</si>
  <si>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</si>
  <si>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</si>
  <si>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</si>
  <si>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</si>
  <si>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</si>
  <si>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</si>
  <si>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</si>
  <si>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</si>
  <si>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</si>
  <si>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</si>
  <si>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</si>
  <si>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</si>
  <si>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</si>
  <si>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</si>
  <si>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</si>
  <si>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</si>
  <si>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</si>
  <si>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</si>
  <si>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</si>
  <si>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</si>
  <si>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</si>
  <si>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</si>
  <si>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</si>
  <si>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</si>
  <si>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</si>
  <si>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</si>
  <si>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</si>
  <si>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</si>
  <si>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</si>
  <si>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</si>
  <si>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</si>
  <si>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</si>
  <si>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</si>
  <si>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</si>
  <si>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</si>
  <si>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</si>
  <si>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</si>
  <si>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</si>
  <si>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</si>
  <si>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</si>
  <si>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</si>
  <si>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</si>
  <si>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</si>
  <si>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</si>
  <si>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</si>
  <si>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</si>
  <si>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</si>
  <si>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</si>
  <si>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</si>
  <si>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</si>
  <si>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</si>
  <si>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</si>
  <si>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</si>
  <si>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</si>
  <si>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</si>
  <si>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</si>
  <si>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</si>
  <si>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</si>
  <si>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</si>
  <si>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</si>
  <si>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</si>
  <si>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</si>
  <si>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</si>
  <si>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</si>
  <si>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</si>
  <si>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</si>
  <si>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</si>
  <si>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</si>
  <si>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</si>
  <si>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</si>
  <si>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</si>
  <si>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</si>
  <si>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</si>
  <si>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</si>
  <si>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</si>
  <si>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</si>
  <si>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</si>
  <si>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</si>
  <si>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</si>
  <si>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</si>
  <si>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</si>
  <si>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</si>
  <si>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</si>
  <si>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</si>
  <si>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</si>
  <si>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</si>
  <si>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</si>
  <si>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</si>
  <si>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</si>
  <si>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</si>
  <si>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</si>
  <si>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</si>
  <si>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</si>
  <si>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</si>
  <si>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</si>
  <si>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</si>
  <si>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</si>
  <si>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</si>
  <si>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</si>
  <si>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</si>
  <si>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</si>
  <si>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</si>
  <si>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</si>
  <si>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</si>
  <si>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</si>
  <si>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</si>
  <si>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</si>
  <si>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</si>
  <si>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</si>
  <si>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</si>
  <si>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</si>
  <si>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</si>
  <si>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</si>
  <si>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</si>
  <si>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</si>
  <si>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</si>
  <si>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</si>
  <si>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</si>
  <si>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</si>
  <si>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</si>
  <si>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</si>
  <si>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</si>
  <si>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</si>
  <si>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</si>
  <si>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</si>
  <si>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</si>
  <si>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</si>
  <si>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</si>
  <si>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</si>
  <si>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</si>
  <si>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</si>
  <si>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</si>
  <si>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</si>
  <si>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</si>
  <si>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</si>
  <si>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</si>
  <si>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</si>
  <si>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</si>
  <si>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</si>
  <si>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</si>
  <si>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</si>
  <si>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</si>
  <si>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</si>
  <si>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</si>
  <si>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</si>
  <si>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</si>
  <si>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</si>
  <si>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</si>
  <si>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</si>
  <si>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</si>
  <si>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</si>
  <si>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</si>
  <si>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</si>
  <si>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</si>
  <si>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</si>
  <si>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</si>
  <si>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</si>
  <si>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</si>
  <si>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</si>
  <si>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</si>
  <si>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</si>
  <si>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</si>
  <si>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</si>
  <si>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</si>
  <si>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</si>
  <si>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</si>
  <si>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</si>
  <si>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</si>
  <si>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</si>
  <si>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</si>
  <si>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</si>
  <si>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</si>
  <si>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</si>
  <si>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</si>
  <si>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</si>
  <si>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</si>
  <si>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</si>
  <si>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</si>
  <si>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</si>
  <si>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</si>
  <si>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</si>
  <si>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</si>
  <si>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</si>
  <si>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</si>
  <si>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</si>
  <si>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</si>
  <si>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</si>
  <si>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</si>
  <si>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</si>
  <si>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</si>
  <si>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</si>
  <si>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</si>
  <si>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</si>
  <si>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</si>
  <si>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</si>
  <si>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</si>
  <si>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</si>
  <si>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</si>
  <si>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</si>
  <si>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</si>
  <si>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</si>
  <si>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</si>
  <si>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</si>
  <si>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</si>
  <si>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</si>
  <si>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</si>
  <si>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</si>
  <si>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</si>
  <si>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</si>
  <si>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</si>
  <si>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</si>
  <si>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</si>
  <si>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</si>
  <si>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</si>
  <si>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</si>
  <si>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</si>
  <si>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</si>
  <si>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</si>
  <si>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</si>
  <si>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</si>
  <si>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</si>
  <si>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</si>
  <si>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</si>
  <si>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</si>
  <si>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</si>
  <si>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</si>
  <si>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</si>
  <si>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</si>
  <si>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</si>
  <si>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</si>
  <si>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</si>
  <si>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</si>
  <si>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</si>
  <si>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</si>
  <si>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</si>
  <si>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</si>
  <si>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</si>
  <si>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</si>
  <si>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</si>
  <si>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</si>
  <si>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</si>
  <si>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</si>
  <si>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</si>
  <si>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</si>
  <si>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</si>
  <si>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</si>
  <si>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</si>
  <si>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</si>
  <si>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</si>
  <si>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</si>
  <si>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</si>
  <si>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</si>
  <si>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</si>
  <si>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</si>
  <si>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</si>
  <si>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</si>
  <si>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</si>
  <si>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</si>
  <si>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</si>
  <si>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</si>
  <si>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</si>
  <si>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</si>
  <si>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</si>
  <si>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</si>
  <si>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</si>
  <si>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</si>
  <si>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</si>
  <si>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</si>
  <si>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</si>
  <si>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</si>
  <si>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</si>
  <si>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</si>
  <si>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</si>
  <si>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</si>
  <si>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</si>
  <si>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</si>
  <si>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</si>
  <si>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</si>
  <si>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</si>
  <si>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</si>
  <si>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</si>
  <si>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</si>
  <si>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</si>
  <si>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</si>
  <si>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</si>
  <si>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</si>
  <si>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</si>
  <si>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</si>
  <si>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</si>
  <si>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</si>
  <si>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</si>
  <si>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</si>
  <si>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</si>
  <si>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</si>
  <si>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</si>
  <si>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</si>
  <si>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</si>
  <si>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</si>
  <si>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</si>
  <si>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</si>
  <si>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</si>
  <si>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</si>
  <si>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</si>
  <si>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</si>
  <si>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</si>
  <si>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</si>
  <si>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</si>
  <si>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</si>
  <si>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</si>
  <si>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</si>
  <si>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</si>
  <si>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</si>
  <si>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</si>
  <si>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</si>
  <si>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</si>
  <si>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</si>
  <si>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</si>
  <si>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</si>
  <si>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</si>
  <si>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</si>
  <si>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</si>
  <si>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</si>
  <si>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</si>
  <si>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</si>
  <si>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</si>
  <si>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</si>
  <si>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</si>
  <si>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</si>
  <si>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</si>
  <si>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</si>
  <si>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</si>
  <si>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</si>
  <si>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</si>
  <si>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</si>
  <si>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</si>
  <si>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</si>
  <si>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</si>
  <si>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</si>
  <si>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</si>
  <si>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</si>
  <si>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</si>
  <si>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</si>
  <si>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</si>
  <si>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</si>
  <si>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</si>
  <si>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</si>
  <si>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</si>
  <si>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</si>
  <si>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</si>
  <si>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</si>
  <si>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</si>
  <si>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</si>
  <si>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</si>
  <si>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</si>
  <si>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</si>
  <si>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</si>
  <si>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</si>
  <si>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</si>
  <si>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</si>
  <si>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</si>
  <si>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</si>
  <si>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</si>
  <si>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</si>
  <si>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</si>
  <si>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</si>
  <si>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</si>
  <si>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</si>
  <si>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</si>
  <si>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</si>
  <si>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</si>
  <si>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</si>
  <si>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</si>
  <si>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</si>
  <si>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</si>
  <si>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</si>
  <si>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</si>
  <si>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</si>
  <si>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</si>
  <si>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</si>
  <si>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</si>
  <si>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</si>
  <si>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</si>
  <si>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</si>
  <si>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</si>
  <si>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</si>
  <si>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</si>
  <si>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</si>
  <si>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</si>
  <si>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</si>
  <si>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</si>
  <si>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</si>
  <si>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</si>
  <si>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</si>
  <si>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</si>
  <si>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</si>
  <si>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</si>
  <si>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</si>
  <si>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</si>
  <si>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</si>
  <si>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</si>
  <si>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</si>
  <si>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</si>
  <si>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</si>
  <si>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</si>
  <si>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</si>
  <si>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</si>
  <si>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</si>
  <si>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</si>
  <si>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</si>
  <si>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</si>
  <si>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</si>
  <si>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</si>
  <si>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</si>
  <si>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</si>
  <si>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</si>
  <si>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</si>
  <si>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</si>
  <si>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</si>
  <si>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</si>
  <si>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</si>
  <si>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</si>
  <si>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</si>
  <si>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</si>
  <si>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</si>
  <si>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</si>
  <si>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</si>
  <si>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</si>
  <si>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</si>
  <si>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</si>
  <si>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</si>
  <si>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</si>
  <si>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</si>
  <si>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</si>
  <si>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</si>
  <si>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</si>
  <si>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</si>
  <si>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</si>
  <si>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</si>
  <si>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</si>
  <si>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</si>
  <si>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</si>
  <si>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</si>
  <si>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</si>
  <si>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</si>
  <si>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</si>
  <si>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</si>
  <si>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</si>
  <si>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</si>
  <si>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</si>
  <si>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</si>
  <si>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</si>
  <si>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</si>
  <si>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</si>
  <si>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</si>
  <si>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</si>
  <si>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</si>
  <si>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</si>
  <si>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</si>
  <si>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</si>
  <si>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</si>
  <si>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</si>
  <si>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</si>
  <si>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</si>
  <si>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</si>
  <si>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</si>
  <si>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</si>
  <si>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</si>
  <si>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</si>
  <si>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</si>
  <si>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</si>
  <si>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</si>
  <si>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</si>
  <si>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</si>
  <si>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</si>
  <si>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</si>
  <si>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</si>
  <si>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</si>
  <si>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</si>
  <si>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</si>
  <si>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</si>
  <si>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</si>
  <si>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</si>
  <si>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</si>
  <si>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</si>
  <si>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</si>
  <si>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</si>
  <si>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</si>
  <si>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</si>
  <si>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</si>
  <si>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</si>
  <si>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</si>
  <si>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</si>
  <si>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</si>
  <si>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</si>
  <si>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</si>
  <si>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</si>
  <si>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</si>
  <si>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</si>
  <si>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</si>
  <si>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</si>
  <si>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</si>
  <si>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</si>
  <si>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</si>
  <si>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</si>
  <si>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</si>
  <si>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</si>
  <si>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</si>
  <si>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</si>
  <si>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</si>
  <si>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</si>
  <si>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</si>
  <si>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</si>
  <si>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</si>
  <si>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</si>
  <si>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</si>
  <si>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</si>
  <si>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</si>
  <si>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</si>
  <si>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</si>
  <si>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</si>
  <si>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</si>
  <si>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</si>
  <si>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</si>
  <si>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</si>
  <si>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</si>
  <si>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</si>
  <si>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</si>
  <si>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</si>
  <si>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</si>
  <si>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</si>
  <si>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</si>
  <si>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</si>
  <si>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</si>
  <si>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</si>
  <si>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</si>
  <si>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</si>
  <si>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</si>
  <si>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</si>
  <si>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</si>
  <si>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</si>
  <si>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</si>
  <si>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</si>
  <si>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</si>
  <si>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</si>
  <si>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</si>
  <si>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</si>
  <si>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</si>
  <si>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</si>
  <si>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</si>
  <si>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</si>
  <si>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</si>
  <si>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</si>
  <si>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</si>
  <si>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</si>
  <si>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</si>
  <si>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</si>
  <si>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</si>
  <si>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</si>
  <si>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</si>
  <si>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</si>
  <si>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</si>
  <si>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</si>
  <si>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</si>
  <si>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</si>
  <si>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</si>
  <si>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</si>
  <si>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</si>
  <si>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</si>
  <si>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</si>
  <si>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</si>
  <si>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</si>
  <si>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</si>
  <si>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</si>
  <si>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</si>
  <si>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</si>
  <si>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</si>
  <si>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</si>
  <si>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</si>
  <si>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</si>
  <si>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</si>
  <si>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</si>
  <si>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</si>
  <si>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</si>
  <si>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</si>
  <si>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</si>
  <si>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</si>
  <si>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</si>
  <si>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</si>
  <si>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</si>
  <si>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</si>
  <si>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</si>
  <si>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</si>
  <si>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</si>
  <si>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</si>
  <si>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</si>
  <si>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</si>
  <si>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</si>
  <si>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</si>
  <si>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</si>
  <si>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</si>
  <si>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</si>
  <si>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</si>
  <si>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</si>
  <si>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</si>
  <si>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</si>
  <si>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</si>
  <si>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</si>
  <si>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</si>
  <si>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</si>
  <si>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</si>
  <si>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</si>
  <si>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</si>
  <si>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</si>
  <si>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</si>
  <si>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</si>
  <si>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</si>
  <si>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</si>
  <si>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</si>
  <si>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</si>
  <si>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</si>
  <si>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</si>
  <si>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</si>
  <si>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</si>
  <si>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</si>
  <si>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</si>
  <si>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</si>
  <si>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</si>
  <si>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</si>
  <si>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</si>
  <si>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</si>
  <si>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</si>
  <si>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</si>
  <si>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</si>
  <si>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</si>
  <si>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</si>
  <si>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</si>
  <si>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</si>
  <si>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</si>
  <si>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</si>
  <si>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</si>
  <si>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</si>
  <si>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</si>
  <si>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</si>
  <si>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</si>
  <si>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</si>
  <si>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</si>
  <si>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</si>
  <si>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</si>
  <si>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</si>
  <si>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</si>
  <si>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</si>
  <si>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</si>
  <si>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</si>
  <si>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</si>
  <si>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</si>
  <si>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</si>
  <si>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</si>
  <si>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</si>
  <si>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</si>
  <si>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</si>
  <si>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</si>
  <si>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</si>
  <si>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</si>
  <si>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</si>
  <si>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</si>
  <si>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</si>
  <si>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</si>
  <si>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</si>
  <si>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</si>
  <si>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</si>
  <si>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</si>
  <si>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</si>
  <si>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</si>
  <si>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</si>
  <si>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</si>
  <si>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</si>
  <si>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</si>
  <si>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</si>
  <si>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</si>
  <si>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</si>
  <si>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</si>
  <si>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</si>
  <si>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</si>
  <si>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</si>
  <si>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</si>
  <si>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</si>
  <si>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</si>
  <si>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</si>
  <si>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</si>
  <si>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</si>
  <si>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</si>
  <si>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</si>
  <si>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</si>
  <si>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</si>
  <si>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</si>
  <si>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</si>
  <si>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</si>
  <si>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</si>
  <si>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</si>
  <si>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</si>
  <si>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</si>
  <si>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</si>
  <si>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</si>
  <si>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</si>
  <si>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</si>
  <si>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</si>
  <si>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</si>
  <si>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</si>
  <si>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</si>
  <si>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</si>
  <si>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</si>
  <si>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</si>
  <si>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</si>
  <si>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</si>
  <si>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</si>
  <si>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</si>
  <si>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</si>
  <si>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</si>
  <si>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</si>
  <si>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</si>
  <si>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</si>
  <si>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</si>
  <si>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</si>
  <si>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</si>
  <si>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</si>
  <si>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</si>
  <si>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</si>
  <si>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</si>
  <si>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</si>
  <si>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</si>
  <si>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</si>
  <si>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</si>
  <si>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</si>
  <si>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</si>
  <si>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</si>
  <si>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</si>
  <si>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</si>
  <si>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</si>
  <si>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</si>
  <si>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</si>
  <si>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</si>
  <si>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</si>
  <si>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</si>
  <si>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</si>
  <si>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</si>
  <si>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</si>
  <si>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</si>
  <si>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</si>
  <si>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</si>
  <si>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</si>
  <si>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</si>
  <si>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</si>
  <si>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</si>
  <si>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</si>
  <si>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</si>
  <si>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</si>
  <si>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</si>
  <si>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</si>
  <si>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</si>
  <si>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</si>
  <si>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</si>
  <si>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</si>
  <si>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</si>
  <si>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</si>
  <si>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</si>
  <si>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</si>
  <si>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</si>
  <si>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</si>
  <si>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</si>
  <si>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</si>
  <si>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</si>
  <si>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</si>
  <si>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</si>
  <si>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</si>
  <si>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</si>
  <si>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</si>
  <si>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</si>
  <si>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</si>
  <si>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</si>
  <si>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</si>
  <si>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</si>
  <si>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</si>
  <si>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</si>
  <si>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</si>
  <si>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</si>
  <si>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</si>
  <si>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</si>
  <si>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</si>
  <si>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</si>
  <si>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</si>
  <si>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</si>
  <si>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</si>
  <si>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</si>
  <si>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</si>
  <si>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</si>
  <si>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</si>
  <si>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</si>
  <si>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</si>
  <si>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</si>
  <si>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</si>
  <si>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</si>
  <si>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</si>
  <si>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</si>
  <si>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</si>
  <si>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</si>
  <si>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</si>
  <si>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</si>
  <si>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</si>
  <si>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</si>
  <si>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</si>
  <si>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</si>
  <si>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</si>
  <si>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</si>
  <si>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</si>
  <si>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</si>
  <si>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</si>
  <si>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</si>
  <si>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</si>
  <si>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</si>
  <si>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</si>
  <si>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</si>
  <si>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</si>
  <si>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</si>
  <si>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</si>
  <si>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</si>
  <si>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</si>
  <si>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</si>
  <si>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</si>
  <si>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</si>
  <si>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</si>
  <si>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</si>
  <si>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</si>
  <si>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</si>
  <si>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</si>
  <si>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</si>
  <si>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</si>
  <si>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</si>
  <si>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</si>
  <si>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</si>
  <si>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</si>
  <si>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</si>
  <si>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</si>
  <si>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</si>
  <si>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</si>
  <si>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</si>
  <si>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</si>
  <si>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</si>
  <si>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</si>
  <si>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</si>
  <si>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</si>
  <si>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</si>
  <si>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</si>
  <si>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</si>
  <si>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</si>
  <si>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</si>
  <si>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</si>
  <si>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</si>
  <si>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</si>
  <si>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</si>
  <si>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</si>
  <si>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</si>
  <si>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</si>
  <si>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</si>
  <si>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</si>
  <si>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</si>
  <si>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</si>
  <si>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</si>
  <si>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</si>
  <si>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</si>
  <si>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</si>
  <si>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</si>
  <si>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</si>
  <si>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</si>
  <si>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</si>
  <si>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</si>
  <si>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</si>
  <si>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</si>
  <si>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</si>
  <si>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</si>
  <si>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</si>
  <si>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</si>
  <si>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</si>
  <si>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</si>
  <si>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</si>
  <si>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</si>
  <si>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</si>
  <si>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</si>
  <si>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</si>
  <si>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</si>
  <si>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</si>
  <si>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</si>
  <si>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</si>
  <si>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</si>
  <si>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</si>
  <si>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</si>
  <si>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</si>
  <si>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</si>
  <si>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</si>
  <si>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</si>
  <si>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</si>
  <si>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</si>
  <si>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</si>
  <si>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</si>
  <si>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</si>
  <si>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</si>
  <si>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</si>
  <si>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</si>
  <si>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</si>
  <si>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</si>
  <si>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</si>
  <si>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</si>
  <si>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</si>
  <si>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</si>
  <si>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</si>
  <si>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</si>
  <si>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</si>
  <si>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</si>
  <si>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</si>
  <si>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</si>
  <si>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</si>
  <si>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</si>
  <si>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</si>
  <si>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</si>
  <si>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</si>
  <si>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</si>
  <si>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</si>
  <si>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</si>
  <si>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</si>
  <si>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</si>
  <si>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</si>
  <si>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</si>
  <si>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</si>
  <si>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</si>
  <si>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</si>
  <si>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</si>
  <si>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</si>
  <si>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</si>
  <si>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</si>
  <si>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</si>
  <si>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</si>
  <si>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</si>
  <si>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</si>
  <si>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</si>
  <si>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</si>
  <si>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</si>
  <si>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</si>
  <si>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</si>
  <si>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</si>
  <si>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</si>
  <si>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</si>
  <si>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</si>
  <si>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</si>
  <si>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</si>
  <si>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</si>
  <si>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</si>
  <si>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</si>
  <si>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</si>
  <si>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</si>
  <si>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</si>
  <si>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</si>
  <si>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</si>
  <si>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</si>
  <si>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</si>
  <si>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</si>
  <si>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</si>
  <si>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</si>
  <si>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</si>
  <si>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</si>
  <si>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</si>
  <si>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</si>
  <si>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</si>
  <si>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</si>
  <si>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</si>
  <si>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</si>
  <si>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</si>
  <si>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</si>
  <si>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</si>
  <si>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</si>
  <si>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</si>
  <si>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</si>
  <si>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</si>
  <si>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</si>
  <si>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</si>
  <si>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</si>
  <si>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</si>
  <si>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</si>
  <si>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</si>
  <si>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</si>
  <si>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</si>
  <si>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</si>
  <si>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</si>
  <si>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</si>
  <si>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</si>
  <si>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</si>
  <si>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</si>
  <si>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</si>
  <si>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</si>
  <si>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</si>
  <si>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</si>
  <si>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</si>
  <si>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</si>
  <si>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</si>
  <si>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</si>
  <si>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</si>
  <si>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</si>
  <si>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</si>
  <si>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</si>
  <si>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</si>
  <si>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</si>
  <si>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</si>
  <si>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</si>
  <si>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</si>
  <si>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</si>
  <si>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</si>
  <si>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</si>
  <si>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</si>
  <si>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</si>
  <si>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</si>
  <si>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</si>
  <si>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</si>
  <si>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</si>
  <si>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</si>
  <si>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</si>
  <si>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</si>
  <si>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</si>
  <si>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</si>
  <si>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</si>
  <si>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</si>
  <si>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</si>
  <si>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</si>
  <si>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</si>
  <si>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</si>
  <si>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</si>
  <si>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</si>
  <si>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</si>
  <si>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</si>
  <si>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</si>
  <si>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</si>
  <si>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</si>
  <si>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</si>
  <si>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</si>
  <si>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</si>
  <si>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</si>
  <si>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</si>
  <si>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</si>
  <si>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</si>
  <si>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</si>
  <si>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</si>
  <si>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</si>
  <si>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</si>
  <si>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</si>
  <si>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</si>
  <si>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</si>
  <si>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</si>
  <si>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</si>
  <si>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</si>
  <si>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</si>
  <si>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</si>
  <si>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</si>
  <si>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</si>
  <si>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</si>
  <si>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</si>
  <si>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</si>
  <si>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</si>
  <si>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</si>
  <si>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</si>
  <si>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</si>
  <si>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</si>
  <si>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</si>
  <si>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</si>
  <si>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</si>
  <si>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</si>
  <si>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</si>
  <si>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</si>
  <si>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</si>
  <si>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</si>
  <si>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</si>
  <si>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</si>
  <si>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</si>
  <si>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</si>
  <si>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</si>
  <si>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</si>
  <si>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</si>
  <si>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</si>
  <si>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</si>
  <si>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</si>
  <si>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</si>
  <si>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</si>
  <si>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</si>
  <si>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</si>
  <si>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</si>
  <si>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</si>
  <si>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</si>
  <si>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</si>
  <si>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</si>
  <si>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</si>
  <si>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</si>
  <si>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</si>
  <si>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</si>
  <si>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</si>
  <si>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</si>
  <si>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</si>
  <si>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</si>
  <si>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</si>
  <si>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</si>
  <si>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</si>
  <si>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</si>
  <si>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</si>
  <si>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</si>
  <si>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</si>
  <si>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</si>
  <si>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</si>
  <si>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</si>
  <si>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</si>
  <si>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</si>
  <si>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</si>
  <si>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</si>
  <si>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</si>
  <si>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</si>
  <si>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</si>
  <si>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</si>
  <si>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</si>
  <si>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</si>
  <si>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</si>
  <si>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</si>
  <si>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</si>
  <si>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</si>
  <si>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</si>
  <si>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</si>
  <si>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</si>
  <si>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</si>
  <si>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</si>
  <si>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</si>
  <si>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</si>
  <si>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</si>
  <si>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</si>
  <si>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</si>
  <si>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</si>
  <si>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</si>
  <si>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</si>
  <si>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</si>
  <si>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</si>
  <si>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</si>
  <si>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</si>
  <si>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</si>
  <si>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</si>
  <si>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</si>
  <si>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</si>
  <si>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</si>
  <si>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</si>
  <si>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</si>
  <si>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</si>
  <si>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</si>
  <si>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</si>
  <si>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</si>
  <si>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</si>
  <si>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</si>
  <si>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</si>
  <si>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</si>
  <si>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</si>
  <si>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</si>
  <si>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</si>
  <si>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</si>
  <si>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</si>
  <si>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</si>
  <si>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</si>
  <si>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</si>
  <si>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</si>
  <si>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</si>
  <si>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</si>
  <si>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</si>
  <si>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</si>
  <si>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</si>
  <si>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</si>
  <si>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</si>
  <si>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</si>
  <si>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</si>
  <si>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</si>
  <si>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</si>
  <si>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</si>
  <si>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</si>
  <si>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</si>
  <si>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</si>
  <si>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</si>
  <si>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</si>
  <si>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</si>
  <si>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</si>
  <si>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</si>
  <si>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</si>
  <si>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</si>
  <si>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</si>
  <si>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</si>
  <si>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</si>
  <si>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</si>
  <si>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</si>
  <si>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</si>
  <si>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</si>
  <si>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</si>
  <si>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</si>
  <si>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</si>
  <si>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</si>
  <si>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</si>
  <si>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</si>
  <si>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</si>
  <si>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</si>
  <si>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</si>
  <si>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</si>
  <si>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</si>
  <si>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</si>
  <si>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</si>
  <si>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</si>
  <si>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</si>
  <si>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</si>
  <si>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</si>
  <si>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</si>
  <si>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</si>
  <si>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</si>
  <si>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</si>
  <si>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</si>
  <si>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</si>
  <si>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</si>
  <si>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</si>
  <si>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</si>
  <si>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</si>
  <si>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</si>
  <si>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</si>
  <si>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</si>
  <si>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</si>
  <si>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</si>
  <si>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</si>
  <si>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</si>
  <si>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</si>
  <si>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</si>
  <si>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</si>
  <si>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</si>
  <si>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</si>
  <si>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</si>
  <si>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</si>
  <si>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</si>
  <si>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</si>
  <si>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</si>
  <si>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</si>
  <si>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</si>
  <si>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</si>
  <si>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</si>
  <si>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</si>
  <si>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</si>
  <si>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</si>
  <si>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</si>
  <si>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</si>
  <si>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</si>
  <si>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</si>
  <si>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</si>
  <si>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</si>
  <si>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</si>
  <si>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</si>
  <si>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</si>
  <si>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</si>
  <si>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</si>
  <si>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</si>
  <si>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</si>
  <si>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</si>
  <si>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</si>
  <si>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</si>
  <si>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</si>
  <si>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</si>
  <si>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</si>
  <si>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</si>
  <si>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</si>
  <si>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</si>
  <si>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</si>
  <si>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</si>
  <si>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</si>
  <si>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</si>
  <si>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</si>
  <si>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</si>
  <si>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</si>
  <si>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</si>
  <si>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</si>
  <si>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</si>
  <si>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</si>
  <si>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</si>
  <si>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</si>
  <si>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</si>
  <si>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</si>
  <si>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</si>
  <si>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</si>
  <si>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</si>
  <si>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</si>
  <si>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</si>
  <si>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</si>
  <si>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</si>
  <si>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</si>
  <si>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</si>
  <si>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</si>
  <si>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</si>
  <si>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</si>
  <si>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</si>
  <si>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</si>
  <si>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</si>
  <si>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</si>
  <si>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</si>
  <si>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</si>
  <si>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</si>
  <si>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</si>
  <si>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</si>
  <si>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</si>
  <si>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</si>
  <si>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</si>
  <si>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</si>
  <si>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</si>
  <si>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</si>
  <si>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</si>
  <si>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</si>
  <si>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</si>
  <si>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</si>
  <si>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</si>
  <si>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</si>
  <si>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</si>
  <si>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</si>
  <si>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</si>
  <si>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</si>
  <si>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</si>
  <si>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</si>
  <si>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</si>
  <si>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</si>
  <si>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</si>
  <si>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</si>
  <si>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</si>
  <si>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</si>
  <si>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</si>
  <si>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</si>
  <si>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</si>
  <si>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</si>
  <si>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</si>
  <si>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</si>
  <si>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</si>
  <si>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</si>
  <si>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</si>
  <si>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</si>
  <si>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</si>
  <si>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</si>
  <si>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</si>
  <si>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</si>
  <si>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</si>
  <si>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</si>
  <si>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</si>
  <si>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</si>
  <si>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</si>
  <si>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</si>
  <si>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</si>
  <si>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</si>
  <si>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</si>
  <si>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</si>
  <si>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</si>
  <si>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</si>
  <si>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</si>
  <si>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</si>
  <si>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</si>
  <si>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</si>
  <si>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</si>
  <si>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</si>
  <si>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</si>
  <si>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</si>
  <si>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</si>
  <si>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</si>
  <si>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</si>
  <si>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</si>
  <si>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</si>
  <si>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</si>
  <si>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</si>
  <si>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</si>
  <si>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</si>
  <si>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</si>
  <si>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</si>
  <si>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</si>
  <si>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</si>
  <si>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</si>
  <si>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</si>
  <si>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</si>
  <si>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</si>
  <si>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</si>
  <si>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</si>
  <si>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</si>
  <si>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</si>
  <si>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</si>
  <si>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</si>
  <si>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</si>
  <si>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</si>
  <si>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</si>
  <si>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</si>
  <si>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</si>
  <si>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</si>
  <si>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</si>
  <si>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</si>
  <si>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</si>
  <si>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</si>
  <si>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</si>
  <si>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</si>
  <si>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</si>
  <si>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</si>
  <si>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</si>
  <si>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</si>
  <si>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</si>
  <si>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</si>
  <si>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</si>
  <si>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</si>
  <si>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</si>
  <si>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</si>
  <si>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</si>
  <si>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</si>
  <si>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</si>
  <si>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</si>
  <si>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</si>
  <si>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</si>
  <si>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</si>
  <si>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</si>
  <si>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</si>
  <si>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</si>
  <si>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</si>
  <si>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</si>
  <si>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</si>
  <si>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</si>
  <si>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</si>
  <si>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</si>
  <si>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</si>
  <si>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</si>
  <si>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</si>
  <si>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</si>
  <si>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</si>
  <si>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</si>
  <si>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</si>
  <si>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</si>
  <si>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</si>
  <si>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</si>
  <si>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</si>
  <si>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</si>
  <si>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</si>
  <si>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</si>
  <si>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</si>
  <si>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</si>
  <si>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</si>
  <si>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</si>
  <si>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</si>
  <si>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</si>
  <si>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</si>
  <si>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</si>
  <si>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</si>
  <si>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</si>
  <si>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</si>
  <si>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</si>
  <si>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</si>
  <si>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</si>
  <si>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</si>
  <si>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</si>
  <si>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</si>
  <si>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</si>
  <si>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</si>
  <si>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</si>
  <si>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</si>
  <si>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</si>
  <si>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</si>
  <si>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</si>
  <si>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</si>
  <si>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</si>
  <si>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</si>
  <si>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</si>
  <si>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</si>
  <si>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</si>
  <si>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</si>
  <si>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</si>
  <si>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</si>
  <si>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</si>
  <si>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</si>
  <si>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</si>
  <si>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</si>
  <si>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</si>
  <si>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</si>
  <si>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</si>
  <si>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</si>
  <si>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</si>
  <si>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</si>
  <si>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</si>
  <si>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</si>
  <si>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</si>
  <si>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</si>
  <si>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</si>
  <si>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</si>
  <si>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</si>
  <si>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</si>
  <si>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</si>
  <si>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</si>
  <si>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</si>
  <si>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</si>
  <si>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</si>
  <si>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</si>
  <si>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</si>
  <si>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</si>
  <si>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</si>
  <si>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</si>
  <si>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</si>
  <si>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</si>
  <si>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</si>
  <si>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</si>
  <si>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</si>
  <si>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</si>
  <si>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</si>
  <si>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</si>
  <si>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</si>
  <si>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</si>
  <si>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</si>
  <si>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</si>
  <si>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</si>
  <si>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</si>
  <si>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</si>
  <si>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</si>
  <si>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</si>
  <si>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</si>
  <si>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</si>
  <si>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</si>
  <si>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</si>
  <si>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</si>
  <si>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</si>
  <si>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</si>
  <si>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</si>
  <si>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</si>
  <si>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</si>
  <si>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</si>
  <si>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</si>
  <si>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</si>
  <si>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</si>
  <si>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</si>
  <si>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</si>
  <si>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</si>
  <si>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</si>
  <si>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</si>
  <si>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</si>
  <si>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</si>
  <si>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</si>
  <si>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</si>
  <si>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</si>
  <si>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</si>
  <si>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</si>
  <si>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</si>
  <si>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</si>
  <si>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</si>
  <si>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</si>
  <si>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</si>
  <si>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</si>
  <si>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</si>
  <si>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</si>
  <si>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</si>
  <si>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</si>
  <si>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</si>
  <si>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</si>
  <si>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</si>
  <si>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</si>
  <si>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</si>
  <si>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</si>
  <si>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</si>
  <si>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</si>
  <si>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</si>
  <si>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</si>
  <si>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</si>
  <si>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</si>
  <si>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</si>
  <si>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</si>
  <si>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</si>
  <si>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</si>
  <si>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</si>
  <si>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</si>
  <si>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</si>
  <si>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</si>
  <si>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</si>
  <si>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</si>
  <si>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</si>
  <si>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</si>
  <si>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</si>
  <si>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</si>
  <si>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</si>
  <si>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</si>
  <si>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</si>
  <si>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</si>
  <si>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</si>
  <si>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</si>
  <si>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</si>
  <si>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</si>
  <si>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</si>
  <si>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</si>
  <si>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</si>
  <si>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</si>
  <si>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</si>
  <si>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</si>
  <si>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</si>
  <si>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</si>
  <si>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</si>
  <si>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</si>
  <si>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</si>
  <si>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</si>
  <si>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</si>
  <si>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</si>
  <si>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</si>
  <si>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</si>
  <si>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</si>
  <si>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</si>
  <si>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</si>
  <si>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</si>
  <si>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</si>
  <si>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</si>
  <si>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</si>
  <si>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</si>
  <si>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</si>
  <si>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</si>
  <si>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</si>
  <si>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</si>
  <si>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</si>
  <si>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</si>
  <si>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</si>
  <si>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</si>
  <si>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</si>
  <si>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</si>
  <si>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</si>
  <si>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</si>
  <si>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</si>
  <si>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</si>
  <si>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</si>
  <si>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</si>
  <si>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</si>
  <si>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</si>
  <si>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</si>
  <si>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</si>
  <si>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</si>
  <si>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</si>
  <si>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</si>
  <si>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</si>
  <si>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</si>
  <si>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</si>
  <si>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</si>
  <si>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</si>
  <si>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</si>
  <si>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</si>
  <si>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</si>
  <si>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</si>
  <si>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</si>
  <si>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</si>
  <si>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</si>
  <si>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</si>
  <si>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</si>
  <si>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</si>
  <si>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</si>
  <si>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</si>
  <si>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</si>
  <si>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</si>
  <si>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</si>
  <si>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</si>
  <si>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</si>
  <si>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</si>
  <si>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</si>
  <si>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</si>
  <si>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</si>
  <si>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</si>
  <si>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</si>
  <si>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</si>
  <si>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</si>
  <si>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</si>
  <si>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</si>
  <si>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</si>
  <si>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</si>
  <si>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</si>
  <si>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</si>
  <si>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</si>
  <si>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</si>
  <si>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</si>
  <si>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</si>
  <si>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</si>
  <si>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</si>
  <si>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</si>
  <si>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</si>
  <si>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</si>
  <si>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</si>
  <si>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</si>
  <si>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</si>
  <si>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</si>
  <si>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</si>
  <si>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</si>
  <si>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</si>
  <si>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</si>
  <si>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</si>
  <si>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</si>
  <si>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</si>
  <si>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</si>
  <si>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</si>
  <si>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</si>
  <si>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</si>
  <si>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</si>
  <si>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</si>
  <si>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</si>
  <si>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</si>
  <si>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</si>
  <si>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</si>
  <si>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</si>
  <si>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</si>
  <si>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</si>
  <si>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</si>
  <si>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</si>
  <si>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</si>
  <si>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</si>
  <si>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</si>
  <si>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</si>
  <si>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</si>
  <si>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</si>
  <si>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</si>
  <si>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</si>
  <si>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</si>
  <si>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</si>
  <si>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</si>
  <si>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</si>
  <si>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</si>
  <si>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</si>
  <si>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</si>
  <si>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</si>
  <si>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</si>
  <si>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</si>
  <si>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</si>
  <si>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</si>
  <si>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</si>
  <si>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</si>
  <si>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</si>
  <si>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</si>
  <si>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</si>
  <si>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</si>
  <si>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</si>
  <si>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</si>
  <si>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</si>
  <si>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</si>
  <si>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</si>
  <si>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</si>
  <si>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</si>
  <si>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</si>
  <si>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</si>
  <si>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</si>
  <si>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</si>
  <si>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</si>
  <si>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</si>
  <si>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</si>
  <si>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</si>
  <si>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</si>
  <si>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</si>
  <si>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</si>
  <si>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</si>
  <si>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</si>
  <si>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</si>
  <si>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</si>
  <si>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</si>
  <si>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</si>
  <si>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</si>
  <si>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</si>
  <si>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</si>
  <si>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</si>
  <si>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</si>
  <si>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</si>
  <si>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</si>
  <si>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</si>
  <si>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</si>
  <si>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</si>
  <si>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</si>
  <si>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</si>
  <si>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</si>
  <si>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</si>
  <si>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</si>
  <si>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</si>
  <si>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</si>
  <si>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</si>
  <si>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</si>
  <si>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</si>
  <si>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</si>
  <si>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</si>
  <si>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</si>
  <si>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</si>
  <si>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</si>
  <si>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</si>
  <si>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</si>
  <si>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</si>
  <si>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</si>
  <si>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</si>
  <si>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</si>
  <si>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</si>
  <si>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</si>
  <si>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</si>
  <si>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</si>
  <si>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</si>
  <si>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</si>
  <si>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</si>
  <si>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</si>
  <si>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</si>
  <si>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</si>
  <si>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</si>
  <si>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</si>
  <si>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</si>
  <si>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</si>
  <si>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</si>
  <si>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</si>
  <si>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</si>
  <si>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</si>
  <si>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</si>
  <si>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</si>
  <si>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</si>
  <si>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</si>
  <si>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</si>
  <si>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</si>
  <si>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</si>
  <si>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</si>
  <si>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</si>
  <si>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</si>
  <si>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</si>
  <si>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</si>
  <si>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</si>
  <si>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</si>
  <si>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</si>
  <si>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</si>
  <si>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</si>
  <si>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</si>
  <si>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</si>
  <si>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</si>
  <si>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</si>
  <si>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</si>
  <si>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</si>
  <si>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</si>
  <si>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</si>
  <si>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</si>
  <si>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</si>
  <si>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</si>
  <si>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</si>
  <si>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</si>
  <si>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</si>
  <si>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</si>
  <si>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</si>
  <si>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</si>
  <si>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</si>
  <si>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</si>
  <si>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</si>
  <si>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</si>
  <si>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</si>
  <si>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</si>
  <si>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</si>
  <si>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</si>
  <si>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</si>
  <si>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</si>
  <si>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</si>
  <si>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</si>
  <si>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</si>
  <si>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</si>
  <si>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</si>
  <si>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</si>
  <si>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</si>
  <si>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</si>
  <si>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</si>
  <si>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</si>
  <si>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</si>
  <si>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</si>
  <si>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</si>
  <si>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</si>
  <si>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</si>
  <si>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</si>
  <si>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</si>
  <si>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</si>
  <si>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</si>
  <si>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</si>
  <si>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</si>
  <si>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</si>
  <si>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</si>
  <si>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</si>
  <si>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</si>
  <si>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</si>
  <si>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</si>
  <si>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</si>
  <si>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</si>
  <si>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</si>
  <si>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</si>
  <si>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</si>
  <si>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</si>
  <si>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</si>
  <si>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</si>
  <si>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</si>
  <si>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</si>
  <si>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</si>
  <si>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</si>
  <si>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</si>
  <si>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</si>
  <si>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</si>
  <si>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</si>
  <si>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</si>
  <si>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</si>
  <si>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</si>
  <si>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</si>
  <si>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</si>
  <si>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</si>
  <si>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</si>
  <si>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</si>
  <si>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</si>
  <si>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</si>
  <si>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</si>
  <si>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</si>
  <si>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</si>
  <si>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</si>
  <si>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</si>
  <si>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</si>
  <si>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</si>
  <si>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</si>
  <si>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</si>
  <si>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</si>
  <si>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</si>
  <si>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</si>
  <si>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</si>
  <si>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</si>
  <si>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</si>
  <si>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</si>
  <si>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</si>
  <si>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</si>
  <si>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</si>
  <si>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</si>
  <si>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</si>
  <si>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</si>
  <si>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</si>
  <si>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</si>
  <si>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</si>
  <si>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</si>
  <si>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</si>
  <si>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</si>
  <si>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</si>
  <si>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</si>
  <si>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</si>
  <si>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</si>
  <si>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</si>
  <si>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</si>
  <si>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</si>
  <si>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</si>
  <si>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</si>
  <si>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</si>
  <si>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</si>
  <si>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</si>
  <si>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</si>
  <si>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</si>
  <si>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</si>
  <si>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</si>
  <si>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</si>
  <si>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</si>
  <si>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</si>
  <si>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</si>
  <si>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</si>
  <si>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</si>
  <si>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</si>
  <si>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</si>
  <si>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</si>
  <si>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</si>
  <si>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</si>
  <si>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</si>
  <si>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</si>
  <si>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</si>
  <si>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</si>
  <si>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</si>
  <si>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</si>
  <si>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</si>
  <si>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</si>
  <si>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</si>
  <si>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</si>
  <si>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</si>
  <si>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</si>
  <si>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</si>
  <si>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</si>
  <si>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</si>
  <si>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</si>
  <si>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</si>
  <si>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</si>
  <si>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</si>
  <si>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</si>
  <si>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</si>
  <si>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</si>
  <si>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</si>
  <si>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</si>
  <si>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</si>
  <si>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</si>
  <si>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</si>
  <si>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</si>
  <si>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</si>
  <si>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</si>
  <si>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</si>
  <si>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</si>
  <si>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</si>
  <si>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</si>
  <si>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</si>
  <si>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</si>
  <si>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</si>
  <si>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</si>
  <si>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</si>
  <si>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</si>
  <si>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</si>
  <si>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</si>
  <si>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</si>
  <si>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</si>
  <si>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</si>
  <si>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</si>
  <si>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</si>
  <si>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</si>
  <si>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</si>
  <si>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</si>
  <si>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</si>
  <si>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</si>
  <si>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</si>
  <si>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</si>
  <si>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</si>
  <si>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</si>
  <si>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</si>
  <si>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</si>
  <si>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</si>
  <si>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</si>
  <si>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</si>
  <si>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</si>
  <si>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</si>
  <si>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</si>
  <si>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</si>
  <si>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</si>
  <si>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</si>
  <si>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</si>
  <si>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</si>
  <si>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</si>
  <si>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</si>
  <si>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</si>
  <si>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</si>
  <si>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</si>
  <si>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</si>
  <si>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</si>
  <si>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</si>
  <si>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</si>
  <si>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</si>
  <si>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</si>
  <si>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</si>
  <si>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</si>
  <si>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</si>
  <si>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</si>
  <si>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</si>
  <si>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</si>
  <si>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</si>
  <si>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</si>
  <si>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</si>
  <si>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</si>
  <si>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</si>
  <si>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</si>
  <si>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</si>
  <si>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</si>
  <si>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</si>
  <si>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</si>
  <si>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</si>
  <si>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</si>
  <si>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</si>
  <si>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</si>
  <si>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</si>
  <si>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</si>
  <si>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</si>
  <si>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</si>
  <si>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</si>
  <si>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</si>
  <si>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</si>
  <si>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</si>
  <si>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</si>
  <si>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</si>
  <si>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</si>
  <si>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</si>
  <si>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</si>
  <si>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</si>
  <si>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</si>
  <si>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</si>
  <si>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</si>
  <si>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</si>
  <si>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</si>
  <si>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</si>
  <si>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</si>
  <si>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</si>
  <si>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</si>
  <si>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</si>
  <si>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</si>
  <si>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</si>
  <si>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</si>
  <si>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</si>
  <si>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</si>
  <si>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</si>
  <si>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</si>
  <si>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</si>
  <si>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</si>
  <si>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</si>
  <si>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</si>
  <si>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</si>
  <si>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</si>
  <si>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</si>
  <si>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</si>
  <si>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</si>
  <si>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</si>
  <si>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</si>
  <si>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</si>
  <si>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</si>
  <si>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</si>
  <si>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</si>
  <si>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</si>
  <si>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</si>
  <si>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</si>
  <si>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</si>
  <si>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</si>
  <si>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</si>
  <si>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</si>
  <si>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</si>
  <si>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</si>
  <si>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</si>
  <si>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</si>
  <si>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</si>
  <si>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</si>
  <si>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</si>
  <si>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</si>
  <si>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</si>
  <si>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</si>
  <si>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</si>
  <si>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</si>
  <si>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</si>
  <si>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</si>
  <si>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</si>
  <si>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</si>
  <si>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</si>
  <si>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</si>
  <si>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</si>
  <si>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</si>
  <si>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</si>
  <si>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</si>
  <si>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</si>
  <si>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</si>
  <si>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</si>
  <si>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</si>
  <si>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</si>
  <si>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</si>
  <si>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</si>
  <si>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</si>
  <si>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</si>
  <si>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</si>
  <si>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</si>
  <si>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</si>
  <si>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</si>
  <si>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</si>
  <si>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</si>
  <si>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</si>
  <si>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</si>
  <si>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</si>
  <si>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</si>
  <si>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</si>
  <si>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</si>
  <si>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</si>
  <si>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</si>
  <si>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</si>
  <si>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</si>
  <si>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</si>
  <si>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</si>
  <si>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</si>
  <si>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</si>
  <si>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</si>
  <si>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</si>
  <si>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</si>
  <si>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</si>
  <si>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</si>
  <si>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</si>
  <si>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</si>
  <si>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</si>
  <si>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</si>
  <si>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</si>
  <si>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</si>
  <si>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</si>
  <si>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</si>
  <si>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</si>
  <si>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</si>
  <si>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</si>
  <si>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</si>
  <si>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</si>
  <si>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</si>
  <si>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</si>
  <si>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</si>
  <si>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</si>
  <si>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</si>
  <si>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</si>
  <si>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</si>
  <si>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</si>
  <si>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</si>
  <si>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</si>
  <si>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</si>
  <si>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</si>
  <si>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</si>
  <si>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</si>
  <si>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</si>
  <si>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</si>
  <si>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</si>
  <si>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</si>
  <si>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</si>
  <si>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</si>
  <si>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</si>
  <si>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</si>
  <si>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</si>
  <si>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</si>
  <si>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</si>
  <si>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</si>
  <si>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</si>
  <si>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</si>
  <si>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</si>
  <si>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</si>
  <si>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</si>
  <si>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</si>
  <si>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</si>
  <si>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</si>
  <si>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</si>
  <si>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</si>
  <si>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</si>
  <si>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</si>
  <si>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</si>
  <si>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</si>
  <si>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</si>
  <si>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</si>
  <si>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</si>
  <si>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</si>
  <si>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</si>
  <si>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</si>
  <si>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</si>
  <si>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</si>
  <si>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</si>
  <si>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</si>
  <si>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</si>
  <si>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</si>
  <si>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</si>
  <si>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</si>
  <si>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</si>
  <si>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</si>
  <si>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</si>
  <si>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</si>
  <si>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</si>
  <si>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</si>
  <si>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</si>
  <si>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</si>
  <si>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</si>
  <si>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</si>
  <si>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</si>
  <si>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</si>
  <si>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</si>
  <si>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</si>
  <si>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</si>
  <si>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</si>
  <si>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</si>
  <si>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</si>
  <si>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</si>
  <si>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</si>
  <si>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</si>
  <si>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</si>
  <si>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</si>
  <si>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</si>
  <si>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</si>
  <si>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</si>
  <si>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</si>
  <si>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</si>
  <si>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</si>
  <si>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</si>
  <si>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</si>
  <si>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</si>
  <si>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</si>
  <si>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</si>
  <si>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</si>
  <si>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</si>
  <si>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</si>
  <si>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</si>
  <si>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</si>
  <si>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</si>
  <si>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</si>
  <si>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</si>
  <si>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</si>
  <si>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</si>
  <si>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</si>
  <si>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</si>
  <si>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</si>
  <si>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</si>
  <si>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</si>
  <si>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</si>
  <si>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</si>
  <si>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</si>
  <si>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</si>
  <si>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</si>
  <si>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</si>
  <si>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</si>
  <si>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</si>
  <si>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</si>
  <si>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</si>
  <si>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</si>
  <si>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</si>
  <si>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</si>
  <si>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</si>
  <si>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</si>
  <si>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</si>
  <si>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</si>
  <si>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</si>
  <si>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</si>
  <si>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</si>
  <si>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</si>
  <si>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</si>
  <si>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</si>
  <si>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</si>
  <si>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</si>
  <si>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</si>
  <si>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</si>
  <si>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</si>
  <si>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</si>
  <si>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</si>
  <si>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</si>
  <si>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</si>
  <si>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</si>
  <si>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</si>
  <si>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</si>
  <si>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</si>
  <si>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</si>
  <si>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</si>
  <si>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</si>
  <si>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</si>
  <si>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</si>
  <si>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</si>
  <si>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</si>
  <si>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</si>
  <si>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</si>
  <si>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</si>
  <si>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</si>
  <si>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</si>
  <si>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</si>
  <si>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</si>
  <si>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</si>
  <si>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</si>
  <si>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</si>
  <si>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</si>
  <si>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</si>
  <si>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</si>
  <si>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</si>
  <si>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</si>
  <si>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</si>
  <si>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</si>
  <si>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</si>
  <si>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</si>
  <si>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</si>
  <si>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</si>
  <si>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</si>
  <si>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</si>
  <si>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</si>
  <si>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</si>
  <si>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</si>
  <si>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</si>
  <si>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</si>
  <si>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</si>
  <si>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</si>
  <si>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</si>
  <si>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</si>
  <si>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</si>
  <si>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</si>
  <si>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</si>
  <si>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</si>
  <si>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</si>
  <si>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</si>
  <si>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</si>
  <si>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</si>
  <si>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</si>
  <si>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</si>
  <si>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</si>
  <si>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</si>
  <si>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</si>
  <si>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</si>
  <si>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</si>
  <si>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</si>
  <si>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</si>
  <si>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</si>
  <si>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</si>
  <si>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</si>
  <si>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</si>
  <si>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</si>
  <si>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</si>
  <si>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</si>
  <si>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</si>
  <si>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</si>
  <si>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</si>
  <si>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</si>
  <si>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</si>
  <si>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</si>
  <si>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</si>
  <si>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</si>
  <si>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</si>
  <si>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</si>
  <si>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</si>
  <si>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</si>
  <si>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</si>
  <si>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</si>
  <si>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</si>
  <si>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</si>
  <si>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</si>
  <si>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</si>
  <si>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</si>
  <si>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</si>
  <si>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</si>
  <si>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</si>
  <si>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</si>
  <si>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</si>
  <si>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</si>
  <si>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</si>
  <si>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</si>
  <si>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</si>
  <si>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</si>
  <si>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</si>
  <si>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</si>
  <si>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</si>
  <si>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</si>
  <si>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</si>
  <si>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</si>
  <si>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</si>
  <si>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</si>
  <si>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</si>
  <si>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</si>
  <si>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</si>
  <si>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</si>
  <si>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</si>
  <si>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</si>
  <si>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</si>
  <si>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</si>
  <si>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</si>
  <si>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</si>
  <si>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</si>
  <si>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</si>
  <si>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</si>
  <si>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</si>
  <si>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</si>
  <si>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</si>
  <si>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</si>
  <si>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</si>
  <si>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</si>
  <si>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</si>
  <si>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</si>
  <si>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</si>
  <si>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</si>
  <si>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</si>
  <si>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</si>
  <si>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</si>
  <si>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</si>
  <si>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</si>
  <si>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</si>
  <si>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</si>
  <si>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</si>
  <si>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</si>
  <si>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</si>
  <si>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</si>
  <si>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</si>
  <si>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</si>
  <si>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</si>
  <si>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</si>
  <si>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</si>
  <si>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</si>
  <si>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</si>
  <si>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</si>
  <si>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</si>
  <si>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</si>
  <si>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</si>
  <si>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</si>
  <si>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</si>
  <si>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</si>
  <si>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</si>
  <si>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</si>
  <si>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</si>
  <si>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</si>
  <si>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</si>
  <si>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</si>
  <si>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</si>
  <si>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</si>
  <si>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</si>
  <si>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</si>
  <si>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</si>
  <si>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</si>
  <si>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</si>
  <si>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</si>
  <si>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</si>
  <si>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</si>
  <si>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</si>
  <si>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</si>
  <si>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</si>
  <si>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</si>
  <si>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</si>
  <si>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</si>
  <si>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</si>
  <si>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</si>
  <si>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</si>
  <si>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</si>
  <si>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</si>
  <si>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</si>
  <si>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</si>
  <si>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</si>
  <si>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</si>
  <si>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</si>
  <si>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</si>
  <si>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</si>
  <si>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</si>
  <si>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</si>
  <si>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</si>
  <si>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</si>
  <si>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</si>
  <si>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</si>
  <si>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</si>
  <si>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</si>
  <si>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</si>
  <si>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</si>
  <si>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</si>
  <si>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</si>
  <si>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</si>
  <si>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</si>
  <si>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</si>
  <si>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</si>
  <si>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</si>
  <si>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</si>
  <si>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</si>
  <si>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</si>
  <si>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</si>
  <si>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</si>
  <si>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</si>
  <si>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</si>
  <si>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</si>
  <si>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</si>
  <si>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</si>
  <si>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</si>
  <si>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</si>
  <si>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</si>
  <si>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</si>
  <si>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</si>
  <si>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</si>
  <si>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</si>
  <si>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</si>
  <si>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</si>
  <si>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</si>
  <si>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</si>
  <si>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</si>
  <si>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</si>
  <si>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</si>
  <si>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</si>
  <si>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</si>
  <si>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</si>
  <si>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</si>
  <si>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</si>
  <si>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</si>
  <si>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</si>
  <si>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</si>
  <si>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</si>
  <si>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</si>
  <si>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</si>
  <si>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</si>
  <si>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</si>
  <si>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</si>
  <si>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</si>
  <si>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</si>
  <si>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</si>
  <si>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</si>
  <si>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</si>
  <si>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</si>
  <si>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</si>
  <si>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</si>
  <si>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</si>
  <si>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</si>
  <si>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</si>
  <si>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</si>
  <si>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</si>
  <si>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</si>
  <si>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</si>
  <si>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</si>
  <si>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</si>
  <si>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</si>
  <si>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</si>
  <si>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</si>
  <si>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</si>
  <si>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</si>
  <si>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</si>
  <si>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</si>
  <si>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</si>
  <si>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</si>
  <si>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</si>
  <si>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</si>
  <si>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</si>
  <si>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</si>
  <si>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</si>
  <si>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</si>
  <si>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</si>
  <si>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</si>
  <si>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</si>
  <si>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</si>
  <si>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</si>
  <si>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</si>
  <si>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</si>
  <si>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</si>
  <si>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</si>
  <si>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</si>
  <si>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</si>
  <si>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</si>
  <si>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</si>
  <si>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</si>
  <si>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</si>
  <si>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</si>
  <si>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</si>
  <si>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</si>
  <si>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</si>
  <si>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</si>
  <si>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</si>
  <si>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</si>
  <si>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</si>
  <si>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</si>
  <si>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</si>
  <si>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</si>
  <si>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</si>
  <si>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</si>
  <si>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</si>
  <si>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</si>
  <si>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</si>
  <si>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</si>
  <si>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</si>
  <si>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</si>
  <si>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</si>
  <si>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</si>
  <si>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</si>
  <si>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</si>
  <si>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</si>
  <si>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</si>
  <si>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</si>
  <si>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</si>
  <si>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</si>
  <si>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</si>
  <si>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</si>
  <si>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</si>
  <si>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</si>
  <si>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</si>
  <si>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</si>
  <si>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</si>
  <si>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</si>
  <si>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</si>
  <si>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</si>
  <si>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</si>
  <si>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</si>
  <si>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</si>
  <si>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</si>
  <si>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</si>
  <si>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</si>
  <si>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</si>
  <si>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</si>
  <si>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</si>
  <si>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</si>
  <si>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</si>
  <si>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</si>
  <si>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</si>
  <si>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</si>
  <si>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</si>
  <si>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</si>
  <si>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</si>
  <si>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</si>
  <si>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</si>
  <si>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</si>
  <si>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</si>
  <si>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</si>
  <si>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</si>
  <si>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</si>
  <si>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Caegory</t>
  </si>
  <si>
    <t>Sub-Category</t>
  </si>
  <si>
    <t>Percent Funded</t>
  </si>
  <si>
    <t>Average Donation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</si>
  <si>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</si>
  <si>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</si>
  <si>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</si>
  <si>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</si>
  <si>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</si>
  <si>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</si>
  <si>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</si>
  <si>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</si>
  <si>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</si>
  <si>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</si>
  <si>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</si>
  <si>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</si>
  <si>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</si>
  <si>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</si>
  <si>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</si>
  <si>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</si>
  <si>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</si>
  <si>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</si>
  <si>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</si>
  <si>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</si>
  <si>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</si>
  <si>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</si>
  <si>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</si>
  <si>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</si>
  <si>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</si>
  <si>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</si>
  <si>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</si>
  <si>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</si>
  <si>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</si>
  <si>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</si>
  <si>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</si>
  <si>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</si>
  <si>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</si>
  <si>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</si>
  <si>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</si>
  <si>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</si>
  <si>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</si>
  <si>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</si>
  <si>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</si>
  <si>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</si>
  <si>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</si>
  <si>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</si>
  <si>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</si>
  <si>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</si>
  <si>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</si>
  <si>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</si>
  <si>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</si>
  <si>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</si>
  <si>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</si>
  <si>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</si>
  <si>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</si>
  <si>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</si>
  <si>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</si>
  <si>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</si>
  <si>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</si>
  <si>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</si>
  <si>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</si>
  <si>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</si>
  <si>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</si>
  <si>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</si>
  <si>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</si>
  <si>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</si>
  <si>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</si>
  <si>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</si>
  <si>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</si>
  <si>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</si>
  <si>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</si>
  <si>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</si>
  <si>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</si>
  <si>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</si>
  <si>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</si>
  <si>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</si>
  <si>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</si>
  <si>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</si>
  <si>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</si>
  <si>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</si>
  <si>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</si>
  <si>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</si>
  <si>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</si>
  <si>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</si>
  <si>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</si>
  <si>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</si>
  <si>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</si>
  <si>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of Successful</t>
  </si>
  <si>
    <t>Number of Failed</t>
  </si>
  <si>
    <t>Number of Canceled</t>
  </si>
  <si>
    <t>Total Project</t>
  </si>
  <si>
    <t>Percentage Successful</t>
  </si>
  <si>
    <t>Percentage Failed</t>
  </si>
  <si>
    <t>Percentage Canceled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</si>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</sst>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BC.xlsx]Pivot Chart1!PivotTable1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Chart1'!$B$3:$B$4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Chart1'!$C$3:$C$4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Chart1'!$D$3:$D$4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Chart1'!$E$3:$E$4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4"/>
          <c:order val="4"/>
          <c:tx>
            <c:strRef>
              <c:f>'Pivot Chart1'!$F$3:$F$4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Chart1'!$F$5:$F$15</c:f>
              <c:numCache>
                <c:formatCode>General</c:formatCode>
                <c:ptCount val="1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35977504"/>
        <c:axId val="535976328"/>
        <c:axId val="0"/>
      </c:bar3DChart>
      <c:catAx>
        <c:axId val="53597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76328"/>
        <c:crosses val="autoZero"/>
        <c:auto val="1"/>
        <c:lblAlgn val="ctr"/>
        <c:lblOffset val="100"/>
        <c:noMultiLvlLbl val="0"/>
      </c:catAx>
      <c:valAx>
        <c:axId val="5359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7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BC.xlsx]Pivot Chart2!PivotTable2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Chart2'!$C$4:$C$5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Chart2'!$D$4:$D$5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Chart2'!$E$4:$E$5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4"/>
          <c:order val="4"/>
          <c:tx>
            <c:strRef>
              <c:f>'Pivot Chart2'!$F$4:$F$5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Chart2'!$F$6:$F$48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973976"/>
        <c:axId val="535975936"/>
      </c:barChart>
      <c:catAx>
        <c:axId val="53597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75936"/>
        <c:crosses val="autoZero"/>
        <c:auto val="1"/>
        <c:lblAlgn val="ctr"/>
        <c:lblOffset val="100"/>
        <c:noMultiLvlLbl val="0"/>
      </c:catAx>
      <c:valAx>
        <c:axId val="5359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7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BC.xlsx]Pivot Chart3!PivotTable6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Chart3'!$B$6:$B$19</c:f>
              <c:numCache>
                <c:formatCode>General</c:formatCode>
                <c:ptCount val="13"/>
                <c:pt idx="1">
                  <c:v>25</c:v>
                </c:pt>
                <c:pt idx="2">
                  <c:v>29</c:v>
                </c:pt>
                <c:pt idx="3">
                  <c:v>29</c:v>
                </c:pt>
                <c:pt idx="4">
                  <c:v>28</c:v>
                </c:pt>
                <c:pt idx="5">
                  <c:v>28</c:v>
                </c:pt>
                <c:pt idx="6">
                  <c:v>23</c:v>
                </c:pt>
                <c:pt idx="7">
                  <c:v>35</c:v>
                </c:pt>
                <c:pt idx="8">
                  <c:v>37</c:v>
                </c:pt>
                <c:pt idx="9">
                  <c:v>25</c:v>
                </c:pt>
                <c:pt idx="10">
                  <c:v>33</c:v>
                </c:pt>
                <c:pt idx="11">
                  <c:v>21</c:v>
                </c:pt>
                <c:pt idx="12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Chart3'!$C$6:$C$19</c:f>
              <c:numCache>
                <c:formatCode>General</c:formatCode>
                <c:ptCount val="13"/>
                <c:pt idx="1">
                  <c:v>124</c:v>
                </c:pt>
                <c:pt idx="2">
                  <c:v>128</c:v>
                </c:pt>
                <c:pt idx="3">
                  <c:v>122</c:v>
                </c:pt>
                <c:pt idx="4">
                  <c:v>97</c:v>
                </c:pt>
                <c:pt idx="5">
                  <c:v>123</c:v>
                </c:pt>
                <c:pt idx="6">
                  <c:v>118</c:v>
                </c:pt>
                <c:pt idx="7">
                  <c:v>137</c:v>
                </c:pt>
                <c:pt idx="8">
                  <c:v>154</c:v>
                </c:pt>
                <c:pt idx="9">
                  <c:v>137</c:v>
                </c:pt>
                <c:pt idx="10">
                  <c:v>145</c:v>
                </c:pt>
                <c:pt idx="11">
                  <c:v>132</c:v>
                </c:pt>
                <c:pt idx="12">
                  <c:v>113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Chart3'!$D$4:$D$5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Chart3'!$D$6:$D$19</c:f>
              <c:numCache>
                <c:formatCode>General</c:formatCode>
                <c:ptCount val="13"/>
                <c:pt idx="3">
                  <c:v>22</c:v>
                </c:pt>
                <c:pt idx="4">
                  <c:v>27</c:v>
                </c:pt>
                <c:pt idx="5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Chart3'!$E$4:$E$5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152</c:v>
                </c:pt>
                <c:pt idx="3">
                  <c:v>208</c:v>
                </c:pt>
                <c:pt idx="4">
                  <c:v>186</c:v>
                </c:pt>
                <c:pt idx="5">
                  <c:v>208</c:v>
                </c:pt>
                <c:pt idx="6">
                  <c:v>215</c:v>
                </c:pt>
                <c:pt idx="7">
                  <c:v>222</c:v>
                </c:pt>
                <c:pt idx="8">
                  <c:v>198</c:v>
                </c:pt>
                <c:pt idx="9">
                  <c:v>160</c:v>
                </c:pt>
                <c:pt idx="10">
                  <c:v>158</c:v>
                </c:pt>
                <c:pt idx="11">
                  <c:v>160</c:v>
                </c:pt>
                <c:pt idx="12">
                  <c:v>185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'Pivot Chart3'!$F$4:$F$5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Chart3'!$F$6:$F$19</c:f>
              <c:numCache>
                <c:formatCode>General</c:formatCode>
                <c:ptCount val="1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188560"/>
        <c:axId val="538186992"/>
      </c:lineChart>
      <c:catAx>
        <c:axId val="53818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86992"/>
        <c:crosses val="autoZero"/>
        <c:auto val="1"/>
        <c:lblAlgn val="ctr"/>
        <c:lblOffset val="100"/>
        <c:noMultiLvlLbl val="0"/>
      </c:catAx>
      <c:valAx>
        <c:axId val="53818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Bouns!$A$2:$A$12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Bouns!$F$2:$F$12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Bouns!$G$1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Bouns!$A$2:$A$12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Bouns!$G$2:$G$12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Bouns!$H$1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Bouns!$A$2:$A$12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Bouns!$H$2:$H$12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949264"/>
        <c:axId val="464952008"/>
      </c:lineChart>
      <c:catAx>
        <c:axId val="4649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52008"/>
        <c:crosses val="autoZero"/>
        <c:auto val="1"/>
        <c:lblAlgn val="ctr"/>
        <c:lblOffset val="100"/>
        <c:noMultiLvlLbl val="0"/>
      </c:catAx>
      <c:valAx>
        <c:axId val="46495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4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2</xdr:row>
      <xdr:rowOff>147637</xdr:rowOff>
    </xdr:from>
    <xdr:to>
      <xdr:col>16</xdr:col>
      <xdr:colOff>371474</xdr:colOff>
      <xdr:row>17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5</xdr:row>
      <xdr:rowOff>4761</xdr:rowOff>
    </xdr:from>
    <xdr:to>
      <xdr:col>17</xdr:col>
      <xdr:colOff>209550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3</xdr:row>
      <xdr:rowOff>52386</xdr:rowOff>
    </xdr:from>
    <xdr:to>
      <xdr:col>15</xdr:col>
      <xdr:colOff>171449</xdr:colOff>
      <xdr:row>20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14</xdr:row>
      <xdr:rowOff>42862</xdr:rowOff>
    </xdr:from>
    <xdr:to>
      <xdr:col>6</xdr:col>
      <xdr:colOff>490537</xdr:colOff>
      <xdr:row>28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mpal suthar" refreshedDate="43225.505291898146" createdVersion="5" refreshedVersion="5" minRefreshableVersion="3" recordCount="7813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mpal suthar" refreshedDate="43226.0425869213" createdVersion="5" refreshedVersion="5" minRefreshableVersion="3" recordCount="7813">
  <cacheSource type="worksheet">
    <worksheetSource ref="A1:U1048576" sheet="Kickstart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6T22:55:13" maxDate="2017-03-15T10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13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81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6-21T19:10:1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0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d v="2014-07-08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1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17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5-25T20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08T17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7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d v="2014-05-20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3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6-01T12:07:05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1:15:09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7T19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09T04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5-01T14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0-05T12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8-18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7-15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0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d v="2014-12-16T16:52:2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3:41:4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8-13T14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5-11-09T19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7-08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0-16T22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d v="2015-11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6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07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0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2:00:14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1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4-24T20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d v="2014-05-30T00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6-12T13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08-22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0-20T14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d v="2015-01-29T07:24:2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09-23T23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3:04:18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7-11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1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08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06T18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5-25T08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d v="2015-03-26T14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2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8-14T00:39:36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03T16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x v="63"/>
    <d v="2013-12-04T16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7-15T14:42:34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6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d v="2012-06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08-30T23:30:25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7-06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d v="2012-03-29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5T19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2-13T13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x v="74"/>
    <d v="2015-12-22T06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1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3-28T22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22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3-26T13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1-04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09T22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d v="2011-09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d v="2015-02-07T09:46:29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4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d v="2011-08-23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d v="2010-05-24T07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d v="2014-05-27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5-08T13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6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3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6-12-16T23:46:2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d v="2012-06-05T15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3-18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6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0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6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1-01T14:04:3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16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0-15T13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2-12-31T13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d v="2010-11-22T22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4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3-10T11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4-25T12:23:4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d v="2012-03-19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18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4-0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d v="2011-01-26T19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17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3-19T20:01:58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7-29T13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1-11-14T01:34:48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1-10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06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3-11T15:02:24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d v="2011-06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7-14T20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09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1:55:1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08-11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3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4-20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6-12-05T18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09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3-04T09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08-31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5-19T16:58:12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6-20T15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4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01T14:23:04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8-05T16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4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4-02T04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08-23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1:10:41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0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2-17T2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5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0-26T16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7-07T20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3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8T19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4-11-26T13:25:4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1-28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1-24T23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6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4-19T08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3T20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09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4-21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3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09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5-24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6-16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6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7-14T22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8-27T18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3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5-12-13T10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6-12-16T20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6-05T17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2-17T15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d v="2014-09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7-31T18:28:0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6-12T23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2-12T04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1-29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3-09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7-06T14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06T2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0-27T17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2-02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18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5-23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6-12-07T19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0-27T14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d v="2014-07-05T13:59:22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7-19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2-01T14:30:34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6-27T00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8-05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d v="2016-07-05T11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0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08-23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09-29T17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1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5-11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09-12T08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1-06T15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d v="2014-09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01T21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8-15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1-19T14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09-08T17:16:04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4-11-30T15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09-01T10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7-1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4T23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1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6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01T20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8-19T22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2-16T16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7-17T09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1-05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1-06T00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3-03T18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1-27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3-16T10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d v="2016-02-29T02:50:25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7-10T10:27:1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1-27T15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1-27T13:28:38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4-21T20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5-11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3-09T18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4-12T10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6-09T16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4-02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1-14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5-05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5-12-03T18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1-28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8-30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5-11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6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5-11-12T21:01:39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d v="2016-01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09T18:06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0-19T21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1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1-15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2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2-04T02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7-16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0-29T03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09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3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17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5-07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4-14T13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0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1-16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17:51:5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07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4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8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3:07:59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16:15:04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4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0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6T23:11:47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5-26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2T22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2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15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3-12-03T21:24:2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2-26T16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16:53:49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0T19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7T2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4-23T16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0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6T22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17:04:5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2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2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2-08T14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0-02T01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5-21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0-03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0-12-14T03:51:37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3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4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6-13T21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1T19:06:49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06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2:28:2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3-11T06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0-18T00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18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2-07T12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2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7-23T21:16:37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2-09T10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15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1-08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1-24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8-1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4T23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0:16:3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3-15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0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1-30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3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17:09:57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4T19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15:07:0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1-23T08:13:53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05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2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4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2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0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01T17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06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07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5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1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0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1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2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0-14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2-11T2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7-08T13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3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1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12T16:06:38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3-30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0-14T12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18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0-15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8-03T20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2-27T18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4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2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2-15T14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5-17T15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0-22T20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16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3T19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7-17T00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3-18T12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5-21T15:37:52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1-29T09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08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2-08T09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08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4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3:25:39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2-25T08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18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7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0-15T01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01T08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3-19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2:16:3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6-25T11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8-23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5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3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09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7-15T11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6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3T20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7T20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2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4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3-22T16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3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3-15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1-13T16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0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07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6-24T02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0:04:22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3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4T22:53:57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09-20T15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2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4-19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19T23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15:26:4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1-09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18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1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2-12T0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d v="2012-01-26T04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09-28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d v="2016-01-3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08T16:4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d v="2014-05-19T13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09-14T16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8-26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08-22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08-12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0-29T15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2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0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08-09T02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0-19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07T13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2-23T18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0-03T14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16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1-10T19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1-12-17T16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1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08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09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3-12-26T12:09: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4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d v="2014-10-26T12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d v="2012-03-02T19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1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7-17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0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08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5-13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6-10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2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15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10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8-08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5-11T23:01:23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7-07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3-11-26T23:01:29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2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7-24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8-18T11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4-05T21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18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3-19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3-02T16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09-22T04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07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3-18T16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2-11-29T23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0-26T09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6-12-09T20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06:33:36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7-23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5-12-28T18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08-13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4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4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6-16T14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17:21:1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1-01T19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1-11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16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d v="2010-03-10T16:15:51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6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08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07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2-10T18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1-09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7-11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09-04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3-26T19:35:0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5-29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1-30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3-07T0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d v="2016-10-06T12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0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06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3-28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8-07T09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1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02T21:13:39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2-29T19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8-21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d v="2016-05-02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7-30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7-07T09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1-17T23:56:06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d v="2015-05-31T17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6-12-20T19:44:5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d v="2015-06-02T09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1-01T20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4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4-22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d v="2015-09-23T14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d v="2016-12-07T08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d v="2015-06-24T03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0-05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4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6-13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1-05T14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09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d v="2016-03-04T12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0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6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d v="2015-10-06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09-02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1-11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09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d v="2015-06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d v="2017-01-18T11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6-18T01:37:04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5-11-10T09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0-15T12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09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5-13T03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5-12-07T15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d v="2016-11-02T17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2-22T16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d v="2015-11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1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09-21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1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d v="2015-01-17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2-11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6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6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4-12-02T15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5-12-10T17:07:03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5-12-02T15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1-19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07T14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0-05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4-11-19T20:12:1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09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5-14T11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1-27T06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3-21T09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8-14T08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1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8-23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7-02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2-20T12:45:19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2-17T17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2-14T12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0-06T04:22:57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d v="2015-01-16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3-17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d v="2016-09-18T13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6-23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1-08T08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6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1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3-07T11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3-17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3-19T20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0-03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6-24T11:55:35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1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2-12T14:30:0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3-10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d v="2014-11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5-19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7-15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7-28T19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7-09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4-08T10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0-23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d v="2015-05-16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d v="2015-10-29T19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3-23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5-11-20T08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8-02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8-31T06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5-24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8-25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1-26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3-24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1-09T14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d v="2014-09-26T10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7-11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6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6-1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4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4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2-24T16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d v="2015-07-13T08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1-15T02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6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d v="2016-04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8-07T09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4-29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0-26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5-17T02:11:0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1-27T17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3-12T21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5-07T05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1-27T18:05:18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d v="2017-01-24T09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x v="639"/>
    <d v="2014-08-14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09T05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7-14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4-06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09-16T10:58:59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7-12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2-16T13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09-09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8-2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0-19T19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1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1-01T11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17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2-17T14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d v="2015-11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3T22:51:29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7-24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2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09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4-12-17T05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d v="2015-06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6-11-14T12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7-18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09-1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d v="2015-03-27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6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2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4-12-11T11:37:3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01T00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7-18T15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6-12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4-12-02T17:20: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5-14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4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7-05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8-13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09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2-12T13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16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6-19T06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d v="2014-11-28T15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7-04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6-12-07T13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09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d v="2016-11-01T11:01:37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7-28T10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02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d v="2016-11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01T07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6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d v="2016-01-19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8-15T17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0-16T06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6-12-11T11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6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2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6-12-07T17:49:09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d v="2016-12-21T23:37:4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d v="2016-12-22T06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1-02T18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0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08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d v="2014-11-04T19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7-17T18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06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1-15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5-06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3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09-25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d v="2014-10-28T10:48:27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8-06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1-17T15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8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6-17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4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d v="2015-06-29T14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5-31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d v="2015-11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3-12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3T19:29:09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7-20T23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1-12-02T14:05:47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7-31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05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7T22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1-02T19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2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d v="2014-01-28T01:36:2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0-31T09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7-09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06T22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x v="741"/>
    <d v="2013-05-07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2-19T17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3-22T12:01:25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d v="2012-11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4-03T08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4T20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08:10:1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7-11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17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1-25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6-19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09-26T05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1-15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d v="2012-12-06T12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09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3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1-21T20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09-08T15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d v="2014-05-30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0-27T13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1-03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1-16T15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7-16T05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8-10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1-17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4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1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1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1-15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5-12-11T14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09-11T20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d v="2015-04-06T12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d v="2014-01-24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d v="2011-11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09-03T11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d v="2013-07-0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3-31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d v="2010-09-15T11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4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5-08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7-26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3-19T13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d v="2014-02-04T2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1-29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d v="2012-03-14T20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d v="2013-10-02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5-29T19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d v="2013-01-02T23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0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0-10T13:44:0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d v="2013-10-08T15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d v="2013-06-17T12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d v="2011-07-11T21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2-24T09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d v="2013-08-16T16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3-28T18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8-31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3-28T11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d v="2014-08-12T05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6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d v="2012-08-01T19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d v="2011-05-02T17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05T21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5-27T14:45:12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8-08T11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1-24T10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1-18T21:24:46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d v="2013-12-20T15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01T20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6-18T10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1-07T19:25:5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6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16T12:50:01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0-02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3-08T15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x v="817"/>
    <d v="2012-01-17T09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7-30T16:11:21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d v="2013-12-11T18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5-09T15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3-30T17:07:45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09-05T17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2-20T18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3-13T00:48:38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d v="2012-10-04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d v="2012-03-04T19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d v="2012-01-19T06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12T20:13:02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5-14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d v="2013-02-20T07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3-28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d v="2011-11-22T11:12:15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d v="2014-03-20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d v="2013-05-28T14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d v="2012-04-06T05:59:18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d v="2013-09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4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1-12-18T16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8-23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8-25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d v="2014-10-11T15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09-09T09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1-21T01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09-23T11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7-26T23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d v="2014-02-24T04:24:15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6-10T14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3-15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2-15T2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d v="2016-03-23T14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6-01T16:07:33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d v="2016-10-13T14:19:55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1-17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d v="2016-11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6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08-27T02:29:1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0-14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3-16T12:53:3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d v="2015-05-04T14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0-23T06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8-17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d v="2013-10-12T08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1-12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09-23T21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2-11-17T13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1-21T10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0-01T21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3-12-07T19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3-09T15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0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0-30T08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1-24T14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d v="2012-10-01T23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d v="2013-04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01T12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1-02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1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1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d v="2012-05-08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09-27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1-11-30T01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1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3-13T14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09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8-21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4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d v="2011-07-27T13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d v="2013-10-22T11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7-21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5-05T23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02T16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5-06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09-09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02T15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0-29T11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d v="2011-12-01T13:11:5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4-12T21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2-29T15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4-23T14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7-09T18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8-28T14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5-12-03T20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0-11-25T00:45:26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2-10T2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8-11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6-11T14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6-21T11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1-02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02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d v="2012-10-11T21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4-04T22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7-26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1-29T11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09-13T15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6-12T17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1-01T16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1-14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0-15T11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0-30T23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08-27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d v="2014-10-22T18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1-14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d v="2013-10-28T16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6-08T19:28:5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4-14T14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d v="2012-09-28T15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3-10T0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5-14T16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d v="2014-02-10T03:38:22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2-05T18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3-12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4-04T12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5-12-30T03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1-12-05T19:34:49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0-04T14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8-03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5-22T13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6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0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1-13T15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0-30T11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d v="2016-03-15T09:00:5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6-12-28T15:57:06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d v="2016-08-10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5-01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2-11T14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5-12-22T20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5-12-18T13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4-20T10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09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4-12-25T22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2-25T16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0-17T08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3-19T14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4-12-19T23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0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1-05T11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1-04T12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09-12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3T19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d v="2016-09-06T10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2-22T0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7-16T15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6-12-17T00:17:33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d v="2015-04-17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8-05T15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d v="2015-09-09T19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2-24T12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d v="2016-04-29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6-29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1-22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05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d v="2014-10-16T16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7-10T17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09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7-23T11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2-25T2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18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5-11-16T13:25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5-14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09-01T03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8-29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8-04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6-17T13:09:48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d v="2016-03-08T17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18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0-09T01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04T17:34:4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6-27T15:47:4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0-28T21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0-04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0-14T02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1-13T2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6-12-16T12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1-17T11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2-14T12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d v="2014-12-03T19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1-02T09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d v="2016-11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5-20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7-10T14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1-03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05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15:00:56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d v="2014-11-1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d v="2015-10-26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1T2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1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6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1-05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2T20:40:09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1:02:5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01T08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2-14T15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2-26T04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1-20T10:03:25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2-09T12:05:07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8-29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3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3T23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1-12T10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05:46:3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4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7T21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7-28T12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1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7-31T11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1-07T17:13:2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d v="2014-07-24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1-11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0-06T14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8-15T20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1-13T05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8-15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7-29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4-23T14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2-08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7-11T15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2-06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2-23T12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1-04T15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2-12T16:37:23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2-11T13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3-16T16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3-03T01:38:28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d v="2016-07-05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7-31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1-22T04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1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3-11T03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0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d v="2012-09-10T19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0-18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1-06T14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d v="2011-09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3-12-04T23:09:0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4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4T23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6-06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08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0T22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4-12-29T17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7-11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d v="2014-06-03T10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7-09T16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2-13T11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d v="2014-07-25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5-16T12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4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5-26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4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3-11T14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2-12-06T19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1-27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07:25:54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1-21T14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3-14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4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1-14T21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3:32:18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0-29T20:05:25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d v="2016-04-19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2-21T2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3-05T12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6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2-13T10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d v="2016-10-19T13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1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5-12-08T23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4-11-20T13:13:3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7-15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09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2-29T11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d v="2012-04-10T15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1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5T2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d v="2014-03-24T14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09-13T15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2-12T17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16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3-20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7-27T09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6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0-14T15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7-08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5-06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09-26T18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1-24T16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01T21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d v="2014-07-01T04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15T01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7-07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d v="2015-11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3-24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0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4-12-02T03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7-07T06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6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1-17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1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3-29T23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08-03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08-20T18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0-31T23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5-17T12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5-11-09T17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8-07T21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4-15T12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5-19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8-06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7-15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1-24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0-06T10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1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5-30T12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2-25T2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4-28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d v="2014-08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7-10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5-19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d v="2014-06-02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d v="2015-05-26T06:39:02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8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d v="2016-08-22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d v="2015-01-23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4-30T16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0-26T14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7-21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6-28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4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d v="2015-06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1-10T19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09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7-17T16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d v="2015-09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5-22T14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6-12-24T14:51:28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0-13T15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1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15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4-29T15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16:28:43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07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0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09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1-12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3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3:20:53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1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0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1-25T09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6-06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6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0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2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5-14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2-06T13:37:33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05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2-23T12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1-26T15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08T17:36:12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5-25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17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6-12-27T13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4-30T17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08-31T09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d v="2016-06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0:53: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06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7-26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06:24:48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2:17:2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0T23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4-07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d v="2013-08-23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3-17T15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7-07T17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d v="2011-07-30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3-17T06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1-25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7-08T17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08-20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d v="2012-01-3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1-03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1-04T22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0T11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0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7-07T09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1-12-06T18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d v="2013-05-14T19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d v="2014-10-11T15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8-26T22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5-08T16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3-22T14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d v="2014-05-15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0-21T20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d v="2013-04-06T02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5-08T10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6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d v="2014-07-23T10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7-27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09-26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8-04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1-05T09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1-01T15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1-13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2-12T2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d v="2013-08-01T09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5-07T18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1-27T15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3-12-30T03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d v="2014-01-17T13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2-21T21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09-30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0-14T10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3-12-12T16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6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8-21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3-16T14:45:12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1-25T15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0-14T11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4-06T12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d v="2014-08-0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7-26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7-03T15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7-13T11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x v="1277"/>
    <d v="2012-07-31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5-27T08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x v="1279"/>
    <d v="2014-02-11T2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x v="1280"/>
    <d v="2010-12-01T13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d v="2013-07-0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1-08T06:24:15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2-15T12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08T00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d v="2015-06-05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04T04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4-13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d v="2016-07-09T22:42:43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6-12-04T22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3-23T09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d v="2015-03-01T10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09-09T13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01T05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d v="2015-06-29T08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2-22T2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3-29T11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6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4-23T11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d v="2015-07-10T12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0-31T20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d v="2016-07-15T05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1T2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6-22T10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05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1-18T07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d v="2016-08-29T09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16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7-05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0-26T14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3-19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06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1-24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5-30T00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1T20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4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01T11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4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1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09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d v="2016-11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4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0-23T00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6-01T01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7-18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6-12-27T20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6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d v="2015-11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1-12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4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0-24T10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7-16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08-30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6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07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6-09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7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2-05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1-20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2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1-25T19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08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2-03T21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5-12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d v="2012-10-31T01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4T19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d v="2013-01-30T18:05:3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4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7-05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7-09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1-27T15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4-11-08T11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2-14T12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x v="1366"/>
    <d v="2014-10-12T18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0-14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5-21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3-12T09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d v="2013-09-30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d v="2015-04-07T13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6-12T12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1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2-23T2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6-12-15T20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d v="2016-11-03T11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1-12T00:16:1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d v="2016-07-17T13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d v="2015-05-06T06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5-17T13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1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4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0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6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3-04T11:32:01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6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5-02T17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09-21T09:45:17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7-14T06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d v="2015-03-24T14:16:46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7-08T10:36:58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d v="2016-01-31T22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d v="2016-07-02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1-16T22:28:46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d v="2016-12-15T16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1-14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d v="2016-09-27T17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6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d v="2014-09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d v="2016-05-08T03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d v="2013-05-05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3-01T2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d v="2013-06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07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1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0-20T05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7-18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d v="2015-10-14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1-01T22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1-08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5-12-22T05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6-12-04T01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0-22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8-15T22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1-26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05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03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1-09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8-22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d v="2015-12-02T03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2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3-29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6-25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3-03T04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3-10T20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6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0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3:24:38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09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1-22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d v="2014-06-06T07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3-28T15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4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6-12-03T17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7-14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5-15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01T05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4-21T17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3-23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1-20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18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6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3-01T11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d v="2016-04-03T15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7-12T11:08:4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d v="2016-12-04T11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0-12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7-11T11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1-03T23:54:56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0-03T16:31:38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09-17T10:29:14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16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2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5-12-01T23:07:46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4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2T19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1-16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08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2:21:0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0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09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2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17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0-03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8-15T15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6-26T23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5-23T23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5-06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1-27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7-03T17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3-12-06T08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0-16T09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d v="2014-12-18T12:07:2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5-19T16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5-17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3-04T12:20:13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7-28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7-18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6-19T10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7-20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6-05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16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6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08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3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5-13T10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05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3-17T05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5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07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d v="2014-06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0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06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08:35:53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0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2:48:0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15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2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1-21T13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1-21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7-19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1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2-14T09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2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0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09-28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4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d v="2016-01-22T06:24:25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3-13T19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4-24T14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7-01T02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4-12-08T13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17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0-26T19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0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15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0-23T07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2-17T20:13: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1-27T16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7-19T00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16T05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0-09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0-03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d v="2016-04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4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341"/>
    <d v="2014-09-10T11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d v="2015-08-03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d v="2015-07-03T01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d v="2015-08-25T09:43:52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3T22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6"/>
    <d v="2014-08-20T10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4:32:39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8"/>
    <d v="2015-04-13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59"/>
    <d v="2014-10-23T19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0"/>
    <d v="2013-10-07T20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d v="2009-09-23T08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2"/>
    <d v="2014-01-13T12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3"/>
    <d v="2015-04-27T03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4"/>
    <d v="2011-05-09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5"/>
    <d v="2016-06-28T17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17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7"/>
    <d v="2014-11-18T20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d v="2013-04-25T11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69"/>
    <d v="2016-03-09T14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0"/>
    <d v="2015-05-20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1"/>
    <d v="2016-02-03T19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19T19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4"/>
    <d v="2014-06-09T07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5"/>
    <d v="2015-05-16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6"/>
    <d v="2012-05-25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7"/>
    <d v="2010-08-08T20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8"/>
    <d v="2013-07-26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d v="2012-03-21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0"/>
    <d v="2015-11-17T05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1"/>
    <d v="2015-08-30T13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2"/>
    <d v="2014-08-26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d v="2014-05-2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4"/>
    <d v="2016-12-03T16:29:28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d v="2015-03-05T2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6"/>
    <d v="2014-11-13T17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d v="2015-01-01T00:59:59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d v="2015-09-09T18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89"/>
    <d v="2015-08-24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2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d v="2015-02-10T2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2"/>
    <d v="2015-01-29T15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3"/>
    <d v="2016-03-16T12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4"/>
    <d v="2014-05-20T20:12:08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5"/>
    <d v="2014-10-29T05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d v="2016-08-21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7"/>
    <d v="2015-05-27T11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d v="2016-03-09T07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599"/>
    <d v="2014-05-31T20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0"/>
    <d v="2011-04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1"/>
    <d v="2011-09-02T02:08:3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2"/>
    <d v="2011-11-28T23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3"/>
    <d v="2012-02-06T15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x v="1604"/>
    <d v="2011-07-22T19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5"/>
    <d v="2010-12-23T2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6"/>
    <d v="2012-05-2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7"/>
    <d v="2013-11-29T14:56:26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8"/>
    <d v="2011-09-09T19:01:4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09"/>
    <d v="2012-11-15T17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0"/>
    <d v="2013-05-1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1"/>
    <d v="2012-12-03T15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2"/>
    <d v="2012-06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3"/>
    <d v="2014-06-04T18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4"/>
    <d v="2011-10-28T20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5"/>
    <d v="2012-10-12T12:10:21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6"/>
    <d v="2013-09-29T10:56:2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7"/>
    <d v="2013-01-27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8"/>
    <d v="2014-08-24T23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19"/>
    <d v="2013-02-16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0"/>
    <d v="2012-04-04T09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1"/>
    <d v="2014-11-07T02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2"/>
    <d v="2013-06-28T11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3"/>
    <d v="2012-11-30T03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4"/>
    <d v="2012-08-14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5"/>
    <d v="2013-11-01T15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6"/>
    <d v="2012-10-23T11:58:09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7"/>
    <d v="2014-05-15T12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8"/>
    <d v="2014-01-06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29"/>
    <d v="2012-01-31T15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0"/>
    <d v="2012-09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1"/>
    <d v="2011-07-26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2"/>
    <d v="2011-12-19T16:12:36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3"/>
    <d v="2011-04-24T23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4"/>
    <d v="2016-05-12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5"/>
    <d v="2011-04-29T21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6"/>
    <d v="2009-11-05T13:02:2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7"/>
    <d v="2013-01-14T11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8"/>
    <d v="2012-02-02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39"/>
    <d v="2010-07-20T00:32:35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0"/>
    <d v="2014-11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1"/>
    <d v="2011-05-24T19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2"/>
    <d v="2012-08-25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3"/>
    <d v="2012-09-22T20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4"/>
    <d v="2013-09-04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5"/>
    <d v="2014-07-13T05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6"/>
    <d v="2012-05-10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7"/>
    <d v="2011-02-18T11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8"/>
    <d v="2014-04-08T11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49"/>
    <d v="2013-09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0"/>
    <d v="2011-03-23T16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1"/>
    <d v="2013-10-25T06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2"/>
    <d v="2011-03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3"/>
    <d v="2012-03-19T16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4"/>
    <d v="2012-03-06T14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5"/>
    <d v="2012-11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6"/>
    <d v="2012-04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7"/>
    <d v="2012-11-10T00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8"/>
    <d v="2013-11-18T16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59"/>
    <d v="2016-03-30T11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0"/>
    <d v="2015-12-05T18:57:1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1"/>
    <d v="2011-10-31T23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2"/>
    <d v="2015-01-01T19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x v="1663"/>
    <d v="2012-01-31T13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4"/>
    <d v="2011-01-21T10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5"/>
    <d v="2013-02-26T0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6"/>
    <d v="2014-02-11T20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7"/>
    <d v="2011-10-28T22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8"/>
    <d v="2016-04-0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69"/>
    <d v="2010-05-15T17:19:5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0"/>
    <d v="2016-07-02T08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1"/>
    <d v="2012-05-05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2"/>
    <d v="2015-02-04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3"/>
    <d v="2016-07-18T09:31:46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4"/>
    <d v="2011-09-16T12:35:4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5"/>
    <d v="2012-03-05T12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6"/>
    <d v="2016-02-16T04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7"/>
    <d v="2014-01-23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8"/>
    <d v="2011-06-28T20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79"/>
    <d v="2014-06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x v="1680"/>
    <d v="2017-02-07T21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d v="2017-02-13T0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2"/>
    <d v="2017-03-14T13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3"/>
    <d v="2017-02-17T14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4"/>
    <d v="2017-02-22T0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5"/>
    <d v="2017-02-26T15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6"/>
    <d v="2017-03-07T20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7"/>
    <d v="2017-03-10T07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8"/>
    <d v="2017-02-14T17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89"/>
    <d v="2017-03-07T05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0"/>
    <d v="2017-03-01T11:50:08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1"/>
    <d v="2017-02-21T22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2"/>
    <d v="2017-03-09T17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3"/>
    <d v="2017-02-25T11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4"/>
    <d v="2017-03-06T19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d v="2017-03-01T2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6"/>
    <d v="2017-03-10T19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d v="2017-03-01T23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8"/>
    <d v="2017-03-12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699"/>
    <d v="2017-03-01T20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0"/>
    <d v="2014-12-16T10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1"/>
    <d v="2015-02-28T15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2"/>
    <d v="2015-07-02T01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3"/>
    <d v="2015-01-16T22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d v="2015-08-28T19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d v="2015-06-24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6"/>
    <d v="2016-02-27T12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d v="2016-03-22T15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8"/>
    <d v="2014-07-21T08:31:54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09"/>
    <d v="2015-12-03T09:11:2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0"/>
    <d v="2014-08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d v="2015-05-01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2"/>
    <d v="2014-09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3"/>
    <d v="2015-04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4"/>
    <d v="2015-03-01T00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5"/>
    <d v="2016-10-30T08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6"/>
    <d v="2016-03-31T18:33:58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7"/>
    <d v="2016-03-31T09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8"/>
    <d v="2014-08-18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19"/>
    <d v="2014-10-10T13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d v="2015-11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1"/>
    <d v="2016-02-25T18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2"/>
    <d v="2015-05-05T14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3"/>
    <d v="2014-09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4"/>
    <d v="2014-07-25T18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5"/>
    <d v="2014-05-29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6"/>
    <d v="2015-02-09T17:16:1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7"/>
    <d v="2015-09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d v="2016-04-10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d v="2015-09-24T21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d v="2015-05-28T16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d v="2015-11-17T11:24:41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d v="2016-09-01T11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3"/>
    <d v="2015-04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4"/>
    <d v="2016-07-08T14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5"/>
    <d v="2015-10-09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6"/>
    <d v="2015-06-20T17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7"/>
    <d v="2014-09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8"/>
    <d v="2016-03-06T15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d v="2015-06-16T14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0"/>
    <d v="2015-04-26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1"/>
    <d v="2016-12-06T16:02:5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17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09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4"/>
    <d v="2016-11-16T01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5"/>
    <d v="2016-10-24T23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6"/>
    <d v="2015-10-15T05:27:1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18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15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0"/>
    <d v="2015-02-17T13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1"/>
    <d v="2016-09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2"/>
    <d v="2016-02-20T12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3"/>
    <d v="2015-03-04T16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4"/>
    <d v="2015-09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5"/>
    <d v="2016-07-19T23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6"/>
    <d v="2016-12-29T14:51:23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17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8"/>
    <d v="2015-03-05T14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1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0"/>
    <d v="2015-07-24T08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1"/>
    <d v="2016-02-10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x v="1764"/>
    <d v="2014-07-14T18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d v="2014-08-04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7"/>
    <d v="2014-07-29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4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69"/>
    <d v="2014-09-09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18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2"/>
    <d v="2014-12-05T13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0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5"/>
    <d v="2014-09-23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7"/>
    <d v="2015-02-10T15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8"/>
    <d v="2016-08-03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79"/>
    <d v="2016-05-03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0"/>
    <d v="2016-08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1"/>
    <d v="2016-01-19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0:44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4"/>
    <d v="2014-09-14T22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08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6"/>
    <d v="2015-03-05T10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7"/>
    <d v="2014-10-0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8"/>
    <d v="2014-11-13T01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1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0"/>
    <d v="2014-11-30T12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3T19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2"/>
    <d v="2014-10-28T16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08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1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6"/>
    <d v="2016-11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2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8"/>
    <d v="2014-10-22T15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0"/>
    <d v="2015-11-13T10:51:08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06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2"/>
    <d v="2015-01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4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0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6"/>
    <d v="2014-08-28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16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09"/>
    <d v="2014-08-09T16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05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1"/>
    <d v="2016-06-03T02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d v="2014-07-09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3"/>
    <d v="2015-01-29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d v="2015-06-17T16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5"/>
    <d v="2016-06-27T16:01:43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0:53:2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d v="2015-03-04T0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8"/>
    <d v="2014-06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19"/>
    <d v="2015-03-01T2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0"/>
    <d v="2012-01-18T02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1"/>
    <d v="2013-12-26T14:07:4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2"/>
    <d v="2012-09-24T11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3"/>
    <d v="2013-12-18T16:59:27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4"/>
    <d v="2013-06-18T15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5"/>
    <d v="2014-01-18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6"/>
    <d v="2011-01-12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7"/>
    <d v="2014-04-07T16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8"/>
    <d v="2010-12-03T21:06:1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29"/>
    <d v="2014-01-25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0"/>
    <d v="2012-04-27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1"/>
    <d v="2011-02-02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2"/>
    <d v="2013-01-28T20:03:2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3"/>
    <d v="2014-12-15T18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4"/>
    <d v="2016-03-01T11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5"/>
    <d v="2013-01-31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6"/>
    <d v="2012-01-17T2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7"/>
    <d v="2011-09-02T13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8"/>
    <d v="2016-09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39"/>
    <d v="2013-04-17T21:18:3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0"/>
    <d v="2014-04-16T15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1"/>
    <d v="2015-01-27T10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2"/>
    <d v="2011-01-21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3"/>
    <d v="2011-05-03T18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4"/>
    <d v="2016-06-02T02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5"/>
    <d v="2012-11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6"/>
    <d v="2015-03-3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7"/>
    <d v="2011-05-28T13:54: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8"/>
    <d v="2012-09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49"/>
    <d v="2014-06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0"/>
    <d v="2014-07-07T16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1"/>
    <d v="2015-03-18T13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2"/>
    <d v="2012-09-24T20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3"/>
    <d v="2013-04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4"/>
    <d v="2013-11-22T07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5"/>
    <d v="2014-06-27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6"/>
    <d v="2014-08-13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7"/>
    <d v="2011-10-16T23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8"/>
    <d v="2011-08-23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59"/>
    <d v="2014-01-1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d v="2014-12-27T02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1"/>
    <d v="2017-01-20T06:49:34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2"/>
    <d v="2014-05-13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4"/>
    <d v="2016-10-02T03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5"/>
    <d v="2017-01-07T00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6"/>
    <d v="2016-10-06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3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d v="2016-12-04T19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3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3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1"/>
    <d v="2015-05-30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2"/>
    <d v="2015-06-09T09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3"/>
    <d v="2016-06-08T18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4"/>
    <d v="2016-06-07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d v="2014-05-17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d v="2015-01-30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d v="2014-05-13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8"/>
    <d v="2016-02-13T10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79"/>
    <d v="2016-03-01T08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0"/>
    <d v="2015-02-07T2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17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2"/>
    <d v="2012-03-09T17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3"/>
    <d v="2012-10-22T23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4"/>
    <d v="2012-07-08T21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16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6"/>
    <d v="2015-11-15T14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7"/>
    <d v="2010-05-01T00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8"/>
    <d v="2013-01-25T14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0"/>
    <d v="2010-06-06T14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1"/>
    <d v="2011-05-08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2"/>
    <d v="2011-03-30T17:36:25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3"/>
    <d v="2012-01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5"/>
    <d v="2012-03-13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09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7"/>
    <d v="2015-12-27T23:37:53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8"/>
    <d v="2015-02-23T17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899"/>
    <d v="2012-09-08T15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0"/>
    <d v="2015-04-22T08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1"/>
    <d v="2015-02-02T13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2"/>
    <d v="2016-11-28T13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3"/>
    <d v="2015-11-18T11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4"/>
    <d v="2014-08-08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5"/>
    <d v="2016-05-24T11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6"/>
    <d v="2014-05-08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7"/>
    <d v="2016-11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09"/>
    <d v="2015-09-17T18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0"/>
    <d v="2014-07-09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1"/>
    <d v="2015-05-05T00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2"/>
    <d v="2014-09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3"/>
    <d v="2014-10-16T23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4"/>
    <d v="2014-08-12T20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5"/>
    <d v="2016-10-13T12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7"/>
    <d v="2014-07-08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8"/>
    <d v="2015-04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19"/>
    <d v="2015-09-23T16:01:01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0"/>
    <d v="2012-06-14T00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1"/>
    <d v="2013-11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2"/>
    <d v="2011-08-17T15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3"/>
    <d v="2013-12-18T13:15:55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16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17:54:1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6"/>
    <d v="2012-02-21T15:40:39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7"/>
    <d v="2013-04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8"/>
    <d v="2011-05-23T19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29"/>
    <d v="2013-05-08T08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0"/>
    <d v="2012-05-08T16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7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3"/>
    <d v="2011-11-18T15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4"/>
    <d v="2014-05-14T17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16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6"/>
    <d v="2012-05-29T21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1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8"/>
    <d v="2013-02-08T18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07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2"/>
    <d v="2016-06-27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8T2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17:02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09:30:09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8"/>
    <d v="2014-06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x v="1949"/>
    <d v="2011-03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05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1"/>
    <d v="2013-09-09T09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1T23:47:45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3"/>
    <d v="2016-01-25T08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1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5"/>
    <d v="2015-03-04T17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18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15:17:4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59"/>
    <d v="2014-11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0"/>
    <d v="2012-08-26T23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1"/>
    <d v="2014-04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2"/>
    <d v="2014-08-12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3"/>
    <d v="2016-03-23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0T21:08:3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5"/>
    <d v="2014-07-15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6"/>
    <d v="2014-04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09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69"/>
    <d v="2013-02-18T2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07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1"/>
    <d v="2012-10-18T19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2"/>
    <d v="2016-06-28T12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3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3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5"/>
    <d v="2013-06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6"/>
    <d v="2015-11-03T00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0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06:02:26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08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0"/>
    <d v="2014-06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d v="2016-11-04T09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2"/>
    <d v="2016-08-10T19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3"/>
    <d v="2014-10-01T13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4"/>
    <d v="2016-07-04T11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5"/>
    <d v="2016-02-13T05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0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7"/>
    <d v="2015-07-21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8"/>
    <d v="2016-11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89"/>
    <d v="2016-01-28T23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0"/>
    <d v="2015-06-12T16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1"/>
    <d v="2015-01-18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d v="2015-11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d v="2016-10-07T19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4"/>
    <d v="2015-06-2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d v="2014-06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d v="2014-07-27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7"/>
    <d v="2014-06-16T21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06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1999"/>
    <d v="2015-12-07T17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0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1"/>
    <d v="2016-12-24T12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2"/>
    <d v="2010-06-17T22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4"/>
    <d v="2013-09-18T14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5"/>
    <d v="2014-10-29T07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6"/>
    <d v="2010-06-18T15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2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09"/>
    <d v="2016-07-19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3:36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1"/>
    <d v="2015-01-06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16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x v="2016"/>
    <d v="2012-02-21T20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8"/>
    <d v="2016-08-23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7T21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09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1"/>
    <d v="2016-05-12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2"/>
    <d v="2015-05-12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3"/>
    <d v="2012-07-09T18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4"/>
    <d v="2015-05-11T23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2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6"/>
    <d v="2015-02-13T14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17:03:26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8"/>
    <d v="2014-07-27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29"/>
    <d v="2012-10-30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0"/>
    <d v="2014-12-02T02:54:1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08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6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2T22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4"/>
    <d v="2015-11-03T10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5"/>
    <d v="2014-04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6"/>
    <d v="2013-10-31T00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1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05:32:05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17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07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1"/>
    <d v="2015-11-23T11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7T23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5"/>
    <d v="2013-04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16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0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07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49"/>
    <d v="2015-04-2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1"/>
    <d v="2016-01-05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2"/>
    <d v="2015-10-26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1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5"/>
    <d v="2013-03-18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06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3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09:27:3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59"/>
    <d v="2014-05-24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0"/>
    <d v="2016-12-0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1"/>
    <d v="2016-02-23T04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2"/>
    <d v="2016-04-12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3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5"/>
    <d v="2014-07-24T13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6"/>
    <d v="2015-04-21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x v="2067"/>
    <d v="2016-09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x v="2068"/>
    <d v="2015-12-02T18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0"/>
    <d v="2016-08-18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2"/>
    <d v="2015-03-24T11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3"/>
    <d v="2016-04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1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6"/>
    <d v="2015-04-08T20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7"/>
    <d v="2016-11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8"/>
    <d v="2015-05-26T12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79"/>
    <d v="2015-10-12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4T22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4T21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2"/>
    <d v="2012-05-05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4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4"/>
    <d v="2012-06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5"/>
    <d v="2011-11-13T11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6"/>
    <d v="2011-08-08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7"/>
    <d v="2010-08-05T12:09:12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8"/>
    <d v="2013-06-27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0"/>
    <d v="2011-01-12T02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15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0T19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4"/>
    <d v="2011-08-03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5"/>
    <d v="2012-10-10T13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6"/>
    <d v="2011-10-02T09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7"/>
    <d v="2012-02-06T21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2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15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0"/>
    <d v="2011-12-14T22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1"/>
    <d v="2011-04-05T15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3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3"/>
    <d v="2013-04-29T20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4"/>
    <d v="2014-11-08T13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5"/>
    <d v="2012-12-27T00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x v="2106"/>
    <d v="2014-10-22T12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7"/>
    <d v="2012-08-13T23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2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09"/>
    <d v="2014-04-30T11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0"/>
    <d v="2011-06-08T23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1"/>
    <d v="2013-04-01T17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2"/>
    <d v="2014-08-19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3"/>
    <d v="2010-10-07T14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4"/>
    <d v="2011-01-20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6"/>
    <d v="2015-10-12T20:25:4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15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8"/>
    <d v="2012-07-16T22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19"/>
    <d v="2013-11-13T18:08:56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0"/>
    <d v="2016-12-12T12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2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  <d v="2010-01-20T05:11:47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3"/>
    <d v="2010-10-12T19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4"/>
    <d v="2015-07-05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5"/>
    <d v="2014-11-08T18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07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7"/>
    <d v="2014-07-23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8"/>
    <d v="2016-02-08T19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29"/>
    <d v="2014-07-11T21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0"/>
    <d v="2015-06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1"/>
    <d v="2014-01-04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2"/>
    <d v="2011-03-16T21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3"/>
    <d v="2013-03-28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4"/>
    <d v="2012-09-04T18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3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7"/>
    <d v="2013-10-09T19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8"/>
    <d v="2016-10-04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39"/>
    <d v="2012-12-12T15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d v="2014-10-15T00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2"/>
    <d v="2010-06-03T16:16:5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3"/>
    <d v="2013-08-13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0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5"/>
    <d v="2016-01-28T11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2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  <d v="2015-03-03T12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d v="2010-06-25T19:35:56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49"/>
    <d v="2016-06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1"/>
    <d v="2014-02-13T14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2"/>
    <d v="2014-12-01T16:51:58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3"/>
    <d v="2014-01-08T10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4"/>
    <d v="2016-03-01T12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5"/>
    <d v="2013-08-02T15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6"/>
    <d v="2016-11-20T18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x v="2157"/>
    <d v="2012-12-21T15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8"/>
    <d v="2011-06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59"/>
    <d v="2012-04-19T12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0"/>
    <d v="2015-08-24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1"/>
    <d v="2014-06-23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2"/>
    <d v="2015-04-17T16:35:2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3"/>
    <d v="2016-05-25T12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4"/>
    <d v="2016-03-09T11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5"/>
    <d v="2014-10-21T15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6"/>
    <d v="2012-08-31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x v="2167"/>
    <d v="2017-01-10T09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8"/>
    <d v="2017-02-27T11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69"/>
    <d v="2015-07-13T13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0"/>
    <d v="2015-05-17T17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1"/>
    <d v="2015-03-19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2"/>
    <d v="2013-08-09T11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3"/>
    <d v="2016-04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4"/>
    <d v="2016-07-13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5"/>
    <d v="2015-04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6"/>
    <d v="2016-05-12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7"/>
    <d v="2016-12-19T10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8"/>
    <d v="2015-03-11T23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79"/>
    <d v="2015-10-02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6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3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1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3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5"/>
    <d v="2016-08-01T09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0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09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8"/>
    <d v="2016-04-07T13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89"/>
    <d v="2016-02-17T10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15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4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3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3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06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6"/>
    <d v="2015-01-29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7"/>
    <d v="2015-10-15T07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0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0"/>
    <d v="2013-01-02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2"/>
    <d v="2015-08-25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1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6T23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16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06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6T20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0"/>
    <d v="2014-03-18T13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1"/>
    <d v="2013-10-01T12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  <d v="2015-04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4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2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5"/>
    <d v="2015-07-09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3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4:29:43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8"/>
    <d v="2015-07-20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0"/>
    <d v="2016-03-23T11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1"/>
    <d v="2011-12-29T13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2"/>
    <d v="2015-05-28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3"/>
    <d v="2016-10-01T11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x v="2225"/>
    <d v="2016-01-12T14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4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0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29"/>
    <d v="2014-03-26T16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0"/>
    <d v="2013-05-29T16:51:4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4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2"/>
    <d v="2015-11-23T04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4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6T19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6"/>
    <d v="2014-10-02T19:04:43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09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18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4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08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3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4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2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4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16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1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49"/>
    <d v="2016-11-02T19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0"/>
    <d v="2014-07-2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0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0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17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17:28:49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4T19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2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09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08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15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15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4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7"/>
    <d v="2017-02-09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1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15:51:53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0"/>
    <d v="2016-11-09T19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1"/>
    <d v="2015-11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2"/>
    <d v="2017-02-15T08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5"/>
    <d v="2013-12-06T10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1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2:01:0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4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0"/>
    <d v="2011-05-24T01:51:37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1"/>
    <d v="2015-11-14T23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2"/>
    <d v="2012-03-09T2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x v="2283"/>
    <d v="2011-02-11T14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4"/>
    <d v="2012-05-29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5"/>
    <d v="2013-08-08T18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6"/>
    <d v="2014-06-02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7"/>
    <d v="2012-06-07T14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8"/>
    <d v="2013-10-24T18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89"/>
    <d v="2009-09-14T01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0"/>
    <d v="2012-03-19T18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1"/>
    <d v="2012-03-19T11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2"/>
    <d v="2012-08-30T11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3"/>
    <d v="2012-12-21T12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4"/>
    <d v="2012-12-27T17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5"/>
    <d v="2012-01-19T12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6"/>
    <d v="2012-02-08T20:00:49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7"/>
    <d v="2014-02-24T15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8"/>
    <d v="2011-01-21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299"/>
    <d v="2012-06-14T12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0"/>
    <d v="2013-05-21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15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2T21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x v="1254"/>
    <d v="2010-11-20T14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3"/>
    <d v="2014-07-14T11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8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4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6"/>
    <d v="2014-07-31T18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x v="2307"/>
    <d v="2013-02-02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4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6T19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0:11:18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1"/>
    <d v="2012-04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2"/>
    <d v="2012-05-08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3"/>
    <d v="2012-04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2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5"/>
    <d v="2010-01-14T08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6"/>
    <d v="2009-08-25T10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7"/>
    <d v="2013-11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18"/>
    <d v="2014-02-26T14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19"/>
    <d v="2017-03-05T0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0"/>
    <d v="2017-03-10T16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1"/>
    <d v="2017-03-13T13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16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3"/>
    <d v="2017-02-27T19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4"/>
    <d v="2017-03-09T19:49:08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6"/>
    <d v="2015-05-15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7"/>
    <d v="2014-06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28"/>
    <d v="2015-11-24T16:35:4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29"/>
    <d v="2014-07-18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0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2"/>
    <d v="2014-10-06T11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17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6"/>
    <d v="2014-05-30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7"/>
    <d v="2016-11-18T14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38"/>
    <d v="2016-09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39"/>
    <d v="2015-06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0"/>
    <d v="2014-09-15T11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1"/>
    <d v="2015-11-19T14:48:25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2"/>
    <d v="2016-05-25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3"/>
    <d v="2015-02-24T19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4"/>
    <d v="2016-09-02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5"/>
    <d v="2016-07-26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6"/>
    <d v="2015-12-22T17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d v="2015-07-13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8"/>
    <d v="2016-12-04T15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49"/>
    <d v="2015-03-30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0"/>
    <d v="2015-04-07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1"/>
    <d v="2015-04-09T11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2"/>
    <d v="2014-11-11T12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3"/>
    <d v="2015-04-02T17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4"/>
    <d v="2015-05-06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d v="2015-09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6"/>
    <d v="2014-12-05T17:20:3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7"/>
    <d v="2015-06-04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58"/>
    <d v="2016-01-08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59"/>
    <d v="2016-04-06T15:36:48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  <x v="2360"/>
    <d v="2014-11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1"/>
    <d v="2015-11-13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2"/>
    <d v="2015-09-01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3"/>
    <d v="2015-12-08T12:40:2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4"/>
    <d v="2015-09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5"/>
    <d v="2016-02-25T18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6"/>
    <d v="2015-02-28T12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7"/>
    <d v="2016-01-11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68"/>
    <d v="2014-11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69"/>
    <d v="2015-05-26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0"/>
    <d v="2015-03-24T20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1"/>
    <d v="2015-07-30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2"/>
    <d v="2015-01-13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3"/>
    <d v="2016-08-10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4"/>
    <d v="2015-11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5"/>
    <d v="2016-10-26T15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6"/>
    <d v="2015-07-27T19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7"/>
    <d v="2015-08-20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78"/>
    <d v="2015-09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79"/>
    <d v="2015-03-11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0"/>
    <d v="2015-07-09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1"/>
    <d v="2015-01-22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2"/>
    <d v="2014-10-14T20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3"/>
    <d v="2015-07-06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4"/>
    <d v="2014-11-11T15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5"/>
    <d v="2016-06-07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6"/>
    <d v="2014-12-16T15:29:1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7"/>
    <d v="2015-06-24T10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8"/>
    <d v="2014-11-25T01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89"/>
    <d v="2015-03-01T14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0"/>
    <d v="2015-09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1"/>
    <d v="2015-07-09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2"/>
    <d v="2015-01-27T03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3"/>
    <d v="2016-12-12T21:54:4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4"/>
    <d v="2015-09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5"/>
    <d v="2014-12-03T16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6"/>
    <d v="2015-06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7"/>
    <d v="2014-11-13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8"/>
    <d v="2016-03-15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4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0"/>
    <d v="2015-04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16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d v="2015-12-03T19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3"/>
    <d v="2016-08-1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4"/>
    <d v="2014-12-09T21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08:48:48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6"/>
    <d v="2014-10-06T22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7"/>
    <d v="2015-07-19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d v="2015-08-08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d v="2016-10-12T12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4-30T21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2"/>
    <d v="2015-07-13T11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4"/>
    <d v="2015-01-15T12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d v="2014-07-11T16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6"/>
    <d v="2015-01-23T15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d v="2014-12-20T12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0T19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19"/>
    <d v="2015-01-22T11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0"/>
    <d v="2015-02-09T12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1"/>
    <d v="2014-12-01T11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2"/>
    <d v="2014-09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3"/>
    <d v="2016-05-12T16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d v="2015-06-08T23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5"/>
    <d v="2016-02-12T02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6"/>
    <d v="2015-02-10T13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7"/>
    <d v="2016-12-30T16:06:06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28"/>
    <d v="2016-01-12T22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29"/>
    <d v="2016-04-28T21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0"/>
    <d v="2015-02-06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d v="2016-01-28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2"/>
    <d v="2015-06-24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3"/>
    <d v="2015-09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4"/>
    <d v="2015-11-30T09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d v="2015-01-27T18:09:48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6"/>
    <d v="2015-10-08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d v="2015-09-18T14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38"/>
    <d v="2016-01-14T16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39"/>
    <d v="2015-07-01T22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1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2"/>
    <d v="2016-04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3"/>
    <d v="2015-08-26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4"/>
    <d v="2016-10-27T09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5"/>
    <d v="2016-10-11T06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6"/>
    <d v="2016-08-25T02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7"/>
    <d v="2014-10-30T22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48"/>
    <d v="2014-09-19T20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49"/>
    <d v="2017-02-13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0"/>
    <d v="2015-11-30T15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2"/>
    <d v="2017-02-03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3"/>
    <d v="2016-03-23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09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6"/>
    <d v="2016-05-05T15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7"/>
    <d v="2016-02-07T10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29T23:29:27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1837"/>
    <d v="2011-08-28T19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59"/>
    <d v="2012-06-28T23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0"/>
    <d v="2013-03-07T21:40:25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1"/>
    <d v="2015-09-01T16:36:37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3"/>
    <d v="2013-04-08T21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4"/>
    <d v="2012-04-26T15:58:51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x v="2465"/>
    <d v="2012-09-21T22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68"/>
    <d v="2011-12-16T18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4T21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0"/>
    <d v="2012-10-11T12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1"/>
    <d v="2010-08-26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2"/>
    <d v="2010-05-12T01:54:1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2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5"/>
    <d v="2012-12-14T17:48:3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2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77"/>
    <d v="2015-08-11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79"/>
    <d v="2011-06-17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0"/>
    <d v="2012-03-02T13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2"/>
    <d v="2011-09-07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5"/>
    <d v="2011-10-17T10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6"/>
    <d v="2013-04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87"/>
    <d v="2012-04-24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88"/>
    <d v="2010-12-30T15:08:34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89"/>
    <d v="2012-04-25T18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4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x v="2491"/>
    <d v="2012-04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2"/>
    <d v="2012-05-07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3"/>
    <d v="2013-02-22T18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4"/>
    <d v="2011-07-06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5"/>
    <d v="2015-01-13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6"/>
    <d v="2012-11-13T10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499"/>
    <d v="2014-08-07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d v="2016-05-08T16:35:08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d v="2014-10-15T19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d v="2015-02-11T2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3"/>
    <d v="2015-09-11T02:07:49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d v="2015-04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d v="2014-07-15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4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07"/>
    <d v="2015-03-15T18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d v="2016-01-02T05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d v="2014-11-28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d v="2016-12-27T19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1"/>
    <d v="2014-08-03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2"/>
    <d v="2015-01-23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d v="2014-10-30T10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4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d v="2014-10-14T11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6"/>
    <d v="2014-06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d v="2016-08-30T09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08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18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4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2"/>
    <d v="2012-05-29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3"/>
    <d v="2014-11-09T21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3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x v="2525"/>
    <d v="2015-08-01T15:01:43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8T2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15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1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3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1"/>
    <d v="2009-11-10T11:48:32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2"/>
    <d v="2014-10-31T13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3"/>
    <d v="2013-07-08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4"/>
    <d v="2011-06-02T10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x v="2535"/>
    <d v="2013-01-24T07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16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39"/>
    <d v="2013-08-23T05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1T21:34:58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2T22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3"/>
    <d v="2013-09-07T15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3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0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3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47"/>
    <d v="2015-08-12T10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1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49"/>
    <d v="2017-02-03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2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1"/>
    <d v="2015-04-30T20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18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2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15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6"/>
    <d v="2011-10-13T15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57"/>
    <d v="2015-02-04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d v="2015-09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59"/>
    <d v="2016-08-12T07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d v="2015-05-30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d v="2014-07-0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2"/>
    <d v="2016-03-11T10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d v="2014-07-22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4"/>
    <d v="2015-03-24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5"/>
    <d v="2016-08-02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6"/>
    <d v="2015-08-17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67"/>
    <d v="2017-01-09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68"/>
    <d v="2016-03-20T03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d v="2015-03-13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d v="2014-07-09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d v="2016-04-27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d v="2014-12-12T21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d v="2015-02-24T19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d v="2014-07-10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d v="2015-08-21T19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6"/>
    <d v="2014-07-17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77"/>
    <d v="2015-04-16T02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78"/>
    <d v="2015-10-17T10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79"/>
    <d v="2016-09-29T18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0"/>
    <d v="2015-01-15T13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d v="2015-05-15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2"/>
    <d v="2014-06-05T18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3"/>
    <d v="2015-11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5"/>
    <d v="2015-02-07T11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6"/>
    <d v="2016-02-22T07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d v="2016-01-19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88"/>
    <d v="2016-01-13T16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89"/>
    <d v="2014-09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d v="2015-03-26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1"/>
    <d v="2014-07-08T18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2"/>
    <d v="2017-01-25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4"/>
    <d v="2016-05-20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5"/>
    <d v="2015-08-24T15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6"/>
    <d v="2014-06-19T13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16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16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599"/>
    <d v="2014-10-03T12:56:08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0"/>
    <d v="2013-12-09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29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2"/>
    <d v="2016-05-18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15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4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0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16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3:03:3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8T22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2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06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15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6"/>
    <d v="2015-09-26T16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17"/>
    <d v="2015-09-03T23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0"/>
    <d v="2016-11-18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1"/>
    <d v="2012-08-2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4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3"/>
    <d v="2015-05-04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4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18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6"/>
    <d v="2015-04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2T21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28"/>
    <d v="2015-08-01T23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3T20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4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1"/>
    <d v="2016-08-30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17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09:45:14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16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37"/>
    <d v="2015-04-08T22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38"/>
    <d v="2014-08-29T14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d v="2016-06-15T00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08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15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3"/>
    <d v="2015-07-15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4"/>
    <d v="2016-02-08T12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5"/>
    <d v="2015-12-03T18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0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0"/>
    <d v="2015-02-20T09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15:47:2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1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17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16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8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57"/>
    <d v="2013-09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58"/>
    <d v="2015-07-22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09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4T19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1"/>
    <d v="2015-03-20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3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17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4"/>
    <d v="2015-09-28T09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5"/>
    <d v="2015-11-10T19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66"/>
    <d v="2014-06-30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2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16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07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0"/>
    <d v="2016-06-08T10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15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3"/>
    <d v="2014-06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4"/>
    <d v="2015-08-25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5"/>
    <d v="2015-01-28T19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76"/>
    <d v="2016-03-07T0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77"/>
    <d v="2014-06-15T16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78"/>
    <d v="2014-10-20T15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79"/>
    <d v="2015-01-30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0"/>
    <d v="2014-06-30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1"/>
    <d v="2015-02-26T11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d v="2014-09-10T18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d v="2015-05-30T10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3T21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5"/>
    <d v="2016-06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86"/>
    <d v="2015-04-18T21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87"/>
    <d v="2015-03-26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88"/>
    <d v="2015-02-23T0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89"/>
    <d v="2014-07-13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0"/>
    <d v="2014-08-26T22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2T2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2"/>
    <d v="2014-11-21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17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4"/>
    <d v="2014-05-28T16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d v="2014-07-09T16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696"/>
    <d v="2014-08-19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3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698"/>
    <d v="2017-03-06T14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699"/>
    <d v="2017-01-21T11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15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1"/>
    <d v="2017-02-07T16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2"/>
    <d v="2014-09-17T02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3:47:2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4"/>
    <d v="2016-05-22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5"/>
    <d v="2016-08-29T22:35:41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06"/>
    <d v="2014-07-08T00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07"/>
    <d v="2014-05-21T12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6T20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09"/>
    <d v="2015-11-14T10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0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x v="2712"/>
    <d v="2015-09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3"/>
    <d v="2014-10-22T16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4"/>
    <d v="2016-04-05T09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5"/>
    <d v="2016-02-17T19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16"/>
    <d v="2016-10-12T06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17"/>
    <d v="2013-08-07T08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18"/>
    <d v="2016-11-30T15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15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0"/>
    <d v="2015-07-14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2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2"/>
    <d v="2016-03-23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3"/>
    <d v="2015-07-13T11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4"/>
    <d v="2015-11-25T09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5"/>
    <d v="2015-04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07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28"/>
    <d v="2013-04-25T14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29"/>
    <d v="2015-02-09T0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0"/>
    <d v="2016-09-13T11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1"/>
    <d v="2013-02-10T21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2"/>
    <d v="2014-03-24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3"/>
    <d v="2013-12-03T17:01:2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4"/>
    <d v="2016-09-06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16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36"/>
    <d v="2015-02-09T19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37"/>
    <d v="2014-09-29T10:46:42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d v="2016-09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29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2"/>
    <d v="2014-07-30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3"/>
    <d v="2012-05-15T10:33:1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4"/>
    <d v="2016-08-03T12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5"/>
    <d v="2015-03-05T14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d v="2012-06-18T16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d v="2014-04-18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48"/>
    <d v="2011-11-0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49"/>
    <d v="2012-07-27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d v="2014-08-12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16:36: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3"/>
    <d v="2016-07-22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4"/>
    <d v="2016-09-26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5"/>
    <d v="2016-06-03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d v="2013-05-21T06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57"/>
    <d v="2012-12-03T20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8T19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59"/>
    <d v="2013-04-09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0"/>
    <d v="2012-05-01T02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d v="2012-10-12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2"/>
    <d v="2011-07-12T11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3"/>
    <d v="2015-06-17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09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5"/>
    <d v="2014-04-16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66"/>
    <d v="2014-02-16T11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d v="2012-12-14T07:45:4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d v="2013-09-20T15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0"/>
    <d v="2013-02-05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1"/>
    <d v="2011-11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3"/>
    <d v="2015-06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4"/>
    <d v="2014-07-26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5"/>
    <d v="2015-10-23T09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d v="2017-02-08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77"/>
    <d v="2015-01-14T17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78"/>
    <d v="2015-01-22T17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79"/>
    <d v="2015-04-09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0"/>
    <d v="2014-10-08T13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1"/>
    <d v="2016-07-06T23:32:47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2"/>
    <d v="2014-06-25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3"/>
    <d v="2014-06-17T23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4"/>
    <d v="2016-06-29T11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5"/>
    <d v="2015-02-20T19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86"/>
    <d v="2015-01-12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87"/>
    <d v="2016-08-09T16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88"/>
    <d v="2015-06-28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89"/>
    <d v="2015-06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0"/>
    <d v="2016-02-16T11:35:59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1"/>
    <d v="2014-05-21T07:37:2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2"/>
    <d v="2014-06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x v="2793"/>
    <d v="2014-06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4"/>
    <d v="2015-07-16T11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5"/>
    <d v="2016-05-17T01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796"/>
    <d v="2014-11-05T08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797"/>
    <d v="2014-09-18T00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799"/>
    <d v="2015-06-02T20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0"/>
    <d v="2014-08-30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1"/>
    <d v="2015-07-28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2"/>
    <d v="2015-06-30T01:24:5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3"/>
    <d v="2015-05-30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4"/>
    <d v="2015-07-23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5"/>
    <d v="2016-03-22T06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06"/>
    <d v="2014-04-29T22:21:04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07"/>
    <d v="2015-01-24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08"/>
    <d v="2015-02-19T12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0"/>
    <d v="2015-04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1"/>
    <d v="2016-07-08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06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3"/>
    <d v="2015-01-19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4"/>
    <d v="2015-09-0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5"/>
    <d v="2015-05-15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16"/>
    <d v="2016-02-01T09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17"/>
    <d v="2014-08-24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18"/>
    <d v="2015-02-25T11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19"/>
    <d v="2015-03-03T19:16:4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0"/>
    <d v="2015-05-12T01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1"/>
    <d v="2015-11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2"/>
    <d v="2015-06-15T19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3"/>
    <d v="2016-05-04T11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4"/>
    <d v="2015-09-07T01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5"/>
    <d v="2016-05-05T05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26"/>
    <d v="2014-04-29T15:09:08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x v="2828"/>
    <d v="2014-10-26T12:01:34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29"/>
    <d v="2015-09-20T22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0"/>
    <d v="2015-01-15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1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1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3"/>
    <d v="2015-10-30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4"/>
    <d v="2014-07-22T09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0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36"/>
    <d v="2015-02-24T19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37"/>
    <d v="2015-10-14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38"/>
    <d v="2014-05-25T17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39"/>
    <d v="2016-05-02T12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0"/>
    <d v="2016-12-05T08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1"/>
    <d v="2015-04-08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2"/>
    <d v="2015-04-14T11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3"/>
    <d v="2016-03-24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4"/>
    <d v="2015-04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5"/>
    <d v="2016-03-24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46"/>
    <d v="2014-08-06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d v="2016-01-20T19:03:49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48"/>
    <d v="2014-05-21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49"/>
    <d v="2014-07-15T23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0"/>
    <d v="2015-04-1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1"/>
    <d v="2015-12-31T19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2"/>
    <d v="2015-06-09T19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3"/>
    <d v="2016-12-22T17:04:55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4"/>
    <d v="2014-11-11T08:04:55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5"/>
    <d v="2015-08-17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56"/>
    <d v="2016-04-20T14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57"/>
    <d v="2015-09-10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59"/>
    <d v="2014-07-11T11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0"/>
    <d v="2015-06-17T09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1"/>
    <d v="2014-11-06T21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2"/>
    <d v="2016-09-14T17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3"/>
    <d v="2016-06-09T23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5"/>
    <d v="2016-06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66"/>
    <d v="2014-04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67"/>
    <d v="2014-12-01T12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68"/>
    <d v="2015-04-20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69"/>
    <d v="2014-12-29T14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0"/>
    <d v="2016-12-18T15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1"/>
    <d v="2016-04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d v="2015-06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3"/>
    <d v="2016-10-29T17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4"/>
    <d v="2015-05-04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5"/>
    <d v="2015-12-21T12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76"/>
    <d v="2015-07-07T16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77"/>
    <d v="2014-10-04T09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78"/>
    <d v="2016-04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79"/>
    <d v="2016-01-01T16:40:37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0"/>
    <d v="2014-11-05T12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1"/>
    <d v="2015-02-11T2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2"/>
    <d v="2015-09-14T10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3"/>
    <d v="2014-12-12T05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4"/>
    <d v="2014-10-10T07:50:4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5"/>
    <d v="2014-07-30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86"/>
    <d v="2014-07-11T12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87"/>
    <d v="2016-02-15T16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2:08:24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89"/>
    <d v="2014-11-10T13:33:15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0"/>
    <d v="2015-02-02T18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1"/>
    <d v="2014-06-21T08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2"/>
    <d v="2016-11-27T16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3"/>
    <d v="2015-09-11T10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4"/>
    <d v="2015-10-0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5"/>
    <d v="2016-05-24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896"/>
    <d v="2014-07-10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897"/>
    <d v="2014-12-09T16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898"/>
    <d v="2015-07-25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899"/>
    <d v="2015-07-10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0"/>
    <d v="2014-10-28T18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1"/>
    <d v="2016-08-23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2"/>
    <d v="2015-07-14T10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3"/>
    <d v="2016-03-15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4"/>
    <d v="2016-05-09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5"/>
    <d v="2014-10-17T01:23:2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06"/>
    <d v="2015-04-13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07"/>
    <d v="2015-05-18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08"/>
    <d v="2015-12-15T22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09"/>
    <d v="2014-07-08T17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0"/>
    <d v="2015-01-13T16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1"/>
    <d v="2016-02-15T04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2"/>
    <d v="2014-04-26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3"/>
    <d v="2015-08-29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4"/>
    <d v="2015-10-01T10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5"/>
    <d v="2014-07-06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16"/>
    <d v="2015-02-23T14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17"/>
    <d v="2014-08-26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18"/>
    <d v="2015-04-03T15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19"/>
    <d v="2015-01-08T22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0"/>
    <d v="2015-04-09T08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1"/>
    <d v="2014-08-12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2"/>
    <d v="2015-02-09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1:03:49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4"/>
    <d v="2016-02-03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26"/>
    <d v="2015-04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27"/>
    <d v="2014-08-21T01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28"/>
    <d v="2015-01-20T22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29"/>
    <d v="2016-05-05T17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0"/>
    <d v="2014-05-16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09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2"/>
    <d v="2014-09-30T10:37:03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3"/>
    <d v="2014-06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4"/>
    <d v="2014-12-31T11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5"/>
    <d v="2014-07-25T14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36"/>
    <d v="2014-12-09T13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37"/>
    <d v="2015-01-30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38"/>
    <d v="2015-11-26T14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d v="2015-03-13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0"/>
    <d v="2015-05-08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d v="2015-04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2"/>
    <d v="2016-07-16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08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4"/>
    <d v="2015-04-03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5"/>
    <d v="2015-10-20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d v="2015-12-24T03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47"/>
    <d v="2014-08-21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48"/>
    <d v="2016-09-15T11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49"/>
    <d v="2015-09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d v="2017-02-24T09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1"/>
    <d v="2015-05-17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3"/>
    <d v="2015-01-26T19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d v="2016-03-09T13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d v="2016-05-07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d v="2014-08-12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57"/>
    <d v="2015-02-26T00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58"/>
    <d v="2015-02-01T00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59"/>
    <d v="2015-06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16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1"/>
    <d v="2015-06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2"/>
    <d v="2015-08-17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3"/>
    <d v="2015-02-06T2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4"/>
    <d v="2016-08-03T07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5"/>
    <d v="2015-04-03T13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66"/>
    <d v="2014-06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67"/>
    <d v="2014-08-01T10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68"/>
    <d v="2016-11-19T21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69"/>
    <d v="2015-12-03T14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0"/>
    <d v="2014-08-28T20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1"/>
    <d v="2014-10-29T11:24:46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2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3"/>
    <d v="2015-01-22T16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4"/>
    <d v="2014-10-10T10:22:27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5"/>
    <d v="2014-12-20T14:47:03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76"/>
    <d v="2015-08-03T16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78"/>
    <d v="2016-01-12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79"/>
    <d v="2014-09-12T10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0"/>
    <d v="2016-07-25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1"/>
    <d v="2016-10-11T18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2"/>
    <d v="2016-03-02T07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3"/>
    <d v="2016-09-14T02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4"/>
    <d v="2016-05-21T03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5"/>
    <d v="2015-11-28T19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86"/>
    <d v="2015-12-03T08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88"/>
    <d v="2016-09-09T13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89"/>
    <d v="2016-01-21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0"/>
    <d v="2014-09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1"/>
    <d v="2016-12-20T10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3"/>
    <d v="2017-02-09T12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4"/>
    <d v="2014-05-18T23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807"/>
    <d v="2017-02-14T12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2995"/>
    <d v="2017-01-17T14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2996"/>
    <d v="2016-06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15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2999"/>
    <d v="2014-10-16T16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1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1"/>
    <d v="2014-11-14T13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2"/>
    <d v="2015-04-04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0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4"/>
    <d v="2014-10-27T08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05"/>
    <d v="2014-12-23T14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06"/>
    <d v="2015-11-26T06:15:1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07"/>
    <d v="2015-01-2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08"/>
    <d v="2015-05-22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09"/>
    <d v="2014-10-07T21:58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0"/>
    <d v="2014-05-26T12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1"/>
    <d v="2014-05-19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2"/>
    <d v="2014-07-21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2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4"/>
    <d v="2014-04-29T15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15"/>
    <d v="2015-06-15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09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17"/>
    <d v="2016-07-13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18"/>
    <d v="2015-04-27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19"/>
    <d v="2012-09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0"/>
    <d v="2014-05-02T07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1"/>
    <d v="2017-02-17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2"/>
    <d v="2015-02-18T11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3"/>
    <d v="2016-07-16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2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25"/>
    <d v="2015-08-17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26"/>
    <d v="2016-08-15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27"/>
    <d v="2015-08-11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28"/>
    <d v="2016-07-18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29"/>
    <d v="2016-10-01T07:50:55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0"/>
    <d v="2013-04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1"/>
    <d v="2013-07-11T13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2"/>
    <d v="2010-07-19T16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3"/>
    <d v="2016-01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4"/>
    <d v="2013-12-02T14:03:58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35"/>
    <d v="2015-06-22T14:00:21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15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37"/>
    <d v="2015-09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38"/>
    <d v="2015-03-19T20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0"/>
    <d v="2014-07-22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4:16:2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2"/>
    <d v="2016-03-14T18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3"/>
    <d v="2014-12-02T16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4"/>
    <d v="2015-05-14T19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45"/>
    <d v="2016-04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47"/>
    <d v="2015-04-28T11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48"/>
    <d v="2014-08-11T13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d v="2015-01-23T14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0"/>
    <d v="2014-11-10T17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d v="2014-07-31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d v="2016-03-04T10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3"/>
    <d v="2016-03-31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4"/>
    <d v="2014-07-09T17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1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d v="2014-07-14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57"/>
    <d v="2015-09-01T07:51:3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17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59"/>
    <d v="2015-10-21T22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0"/>
    <d v="2014-07-04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2"/>
    <d v="2015-08-10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3"/>
    <d v="2015-09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4"/>
    <d v="2014-11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65"/>
    <d v="2016-11-16T12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2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67"/>
    <d v="2016-10-15T11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1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69"/>
    <d v="2016-02-09T08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0"/>
    <d v="2016-06-29T21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1"/>
    <d v="2015-08-10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2"/>
    <d v="2017-01-31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3"/>
    <d v="2015-01-26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4"/>
    <d v="2015-02-20T12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75"/>
    <d v="2014-10-27T19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76"/>
    <d v="2015-08-20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d v="2015-10-16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78"/>
    <d v="2014-08-02T08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2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0"/>
    <d v="2015-08-30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1"/>
    <d v="2015-06-18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2"/>
    <d v="2016-10-21T22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3"/>
    <d v="2014-12-08T08:44:0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4"/>
    <d v="2016-06-07T08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4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86"/>
    <d v="2016-07-15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87"/>
    <d v="2015-09-08T09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2806"/>
    <d v="2014-05-01T16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88"/>
    <d v="2015-07-22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89"/>
    <d v="2016-06-0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1"/>
    <d v="2016-09-16T07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4:00:49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3"/>
    <d v="2016-01-12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094"/>
    <d v="2014-09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095"/>
    <d v="2015-06-16T04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3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097"/>
    <d v="2015-04-12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098"/>
    <d v="2015-01-02T16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2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0"/>
    <d v="2015-08-25T05:17:5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4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2"/>
    <d v="2015-02-27T11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3T22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04"/>
    <d v="2017-01-09T19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05"/>
    <d v="2014-09-03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06"/>
    <d v="2016-09-0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d v="2014-07-23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09"/>
    <d v="2016-05-06T05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0"/>
    <d v="2015-03-18T07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1"/>
    <d v="2016-05-19T03:59:2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2"/>
    <d v="2016-06-13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3"/>
    <d v="2015-02-24T2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14"/>
    <d v="2016-03-06T17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15"/>
    <d v="2014-07-28T11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16"/>
    <d v="2016-11-04T17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18"/>
    <d v="2014-12-04T13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d v="2015-12-07T23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0"/>
    <d v="2016-02-26T19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d v="2015-01-30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4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3"/>
    <d v="2017-03-09T15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24"/>
    <d v="2017-03-14T10:21:56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25"/>
    <d v="2017-03-09T08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26"/>
    <d v="2017-02-20T03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27"/>
    <d v="2017-02-22T08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28"/>
    <d v="2017-03-06T12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29"/>
    <d v="2017-03-12T22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0"/>
    <d v="2017-02-23T06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1"/>
    <d v="2017-03-13T16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2"/>
    <d v="2017-03-15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3"/>
    <d v="2017-02-19T01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34"/>
    <d v="2017-03-08T12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35"/>
    <d v="2017-03-06T13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36"/>
    <d v="2017-02-17T07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37"/>
    <d v="2017-03-14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38"/>
    <d v="2017-03-02T07:55:0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39"/>
    <d v="2017-01-26T19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0"/>
    <d v="2017-03-02T11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1"/>
    <d v="2014-09-27T18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2"/>
    <d v="2014-09-09T10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3"/>
    <d v="2012-11-12T19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44"/>
    <d v="2010-10-27T01:20:03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45"/>
    <d v="2014-08-11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46"/>
    <d v="2013-10-03T15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47"/>
    <d v="2011-03-30T22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48"/>
    <d v="2012-03-02T16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0"/>
    <d v="2012-04-27T17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1"/>
    <d v="2014-07-09T13:55:05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2"/>
    <d v="2013-06-22T15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3"/>
    <d v="2011-12-06T20:36:01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54"/>
    <d v="2014-07-21T01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55"/>
    <d v="2014-09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56"/>
    <d v="2014-06-09T11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58"/>
    <d v="2014-05-07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73"/>
    <d v="2011-04-10T22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1:35:5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0"/>
    <d v="2014-07-18T23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1"/>
    <d v="2014-05-12T21:32:33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2"/>
    <d v="2013-11-13T12:42:41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63"/>
    <d v="2014-05-29T20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64"/>
    <d v="2016-04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65"/>
    <d v="2012-01-15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66"/>
    <d v="2014-08-27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67"/>
    <d v="2014-08-11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68"/>
    <d v="2010-12-19T16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69"/>
    <d v="2013-07-22T17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0"/>
    <d v="2014-05-22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1"/>
    <d v="2014-06-16T09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x v="3172"/>
    <d v="2013-04-11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73"/>
    <d v="2014-05-21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74"/>
    <d v="2014-05-20T02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17:47:01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76"/>
    <d v="2013-08-05T14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77"/>
    <d v="2014-06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78"/>
    <d v="2014-07-09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79"/>
    <d v="2014-08-17T17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1"/>
    <d v="2015-05-2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2"/>
    <d v="2015-04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d v="2016-11-08T22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84"/>
    <d v="2016-06-17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85"/>
    <d v="2015-01-14T17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86"/>
    <d v="2015-01-06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d v="2015-06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88"/>
    <d v="2015-01-13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89"/>
    <d v="2015-06-02T09:21:15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0"/>
    <d v="2015-01-05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2"/>
    <d v="2014-08-07T13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193"/>
    <d v="2016-03-31T02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194"/>
    <d v="2014-08-10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195"/>
    <d v="2015-10-16T15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196"/>
    <d v="2015-08-26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d v="2015-06-17T11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198"/>
    <d v="2015-04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d v="2015-08-20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0"/>
    <d v="2015-02-22T0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1"/>
    <d v="2014-07-07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0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03"/>
    <d v="2012-04-14T17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04"/>
    <d v="2014-07-14T09:04:4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05"/>
    <d v="2014-07-09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06"/>
    <d v="2015-06-1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4:01:13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08"/>
    <d v="2015-08-03T10:57:51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09"/>
    <d v="2015-06-10T06:06:11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0"/>
    <d v="2016-10-05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1"/>
    <d v="2014-11-27T19:03:06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2"/>
    <d v="2015-02-15T18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13"/>
    <d v="2017-02-06T15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14"/>
    <d v="2015-05-31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15"/>
    <d v="2015-09-23T08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16"/>
    <d v="2015-07-21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15:25:1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18"/>
    <d v="2016-05-13T08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19"/>
    <d v="2015-09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0"/>
    <d v="2016-12-18T16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2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2"/>
    <d v="2014-10-21T01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41"/>
    <d v="2014-09-15T23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23"/>
    <d v="2016-03-17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24"/>
    <d v="2016-04-03T14:31:57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25"/>
    <d v="2017-01-31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3:56:48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28"/>
    <d v="2016-11-28T17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29"/>
    <d v="2015-09-05T06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0"/>
    <d v="2015-06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1"/>
    <d v="2015-09-30T21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32"/>
    <d v="2017-01-19T11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33"/>
    <d v="2014-09-11T02:47:5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35"/>
    <d v="2015-09-14T21:19:22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36"/>
    <d v="2016-11-01T11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37"/>
    <d v="2015-05-11T09:24:18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38"/>
    <d v="2015-08-14T06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39"/>
    <d v="2015-06-12T05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0"/>
    <d v="2015-03-05T16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1"/>
    <d v="2015-05-21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42"/>
    <d v="2014-10-06T12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43"/>
    <d v="2015-05-22T12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44"/>
    <d v="2016-08-08T06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45"/>
    <d v="2016-08-20T08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46"/>
    <d v="2015-02-23T2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47"/>
    <d v="2014-09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48"/>
    <d v="2015-05-20T08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x v="3249"/>
    <d v="2017-01-23T08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0"/>
    <d v="2014-12-09T16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1"/>
    <d v="2016-09-01T13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52"/>
    <d v="2015-10-26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53"/>
    <d v="2015-06-16T12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2:34:2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55"/>
    <d v="2015-10-07T07:23:08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56"/>
    <d v="2015-01-12T14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57"/>
    <d v="2015-11-03T12:05:1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07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59"/>
    <d v="2015-06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0"/>
    <d v="2016-08-08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1"/>
    <d v="2015-05-13T04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62"/>
    <d v="2015-06-12T07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63"/>
    <d v="2014-10-03T05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64"/>
    <d v="2015-10-07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65"/>
    <d v="2016-08-29T14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66"/>
    <d v="2016-01-31T11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67"/>
    <d v="2015-01-13T16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68"/>
    <d v="2016-02-26T17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69"/>
    <d v="2014-10-19T11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0"/>
    <d v="2015-04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1"/>
    <d v="2016-03-01T2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72"/>
    <d v="2015-04-27T13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73"/>
    <d v="2015-08-02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74"/>
    <d v="2016-03-15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75"/>
    <d v="2016-01-10T12:51:38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76"/>
    <d v="2016-01-11T16:14:13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77"/>
    <d v="2017-01-27T17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15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79"/>
    <d v="2015-11-03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0"/>
    <d v="2016-05-15T13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1"/>
    <d v="2017-01-23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82"/>
    <d v="2017-02-09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83"/>
    <d v="2015-08-16T11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85"/>
    <d v="2017-02-02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86"/>
    <d v="2015-05-17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87"/>
    <d v="2016-08-27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3:09:32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89"/>
    <d v="2015-07-08T13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0"/>
    <d v="2015-08-23T17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1"/>
    <d v="2015-09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293"/>
    <d v="2016-06-17T12:39:36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294"/>
    <d v="2016-11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295"/>
    <d v="2015-02-21T10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296"/>
    <d v="2016-11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297"/>
    <d v="2015-07-0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0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x v="3299"/>
    <d v="2016-04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0"/>
    <d v="2016-03-23T16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1"/>
    <d v="2016-09-15T10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02"/>
    <d v="2015-09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03"/>
    <d v="2015-09-17T02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04"/>
    <d v="2016-10-21T14:25:46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05"/>
    <d v="2016-01-13T00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06"/>
    <d v="2015-04-11T01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07"/>
    <d v="2016-04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15:54:35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09"/>
    <d v="2016-05-08T19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0"/>
    <d v="2016-03-02T02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1"/>
    <d v="2014-12-17T09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12"/>
    <d v="2016-05-22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13"/>
    <d v="2014-10-01T21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14"/>
    <d v="2016-05-30T19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15"/>
    <d v="2016-08-26T03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16"/>
    <d v="2016-05-22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17"/>
    <d v="2015-03-01T13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18"/>
    <d v="2015-02-06T12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19"/>
    <d v="2016-04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0"/>
    <d v="2014-07-02T08:48:0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1"/>
    <d v="2014-07-17T02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22"/>
    <d v="2015-03-02T16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23"/>
    <d v="2015-09-01T11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24"/>
    <d v="2014-06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25"/>
    <d v="2015-05-24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26"/>
    <d v="2015-06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27"/>
    <d v="2014-07-07T11:10:46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28"/>
    <d v="2016-03-08T04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29"/>
    <d v="2014-09-19T01:46:0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0"/>
    <d v="2017-02-03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1"/>
    <d v="2016-06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32"/>
    <d v="2016-11-11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33"/>
    <d v="2016-05-20T14:10:2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34"/>
    <d v="2015-02-27T02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35"/>
    <d v="2016-03-23T16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36"/>
    <d v="2014-07-30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37"/>
    <d v="2015-02-17T21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38"/>
    <d v="2015-02-18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39"/>
    <d v="2016-04-24T08:14:14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0"/>
    <d v="2016-04-06T08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1"/>
    <d v="2016-05-22T21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1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43"/>
    <d v="2014-06-16T04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44"/>
    <d v="2016-05-05T18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45"/>
    <d v="2016-04-19T05:22:3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46"/>
    <d v="2015-09-23T12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47"/>
    <d v="2016-04-29T09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48"/>
    <d v="2016-06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49"/>
    <d v="2014-07-02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0"/>
    <d v="2014-10-20T02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1"/>
    <d v="2017-01-10T20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52"/>
    <d v="2016-11-22T20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53"/>
    <d v="2014-08-14T19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54"/>
    <d v="2015-02-20T21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3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266"/>
    <d v="2016-02-22T18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56"/>
    <d v="2015-11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57"/>
    <d v="2015-04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58"/>
    <d v="2015-07-07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59"/>
    <d v="2014-11-25T23:47:3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0"/>
    <d v="2016-11-15T19:59:40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61"/>
    <d v="2016-11-16T03:01:25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62"/>
    <d v="2015-11-04T15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2835"/>
    <d v="2014-08-04T08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63"/>
    <d v="2015-06-24T15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64"/>
    <d v="2015-09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65"/>
    <d v="2014-05-06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66"/>
    <d v="2015-02-24T11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67"/>
    <d v="2015-02-18T12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68"/>
    <d v="2014-08-07T03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69"/>
    <d v="2015-08-09T07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70"/>
    <d v="2014-10-25T17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71"/>
    <d v="2015-02-08T2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72"/>
    <d v="2016-07-08T05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73"/>
    <d v="2016-06-0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74"/>
    <d v="2015-10-14T21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75"/>
    <d v="2014-11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76"/>
    <d v="2014-11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77"/>
    <d v="2014-11-0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78"/>
    <d v="2015-05-19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79"/>
    <d v="2016-05-04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80"/>
    <d v="2014-06-25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81"/>
    <d v="2014-07-10T08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82"/>
    <d v="2016-03-17T15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83"/>
    <d v="2014-10-11T17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84"/>
    <d v="2014-06-27T09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85"/>
    <d v="2015-05-16T12:05:44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2806"/>
    <d v="2014-05-05T05:43:09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86"/>
    <d v="2016-01-09T06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87"/>
    <d v="2014-10-29T13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88"/>
    <d v="2015-01-22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389"/>
    <d v="2014-07-14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391"/>
    <d v="2015-10-13T09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392"/>
    <d v="2015-05-26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393"/>
    <d v="2015-05-28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394"/>
    <d v="2016-02-09T19:24:46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395"/>
    <d v="2014-06-01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396"/>
    <d v="2014-06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397"/>
    <d v="2014-06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398"/>
    <d v="2016-06-23T14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399"/>
    <d v="2016-05-09T19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00"/>
    <d v="2015-09-1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01"/>
    <d v="2014-08-28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02"/>
    <d v="2015-02-18T12:35:38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03"/>
    <d v="2016-11-01T14:58:45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04"/>
    <d v="2016-04-06T22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05"/>
    <d v="2015-03-26T04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06"/>
    <d v="2014-09-12T16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07"/>
    <d v="2014-04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4:43:05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09"/>
    <d v="2016-02-04T21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10"/>
    <d v="2015-02-02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2232"/>
    <d v="2015-11-15T08:29:3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11"/>
    <d v="2015-03-25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12"/>
    <d v="2015-01-14T11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13"/>
    <d v="2014-09-02T09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14"/>
    <d v="2014-09-01T20:21:43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15"/>
    <d v="2014-06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16"/>
    <d v="2015-02-03T12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17"/>
    <d v="2016-10-18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x v="3418"/>
    <d v="2014-06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19"/>
    <d v="2014-07-19T12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20"/>
    <d v="2016-01-11T08:56:54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21"/>
    <d v="2014-05-16T20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22"/>
    <d v="2014-06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23"/>
    <d v="2016-07-21T09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24"/>
    <d v="2014-07-31T07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25"/>
    <d v="2015-07-20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26"/>
    <d v="2015-04-06T17:16:07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27"/>
    <d v="2016-01-05T16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28"/>
    <d v="2014-06-18T21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29"/>
    <d v="2015-10-17T05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30"/>
    <d v="2015-04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31"/>
    <d v="2014-08-10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32"/>
    <d v="2016-05-31T01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33"/>
    <d v="2015-09-25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34"/>
    <d v="2015-01-12T14:58:45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35"/>
    <d v="2016-02-02T16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36"/>
    <d v="2014-11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37"/>
    <d v="2016-06-10T20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38"/>
    <d v="2015-02-01T11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39"/>
    <d v="2015-03-25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0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41"/>
    <d v="2016-06-14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43"/>
    <d v="2016-09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44"/>
    <d v="2014-06-30T23:56:07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1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46"/>
    <d v="2015-01-06T23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47"/>
    <d v="2016-04-20T06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48"/>
    <d v="2014-08-01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49"/>
    <d v="2016-09-30T10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50"/>
    <d v="2015-06-24T16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51"/>
    <d v="2016-08-30T17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52"/>
    <d v="2016-07-23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53"/>
    <d v="2015-07-15T10:01:12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54"/>
    <d v="2016-02-19T19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55"/>
    <d v="2015-02-18T11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56"/>
    <d v="2016-08-23T13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0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58"/>
    <d v="2016-06-07T19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59"/>
    <d v="2014-07-21T14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60"/>
    <d v="2014-10-15T23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61"/>
    <d v="2015-02-27T15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62"/>
    <d v="2016-06-20T07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63"/>
    <d v="2014-10-06T16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64"/>
    <d v="2014-10-09T01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2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66"/>
    <d v="2015-02-18T17:00:2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67"/>
    <d v="2014-05-22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68"/>
    <d v="2015-06-16T02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69"/>
    <d v="2014-12-16T00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70"/>
    <d v="2014-06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72"/>
    <d v="2016-05-16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74"/>
    <d v="2015-05-02T16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75"/>
    <d v="2015-05-25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76"/>
    <d v="2015-03-24T13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77"/>
    <d v="2014-04-24T10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78"/>
    <d v="2016-03-14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79"/>
    <d v="2015-04-27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80"/>
    <d v="2015-09-20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81"/>
    <d v="2014-07-28T15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82"/>
    <d v="2016-11-15T00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83"/>
    <d v="2014-10-03T13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84"/>
    <d v="2016-08-02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2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86"/>
    <d v="2016-03-29T22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87"/>
    <d v="2015-05-07T19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488"/>
    <d v="2016-02-19T17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489"/>
    <d v="2015-08-17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490"/>
    <d v="2016-03-01T15:08:44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491"/>
    <d v="2016-06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492"/>
    <d v="2015-10-20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493"/>
    <d v="2014-05-01T17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494"/>
    <d v="2014-07-09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495"/>
    <d v="2016-05-0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496"/>
    <d v="2016-04-17T12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497"/>
    <d v="2014-11-07T15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498"/>
    <d v="2014-06-12T09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499"/>
    <d v="2014-10-15T15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00"/>
    <d v="2015-02-22T07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01"/>
    <d v="2014-05-21T21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02"/>
    <d v="2015-01-16T15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03"/>
    <d v="2015-05-0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04"/>
    <d v="2014-08-04T19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05"/>
    <d v="2014-06-04T14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06"/>
    <d v="2014-09-11T13:48:19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07"/>
    <d v="2015-02-02T09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08"/>
    <d v="2015-08-11T14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09"/>
    <d v="2014-08-30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10"/>
    <d v="2015-08-18T13:57:2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11"/>
    <d v="2016-07-30T04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12"/>
    <d v="2014-08-29T13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453"/>
    <d v="2015-07-29T11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13"/>
    <d v="2016-03-31T03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14"/>
    <d v="2015-06-11T19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15"/>
    <d v="2016-12-29T07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16"/>
    <d v="2015-06-22T13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17"/>
    <d v="2016-03-13T09:57:3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18"/>
    <d v="2016-05-31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19"/>
    <d v="2014-09-02T09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20"/>
    <d v="2015-10-12T13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21"/>
    <d v="2015-08-27T10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1804"/>
    <d v="2015-09-01T10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2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23"/>
    <d v="2014-10-11T03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24"/>
    <d v="2016-07-20T05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26"/>
    <d v="2016-05-26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27"/>
    <d v="2015-08-06T12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28"/>
    <d v="2014-07-09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29"/>
    <d v="2015-05-26T13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30"/>
    <d v="2015-02-05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31"/>
    <d v="2015-03-12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0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33"/>
    <d v="2016-04-19T20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34"/>
    <d v="2016-02-11T17:36:5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35"/>
    <d v="2015-08-07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36"/>
    <d v="2016-04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37"/>
    <d v="2014-04-24T07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38"/>
    <d v="2014-05-29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39"/>
    <d v="2015-07-10T19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x v="3540"/>
    <d v="2015-01-11T20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41"/>
    <d v="2016-10-18T05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42"/>
    <d v="2014-06-18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43"/>
    <d v="2014-04-01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44"/>
    <d v="2015-05-15T14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45"/>
    <d v="2015-07-08T21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46"/>
    <d v="2015-04-21T16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47"/>
    <d v="2015-07-18T11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3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49"/>
    <d v="2016-07-04T11:07:36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50"/>
    <d v="2015-08-20T09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51"/>
    <d v="2014-12-0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52"/>
    <d v="2014-12-24T07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53"/>
    <d v="2015-05-11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54"/>
    <d v="2014-08-18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55"/>
    <d v="2014-12-09T11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56"/>
    <d v="2014-12-03T02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57"/>
    <d v="2014-09-30T15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58"/>
    <d v="2015-05-22T08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59"/>
    <d v="2014-10-09T04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60"/>
    <d v="2014-10-14T17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61"/>
    <d v="2016-07-10T13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62"/>
    <d v="2016-10-06T08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63"/>
    <d v="2015-03-30T13:53:0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65"/>
    <d v="2016-03-01T13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66"/>
    <d v="2015-01-21T23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67"/>
    <d v="2014-07-16T06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68"/>
    <d v="2016-03-21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69"/>
    <d v="2016-02-18T05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70"/>
    <d v="2015-06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71"/>
    <d v="2014-11-21T12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72"/>
    <d v="2016-07-25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73"/>
    <d v="2016-05-13T07:57:34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74"/>
    <d v="2015-04-07T14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75"/>
    <d v="2015-05-01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76"/>
    <d v="2014-09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77"/>
    <d v="2014-12-30T17:45:44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78"/>
    <d v="2014-12-15T14:55:07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79"/>
    <d v="2014-12-01T16:33:5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80"/>
    <d v="2016-08-09T20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81"/>
    <d v="2015-02-14T19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82"/>
    <d v="2014-08-05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83"/>
    <d v="2016-02-17T09:03:1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84"/>
    <d v="2014-08-15T14:10:2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85"/>
    <d v="2015-08-04T14:04:37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586"/>
    <d v="2016-09-15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587"/>
    <d v="2014-12-17T18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588"/>
    <d v="2016-03-18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589"/>
    <d v="2015-10-06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590"/>
    <d v="2016-04-22T19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591"/>
    <d v="2016-01-14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592"/>
    <d v="2016-07-15T09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593"/>
    <d v="2015-11-30T18:08:02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594"/>
    <d v="2016-05-16T12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595"/>
    <d v="2016-02-29T18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596"/>
    <d v="2015-07-18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597"/>
    <d v="2015-03-09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598"/>
    <d v="2014-05-30T12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599"/>
    <d v="2014-05-29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00"/>
    <d v="2015-05-19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01"/>
    <d v="2015-11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02"/>
    <d v="2015-02-17T17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03"/>
    <d v="2017-02-13T09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04"/>
    <d v="2015-05-04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05"/>
    <d v="2016-10-17T22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17:31:01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07"/>
    <d v="2016-09-06T17:27:24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08"/>
    <d v="2014-08-26T00:19:3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09"/>
    <d v="2014-07-08T12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10"/>
    <d v="2016-06-24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11"/>
    <d v="2015-06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12"/>
    <d v="2014-07-2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13"/>
    <d v="2016-03-31T12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d v="2015-10-14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15"/>
    <d v="2016-03-07T21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16"/>
    <d v="2014-10-30T15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17"/>
    <d v="2014-08-29T13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18"/>
    <d v="2014-11-0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19"/>
    <d v="2016-10-06T09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6T22:59:3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21"/>
    <d v="2016-03-21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d v="2015-08-10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23"/>
    <d v="2014-12-02T11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24"/>
    <d v="2015-02-18T11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25"/>
    <d v="2016-08-08T11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26"/>
    <d v="2015-04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d v="2014-09-17T10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28"/>
    <d v="2015-10-20T14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d v="2015-10-07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0:48:07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31"/>
    <d v="2016-10-22T18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32"/>
    <d v="2015-05-16T05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33"/>
    <d v="2016-08-16T12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35"/>
    <d v="2014-05-21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36"/>
    <d v="2016-01-1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37"/>
    <d v="2014-07-08T10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38"/>
    <d v="2016-08-14T10:28:2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39"/>
    <d v="2015-07-06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40"/>
    <d v="2016-03-11T04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41"/>
    <d v="2015-06-18T14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42"/>
    <d v="2017-01-02T16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43"/>
    <d v="2016-05-09T10:06:59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44"/>
    <d v="2014-05-16T15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1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46"/>
    <d v="2014-11-28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47"/>
    <d v="2016-03-18T16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48"/>
    <d v="2015-03-01T0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49"/>
    <d v="2016-10-22T05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50"/>
    <d v="2016-06-02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51"/>
    <d v="2015-10-17T14:23:42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52"/>
    <d v="2014-07-02T16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53"/>
    <d v="2015-06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54"/>
    <d v="2015-06-30T08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56"/>
    <d v="2015-05-18T07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57"/>
    <d v="2014-06-30T10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58"/>
    <d v="2014-08-27T17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59"/>
    <d v="2014-10-02T02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60"/>
    <d v="2016-07-05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61"/>
    <d v="2016-05-03T09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62"/>
    <d v="2014-08-25T14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08:46:58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64"/>
    <d v="2015-04-26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65"/>
    <d v="2014-05-27T13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66"/>
    <d v="2016-09-14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67"/>
    <d v="2016-01-0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1:26:5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69"/>
    <d v="2016-09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70"/>
    <d v="2015-08-02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71"/>
    <d v="2014-04-24T09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72"/>
    <d v="2015-08-14T10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73"/>
    <d v="2014-05-28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74"/>
    <d v="2014-07-09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4:50:3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76"/>
    <d v="2014-10-28T09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77"/>
    <d v="2015-01-16T11:48:49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78"/>
    <d v="2014-09-09T18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79"/>
    <d v="2015-10-31T23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80"/>
    <d v="2016-04-29T22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81"/>
    <d v="2014-12-22T15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82"/>
    <d v="2014-12-15T09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83"/>
    <d v="2016-04-19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84"/>
    <d v="2016-02-01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85"/>
    <d v="2014-09-15T09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686"/>
    <d v="2014-08-31T09:03:2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687"/>
    <d v="2015-05-05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688"/>
    <d v="2016-06-03T07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689"/>
    <d v="2016-07-05T07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691"/>
    <d v="2014-06-02T08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692"/>
    <d v="2014-08-28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693"/>
    <d v="2016-06-30T20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694"/>
    <d v="2014-06-19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695"/>
    <d v="2014-05-26T11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696"/>
    <d v="2015-03-09T08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174"/>
    <d v="2014-05-20T12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697"/>
    <d v="2015-05-09T23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698"/>
    <d v="2016-05-15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699"/>
    <d v="2015-04-24T08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00"/>
    <d v="2015-02-01T18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01"/>
    <d v="2015-12-22T16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02"/>
    <d v="2015-04-08T15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03"/>
    <d v="2015-01-28T12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04"/>
    <d v="2015-05-23T12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05"/>
    <d v="2015-06-10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06"/>
    <d v="2014-10-15T17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07"/>
    <d v="2016-01-12T11:07:2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3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09"/>
    <d v="2016-04-05T06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10"/>
    <d v="2016-02-01T17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11"/>
    <d v="2016-04-01T22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12"/>
    <d v="2016-09-19T03:21:34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13"/>
    <d v="2015-07-19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14"/>
    <d v="2015-02-05T2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15"/>
    <d v="2015-07-18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3:04:06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17"/>
    <d v="2014-11-25T11:15:33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18"/>
    <d v="2015-04-08T19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19"/>
    <d v="2015-03-26T16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20"/>
    <d v="2015-04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21"/>
    <d v="2015-02-13T12:04:53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22"/>
    <d v="2015-10-20T11:35:03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23"/>
    <d v="2014-06-23T17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24"/>
    <d v="2016-06-2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25"/>
    <d v="2014-07-12T21:09:1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26"/>
    <d v="2015-11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27"/>
    <d v="2014-08-07T00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28"/>
    <d v="2014-06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29"/>
    <d v="2014-06-03T14:32:32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30"/>
    <d v="2014-07-11T11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31"/>
    <d v="2016-09-08T04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32"/>
    <d v="2015-06-09T02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33"/>
    <d v="2016-01-26T11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34"/>
    <d v="2016-03-28T22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35"/>
    <d v="2015-01-12T18:33:28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36"/>
    <d v="2016-02-02T19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37"/>
    <d v="2016-09-06T14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38"/>
    <d v="2015-05-04T14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39"/>
    <d v="2014-06-18T16:08:57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15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43"/>
    <d v="2014-04-18T06:18: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44"/>
    <d v="2015-06-26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45"/>
    <d v="2014-04-10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46"/>
    <d v="2015-06-18T06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47"/>
    <d v="2015-07-08T14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48"/>
    <d v="2015-03-02T13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49"/>
    <d v="2016-05-09T15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x v="3751"/>
    <d v="2014-05-28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566"/>
    <d v="2015-02-14T19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53"/>
    <d v="2016-03-16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54"/>
    <d v="2015-05-14T17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55"/>
    <d v="2016-05-03T15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56"/>
    <d v="2016-11-08T09:48:2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57"/>
    <d v="2016-10-12T19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58"/>
    <d v="2015-03-24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59"/>
    <d v="2015-03-12T17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3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4T21:40:2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4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63"/>
    <d v="2016-02-25T12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64"/>
    <d v="2015-06-11T00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66"/>
    <d v="2016-06-25T15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19T22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68"/>
    <d v="2016-06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69"/>
    <d v="2016-06-27T10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70"/>
    <d v="2016-04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514"/>
    <d v="2015-06-12T07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71"/>
    <d v="2015-11-25T11:41:59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72"/>
    <d v="2015-05-14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d v="2016-10-23T11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d v="2014-05-07T11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75"/>
    <d v="2015-06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76"/>
    <d v="2014-11-25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77"/>
    <d v="2015-05-08T08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78"/>
    <d v="2015-07-16T05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79"/>
    <d v="2016-11-14T19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80"/>
    <d v="2015-03-21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81"/>
    <d v="2014-07-11T12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82"/>
    <d v="2016-02-10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783"/>
    <d v="2014-12-09T12:41:2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784"/>
    <d v="2014-12-02T11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d v="2015-09-21T22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786"/>
    <d v="2016-02-03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d v="2016-06-05T19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788"/>
    <d v="2014-07-29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789"/>
    <d v="2014-06-0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790"/>
    <d v="2015-03-27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791"/>
    <d v="2015-02-24T05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792"/>
    <d v="2014-06-10T07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793"/>
    <d v="2015-02-19T15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794"/>
    <d v="2016-04-27T10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2551"/>
    <d v="2015-04-15T13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1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532"/>
    <d v="2015-02-23T16:41:5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796"/>
    <d v="2015-07-22T01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797"/>
    <d v="2014-06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798"/>
    <d v="2015-10-07T11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799"/>
    <d v="2015-02-10T15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00"/>
    <d v="2015-06-29T00:01:44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01"/>
    <d v="2015-06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02"/>
    <d v="2015-12-02T23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03"/>
    <d v="2015-11-21T15:06:57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04"/>
    <d v="2015-06-15T16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05"/>
    <d v="2016-07-20T10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06"/>
    <d v="2015-05-2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07"/>
    <d v="2015-04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08"/>
    <d v="2015-01-30T17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09"/>
    <d v="2014-11-01T07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10"/>
    <d v="2016-08-11T15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11"/>
    <d v="2016-05-13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12"/>
    <d v="2014-10-15T15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13"/>
    <d v="2016-01-05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14"/>
    <d v="2014-11-20T15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15"/>
    <d v="2015-05-19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16"/>
    <d v="2016-03-3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17"/>
    <d v="2016-07-02T17:14:1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18"/>
    <d v="2015-05-28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19"/>
    <d v="2015-04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20"/>
    <d v="2015-05-30T22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21"/>
    <d v="2016-03-03T11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23"/>
    <d v="2014-04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24"/>
    <d v="2014-05-06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25"/>
    <d v="2014-05-07T09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26"/>
    <d v="2015-09-01T10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27"/>
    <d v="2014-09-03T00:19:0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28"/>
    <d v="2015-06-04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30"/>
    <d v="2015-05-12T13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31"/>
    <d v="2014-12-01T21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32"/>
    <d v="2015-06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33"/>
    <d v="2015-03-01T2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34"/>
    <d v="2014-07-28T15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35"/>
    <d v="2015-04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36"/>
    <d v="2015-02-24T18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37"/>
    <d v="2015-02-06T12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38"/>
    <d v="2014-07-09T12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39"/>
    <d v="2015-05-04T05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40"/>
    <d v="2014-05-30T16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0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42"/>
    <d v="2014-10-02T09:09:37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43"/>
    <d v="2016-08-29T01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44"/>
    <d v="2015-09-06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45"/>
    <d v="2015-10-18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0:38:18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47"/>
    <d v="2016-02-02T17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48"/>
    <d v="2016-05-19T14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49"/>
    <d v="2014-08-14T10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2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51"/>
    <d v="2014-06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52"/>
    <d v="2017-01-28T13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d v="2015-06-24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d v="2015-09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d v="2015-01-02T19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d v="2016-09-02T03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57"/>
    <d v="2016-01-03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58"/>
    <d v="2016-11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59"/>
    <d v="2015-05-30T14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d v="2014-12-26T15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792"/>
    <d v="2014-06-25T14:33:4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61"/>
    <d v="2017-01-20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d v="2016-01-04T18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d v="2014-08-03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d v="2015-03-02T13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d v="2016-04-09T17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d v="2014-11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67"/>
    <d v="2015-03-16T15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68"/>
    <d v="2017-01-27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69"/>
    <d v="2014-12-03T19:07:1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70"/>
    <d v="2015-06-16T13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71"/>
    <d v="2015-02-20T22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72"/>
    <d v="2014-08-16T10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73"/>
    <d v="2014-05-20T10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74"/>
    <d v="2016-11-05T18:00:12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75"/>
    <d v="2015-01-28T01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76"/>
    <d v="2014-06-02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77"/>
    <d v="2014-12-09T15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78"/>
    <d v="2015-07-08T06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79"/>
    <d v="2014-07-23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880"/>
    <d v="2015-05-11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881"/>
    <d v="2015-11-0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882"/>
    <d v="2016-10-20T06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883"/>
    <d v="2015-06-30T19:16:05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884"/>
    <d v="2015-04-01T00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885"/>
    <d v="2015-04-30T09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886"/>
    <d v="2015-05-19T17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887"/>
    <d v="2014-09-24T14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888"/>
    <d v="2014-07-13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889"/>
    <d v="2014-08-12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890"/>
    <d v="2015-08-08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4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892"/>
    <d v="2015-02-24T01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893"/>
    <d v="2015-10-31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894"/>
    <d v="2015-04-20T14:39:1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x v="3895"/>
    <d v="2016-05-02T18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896"/>
    <d v="2016-05-04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897"/>
    <d v="2014-08-12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898"/>
    <d v="2014-07-23T10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899"/>
    <d v="2015-12-20T11:26:13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00"/>
    <d v="2016-10-14T04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01"/>
    <d v="2014-10-14T08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02"/>
    <d v="2015-01-16T13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03"/>
    <d v="2015-03-12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04"/>
    <d v="2014-05-27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05"/>
    <d v="2014-06-30T15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06"/>
    <d v="2014-11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07"/>
    <d v="2014-07-10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08"/>
    <d v="2015-09-18T11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10"/>
    <d v="2016-03-04T03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11"/>
    <d v="2015-08-11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12"/>
    <d v="2016-02-14T2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13"/>
    <d v="2016-06-17T18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14"/>
    <d v="2015-08-17T11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16"/>
    <d v="2016-11-01T01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17"/>
    <d v="2016-06-13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18"/>
    <d v="2015-05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19"/>
    <d v="2014-10-03T04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20"/>
    <d v="2014-11-18T06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21"/>
    <d v="2014-10-28T09:05:37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22"/>
    <d v="2015-04-17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23"/>
    <d v="2015-10-02T13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d v="2015-07-28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25"/>
    <d v="2015-04-15T14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26"/>
    <d v="2015-01-27T15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27"/>
    <d v="2016-09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28"/>
    <d v="2014-07-09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x v="3929"/>
    <d v="2015-01-11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30"/>
    <d v="2016-03-10T11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31"/>
    <d v="2016-03-04T14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32"/>
    <d v="2015-08-27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d v="2016-06-28T20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34"/>
    <d v="2014-05-15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35"/>
    <d v="2015-10-29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36"/>
    <d v="2016-03-28T17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37"/>
    <d v="2016-05-23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38"/>
    <d v="2014-06-26T17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39"/>
    <d v="2014-08-29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40"/>
    <d v="2015-12-04T15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41"/>
    <d v="2014-04-16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42"/>
    <d v="2015-11-03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43"/>
    <d v="2015-10-18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44"/>
    <d v="2015-02-18T12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45"/>
    <d v="2016-02-14T0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46"/>
    <d v="2014-06-11T12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47"/>
    <d v="2017-02-04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48"/>
    <d v="2016-03-23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49"/>
    <d v="2016-08-19T15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50"/>
    <d v="2016-03-18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51"/>
    <d v="2014-06-21T07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x v="3952"/>
    <d v="2014-12-07T20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53"/>
    <d v="2016-04-09T11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54"/>
    <d v="2016-05-03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55"/>
    <d v="2016-06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56"/>
    <d v="2014-07-10T15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57"/>
    <d v="2016-06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58"/>
    <d v="2014-12-02T10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59"/>
    <d v="2015-03-06T16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60"/>
    <d v="2014-06-05T09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61"/>
    <d v="2016-05-17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62"/>
    <d v="2015-05-08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63"/>
    <d v="2014-04-18T15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64"/>
    <d v="2014-10-08T18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1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66"/>
    <d v="2016-04-07T08:09:54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67"/>
    <d v="2014-05-06T17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68"/>
    <d v="2015-08-13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69"/>
    <d v="2015-10-09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70"/>
    <d v="2016-02-01T11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71"/>
    <d v="2015-05-0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72"/>
    <d v="2015-10-12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73"/>
    <d v="2015-04-13T15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74"/>
    <d v="2014-06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75"/>
    <d v="2015-01-15T11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1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77"/>
    <d v="2015-03-06T04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78"/>
    <d v="2015-02-26T18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4:53:18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3980"/>
    <d v="2016-03-08T10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1748"/>
    <d v="2017-02-09T18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3981"/>
    <d v="2014-08-27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3982"/>
    <d v="2015-01-16T09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3983"/>
    <d v="2014-09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x v="3984"/>
    <d v="2014-08-21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3985"/>
    <d v="2016-01-22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3986"/>
    <d v="2014-07-28T13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3987"/>
    <d v="2015-06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3988"/>
    <d v="2014-07-31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3990"/>
    <d v="2014-12-29T08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d v="2015-04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3992"/>
    <d v="2015-01-17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3993"/>
    <d v="2016-02-19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3994"/>
    <d v="2015-06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3995"/>
    <d v="2014-08-18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3996"/>
    <d v="2014-08-05T11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3997"/>
    <d v="2016-09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3998"/>
    <d v="2016-02-17T11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3999"/>
    <d v="2015-02-21T2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00"/>
    <d v="2014-08-27T16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01"/>
    <d v="2014-12-17T09:01:07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02"/>
    <d v="2016-02-08T18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03"/>
    <d v="2015-08-0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04"/>
    <d v="2015-05-27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05"/>
    <d v="2015-10-05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06"/>
    <d v="2017-02-02T18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07"/>
    <d v="2014-05-06T17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08"/>
    <d v="2015-11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09"/>
    <d v="2016-01-05T10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d v="2014-10-29T09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11"/>
    <d v="2015-10-16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1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13"/>
    <d v="2015-03-04T17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14"/>
    <d v="2014-09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15"/>
    <d v="2014-06-14T17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16"/>
    <d v="2016-05-06T20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17"/>
    <d v="2014-08-18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18"/>
    <d v="2015-10-28T11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19"/>
    <d v="2015-05-20T00:33:24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20"/>
    <d v="2016-07-08T06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21"/>
    <d v="2014-12-21T21:01:04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22"/>
    <d v="2014-11-05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23"/>
    <d v="2015-03-11T00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24"/>
    <d v="2014-07-21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26"/>
    <d v="2014-12-17T19:32:23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27"/>
    <d v="2016-03-07T07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28"/>
    <d v="2015-06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29"/>
    <d v="2014-09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30"/>
    <d v="2014-05-02T14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31"/>
    <d v="2014-08-14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32"/>
    <d v="2014-10-16T11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d v="2016-08-31T15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34"/>
    <d v="2014-05-20T10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35"/>
    <d v="2016-06-13T17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36"/>
    <d v="2015-11-02T18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3268"/>
    <d v="2016-03-16T20:27:24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37"/>
    <d v="2014-08-15T10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38"/>
    <d v="2014-05-20T11:40:56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39"/>
    <d v="2016-02-20T2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40"/>
    <d v="2016-06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41"/>
    <d v="2014-05-28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42"/>
    <d v="2015-03-30T09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43"/>
    <d v="2014-07-13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44"/>
    <d v="2016-04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45"/>
    <d v="2015-08-18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x v="4046"/>
    <d v="2016-12-14T18:07:35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47"/>
    <d v="2015-01-18T10:52:36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48"/>
    <d v="2015-01-27T11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d v="2016-11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50"/>
    <d v="2014-06-22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51"/>
    <d v="2015-03-15T03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52"/>
    <d v="2015-10-06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53"/>
    <d v="2014-05-19T20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54"/>
    <d v="2014-09-23T14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55"/>
    <d v="2016-11-21T12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56"/>
    <d v="2016-12-28T13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57"/>
    <d v="2016-05-20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58"/>
    <d v="2016-05-21T11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59"/>
    <d v="2015-02-06T08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60"/>
    <d v="2015-10-29T23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61"/>
    <d v="2015-12-15T13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62"/>
    <d v="2016-09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63"/>
    <d v="2015-02-23T09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64"/>
    <d v="2015-10-27T17:34:5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65"/>
    <d v="2016-06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66"/>
    <d v="2014-12-17T09:42:0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67"/>
    <d v="2015-04-28T12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68"/>
    <d v="2015-07-24T11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69"/>
    <d v="2014-12-17T07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70"/>
    <d v="2015-02-03T2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71"/>
    <d v="2015-06-23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72"/>
    <d v="2014-09-07T21:05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73"/>
    <d v="2016-11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74"/>
    <d v="2017-01-15T07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75"/>
    <d v="2015-12-06T14:47:17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76"/>
    <d v="2016-05-05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77"/>
    <d v="2016-07-19T15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78"/>
    <d v="2014-10-1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d v="2016-12-26T16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080"/>
    <d v="2016-04-15T15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081"/>
    <d v="2015-07-03T14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083"/>
    <d v="2016-11-22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084"/>
    <d v="2015-02-17T20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085"/>
    <d v="2014-09-01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086"/>
    <d v="2017-01-31T19:45:37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087"/>
    <d v="2015-10-30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088"/>
    <d v="2016-05-22T10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089"/>
    <d v="2015-01-24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090"/>
    <d v="2016-01-31T17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091"/>
    <d v="2015-12-20T08:45:23"/>
    <x v="2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13"/>
  <sheetViews>
    <sheetView topLeftCell="B1342" zoomScale="73" zoomScaleNormal="73" workbookViewId="0">
      <selection activeCell="V2" sqref="V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style="5" customWidth="1"/>
    <col min="16" max="16" width="28.42578125" customWidth="1"/>
    <col min="17" max="17" width="27.140625" customWidth="1"/>
    <col min="18" max="18" width="21.28515625" customWidth="1"/>
    <col min="19" max="19" width="29.85546875" customWidth="1"/>
    <col min="20" max="20" width="27.42578125" customWidth="1"/>
    <col min="21" max="21" width="26.5703125" customWidth="1"/>
    <col min="22" max="22" width="3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8308</v>
      </c>
      <c r="P1" s="1" t="s">
        <v>8309</v>
      </c>
      <c r="Q1" s="1" t="s">
        <v>8306</v>
      </c>
      <c r="R1" s="1" t="s">
        <v>8307</v>
      </c>
      <c r="S1" s="13" t="s">
        <v>8366</v>
      </c>
      <c r="T1" s="13" t="s">
        <v>8367</v>
      </c>
      <c r="U1" s="1" t="s">
        <v>8380</v>
      </c>
      <c r="V1" s="1" t="s">
        <v>8400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E2*100/D2</f>
        <v>136.85882352941175</v>
      </c>
      <c r="P2" s="8">
        <f>E2/L2</f>
        <v>63.917582417582416</v>
      </c>
      <c r="Q2" t="str">
        <f>MID(N2,1,FIND("/",N2) - 1)</f>
        <v>film &amp; video</v>
      </c>
      <c r="R2" t="str">
        <f>MID(N2,FIND("/",N2)+1,LEN(N2) -FIND("/",N2))</f>
        <v>television</v>
      </c>
      <c r="S2" s="14">
        <f>(I2/86400)+25569+(-5/24)</f>
        <v>42207.916666666664</v>
      </c>
      <c r="T2" s="12">
        <f>(J2/86400)+25569+(-5/24)</f>
        <v>42176.798738425925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E3*100/D3</f>
        <v>142.60827250608273</v>
      </c>
      <c r="P3" s="8">
        <f t="shared" ref="P3:P66" si="1">E3/L3</f>
        <v>185.48101265822785</v>
      </c>
      <c r="Q3" t="str">
        <f t="shared" ref="Q3:Q66" si="2">MID(N3,1,FIND("/",N3) - 1)</f>
        <v>film &amp; video</v>
      </c>
      <c r="R3" t="str">
        <f t="shared" ref="R3:R66" si="3">MID(N3,FIND("/",N3)+1,LEN(N3) -FIND("/",N3))</f>
        <v>television</v>
      </c>
      <c r="S3" s="14">
        <f t="shared" ref="S3:S66" si="4">(I3/86400)+25569+(-5/24)</f>
        <v>42796.392164351848</v>
      </c>
      <c r="T3" s="12">
        <f t="shared" ref="T3:T66" si="5">(J3/86400)+25569+(-5/24)</f>
        <v>42766.392164351848</v>
      </c>
      <c r="U3">
        <f t="shared" ref="U3:U66" si="6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42415.494016203702</v>
      </c>
      <c r="T4" s="12">
        <f t="shared" si="5"/>
        <v>42405.494016203702</v>
      </c>
      <c r="U4">
        <f t="shared" si="6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41858.306793981479</v>
      </c>
      <c r="T5" s="12">
        <f t="shared" si="5"/>
        <v>41828.306793981479</v>
      </c>
      <c r="U5">
        <f t="shared" si="6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42357.625914351847</v>
      </c>
      <c r="T6" s="12">
        <f t="shared" si="5"/>
        <v>42327.625914351847</v>
      </c>
      <c r="U6">
        <f t="shared" si="6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42580.024305555555</v>
      </c>
      <c r="T7" s="12">
        <f t="shared" si="5"/>
        <v>42563.724618055552</v>
      </c>
      <c r="U7">
        <f t="shared" si="6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41803.864004629628</v>
      </c>
      <c r="T8" s="12">
        <f t="shared" si="5"/>
        <v>41793.864004629628</v>
      </c>
      <c r="U8">
        <f t="shared" si="6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42555.838738425919</v>
      </c>
      <c r="T9" s="12">
        <f t="shared" si="5"/>
        <v>42515.838738425919</v>
      </c>
      <c r="U9">
        <f t="shared" si="6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42475.666666666664</v>
      </c>
      <c r="T10" s="12">
        <f t="shared" si="5"/>
        <v>42468.736249999994</v>
      </c>
      <c r="U10">
        <f t="shared" si="6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42476.895185185182</v>
      </c>
      <c r="T11" s="12">
        <f t="shared" si="5"/>
        <v>42446.895185185182</v>
      </c>
      <c r="U11">
        <f t="shared" si="6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41814.859710648147</v>
      </c>
      <c r="T12" s="12">
        <f t="shared" si="5"/>
        <v>41779.859710648147</v>
      </c>
      <c r="U12">
        <f t="shared" si="6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42603.916666666664</v>
      </c>
      <c r="T13" s="12">
        <f t="shared" si="5"/>
        <v>42572.570162037031</v>
      </c>
      <c r="U13">
        <f t="shared" si="6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41835.916666666664</v>
      </c>
      <c r="T14" s="12">
        <f t="shared" si="5"/>
        <v>41791.504918981482</v>
      </c>
      <c r="U14">
        <f t="shared" si="6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42544.643749999996</v>
      </c>
      <c r="T15" s="12">
        <f t="shared" si="5"/>
        <v>42508.468854166662</v>
      </c>
      <c r="U15">
        <f t="shared" si="6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41833.374305555553</v>
      </c>
      <c r="T16" s="12">
        <f t="shared" si="5"/>
        <v>41807.818148148144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42274.634722222218</v>
      </c>
      <c r="T17" s="12">
        <f t="shared" si="5"/>
        <v>42256.183541666665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41806.020833333328</v>
      </c>
      <c r="T18" s="12">
        <f t="shared" si="5"/>
        <v>41760.588090277779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41947.565069444441</v>
      </c>
      <c r="T19" s="12">
        <f t="shared" si="5"/>
        <v>41917.523402777777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41899.333981481475</v>
      </c>
      <c r="T20" s="12">
        <f t="shared" si="5"/>
        <v>41869.333981481475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42205.608032407406</v>
      </c>
      <c r="T21" s="12">
        <f t="shared" si="5"/>
        <v>42175.608032407406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42260.549907407403</v>
      </c>
      <c r="T22" s="12">
        <f t="shared" si="5"/>
        <v>42200.549907407403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41908.418854166666</v>
      </c>
      <c r="T23" s="12">
        <f t="shared" si="5"/>
        <v>41878.418854166666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42005.124305555553</v>
      </c>
      <c r="T24" s="12">
        <f t="shared" si="5"/>
        <v>41989.703009259254</v>
      </c>
      <c r="U24">
        <f t="shared" si="6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42124.430555555555</v>
      </c>
      <c r="T25" s="12">
        <f t="shared" si="5"/>
        <v>42097.570613425924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42262.610416666663</v>
      </c>
      <c r="T26" s="12">
        <f t="shared" si="5"/>
        <v>42229.611840277772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42377.816678240742</v>
      </c>
      <c r="T27" s="12">
        <f t="shared" si="5"/>
        <v>42317.816678240742</v>
      </c>
      <c r="U27">
        <f t="shared" si="6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41868.307222222218</v>
      </c>
      <c r="T28" s="12">
        <f t="shared" si="5"/>
        <v>41828.307222222218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41958.998067129629</v>
      </c>
      <c r="T29" s="12">
        <f t="shared" si="5"/>
        <v>41928.956400462957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42354.755601851844</v>
      </c>
      <c r="T30" s="12">
        <f t="shared" si="5"/>
        <v>42324.755601851844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41842.464907407404</v>
      </c>
      <c r="T31" s="12">
        <f t="shared" si="5"/>
        <v>41812.464907407404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41872.084664351853</v>
      </c>
      <c r="T32" s="12">
        <f t="shared" si="5"/>
        <v>41842.084664351853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42394.583726851844</v>
      </c>
      <c r="T33" s="12">
        <f t="shared" si="5"/>
        <v>42376.583726851844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42502.957638888889</v>
      </c>
      <c r="T34" s="12">
        <f t="shared" si="5"/>
        <v>42461.419178240736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42316.494224537033</v>
      </c>
      <c r="T35" s="12">
        <f t="shared" si="5"/>
        <v>42286.452557870369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41856.113437499997</v>
      </c>
      <c r="T36" s="12">
        <f t="shared" si="5"/>
        <v>41841.113437499997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42121.791666666664</v>
      </c>
      <c r="T37" s="12">
        <f t="shared" si="5"/>
        <v>42098.083495370367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42098.05700231481</v>
      </c>
      <c r="T38" s="12">
        <f t="shared" si="5"/>
        <v>42068.098668981482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42062.484710648147</v>
      </c>
      <c r="T39" s="12">
        <f t="shared" si="5"/>
        <v>42032.484710648147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41404.84888888889</v>
      </c>
      <c r="T40" s="12">
        <f t="shared" si="5"/>
        <v>41374.84888888889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41784.749305555553</v>
      </c>
      <c r="T41" s="12">
        <f t="shared" si="5"/>
        <v>41753.838749999995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41808.958333333328</v>
      </c>
      <c r="T42" s="12">
        <f t="shared" si="5"/>
        <v>41789.005648148144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41917.360578703701</v>
      </c>
      <c r="T43" s="12">
        <f t="shared" si="5"/>
        <v>41887.360578703701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42001.430856481478</v>
      </c>
      <c r="T44" s="12">
        <f t="shared" si="5"/>
        <v>41971.430856481478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41832.791666666664</v>
      </c>
      <c r="T45" s="12">
        <f t="shared" si="5"/>
        <v>41802.582013888888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41918.890474537031</v>
      </c>
      <c r="T46" s="12">
        <f t="shared" si="5"/>
        <v>41873.890474537031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42487.415590277778</v>
      </c>
      <c r="T47" s="12">
        <f t="shared" si="5"/>
        <v>42457.415590277778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42353.756643518514</v>
      </c>
      <c r="T48" s="12">
        <f t="shared" si="5"/>
        <v>42323.756643518514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41992.652858796289</v>
      </c>
      <c r="T49" s="12">
        <f t="shared" si="5"/>
        <v>41932.611192129625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42064.291666666664</v>
      </c>
      <c r="T50" s="12">
        <f t="shared" si="5"/>
        <v>42033.308564814812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42300.968113425923</v>
      </c>
      <c r="T51" s="12">
        <f t="shared" si="5"/>
        <v>42270.968113425923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42034.499999999993</v>
      </c>
      <c r="T52" s="12">
        <f t="shared" si="5"/>
        <v>41995.544652777775</v>
      </c>
      <c r="U52">
        <f t="shared" si="6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42226.72033564814</v>
      </c>
      <c r="T53" s="12">
        <f t="shared" si="5"/>
        <v>42196.72033564814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41837.493587962963</v>
      </c>
      <c r="T54" s="12">
        <f t="shared" si="5"/>
        <v>41807.493587962963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41733.708333333328</v>
      </c>
      <c r="T55" s="12">
        <f t="shared" si="5"/>
        <v>41719.340798611105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42363.504872685182</v>
      </c>
      <c r="T56" s="12">
        <f t="shared" si="5"/>
        <v>42333.504872685182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42517.760601851849</v>
      </c>
      <c r="T57" s="12">
        <f t="shared" si="5"/>
        <v>42496.760601851849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42163.458333333336</v>
      </c>
      <c r="T58" s="12">
        <f t="shared" si="5"/>
        <v>42149.340555555558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42119.624560185184</v>
      </c>
      <c r="T59" s="12">
        <f t="shared" si="5"/>
        <v>42089.624560185184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41962.578379629624</v>
      </c>
      <c r="T60" s="12">
        <f t="shared" si="5"/>
        <v>41932.536712962959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42261.666666666664</v>
      </c>
      <c r="T61" s="12">
        <f t="shared" si="5"/>
        <v>42230.027499999997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41720.791666666664</v>
      </c>
      <c r="T62" s="12">
        <f t="shared" si="5"/>
        <v>41701.693483796298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41431.605983796289</v>
      </c>
      <c r="T63" s="12">
        <f t="shared" si="5"/>
        <v>41409.605983796289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41336.591180555552</v>
      </c>
      <c r="T64" s="12">
        <f t="shared" si="5"/>
        <v>41311.591180555552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41635.999305555553</v>
      </c>
      <c r="T65" s="12">
        <f t="shared" si="5"/>
        <v>41612.703854166662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41462.809965277775</v>
      </c>
      <c r="T66" s="12">
        <f t="shared" si="5"/>
        <v>41432.809965277775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E67*100/D67</f>
        <v>107.52857142857142</v>
      </c>
      <c r="P67" s="8">
        <f t="shared" ref="P67:P130" si="8">E67/L67</f>
        <v>132.05263157894737</v>
      </c>
      <c r="Q67" t="str">
        <f t="shared" ref="Q67:Q130" si="9">MID(N67,1,FIND("/",N67) - 1)</f>
        <v>film &amp; video</v>
      </c>
      <c r="R67" t="str">
        <f t="shared" ref="R67:R130" si="10">MID(N67,FIND("/",N67)+1,LEN(N67) -FIND("/",N67))</f>
        <v>shorts</v>
      </c>
      <c r="S67" s="14">
        <f t="shared" ref="S67:S130" si="11">(I67/86400)+25569+(-5/24)</f>
        <v>41862.040972222218</v>
      </c>
      <c r="T67" s="12">
        <f t="shared" ref="T67:T130" si="12">(J67/86400)+25569+(-5/24)</f>
        <v>41835.612893518519</v>
      </c>
      <c r="U67">
        <f t="shared" ref="U67:U130" si="13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4">
        <f t="shared" si="11"/>
        <v>42569.641435185178</v>
      </c>
      <c r="T68" s="12">
        <f t="shared" si="12"/>
        <v>42539.641435185178</v>
      </c>
      <c r="U68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4">
        <f t="shared" si="11"/>
        <v>41105.375046296293</v>
      </c>
      <c r="T69" s="12">
        <f t="shared" si="12"/>
        <v>41075.375046296293</v>
      </c>
      <c r="U69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127.16666666666667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4">
        <f t="shared" si="11"/>
        <v>41693.36100694444</v>
      </c>
      <c r="T70" s="12">
        <f t="shared" si="12"/>
        <v>41663.36100694444</v>
      </c>
      <c r="U70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110.9423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4">
        <f t="shared" si="11"/>
        <v>40818.082638888889</v>
      </c>
      <c r="T71" s="12">
        <f t="shared" si="12"/>
        <v>40785.979456018518</v>
      </c>
      <c r="U71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4">
        <f t="shared" si="11"/>
        <v>40790.688020833331</v>
      </c>
      <c r="T72" s="12">
        <f t="shared" si="12"/>
        <v>40730.688020833331</v>
      </c>
      <c r="U72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123.94444444444444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4">
        <f t="shared" si="11"/>
        <v>41057.063159722216</v>
      </c>
      <c r="T73" s="12">
        <f t="shared" si="12"/>
        <v>40997.063159722216</v>
      </c>
      <c r="U73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108.40909090909091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4">
        <f t="shared" si="11"/>
        <v>41227.791666666664</v>
      </c>
      <c r="T74" s="12">
        <f t="shared" si="12"/>
        <v>41207.801863425928</v>
      </c>
      <c r="U74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4">
        <f t="shared" si="11"/>
        <v>40665.957638888889</v>
      </c>
      <c r="T75" s="12">
        <f t="shared" si="12"/>
        <v>40587.548425925925</v>
      </c>
      <c r="U75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112.932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4">
        <f t="shared" si="11"/>
        <v>42390.278877314813</v>
      </c>
      <c r="T76" s="12">
        <f t="shared" si="12"/>
        <v>42360.278877314813</v>
      </c>
      <c r="U76">
        <f t="shared" si="13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115.42857142857143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4">
        <f t="shared" si="11"/>
        <v>41387.000833333332</v>
      </c>
      <c r="T77" s="12">
        <f t="shared" si="12"/>
        <v>41357.000833333332</v>
      </c>
      <c r="U77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153.33333333333334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4">
        <f t="shared" si="11"/>
        <v>40904.524976851848</v>
      </c>
      <c r="T78" s="12">
        <f t="shared" si="12"/>
        <v>40844.483310185184</v>
      </c>
      <c r="U78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4">
        <f t="shared" si="11"/>
        <v>41049.915972222218</v>
      </c>
      <c r="T79" s="12">
        <f t="shared" si="12"/>
        <v>40996.936539351846</v>
      </c>
      <c r="U79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4">
        <f t="shared" si="11"/>
        <v>42614.522233796299</v>
      </c>
      <c r="T80" s="12">
        <f t="shared" si="12"/>
        <v>42604.522233796299</v>
      </c>
      <c r="U80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4">
        <f t="shared" si="11"/>
        <v>41754.568206018514</v>
      </c>
      <c r="T81" s="12">
        <f t="shared" si="12"/>
        <v>41724.568206018514</v>
      </c>
      <c r="U81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4">
        <f t="shared" si="11"/>
        <v>41617.875648148147</v>
      </c>
      <c r="T82" s="12">
        <f t="shared" si="12"/>
        <v>41582.875648148147</v>
      </c>
      <c r="U82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4">
        <f t="shared" si="11"/>
        <v>41103.918055555558</v>
      </c>
      <c r="T83" s="12">
        <f t="shared" si="12"/>
        <v>41099.950543981475</v>
      </c>
      <c r="U83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100.0125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4">
        <f t="shared" si="11"/>
        <v>40825.611817129626</v>
      </c>
      <c r="T84" s="12">
        <f t="shared" si="12"/>
        <v>40795.611817129626</v>
      </c>
      <c r="U84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102.5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4">
        <f t="shared" si="11"/>
        <v>42057.270833333336</v>
      </c>
      <c r="T85" s="12">
        <f t="shared" si="12"/>
        <v>42042.407280092586</v>
      </c>
      <c r="U85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4">
        <f t="shared" si="11"/>
        <v>40678.54960648148</v>
      </c>
      <c r="T86" s="12">
        <f t="shared" si="12"/>
        <v>40648.54960648148</v>
      </c>
      <c r="U86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125.5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4">
        <f t="shared" si="11"/>
        <v>40808.917094907403</v>
      </c>
      <c r="T87" s="12">
        <f t="shared" si="12"/>
        <v>40778.917094907403</v>
      </c>
      <c r="U87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106.46666666666667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4">
        <f t="shared" si="11"/>
        <v>42365.389409722215</v>
      </c>
      <c r="T88" s="12">
        <f t="shared" si="12"/>
        <v>42291.347743055558</v>
      </c>
      <c r="U88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4">
        <f t="shared" si="11"/>
        <v>40331.861805555549</v>
      </c>
      <c r="T89" s="12">
        <f t="shared" si="12"/>
        <v>40322.331053240741</v>
      </c>
      <c r="U89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102.85714285714286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4">
        <f t="shared" si="11"/>
        <v>41812.450590277775</v>
      </c>
      <c r="T90" s="12">
        <f t="shared" si="12"/>
        <v>41786.450590277775</v>
      </c>
      <c r="U90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115.06666666666666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4">
        <f t="shared" si="11"/>
        <v>41427.543888888882</v>
      </c>
      <c r="T91" s="12">
        <f t="shared" si="12"/>
        <v>41402.543888888882</v>
      </c>
      <c r="U91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4">
        <f t="shared" si="11"/>
        <v>40736.089108796295</v>
      </c>
      <c r="T92" s="12">
        <f t="shared" si="12"/>
        <v>40706.089108796295</v>
      </c>
      <c r="U92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4">
        <f t="shared" si="11"/>
        <v>40680.194027777776</v>
      </c>
      <c r="T93" s="12">
        <f t="shared" si="12"/>
        <v>40619.194027777776</v>
      </c>
      <c r="U93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4">
        <f t="shared" si="11"/>
        <v>42767.124999999993</v>
      </c>
      <c r="T94" s="12">
        <f t="shared" si="12"/>
        <v>42720.990543981483</v>
      </c>
      <c r="U94">
        <f t="shared" si="13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4">
        <f t="shared" si="11"/>
        <v>41093.666666666664</v>
      </c>
      <c r="T95" s="12">
        <f t="shared" si="12"/>
        <v>41065.649733796294</v>
      </c>
      <c r="U95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4">
        <f t="shared" si="11"/>
        <v>41736.509513888886</v>
      </c>
      <c r="T96" s="12">
        <f t="shared" si="12"/>
        <v>41716.509513888886</v>
      </c>
      <c r="U96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131.42857142857142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4">
        <f t="shared" si="11"/>
        <v>40964.796770833331</v>
      </c>
      <c r="T97" s="12">
        <f t="shared" si="12"/>
        <v>40934.796770833331</v>
      </c>
      <c r="U97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114.66666666666667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4">
        <f t="shared" si="11"/>
        <v>40390.916666666664</v>
      </c>
      <c r="T98" s="12">
        <f t="shared" si="12"/>
        <v>40324.45417824074</v>
      </c>
      <c r="U98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4">
        <f t="shared" si="11"/>
        <v>40735.926874999997</v>
      </c>
      <c r="T99" s="12">
        <f t="shared" si="12"/>
        <v>40705.926874999997</v>
      </c>
      <c r="U99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4">
        <f t="shared" si="11"/>
        <v>41250.770833333328</v>
      </c>
      <c r="T100" s="12">
        <f t="shared" si="12"/>
        <v>41214.586504629631</v>
      </c>
      <c r="U100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106.01933333333334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4">
        <f t="shared" si="11"/>
        <v>41661.694432870368</v>
      </c>
      <c r="T101" s="12">
        <f t="shared" si="12"/>
        <v>41631.694432870368</v>
      </c>
      <c r="U101">
        <f t="shared" si="13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4">
        <f t="shared" si="11"/>
        <v>41217.586643518516</v>
      </c>
      <c r="T102" s="12">
        <f t="shared" si="12"/>
        <v>41197.544976851852</v>
      </c>
      <c r="U102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4">
        <f t="shared" si="11"/>
        <v>41298.568402777775</v>
      </c>
      <c r="T103" s="12">
        <f t="shared" si="12"/>
        <v>41274.568402777775</v>
      </c>
      <c r="U103">
        <f t="shared" si="13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4">
        <f t="shared" si="11"/>
        <v>40534.922835648147</v>
      </c>
      <c r="T104" s="12">
        <f t="shared" si="12"/>
        <v>40504.922835648147</v>
      </c>
      <c r="U104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105.15384615384616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4">
        <f t="shared" si="11"/>
        <v>41705.597569444442</v>
      </c>
      <c r="T105" s="12">
        <f t="shared" si="12"/>
        <v>41682.597569444442</v>
      </c>
      <c r="U105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4">
        <f t="shared" si="11"/>
        <v>40635.833333333328</v>
      </c>
      <c r="T106" s="12">
        <f t="shared" si="12"/>
        <v>40612.486874999995</v>
      </c>
      <c r="U106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107.40909090909091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4">
        <f t="shared" si="11"/>
        <v>42503.791666666664</v>
      </c>
      <c r="T107" s="12">
        <f t="shared" si="12"/>
        <v>42485.516435185178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100.5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4">
        <f t="shared" si="11"/>
        <v>41001.568298611106</v>
      </c>
      <c r="T108" s="12">
        <f t="shared" si="12"/>
        <v>40987.568298611106</v>
      </c>
      <c r="U108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102.46666666666667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4">
        <f t="shared" si="11"/>
        <v>40657.774155092593</v>
      </c>
      <c r="T109" s="12">
        <f t="shared" si="12"/>
        <v>40635.774155092593</v>
      </c>
      <c r="U109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246.66666666666666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4">
        <f t="shared" si="11"/>
        <v>41425.404745370368</v>
      </c>
      <c r="T110" s="12">
        <f t="shared" si="12"/>
        <v>41365.404745370368</v>
      </c>
      <c r="U110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219.5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4">
        <f t="shared" si="11"/>
        <v>40599.817476851851</v>
      </c>
      <c r="T111" s="12">
        <f t="shared" si="12"/>
        <v>40569.817476851851</v>
      </c>
      <c r="U111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130.76923076923077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4">
        <f t="shared" si="11"/>
        <v>41592.040972222218</v>
      </c>
      <c r="T112" s="12">
        <f t="shared" si="12"/>
        <v>41557.741354166668</v>
      </c>
      <c r="U112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154.57142857142858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4">
        <f t="shared" si="11"/>
        <v>42155.124849537031</v>
      </c>
      <c r="T113" s="12">
        <f t="shared" si="12"/>
        <v>42125.124849537031</v>
      </c>
      <c r="U113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4">
        <f t="shared" si="11"/>
        <v>41741.875</v>
      </c>
      <c r="T114" s="12">
        <f t="shared" si="12"/>
        <v>41717.834699074076</v>
      </c>
      <c r="U114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4">
        <f t="shared" si="11"/>
        <v>40761.416666666664</v>
      </c>
      <c r="T115" s="12">
        <f t="shared" si="12"/>
        <v>40753.550092592588</v>
      </c>
      <c r="U115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103.33333333333333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4">
        <f t="shared" si="11"/>
        <v>40921.065833333334</v>
      </c>
      <c r="T116" s="12">
        <f t="shared" si="12"/>
        <v>40861.065833333334</v>
      </c>
      <c r="U116">
        <f t="shared" si="13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140.44444444444446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4">
        <f t="shared" si="11"/>
        <v>40943.530601851853</v>
      </c>
      <c r="T117" s="12">
        <f t="shared" si="12"/>
        <v>40918.530601851853</v>
      </c>
      <c r="U117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113.65714285714286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4">
        <f t="shared" si="11"/>
        <v>40641.247164351851</v>
      </c>
      <c r="T118" s="12">
        <f t="shared" si="12"/>
        <v>40595.288831018515</v>
      </c>
      <c r="U118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100.49377777777778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4">
        <f t="shared" si="11"/>
        <v>40338.583333333328</v>
      </c>
      <c r="T119" s="12">
        <f t="shared" si="12"/>
        <v>40248.626666666663</v>
      </c>
      <c r="U119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113.0316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4">
        <f t="shared" si="11"/>
        <v>40752.845324074071</v>
      </c>
      <c r="T120" s="12">
        <f t="shared" si="12"/>
        <v>40722.845324074071</v>
      </c>
      <c r="U120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104.55692307692307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4">
        <f t="shared" si="11"/>
        <v>40768.75</v>
      </c>
      <c r="T121" s="12">
        <f t="shared" si="12"/>
        <v>40738.860949074071</v>
      </c>
      <c r="U121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1.4285714285714285E-2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4">
        <f t="shared" si="11"/>
        <v>42645.841516203705</v>
      </c>
      <c r="T122" s="12">
        <f t="shared" si="12"/>
        <v>42615.841516203705</v>
      </c>
      <c r="U122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3.3333333333333333E-2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4">
        <f t="shared" si="11"/>
        <v>42112.219444444439</v>
      </c>
      <c r="T123" s="12">
        <f t="shared" si="12"/>
        <v>42096.496643518512</v>
      </c>
      <c r="U123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4">
        <f t="shared" si="11"/>
        <v>42653.223460648143</v>
      </c>
      <c r="T124" s="12">
        <f t="shared" si="12"/>
        <v>42593.223460648143</v>
      </c>
      <c r="U124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0.27454545454545454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4">
        <f t="shared" si="11"/>
        <v>41940.708333333328</v>
      </c>
      <c r="T125" s="12">
        <f t="shared" si="12"/>
        <v>41904.573657407404</v>
      </c>
      <c r="U125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4">
        <f t="shared" si="11"/>
        <v>42139.720393518517</v>
      </c>
      <c r="T126" s="12">
        <f t="shared" si="12"/>
        <v>42114.720393518517</v>
      </c>
      <c r="U126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4">
        <f t="shared" si="11"/>
        <v>42769.78564814815</v>
      </c>
      <c r="T127" s="12">
        <f t="shared" si="12"/>
        <v>42709.78564814815</v>
      </c>
      <c r="U127">
        <f t="shared" si="13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4">
        <f t="shared" si="11"/>
        <v>42165.874999999993</v>
      </c>
      <c r="T128" s="12">
        <f t="shared" si="12"/>
        <v>42135.381215277775</v>
      </c>
      <c r="U128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4">
        <f t="shared" si="11"/>
        <v>42097.37431712963</v>
      </c>
      <c r="T129" s="12">
        <f t="shared" si="12"/>
        <v>42067.415983796294</v>
      </c>
      <c r="U129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1.867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4">
        <f t="shared" si="11"/>
        <v>42663.019594907404</v>
      </c>
      <c r="T130" s="12">
        <f t="shared" si="12"/>
        <v>42628.019594907404</v>
      </c>
      <c r="U130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E131*100/D131</f>
        <v>0</v>
      </c>
      <c r="P131" s="8" t="e">
        <f t="shared" ref="P131:P194" si="15">E131/L131</f>
        <v>#DIV/0!</v>
      </c>
      <c r="Q131" t="str">
        <f t="shared" ref="Q131:Q194" si="16">MID(N131,1,FIND("/",N131) - 1)</f>
        <v>film &amp; video</v>
      </c>
      <c r="R131" t="str">
        <f t="shared" ref="R131:R194" si="17">MID(N131,FIND("/",N131)+1,LEN(N131) -FIND("/",N131))</f>
        <v>science fiction</v>
      </c>
      <c r="S131" s="14">
        <f t="shared" ref="S131:S194" si="18">(I131/86400)+25569+(-5/24)</f>
        <v>41942.728969907403</v>
      </c>
      <c r="T131" s="12">
        <f t="shared" ref="T131:T194" si="19">(J131/86400)+25569+(-5/24)</f>
        <v>41882.728969907403</v>
      </c>
      <c r="U131">
        <f t="shared" ref="U131:U194" si="20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8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4">
        <f t="shared" si="18"/>
        <v>41806.636111111111</v>
      </c>
      <c r="T132" s="12">
        <f t="shared" si="19"/>
        <v>41778.707083333335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8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4">
        <f t="shared" si="18"/>
        <v>42556.791666666664</v>
      </c>
      <c r="T133" s="12">
        <f t="shared" si="19"/>
        <v>42541.629178240742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9.5687499999999996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4">
        <f t="shared" si="18"/>
        <v>41950.645914351851</v>
      </c>
      <c r="T134" s="12">
        <f t="shared" si="19"/>
        <v>41905.60424768518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8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4">
        <f t="shared" si="18"/>
        <v>42521.521527777775</v>
      </c>
      <c r="T135" s="12">
        <f t="shared" si="19"/>
        <v>42491.599351851844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8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4">
        <f t="shared" si="18"/>
        <v>42251.499999999993</v>
      </c>
      <c r="T136" s="12">
        <f t="shared" si="19"/>
        <v>42221.701597222222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13.433333333333334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4">
        <f t="shared" si="18"/>
        <v>41821.583333333328</v>
      </c>
      <c r="T137" s="12">
        <f t="shared" si="19"/>
        <v>41788.173576388886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4">
        <f t="shared" si="18"/>
        <v>42140.219444444439</v>
      </c>
      <c r="T138" s="12">
        <f t="shared" si="19"/>
        <v>42096.201782407406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8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4">
        <f t="shared" si="18"/>
        <v>42289.365659722222</v>
      </c>
      <c r="T139" s="12">
        <f t="shared" si="19"/>
        <v>42239.365659722222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3.1413333333333333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4">
        <f t="shared" si="18"/>
        <v>42216.999305555553</v>
      </c>
      <c r="T140" s="12">
        <f t="shared" si="19"/>
        <v>42186.049085648141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100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4">
        <f t="shared" si="18"/>
        <v>42197.712638888886</v>
      </c>
      <c r="T141" s="12">
        <f t="shared" si="19"/>
        <v>42187.712638888886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8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4">
        <f t="shared" si="18"/>
        <v>42082.948287037034</v>
      </c>
      <c r="T142" s="12">
        <f t="shared" si="19"/>
        <v>42052.989953703705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10.775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4">
        <f t="shared" si="18"/>
        <v>42154.944710648146</v>
      </c>
      <c r="T143" s="12">
        <f t="shared" si="19"/>
        <v>42109.944710648146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0.33333333333333331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4">
        <f t="shared" si="18"/>
        <v>41959.726597222216</v>
      </c>
      <c r="T144" s="12">
        <f t="shared" si="19"/>
        <v>41938.684930555552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8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4">
        <f t="shared" si="18"/>
        <v>42616.038194444445</v>
      </c>
      <c r="T145" s="12">
        <f t="shared" si="19"/>
        <v>42558.855810185181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27.6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4">
        <f t="shared" si="18"/>
        <v>42107.512407407405</v>
      </c>
      <c r="T146" s="12">
        <f t="shared" si="19"/>
        <v>42047.554074074076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7.5111111111111111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4">
        <f t="shared" si="18"/>
        <v>42227.333935185183</v>
      </c>
      <c r="T147" s="12">
        <f t="shared" si="19"/>
        <v>42200.333935185183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0.57499999999999996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4">
        <f t="shared" si="18"/>
        <v>42752.807847222219</v>
      </c>
      <c r="T148" s="12">
        <f t="shared" si="19"/>
        <v>42692.807847222219</v>
      </c>
      <c r="U148">
        <f t="shared" si="20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8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4">
        <f t="shared" si="18"/>
        <v>42012.554166666661</v>
      </c>
      <c r="T149" s="12">
        <f t="shared" si="19"/>
        <v>41969.559490740743</v>
      </c>
      <c r="U149">
        <f t="shared" si="20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0.08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4">
        <f t="shared" si="18"/>
        <v>42427.073333333326</v>
      </c>
      <c r="T150" s="12">
        <f t="shared" si="19"/>
        <v>42397.073333333326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0.92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4">
        <f t="shared" si="18"/>
        <v>41998.124999999993</v>
      </c>
      <c r="T151" s="12">
        <f t="shared" si="19"/>
        <v>41967.963773148142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23.163076923076922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4">
        <f t="shared" si="18"/>
        <v>42149.95349537037</v>
      </c>
      <c r="T152" s="12">
        <f t="shared" si="19"/>
        <v>42089.95349537037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5.6000000000000001E-2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4">
        <f t="shared" si="18"/>
        <v>42173.342488425922</v>
      </c>
      <c r="T153" s="12">
        <f t="shared" si="19"/>
        <v>42113.342488425922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7.8947368421052634E-3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4">
        <f t="shared" si="18"/>
        <v>41904.869212962956</v>
      </c>
      <c r="T154" s="12">
        <f t="shared" si="19"/>
        <v>41874.869212962956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0.71799999999999997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4">
        <f t="shared" si="18"/>
        <v>41975.419490740744</v>
      </c>
      <c r="T155" s="12">
        <f t="shared" si="19"/>
        <v>41933.377824074072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2.6666666666666665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4">
        <f t="shared" si="18"/>
        <v>42158.339062499996</v>
      </c>
      <c r="T156" s="12">
        <f t="shared" si="19"/>
        <v>42115.339062499996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6.0000000000000001E-3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4">
        <f t="shared" si="18"/>
        <v>42208.351099537038</v>
      </c>
      <c r="T157" s="12">
        <f t="shared" si="19"/>
        <v>42168.351099537038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5.0999999999999996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4">
        <f t="shared" si="18"/>
        <v>41853.916620370372</v>
      </c>
      <c r="T158" s="12">
        <f t="shared" si="19"/>
        <v>41793.916620370372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0.26711185308848079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4">
        <f t="shared" si="18"/>
        <v>42426.703379629624</v>
      </c>
      <c r="T159" s="12">
        <f t="shared" si="19"/>
        <v>42396.703379629624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8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4">
        <f t="shared" si="18"/>
        <v>41933.868379629625</v>
      </c>
      <c r="T160" s="12">
        <f t="shared" si="19"/>
        <v>41903.868379629625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2E-3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4">
        <f t="shared" si="18"/>
        <v>42554.226215277777</v>
      </c>
      <c r="T161" s="12">
        <f t="shared" si="19"/>
        <v>42514.226215277777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8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4">
        <f t="shared" si="18"/>
        <v>42231.70475694444</v>
      </c>
      <c r="T162" s="12">
        <f t="shared" si="19"/>
        <v>42171.70475694444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0.01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4">
        <f t="shared" si="18"/>
        <v>41822.479108796295</v>
      </c>
      <c r="T163" s="12">
        <f t="shared" si="19"/>
        <v>41792.479108796295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15.535714285714286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4">
        <f t="shared" si="18"/>
        <v>41867.779166666667</v>
      </c>
      <c r="T164" s="12">
        <f t="shared" si="19"/>
        <v>41834.91847222222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8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4">
        <f t="shared" si="18"/>
        <v>42277.791666666664</v>
      </c>
      <c r="T165" s="12">
        <f t="shared" si="19"/>
        <v>42243.752939814811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0.53333333333333333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4">
        <f t="shared" si="18"/>
        <v>41901.554409722223</v>
      </c>
      <c r="T166" s="12">
        <f t="shared" si="19"/>
        <v>41841.554409722223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8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4">
        <f t="shared" si="18"/>
        <v>42381.450509259252</v>
      </c>
      <c r="T167" s="12">
        <f t="shared" si="19"/>
        <v>42351.450509259252</v>
      </c>
      <c r="U167">
        <f t="shared" si="20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60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4">
        <f t="shared" si="18"/>
        <v>42750.867615740739</v>
      </c>
      <c r="T168" s="12">
        <f t="shared" si="19"/>
        <v>42720.867615740739</v>
      </c>
      <c r="U168">
        <f t="shared" si="20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0.01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4">
        <f t="shared" si="18"/>
        <v>42220.719155092585</v>
      </c>
      <c r="T169" s="12">
        <f t="shared" si="19"/>
        <v>42160.719155092585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4">
        <f t="shared" si="18"/>
        <v>42082.585300925923</v>
      </c>
      <c r="T170" s="12">
        <f t="shared" si="19"/>
        <v>42052.626967592594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22.4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4">
        <f t="shared" si="18"/>
        <v>41930.296979166662</v>
      </c>
      <c r="T171" s="12">
        <f t="shared" si="19"/>
        <v>41900.296979166662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4">
        <f t="shared" si="18"/>
        <v>42246.019444444442</v>
      </c>
      <c r="T172" s="12">
        <f t="shared" si="19"/>
        <v>42216.769479166665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2E-3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4">
        <f t="shared" si="18"/>
        <v>42593.972384259258</v>
      </c>
      <c r="T173" s="12">
        <f t="shared" si="19"/>
        <v>42533.972384259258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8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4">
        <f t="shared" si="18"/>
        <v>42082.144942129627</v>
      </c>
      <c r="T174" s="12">
        <f t="shared" si="19"/>
        <v>42047.186608796292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8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4">
        <f t="shared" si="18"/>
        <v>42063.364675925921</v>
      </c>
      <c r="T175" s="12">
        <f t="shared" si="19"/>
        <v>42033.364675925921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8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4">
        <f t="shared" si="18"/>
        <v>42132.55064814815</v>
      </c>
      <c r="T176" s="12">
        <f t="shared" si="19"/>
        <v>42072.55064814815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6.4850000000000003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4">
        <f t="shared" si="18"/>
        <v>41880.569571759253</v>
      </c>
      <c r="T177" s="12">
        <f t="shared" si="19"/>
        <v>41855.569571759253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4">
        <f t="shared" si="18"/>
        <v>42221.615729166668</v>
      </c>
      <c r="T178" s="12">
        <f t="shared" si="19"/>
        <v>42191.615729166668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40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4">
        <f t="shared" si="18"/>
        <v>42086.797754629624</v>
      </c>
      <c r="T179" s="12">
        <f t="shared" si="19"/>
        <v>42069.839421296296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8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4">
        <f t="shared" si="18"/>
        <v>42334.788715277777</v>
      </c>
      <c r="T180" s="12">
        <f t="shared" si="19"/>
        <v>42304.747048611105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20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4">
        <f t="shared" si="18"/>
        <v>42432.872164351851</v>
      </c>
      <c r="T181" s="12">
        <f t="shared" si="19"/>
        <v>42402.872164351851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33.416666666666664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4">
        <f t="shared" si="18"/>
        <v>42107.583333333336</v>
      </c>
      <c r="T182" s="12">
        <f t="shared" si="19"/>
        <v>42067.782905092587</v>
      </c>
      <c r="U182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21.092608822670172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4">
        <f t="shared" si="18"/>
        <v>42177.533506944441</v>
      </c>
      <c r="T183" s="12">
        <f t="shared" si="19"/>
        <v>42147.533506944441</v>
      </c>
      <c r="U183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8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4">
        <f t="shared" si="18"/>
        <v>42741.803611111107</v>
      </c>
      <c r="T184" s="12">
        <f t="shared" si="19"/>
        <v>42711.803611111107</v>
      </c>
      <c r="U184">
        <f t="shared" si="20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35.856000000000002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4">
        <f t="shared" si="18"/>
        <v>41969.643634259257</v>
      </c>
      <c r="T185" s="12">
        <f t="shared" si="19"/>
        <v>41939.601967592593</v>
      </c>
      <c r="U185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4">
        <f t="shared" si="18"/>
        <v>41882.957638888889</v>
      </c>
      <c r="T186" s="12">
        <f t="shared" si="19"/>
        <v>41825.58289351852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4">
        <f t="shared" si="18"/>
        <v>42600.702997685185</v>
      </c>
      <c r="T187" s="12">
        <f t="shared" si="19"/>
        <v>42570.702997685185</v>
      </c>
      <c r="U187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4">
        <f t="shared" si="18"/>
        <v>42797.624999999993</v>
      </c>
      <c r="T188" s="12">
        <f t="shared" si="19"/>
        <v>42767.604560185187</v>
      </c>
      <c r="U188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4">
        <f t="shared" si="18"/>
        <v>42206.082638888889</v>
      </c>
      <c r="T189" s="12">
        <f t="shared" si="19"/>
        <v>42182.02612268518</v>
      </c>
      <c r="U189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8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4">
        <f t="shared" si="18"/>
        <v>41886.974710648145</v>
      </c>
      <c r="T190" s="12">
        <f t="shared" si="19"/>
        <v>41856.974710648145</v>
      </c>
      <c r="U190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6.9000000000000006E-2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4">
        <f t="shared" si="18"/>
        <v>42616.482372685183</v>
      </c>
      <c r="T191" s="12">
        <f t="shared" si="19"/>
        <v>42556.482372685183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0.41666666666666669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4">
        <f t="shared" si="18"/>
        <v>42537.442662037036</v>
      </c>
      <c r="T192" s="12">
        <f t="shared" si="19"/>
        <v>42527.442662037036</v>
      </c>
      <c r="U192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4">
        <f t="shared" si="18"/>
        <v>42279.233078703699</v>
      </c>
      <c r="T193" s="12">
        <f t="shared" si="19"/>
        <v>42239.233078703699</v>
      </c>
      <c r="U193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1.6999999999999999E-3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4">
        <f t="shared" si="18"/>
        <v>41929.583703703705</v>
      </c>
      <c r="T194" s="12">
        <f t="shared" si="19"/>
        <v>41899.583703703705</v>
      </c>
      <c r="U194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1">E195*100/D195</f>
        <v>0</v>
      </c>
      <c r="P195" s="8" t="e">
        <f t="shared" ref="P195:P258" si="22">E195/L195</f>
        <v>#DIV/0!</v>
      </c>
      <c r="Q195" t="str">
        <f t="shared" ref="Q195:Q258" si="23">MID(N195,1,FIND("/",N195) - 1)</f>
        <v>film &amp; video</v>
      </c>
      <c r="R195" t="str">
        <f t="shared" ref="R195:R258" si="24">MID(N195,FIND("/",N195)+1,LEN(N195) -FIND("/",N195))</f>
        <v>drama</v>
      </c>
      <c r="S195" s="14">
        <f t="shared" ref="S195:S258" si="25">(I195/86400)+25569+(-5/24)</f>
        <v>41971.768124999995</v>
      </c>
      <c r="T195" s="12">
        <f t="shared" ref="T195:T258" si="26">(J195/86400)+25569+(-5/24)</f>
        <v>41911.726458333331</v>
      </c>
      <c r="U195">
        <f t="shared" ref="U195:U258" si="27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0.12</v>
      </c>
      <c r="P196" s="8">
        <f t="shared" si="22"/>
        <v>1</v>
      </c>
      <c r="Q196" t="str">
        <f t="shared" si="23"/>
        <v>film &amp; video</v>
      </c>
      <c r="R196" t="str">
        <f t="shared" si="24"/>
        <v>drama</v>
      </c>
      <c r="S196" s="14">
        <f t="shared" si="25"/>
        <v>42435.788553240738</v>
      </c>
      <c r="T196" s="12">
        <f t="shared" si="26"/>
        <v>42375.788553240738</v>
      </c>
      <c r="U196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 s="8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4">
        <f t="shared" si="25"/>
        <v>42195.462175925924</v>
      </c>
      <c r="T197" s="12">
        <f t="shared" si="26"/>
        <v>42135.462175925924</v>
      </c>
      <c r="U197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41.857142857142854</v>
      </c>
      <c r="P198" s="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4">
        <f t="shared" si="25"/>
        <v>42287.666666666664</v>
      </c>
      <c r="T198" s="12">
        <f t="shared" si="26"/>
        <v>42259.334467592591</v>
      </c>
      <c r="U198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10.48</v>
      </c>
      <c r="P199" s="8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4">
        <f t="shared" si="25"/>
        <v>42783.666666666664</v>
      </c>
      <c r="T199" s="12">
        <f t="shared" si="26"/>
        <v>42741.640046296299</v>
      </c>
      <c r="U199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1.1160000000000001</v>
      </c>
      <c r="P200" s="8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4">
        <f t="shared" si="25"/>
        <v>41917.175023148149</v>
      </c>
      <c r="T200" s="12">
        <f t="shared" si="26"/>
        <v>41887.175023148149</v>
      </c>
      <c r="U200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 s="8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4">
        <f t="shared" si="25"/>
        <v>42613.915532407402</v>
      </c>
      <c r="T201" s="12">
        <f t="shared" si="26"/>
        <v>42583.915532407402</v>
      </c>
      <c r="U201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26.192499999999999</v>
      </c>
      <c r="P202" s="8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4">
        <f t="shared" si="25"/>
        <v>41896.875034722216</v>
      </c>
      <c r="T202" s="12">
        <f t="shared" si="26"/>
        <v>41866.875034722216</v>
      </c>
      <c r="U202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58.46153846153846</v>
      </c>
      <c r="P203" s="8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4">
        <f t="shared" si="25"/>
        <v>42043.610289351847</v>
      </c>
      <c r="T203" s="12">
        <f t="shared" si="26"/>
        <v>42023.610289351847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 s="8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4">
        <f t="shared" si="25"/>
        <v>42285.665972222218</v>
      </c>
      <c r="T204" s="12">
        <f t="shared" si="26"/>
        <v>42255.719490740739</v>
      </c>
      <c r="U204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29.84</v>
      </c>
      <c r="P205" s="8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4">
        <f t="shared" si="25"/>
        <v>42033.639629629623</v>
      </c>
      <c r="T205" s="12">
        <f t="shared" si="26"/>
        <v>41973.639629629623</v>
      </c>
      <c r="U205">
        <f t="shared" si="27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50.721666666666664</v>
      </c>
      <c r="P206" s="8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4">
        <f t="shared" si="25"/>
        <v>42586.375034722216</v>
      </c>
      <c r="T206" s="12">
        <f t="shared" si="26"/>
        <v>42556.375034722216</v>
      </c>
      <c r="U206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16.25</v>
      </c>
      <c r="P207" s="8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4">
        <f t="shared" si="25"/>
        <v>42283.423865740733</v>
      </c>
      <c r="T207" s="12">
        <f t="shared" si="26"/>
        <v>42248.423865740733</v>
      </c>
      <c r="U207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 s="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4">
        <f t="shared" si="25"/>
        <v>42587.79609953703</v>
      </c>
      <c r="T208" s="12">
        <f t="shared" si="26"/>
        <v>42566.79609953703</v>
      </c>
      <c r="U208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15.214285714285714</v>
      </c>
      <c r="P209" s="8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4">
        <f t="shared" si="25"/>
        <v>42007.988865740735</v>
      </c>
      <c r="T209" s="12">
        <f t="shared" si="26"/>
        <v>41977.988865740735</v>
      </c>
      <c r="U209">
        <f t="shared" si="27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 s="8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4">
        <f t="shared" si="25"/>
        <v>41989.16165509259</v>
      </c>
      <c r="T210" s="12">
        <f t="shared" si="26"/>
        <v>41959.16165509259</v>
      </c>
      <c r="U210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 s="8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4">
        <f t="shared" si="25"/>
        <v>42195.714525462965</v>
      </c>
      <c r="T211" s="12">
        <f t="shared" si="26"/>
        <v>42165.714525462965</v>
      </c>
      <c r="U211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25.25</v>
      </c>
      <c r="P212" s="8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4">
        <f t="shared" si="25"/>
        <v>42277.999999999993</v>
      </c>
      <c r="T212" s="12">
        <f t="shared" si="26"/>
        <v>42248.856388888882</v>
      </c>
      <c r="U212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44.6</v>
      </c>
      <c r="P213" s="8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4">
        <f t="shared" si="25"/>
        <v>42265.951585648145</v>
      </c>
      <c r="T213" s="12">
        <f t="shared" si="26"/>
        <v>42235.951585648145</v>
      </c>
      <c r="U213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1.5873015873015872E-2</v>
      </c>
      <c r="P214" s="8">
        <f t="shared" si="22"/>
        <v>1</v>
      </c>
      <c r="Q214" t="str">
        <f t="shared" si="23"/>
        <v>film &amp; video</v>
      </c>
      <c r="R214" t="str">
        <f t="shared" si="24"/>
        <v>drama</v>
      </c>
      <c r="S214" s="14">
        <f t="shared" si="25"/>
        <v>42476.631018518521</v>
      </c>
      <c r="T214" s="12">
        <f t="shared" si="26"/>
        <v>42416.672685185178</v>
      </c>
      <c r="U214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0.04</v>
      </c>
      <c r="P215" s="8">
        <f t="shared" si="22"/>
        <v>20</v>
      </c>
      <c r="Q215" t="str">
        <f t="shared" si="23"/>
        <v>film &amp; video</v>
      </c>
      <c r="R215" t="str">
        <f t="shared" si="24"/>
        <v>drama</v>
      </c>
      <c r="S215" s="14">
        <f t="shared" si="25"/>
        <v>42232.379641203697</v>
      </c>
      <c r="T215" s="12">
        <f t="shared" si="26"/>
        <v>42202.385960648149</v>
      </c>
      <c r="U215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8.0000000000000002E-3</v>
      </c>
      <c r="P216" s="8">
        <f t="shared" si="22"/>
        <v>1</v>
      </c>
      <c r="Q216" t="str">
        <f t="shared" si="23"/>
        <v>film &amp; video</v>
      </c>
      <c r="R216" t="str">
        <f t="shared" si="24"/>
        <v>drama</v>
      </c>
      <c r="S216" s="14">
        <f t="shared" si="25"/>
        <v>42069.432280092595</v>
      </c>
      <c r="T216" s="12">
        <f t="shared" si="26"/>
        <v>42009.432280092595</v>
      </c>
      <c r="U216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0.22727272727272727</v>
      </c>
      <c r="P217" s="8">
        <f t="shared" si="22"/>
        <v>10</v>
      </c>
      <c r="Q217" t="str">
        <f t="shared" si="23"/>
        <v>film &amp; video</v>
      </c>
      <c r="R217" t="str">
        <f t="shared" si="24"/>
        <v>drama</v>
      </c>
      <c r="S217" s="14">
        <f t="shared" si="25"/>
        <v>42417.790972222218</v>
      </c>
      <c r="T217" s="12">
        <f t="shared" si="26"/>
        <v>42375.021782407406</v>
      </c>
      <c r="U217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55.698439999999998</v>
      </c>
      <c r="P218" s="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4">
        <f t="shared" si="25"/>
        <v>42116.708761574067</v>
      </c>
      <c r="T218" s="12">
        <f t="shared" si="26"/>
        <v>42066.750428240739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11.943</v>
      </c>
      <c r="P219" s="8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4">
        <f t="shared" si="25"/>
        <v>42001.432280092595</v>
      </c>
      <c r="T219" s="12">
        <f t="shared" si="26"/>
        <v>41970.432280092595</v>
      </c>
      <c r="U219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2</v>
      </c>
      <c r="P220" s="8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4">
        <f t="shared" si="25"/>
        <v>42139.420011574075</v>
      </c>
      <c r="T220" s="12">
        <f t="shared" si="26"/>
        <v>42079.420011574075</v>
      </c>
      <c r="U220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17.63</v>
      </c>
      <c r="P221" s="8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4">
        <f t="shared" si="25"/>
        <v>42461.082638888889</v>
      </c>
      <c r="T221" s="12">
        <f t="shared" si="26"/>
        <v>42429.118344907409</v>
      </c>
      <c r="U221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0.72</v>
      </c>
      <c r="P222" s="8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4">
        <f t="shared" si="25"/>
        <v>42236.629166666666</v>
      </c>
      <c r="T222" s="12">
        <f t="shared" si="26"/>
        <v>42195.435532407406</v>
      </c>
      <c r="U222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 s="8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4">
        <f t="shared" si="25"/>
        <v>42091.587546296294</v>
      </c>
      <c r="T223" s="12">
        <f t="shared" si="26"/>
        <v>42031.629212962966</v>
      </c>
      <c r="U223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13</v>
      </c>
      <c r="P224" s="8">
        <f t="shared" si="22"/>
        <v>65</v>
      </c>
      <c r="Q224" t="str">
        <f t="shared" si="23"/>
        <v>film &amp; video</v>
      </c>
      <c r="R224" t="str">
        <f t="shared" si="24"/>
        <v>drama</v>
      </c>
      <c r="S224" s="14">
        <f t="shared" si="25"/>
        <v>42089.902083333327</v>
      </c>
      <c r="T224" s="12">
        <f t="shared" si="26"/>
        <v>42031.561550925922</v>
      </c>
      <c r="U224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 s="8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4">
        <f t="shared" si="25"/>
        <v>42511.836805555555</v>
      </c>
      <c r="T225" s="12">
        <f t="shared" si="26"/>
        <v>42481.839699074073</v>
      </c>
      <c r="U225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 s="8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4">
        <f t="shared" si="25"/>
        <v>42195.026921296296</v>
      </c>
      <c r="T226" s="12">
        <f t="shared" si="26"/>
        <v>42135.026921296296</v>
      </c>
      <c r="U226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 s="8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4">
        <f t="shared" si="25"/>
        <v>42468.711273148147</v>
      </c>
      <c r="T227" s="12">
        <f t="shared" si="26"/>
        <v>42438.752939814811</v>
      </c>
      <c r="U227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0.86206896551724133</v>
      </c>
      <c r="P228" s="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4">
        <f t="shared" si="25"/>
        <v>42155.186805555553</v>
      </c>
      <c r="T228" s="12">
        <f t="shared" si="26"/>
        <v>42106.457685185182</v>
      </c>
      <c r="U228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 s="8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4">
        <f t="shared" si="25"/>
        <v>42194.685659722221</v>
      </c>
      <c r="T229" s="12">
        <f t="shared" si="26"/>
        <v>42164.685659722221</v>
      </c>
      <c r="U229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 s="8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4">
        <f t="shared" si="25"/>
        <v>42156.478067129625</v>
      </c>
      <c r="T230" s="12">
        <f t="shared" si="26"/>
        <v>42096.478067129625</v>
      </c>
      <c r="U230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 s="8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4">
        <f t="shared" si="25"/>
        <v>42413.725659722222</v>
      </c>
      <c r="T231" s="12">
        <f t="shared" si="26"/>
        <v>42383.725659722222</v>
      </c>
      <c r="U231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0.4</v>
      </c>
      <c r="P232" s="8">
        <f t="shared" si="22"/>
        <v>30</v>
      </c>
      <c r="Q232" t="str">
        <f t="shared" si="23"/>
        <v>film &amp; video</v>
      </c>
      <c r="R232" t="str">
        <f t="shared" si="24"/>
        <v>drama</v>
      </c>
      <c r="S232" s="14">
        <f t="shared" si="25"/>
        <v>42159.568877314814</v>
      </c>
      <c r="T232" s="12">
        <f t="shared" si="26"/>
        <v>42129.568877314814</v>
      </c>
      <c r="U232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 s="8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4">
        <f t="shared" si="25"/>
        <v>42371.75059027777</v>
      </c>
      <c r="T233" s="12">
        <f t="shared" si="26"/>
        <v>42341.75059027777</v>
      </c>
      <c r="U233">
        <f t="shared" si="27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2.75</v>
      </c>
      <c r="P234" s="8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4">
        <f t="shared" si="25"/>
        <v>42062.617430555554</v>
      </c>
      <c r="T234" s="12">
        <f t="shared" si="26"/>
        <v>42032.617430555554</v>
      </c>
      <c r="U234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 s="8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4">
        <f t="shared" si="25"/>
        <v>42642.703379629624</v>
      </c>
      <c r="T235" s="12">
        <f t="shared" si="26"/>
        <v>42612.703379629624</v>
      </c>
      <c r="U235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40.1</v>
      </c>
      <c r="P236" s="8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4">
        <f t="shared" si="25"/>
        <v>42175.82707175926</v>
      </c>
      <c r="T236" s="12">
        <f t="shared" si="26"/>
        <v>42135.82707175926</v>
      </c>
      <c r="U236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 s="8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4">
        <f t="shared" si="25"/>
        <v>42194.700196759259</v>
      </c>
      <c r="T237" s="12">
        <f t="shared" si="26"/>
        <v>42164.700196759259</v>
      </c>
      <c r="U237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 s="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4">
        <f t="shared" si="25"/>
        <v>42373.791666666664</v>
      </c>
      <c r="T238" s="12">
        <f t="shared" si="26"/>
        <v>42320.876145833332</v>
      </c>
      <c r="U238">
        <f t="shared" si="27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0.33333333333333331</v>
      </c>
      <c r="P239" s="8">
        <f t="shared" si="22"/>
        <v>50</v>
      </c>
      <c r="Q239" t="str">
        <f t="shared" si="23"/>
        <v>film &amp; video</v>
      </c>
      <c r="R239" t="str">
        <f t="shared" si="24"/>
        <v>drama</v>
      </c>
      <c r="S239" s="14">
        <f t="shared" si="25"/>
        <v>42437.368854166663</v>
      </c>
      <c r="T239" s="12">
        <f t="shared" si="26"/>
        <v>42377.368854166663</v>
      </c>
      <c r="U239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 s="8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4">
        <f t="shared" si="25"/>
        <v>42734.166666666664</v>
      </c>
      <c r="T240" s="12">
        <f t="shared" si="26"/>
        <v>42713.754166666666</v>
      </c>
      <c r="U240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25</v>
      </c>
      <c r="P241" s="8">
        <f t="shared" si="22"/>
        <v>50</v>
      </c>
      <c r="Q241" t="str">
        <f t="shared" si="23"/>
        <v>film &amp; video</v>
      </c>
      <c r="R241" t="str">
        <f t="shared" si="24"/>
        <v>drama</v>
      </c>
      <c r="S241" s="14">
        <f t="shared" si="25"/>
        <v>42316.291666666664</v>
      </c>
      <c r="T241" s="12">
        <f t="shared" si="26"/>
        <v>42296.901967592588</v>
      </c>
      <c r="U241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107.63413333333334</v>
      </c>
      <c r="P242" s="8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4">
        <f t="shared" si="25"/>
        <v>41399.500127314815</v>
      </c>
      <c r="T242" s="12">
        <f t="shared" si="26"/>
        <v>41354.500127314815</v>
      </c>
      <c r="U242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112.63736263736264</v>
      </c>
      <c r="P243" s="8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4">
        <f t="shared" si="25"/>
        <v>41994.489629629628</v>
      </c>
      <c r="T243" s="12">
        <f t="shared" si="26"/>
        <v>41949.489629629628</v>
      </c>
      <c r="U243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113.46153846153847</v>
      </c>
      <c r="P244" s="8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4">
        <f t="shared" si="25"/>
        <v>40897.28460648148</v>
      </c>
      <c r="T244" s="12">
        <f t="shared" si="26"/>
        <v>40862.28460648148</v>
      </c>
      <c r="U244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102.592</v>
      </c>
      <c r="P245" s="8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4">
        <f t="shared" si="25"/>
        <v>41691.839166666665</v>
      </c>
      <c r="T245" s="12">
        <f t="shared" si="26"/>
        <v>41661.839166666665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113.75714285714285</v>
      </c>
      <c r="P246" s="8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4">
        <f t="shared" si="25"/>
        <v>40253.087500000001</v>
      </c>
      <c r="T246" s="12">
        <f t="shared" si="26"/>
        <v>40213.115266203698</v>
      </c>
      <c r="U246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103.72</v>
      </c>
      <c r="P247" s="8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4">
        <f t="shared" si="25"/>
        <v>41136.844733796293</v>
      </c>
      <c r="T247" s="12">
        <f t="shared" si="26"/>
        <v>41106.844733796293</v>
      </c>
      <c r="U247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305.45999999999998</v>
      </c>
      <c r="P248" s="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4">
        <f t="shared" si="25"/>
        <v>40530.196817129625</v>
      </c>
      <c r="T248" s="12">
        <f t="shared" si="26"/>
        <v>40480.155150462961</v>
      </c>
      <c r="U248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134.1</v>
      </c>
      <c r="P249" s="8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4">
        <f t="shared" si="25"/>
        <v>40466.943749999999</v>
      </c>
      <c r="T249" s="12">
        <f t="shared" si="26"/>
        <v>40430.395995370367</v>
      </c>
      <c r="U249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101.33294117647058</v>
      </c>
      <c r="P250" s="8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4">
        <f t="shared" si="25"/>
        <v>40915.566076388888</v>
      </c>
      <c r="T250" s="12">
        <f t="shared" si="26"/>
        <v>40870.566076388888</v>
      </c>
      <c r="U250">
        <f t="shared" si="27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112.92</v>
      </c>
      <c r="P251" s="8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4">
        <f t="shared" si="25"/>
        <v>40412.527777777774</v>
      </c>
      <c r="T251" s="12">
        <f t="shared" si="26"/>
        <v>40332.715509259258</v>
      </c>
      <c r="U251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105.58333333333333</v>
      </c>
      <c r="P252" s="8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4">
        <f t="shared" si="25"/>
        <v>41431.357534722221</v>
      </c>
      <c r="T252" s="12">
        <f t="shared" si="26"/>
        <v>41401.357534722221</v>
      </c>
      <c r="U252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125.57142857142857</v>
      </c>
      <c r="P253" s="8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4">
        <f t="shared" si="25"/>
        <v>41045.583333333328</v>
      </c>
      <c r="T253" s="12">
        <f t="shared" si="26"/>
        <v>41013.579236111109</v>
      </c>
      <c r="U253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184.56</v>
      </c>
      <c r="P254" s="8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4">
        <f t="shared" si="25"/>
        <v>40329.957638888889</v>
      </c>
      <c r="T254" s="12">
        <f t="shared" si="26"/>
        <v>40266.454374999994</v>
      </c>
      <c r="U254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100.73333333333333</v>
      </c>
      <c r="P255" s="8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4">
        <f t="shared" si="25"/>
        <v>40954.44253472222</v>
      </c>
      <c r="T255" s="12">
        <f t="shared" si="26"/>
        <v>40924.44253472222</v>
      </c>
      <c r="U255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116.94725</v>
      </c>
      <c r="P256" s="8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4">
        <f t="shared" si="25"/>
        <v>42293.874999999993</v>
      </c>
      <c r="T256" s="12">
        <f t="shared" si="26"/>
        <v>42263.744328703702</v>
      </c>
      <c r="U256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106.73325</v>
      </c>
      <c r="P257" s="8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4">
        <f t="shared" si="25"/>
        <v>40618.276412037034</v>
      </c>
      <c r="T257" s="12">
        <f t="shared" si="26"/>
        <v>40588.318078703705</v>
      </c>
      <c r="U257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1"/>
        <v>139.1</v>
      </c>
      <c r="P258" s="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4">
        <f t="shared" si="25"/>
        <v>41349.560960648145</v>
      </c>
      <c r="T258" s="12">
        <f t="shared" si="26"/>
        <v>41319.560960648145</v>
      </c>
      <c r="U258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8">E259*100/D259</f>
        <v>106.7264857142857</v>
      </c>
      <c r="P259" s="8">
        <f t="shared" ref="P259:P322" si="29">E259/L259</f>
        <v>66.70405357142856</v>
      </c>
      <c r="Q259" t="str">
        <f t="shared" ref="Q259:Q322" si="30">MID(N259,1,FIND("/",N259) - 1)</f>
        <v>film &amp; video</v>
      </c>
      <c r="R259" t="str">
        <f t="shared" ref="R259:R322" si="31">MID(N259,FIND("/",N259)+1,LEN(N259) -FIND("/",N259))</f>
        <v>documentary</v>
      </c>
      <c r="S259" s="14">
        <f t="shared" ref="S259:S322" si="32">(I259/86400)+25569+(-5/24)</f>
        <v>42509.418541666666</v>
      </c>
      <c r="T259" s="12">
        <f t="shared" ref="T259:T322" si="33">(J259/86400)+25569+(-5/24)</f>
        <v>42479.418541666666</v>
      </c>
      <c r="U259">
        <f t="shared" ref="U259:U322" si="3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191.14</v>
      </c>
      <c r="P260" s="8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4">
        <f t="shared" si="32"/>
        <v>40711.843356481477</v>
      </c>
      <c r="T260" s="12">
        <f t="shared" si="33"/>
        <v>40681.843356481477</v>
      </c>
      <c r="U260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131.93789333333334</v>
      </c>
      <c r="P261" s="8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4">
        <f t="shared" si="32"/>
        <v>42102.529733796291</v>
      </c>
      <c r="T261" s="12">
        <f t="shared" si="33"/>
        <v>42072.529733796291</v>
      </c>
      <c r="U261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106.4</v>
      </c>
      <c r="P262" s="8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4">
        <f t="shared" si="32"/>
        <v>40376.207638888889</v>
      </c>
      <c r="T262" s="12">
        <f t="shared" si="33"/>
        <v>40330.547210648147</v>
      </c>
      <c r="U262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107.4</v>
      </c>
      <c r="P263" s="8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4">
        <f t="shared" si="32"/>
        <v>41067.413194444445</v>
      </c>
      <c r="T263" s="12">
        <f t="shared" si="33"/>
        <v>41017.677129629628</v>
      </c>
      <c r="U263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240</v>
      </c>
      <c r="P264" s="8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4">
        <f t="shared" si="32"/>
        <v>40600.039675925924</v>
      </c>
      <c r="T264" s="12">
        <f t="shared" si="33"/>
        <v>40555.039675925924</v>
      </c>
      <c r="U264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118.08108</v>
      </c>
      <c r="P265" s="8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4">
        <f t="shared" si="32"/>
        <v>41179.746458333328</v>
      </c>
      <c r="T265" s="12">
        <f t="shared" si="33"/>
        <v>41149.746458333328</v>
      </c>
      <c r="U265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118.2</v>
      </c>
      <c r="P266" s="8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4">
        <f t="shared" si="32"/>
        <v>41040.411979166667</v>
      </c>
      <c r="T266" s="12">
        <f t="shared" si="33"/>
        <v>41010.411979166667</v>
      </c>
      <c r="U266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111.1</v>
      </c>
      <c r="P267" s="8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4">
        <f t="shared" si="32"/>
        <v>40308.636111111111</v>
      </c>
      <c r="T267" s="12">
        <f t="shared" si="33"/>
        <v>40267.03738425926</v>
      </c>
      <c r="U267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145.5</v>
      </c>
      <c r="P268" s="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4">
        <f t="shared" si="32"/>
        <v>40290.95208333333</v>
      </c>
      <c r="T268" s="12">
        <f t="shared" si="33"/>
        <v>40204.966516203705</v>
      </c>
      <c r="U268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131.62883248730964</v>
      </c>
      <c r="P269" s="8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4">
        <f t="shared" si="32"/>
        <v>41815.244201388887</v>
      </c>
      <c r="T269" s="12">
        <f t="shared" si="33"/>
        <v>41785.244201388887</v>
      </c>
      <c r="U269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111.4</v>
      </c>
      <c r="P270" s="8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4">
        <f t="shared" si="32"/>
        <v>40853.985856481479</v>
      </c>
      <c r="T270" s="12">
        <f t="shared" si="33"/>
        <v>40808.944189814814</v>
      </c>
      <c r="U270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147.23376999999999</v>
      </c>
      <c r="P271" s="8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4">
        <f t="shared" si="32"/>
        <v>42787.988680555551</v>
      </c>
      <c r="T271" s="12">
        <f t="shared" si="33"/>
        <v>42757.988680555551</v>
      </c>
      <c r="U271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152.60869565217391</v>
      </c>
      <c r="P272" s="8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4">
        <f t="shared" si="32"/>
        <v>40687.958333333328</v>
      </c>
      <c r="T272" s="12">
        <f t="shared" si="33"/>
        <v>40637.658217592594</v>
      </c>
      <c r="U272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104.68</v>
      </c>
      <c r="P273" s="8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4">
        <f t="shared" si="32"/>
        <v>41641.125</v>
      </c>
      <c r="T273" s="12">
        <f t="shared" si="33"/>
        <v>41611.891909722217</v>
      </c>
      <c r="U273">
        <f t="shared" si="3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177.43366666666665</v>
      </c>
      <c r="P274" s="8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4">
        <f t="shared" si="32"/>
        <v>40296.575694444444</v>
      </c>
      <c r="T274" s="12">
        <f t="shared" si="33"/>
        <v>40235.692025462959</v>
      </c>
      <c r="U274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107.7758</v>
      </c>
      <c r="P275" s="8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4">
        <f t="shared" si="32"/>
        <v>40727.29011574074</v>
      </c>
      <c r="T275" s="12">
        <f t="shared" si="33"/>
        <v>40697.29011574074</v>
      </c>
      <c r="U275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156</v>
      </c>
      <c r="P276" s="8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4">
        <f t="shared" si="32"/>
        <v>41004.082638888889</v>
      </c>
      <c r="T276" s="12">
        <f t="shared" si="33"/>
        <v>40969.704039351847</v>
      </c>
      <c r="U276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108.395</v>
      </c>
      <c r="P277" s="8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4">
        <f t="shared" si="32"/>
        <v>41222.865347222221</v>
      </c>
      <c r="T277" s="12">
        <f t="shared" si="33"/>
        <v>41192.823680555557</v>
      </c>
      <c r="U277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147.6</v>
      </c>
      <c r="P278" s="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4">
        <f t="shared" si="32"/>
        <v>41026.831874999996</v>
      </c>
      <c r="T278" s="12">
        <f t="shared" si="33"/>
        <v>40966.873541666668</v>
      </c>
      <c r="U278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110.38153846153845</v>
      </c>
      <c r="P279" s="8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4">
        <f t="shared" si="32"/>
        <v>42147.68309027778</v>
      </c>
      <c r="T279" s="12">
        <f t="shared" si="33"/>
        <v>42117.68309027778</v>
      </c>
      <c r="U279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150.34814814814814</v>
      </c>
      <c r="P280" s="8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4">
        <f t="shared" si="32"/>
        <v>41193.832627314812</v>
      </c>
      <c r="T280" s="12">
        <f t="shared" si="33"/>
        <v>41163.832627314812</v>
      </c>
      <c r="U280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157.31829411764707</v>
      </c>
      <c r="P281" s="8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4">
        <f t="shared" si="32"/>
        <v>42792.875694444439</v>
      </c>
      <c r="T281" s="12">
        <f t="shared" si="33"/>
        <v>42759.035833333335</v>
      </c>
      <c r="U281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156.14400000000001</v>
      </c>
      <c r="P282" s="8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4">
        <f t="shared" si="32"/>
        <v>41789.382349537038</v>
      </c>
      <c r="T282" s="12">
        <f t="shared" si="33"/>
        <v>41744.382349537038</v>
      </c>
      <c r="U282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120.58763636363636</v>
      </c>
      <c r="P283" s="8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4">
        <f t="shared" si="32"/>
        <v>40035.601388888885</v>
      </c>
      <c r="T283" s="12">
        <f t="shared" si="33"/>
        <v>39949.955011574071</v>
      </c>
      <c r="U283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101.18888888888888</v>
      </c>
      <c r="P284" s="8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4">
        <f t="shared" si="32"/>
        <v>40231.708333333328</v>
      </c>
      <c r="T284" s="12">
        <f t="shared" si="33"/>
        <v>40194.711712962962</v>
      </c>
      <c r="U284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114.27249999999999</v>
      </c>
      <c r="P285" s="8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4">
        <f t="shared" si="32"/>
        <v>40694.999305555553</v>
      </c>
      <c r="T285" s="12">
        <f t="shared" si="33"/>
        <v>40675.501666666663</v>
      </c>
      <c r="U285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104.62615</v>
      </c>
      <c r="P286" s="8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4">
        <f t="shared" si="32"/>
        <v>40929.529861111107</v>
      </c>
      <c r="T286" s="12">
        <f t="shared" si="33"/>
        <v>40904.529861111107</v>
      </c>
      <c r="U286">
        <f t="shared" si="3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228.82507142857142</v>
      </c>
      <c r="P287" s="8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4">
        <f t="shared" si="32"/>
        <v>41536.547777777778</v>
      </c>
      <c r="T287" s="12">
        <f t="shared" si="33"/>
        <v>41506.547777777778</v>
      </c>
      <c r="U287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109.15333333333334</v>
      </c>
      <c r="P288" s="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4">
        <f t="shared" si="32"/>
        <v>41358.566249999996</v>
      </c>
      <c r="T288" s="12">
        <f t="shared" si="33"/>
        <v>41313.607916666668</v>
      </c>
      <c r="U288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176.3</v>
      </c>
      <c r="P289" s="8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4">
        <f t="shared" si="32"/>
        <v>41214.958333333328</v>
      </c>
      <c r="T289" s="12">
        <f t="shared" si="33"/>
        <v>41184.069652777776</v>
      </c>
      <c r="U289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103.21062000000001</v>
      </c>
      <c r="P290" s="8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4">
        <f t="shared" si="32"/>
        <v>41085.960567129623</v>
      </c>
      <c r="T290" s="12">
        <f t="shared" si="33"/>
        <v>41050.960567129623</v>
      </c>
      <c r="U290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104.82</v>
      </c>
      <c r="P291" s="8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4">
        <f t="shared" si="32"/>
        <v>41580.248078703698</v>
      </c>
      <c r="T291" s="12">
        <f t="shared" si="33"/>
        <v>41550.248078703698</v>
      </c>
      <c r="U291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106.68444444444444</v>
      </c>
      <c r="P292" s="8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4">
        <f t="shared" si="32"/>
        <v>40576.124305555553</v>
      </c>
      <c r="T292" s="12">
        <f t="shared" si="33"/>
        <v>40526.160844907405</v>
      </c>
      <c r="U292">
        <f t="shared" si="3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120.02</v>
      </c>
      <c r="P293" s="8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4">
        <f t="shared" si="32"/>
        <v>41394.792361111111</v>
      </c>
      <c r="T293" s="12">
        <f t="shared" si="33"/>
        <v>41376.560717592591</v>
      </c>
      <c r="U293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101.50693333333334</v>
      </c>
      <c r="P294" s="8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4">
        <f t="shared" si="32"/>
        <v>40844.957638888889</v>
      </c>
      <c r="T294" s="12">
        <f t="shared" si="33"/>
        <v>40812.594895833332</v>
      </c>
      <c r="U294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101.38461538461539</v>
      </c>
      <c r="P295" s="8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4">
        <f t="shared" si="32"/>
        <v>41749.459652777776</v>
      </c>
      <c r="T295" s="12">
        <f t="shared" si="33"/>
        <v>41719.459652777776</v>
      </c>
      <c r="U295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100</v>
      </c>
      <c r="P296" s="8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4">
        <f t="shared" si="32"/>
        <v>40378.458333333328</v>
      </c>
      <c r="T296" s="12">
        <f t="shared" si="33"/>
        <v>40342.876087962963</v>
      </c>
      <c r="U296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133.10911999999999</v>
      </c>
      <c r="P297" s="8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4">
        <f t="shared" si="32"/>
        <v>41578.791666666664</v>
      </c>
      <c r="T297" s="12">
        <f t="shared" si="33"/>
        <v>41518.796400462961</v>
      </c>
      <c r="U297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118.72620000000001</v>
      </c>
      <c r="P298" s="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4">
        <f t="shared" si="32"/>
        <v>41159.267164351848</v>
      </c>
      <c r="T298" s="12">
        <f t="shared" si="33"/>
        <v>41134.267164351848</v>
      </c>
      <c r="U298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100.64</v>
      </c>
      <c r="P299" s="8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4">
        <f t="shared" si="32"/>
        <v>42124.957638888889</v>
      </c>
      <c r="T299" s="12">
        <f t="shared" si="33"/>
        <v>42089.519687499997</v>
      </c>
      <c r="U299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108.9324126984127</v>
      </c>
      <c r="P300" s="8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4">
        <f t="shared" si="32"/>
        <v>41768.666666666664</v>
      </c>
      <c r="T300" s="12">
        <f t="shared" si="33"/>
        <v>41709.255185185182</v>
      </c>
      <c r="U300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178.95249999999999</v>
      </c>
      <c r="P301" s="8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4">
        <f t="shared" si="32"/>
        <v>40499.058564814812</v>
      </c>
      <c r="T301" s="12">
        <f t="shared" si="33"/>
        <v>40469.016898148147</v>
      </c>
      <c r="U301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101.72264</v>
      </c>
      <c r="P302" s="8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4">
        <f t="shared" si="32"/>
        <v>40657.751597222217</v>
      </c>
      <c r="T302" s="12">
        <f t="shared" si="33"/>
        <v>40626.751597222217</v>
      </c>
      <c r="U302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118.735</v>
      </c>
      <c r="P303" s="8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4">
        <f t="shared" si="32"/>
        <v>41352.487673611111</v>
      </c>
      <c r="T303" s="12">
        <f t="shared" si="33"/>
        <v>41312.529340277775</v>
      </c>
      <c r="U303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100.46</v>
      </c>
      <c r="P304" s="8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4">
        <f t="shared" si="32"/>
        <v>40963.648587962962</v>
      </c>
      <c r="T304" s="12">
        <f t="shared" si="33"/>
        <v>40933.648587962962</v>
      </c>
      <c r="U304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137.46666666666667</v>
      </c>
      <c r="P305" s="8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4">
        <f t="shared" si="32"/>
        <v>41061.862800925919</v>
      </c>
      <c r="T305" s="12">
        <f t="shared" si="33"/>
        <v>41031.862800925919</v>
      </c>
      <c r="U305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231.64705882352942</v>
      </c>
      <c r="P306" s="8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4">
        <f t="shared" si="32"/>
        <v>41152.875</v>
      </c>
      <c r="T306" s="12">
        <f t="shared" si="33"/>
        <v>41113.88653935185</v>
      </c>
      <c r="U306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130.33333333333334</v>
      </c>
      <c r="P307" s="8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4">
        <f t="shared" si="32"/>
        <v>40978.421863425923</v>
      </c>
      <c r="T307" s="12">
        <f t="shared" si="33"/>
        <v>40948.421863425923</v>
      </c>
      <c r="U307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292.89999999999998</v>
      </c>
      <c r="P308" s="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4">
        <f t="shared" si="32"/>
        <v>41353.587187499994</v>
      </c>
      <c r="T308" s="12">
        <f t="shared" si="33"/>
        <v>41333.628854166665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111.31818181818181</v>
      </c>
      <c r="P309" s="8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4">
        <f t="shared" si="32"/>
        <v>41312.736122685186</v>
      </c>
      <c r="T309" s="12">
        <f t="shared" si="33"/>
        <v>41282.736122685186</v>
      </c>
      <c r="U309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105.56666666666666</v>
      </c>
      <c r="P310" s="8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4">
        <f t="shared" si="32"/>
        <v>40612.486226851848</v>
      </c>
      <c r="T310" s="12">
        <f t="shared" si="33"/>
        <v>40567.486226851848</v>
      </c>
      <c r="U310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118.94444444444444</v>
      </c>
      <c r="P311" s="8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4">
        <f t="shared" si="32"/>
        <v>41155.543217592589</v>
      </c>
      <c r="T311" s="12">
        <f t="shared" si="33"/>
        <v>41134.543217592589</v>
      </c>
      <c r="U311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104.129</v>
      </c>
      <c r="P312" s="8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4">
        <f t="shared" si="32"/>
        <v>40835.875</v>
      </c>
      <c r="T312" s="12">
        <f t="shared" si="33"/>
        <v>40820.974803240737</v>
      </c>
      <c r="U312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104.10165000000001</v>
      </c>
      <c r="P313" s="8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4">
        <f t="shared" si="32"/>
        <v>40909.124305555553</v>
      </c>
      <c r="T313" s="12">
        <f t="shared" si="33"/>
        <v>40868.011481481481</v>
      </c>
      <c r="U313">
        <f t="shared" si="3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111.875</v>
      </c>
      <c r="P314" s="8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4">
        <f t="shared" si="32"/>
        <v>41378.669351851851</v>
      </c>
      <c r="T314" s="12">
        <f t="shared" si="33"/>
        <v>41348.669351851851</v>
      </c>
      <c r="U314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104.73529411764706</v>
      </c>
      <c r="P315" s="8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4">
        <f t="shared" si="32"/>
        <v>40401.457638888889</v>
      </c>
      <c r="T315" s="12">
        <f t="shared" si="33"/>
        <v>40357.019606481481</v>
      </c>
      <c r="U315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385.15</v>
      </c>
      <c r="P316" s="8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4">
        <f t="shared" si="32"/>
        <v>41334.624861111108</v>
      </c>
      <c r="T316" s="12">
        <f t="shared" si="33"/>
        <v>41304.624861111108</v>
      </c>
      <c r="U316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101.248</v>
      </c>
      <c r="P317" s="8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4">
        <f t="shared" si="32"/>
        <v>41143.564050925925</v>
      </c>
      <c r="T317" s="12">
        <f t="shared" si="33"/>
        <v>41113.564050925925</v>
      </c>
      <c r="U317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113.77333333333333</v>
      </c>
      <c r="P318" s="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4">
        <f t="shared" si="32"/>
        <v>41983.999305555553</v>
      </c>
      <c r="T318" s="12">
        <f t="shared" si="33"/>
        <v>41950.715243055551</v>
      </c>
      <c r="U318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100.80333333333333</v>
      </c>
      <c r="P319" s="8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4">
        <f t="shared" si="32"/>
        <v>41619.468553240738</v>
      </c>
      <c r="T319" s="12">
        <f t="shared" si="33"/>
        <v>41589.468553240738</v>
      </c>
      <c r="U319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283.32</v>
      </c>
      <c r="P320" s="8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4">
        <f t="shared" si="32"/>
        <v>41359.788784722223</v>
      </c>
      <c r="T320" s="12">
        <f t="shared" si="33"/>
        <v>41329.830451388887</v>
      </c>
      <c r="U320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112.68</v>
      </c>
      <c r="P321" s="8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4">
        <f t="shared" si="32"/>
        <v>40211.124305555553</v>
      </c>
      <c r="T321" s="12">
        <f t="shared" si="33"/>
        <v>40123.629965277774</v>
      </c>
      <c r="U321">
        <f t="shared" si="3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8"/>
        <v>106.58</v>
      </c>
      <c r="P322" s="8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4">
        <f t="shared" si="32"/>
        <v>42360.749999999993</v>
      </c>
      <c r="T322" s="12">
        <f t="shared" si="33"/>
        <v>42331.34297453703</v>
      </c>
      <c r="U322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5">E323*100/D323</f>
        <v>102.66285714285715</v>
      </c>
      <c r="P323" s="8">
        <f t="shared" ref="P323:P386" si="36">E323/L323</f>
        <v>106.62314540059347</v>
      </c>
      <c r="Q323" t="str">
        <f t="shared" ref="Q323:Q386" si="37">MID(N323,1,FIND("/",N323) - 1)</f>
        <v>film &amp; video</v>
      </c>
      <c r="R323" t="str">
        <f t="shared" ref="R323:R386" si="38">MID(N323,FIND("/",N323)+1,LEN(N323) -FIND("/",N323))</f>
        <v>documentary</v>
      </c>
      <c r="S323" s="14">
        <f t="shared" ref="S323:S386" si="39">(I323/86400)+25569+(-5/24)</f>
        <v>42682.279930555553</v>
      </c>
      <c r="T323" s="12">
        <f t="shared" ref="T323:T386" si="40">(J323/86400)+25569+(-5/24)</f>
        <v>42647.238263888888</v>
      </c>
      <c r="U323">
        <f t="shared" ref="U323:U386" si="41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107.91200000000001</v>
      </c>
      <c r="P324" s="8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4">
        <f t="shared" si="39"/>
        <v>42503.361666666664</v>
      </c>
      <c r="T324" s="12">
        <f t="shared" si="40"/>
        <v>42473.361666666664</v>
      </c>
      <c r="U324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123.07407407407408</v>
      </c>
      <c r="P325" s="8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4">
        <f t="shared" si="39"/>
        <v>42725.124305555553</v>
      </c>
      <c r="T325" s="12">
        <f t="shared" si="40"/>
        <v>42697.113032407404</v>
      </c>
      <c r="U325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101.6</v>
      </c>
      <c r="P326" s="8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4">
        <f t="shared" si="39"/>
        <v>42217.417916666665</v>
      </c>
      <c r="T326" s="12">
        <f t="shared" si="40"/>
        <v>42184.417916666665</v>
      </c>
      <c r="U326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104.396</v>
      </c>
      <c r="P327" s="8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4">
        <f t="shared" si="39"/>
        <v>42723.979548611103</v>
      </c>
      <c r="T327" s="12">
        <f t="shared" si="40"/>
        <v>42688.979548611103</v>
      </c>
      <c r="U327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112.92973333333333</v>
      </c>
      <c r="P328" s="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4">
        <f t="shared" si="39"/>
        <v>42808.747916666667</v>
      </c>
      <c r="T328" s="12">
        <f t="shared" si="40"/>
        <v>42775.106550925928</v>
      </c>
      <c r="U328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136.4</v>
      </c>
      <c r="P329" s="8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4">
        <f t="shared" si="39"/>
        <v>42085.124999999993</v>
      </c>
      <c r="T329" s="12">
        <f t="shared" si="40"/>
        <v>42058.026956018519</v>
      </c>
      <c r="U329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103.6144</v>
      </c>
      <c r="P330" s="8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4">
        <f t="shared" si="39"/>
        <v>42308.958333333336</v>
      </c>
      <c r="T330" s="12">
        <f t="shared" si="40"/>
        <v>42278.738287037035</v>
      </c>
      <c r="U330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105.5</v>
      </c>
      <c r="P331" s="8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4">
        <f t="shared" si="39"/>
        <v>42314.958333333336</v>
      </c>
      <c r="T331" s="12">
        <f t="shared" si="40"/>
        <v>42291.258414351854</v>
      </c>
      <c r="U331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101.82857142857142</v>
      </c>
      <c r="P332" s="8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4">
        <f t="shared" si="39"/>
        <v>41410.957638888889</v>
      </c>
      <c r="T332" s="12">
        <f t="shared" si="40"/>
        <v>41379.307442129626</v>
      </c>
      <c r="U332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106.605</v>
      </c>
      <c r="P333" s="8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4">
        <f t="shared" si="39"/>
        <v>42538.373078703698</v>
      </c>
      <c r="T333" s="12">
        <f t="shared" si="40"/>
        <v>42507.373078703698</v>
      </c>
      <c r="U333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113.015</v>
      </c>
      <c r="P334" s="8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4">
        <f t="shared" si="39"/>
        <v>42305.124999999993</v>
      </c>
      <c r="T334" s="12">
        <f t="shared" si="40"/>
        <v>42263.471956018511</v>
      </c>
      <c r="U334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125.22750000000001</v>
      </c>
      <c r="P335" s="8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4">
        <f t="shared" si="39"/>
        <v>42467.386469907404</v>
      </c>
      <c r="T335" s="12">
        <f t="shared" si="40"/>
        <v>42437.428136574068</v>
      </c>
      <c r="U335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101.19</v>
      </c>
      <c r="P336" s="8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4">
        <f t="shared" si="39"/>
        <v>42139.583333333336</v>
      </c>
      <c r="T336" s="12">
        <f t="shared" si="40"/>
        <v>42101.474039351851</v>
      </c>
      <c r="U336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102.76470588235294</v>
      </c>
      <c r="P337" s="8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4">
        <f t="shared" si="39"/>
        <v>42132.708333333336</v>
      </c>
      <c r="T337" s="12">
        <f t="shared" si="40"/>
        <v>42101.529108796291</v>
      </c>
      <c r="U337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116.83911999999999</v>
      </c>
      <c r="P338" s="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4">
        <f t="shared" si="39"/>
        <v>42321.429606481477</v>
      </c>
      <c r="T338" s="12">
        <f t="shared" si="40"/>
        <v>42291.387939814813</v>
      </c>
      <c r="U338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101.16833333333334</v>
      </c>
      <c r="P339" s="8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4">
        <f t="shared" si="39"/>
        <v>42076.878564814811</v>
      </c>
      <c r="T339" s="12">
        <f t="shared" si="40"/>
        <v>42046.920231481483</v>
      </c>
      <c r="U339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110.1336</v>
      </c>
      <c r="P340" s="8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4">
        <f t="shared" si="39"/>
        <v>42615.833333333336</v>
      </c>
      <c r="T340" s="12">
        <f t="shared" si="40"/>
        <v>42559.547337962962</v>
      </c>
      <c r="U340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108.08333333333333</v>
      </c>
      <c r="P341" s="8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4">
        <f t="shared" si="39"/>
        <v>42123.551712962959</v>
      </c>
      <c r="T341" s="12">
        <f t="shared" si="40"/>
        <v>42093.551712962959</v>
      </c>
      <c r="U341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125.02285714285715</v>
      </c>
      <c r="P342" s="8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4">
        <f t="shared" si="39"/>
        <v>42802.666666666664</v>
      </c>
      <c r="T342" s="12">
        <f t="shared" si="40"/>
        <v>42772.460729166669</v>
      </c>
      <c r="U342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106.71428571428571</v>
      </c>
      <c r="P343" s="8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4">
        <f t="shared" si="39"/>
        <v>41912.957638888889</v>
      </c>
      <c r="T343" s="12">
        <f t="shared" si="40"/>
        <v>41894.671273148146</v>
      </c>
      <c r="U343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100.3664</v>
      </c>
      <c r="P344" s="8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4">
        <f t="shared" si="39"/>
        <v>42489.572511574072</v>
      </c>
      <c r="T344" s="12">
        <f t="shared" si="40"/>
        <v>42459.572511574072</v>
      </c>
      <c r="U344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102.02863333333333</v>
      </c>
      <c r="P345" s="8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4">
        <f t="shared" si="39"/>
        <v>41956.916666666664</v>
      </c>
      <c r="T345" s="12">
        <f t="shared" si="40"/>
        <v>41926.529456018514</v>
      </c>
      <c r="U345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102.08358208955224</v>
      </c>
      <c r="P346" s="8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4">
        <f t="shared" si="39"/>
        <v>42155.888888888883</v>
      </c>
      <c r="T346" s="12">
        <f t="shared" si="40"/>
        <v>42111.762662037036</v>
      </c>
      <c r="U346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123.27586206896552</v>
      </c>
      <c r="P347" s="8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4">
        <f t="shared" si="39"/>
        <v>42144.735995370364</v>
      </c>
      <c r="T347" s="12">
        <f t="shared" si="40"/>
        <v>42114.735995370364</v>
      </c>
      <c r="U347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170.28880000000001</v>
      </c>
      <c r="P348" s="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4">
        <f t="shared" si="39"/>
        <v>42291.291909722218</v>
      </c>
      <c r="T348" s="12">
        <f t="shared" si="40"/>
        <v>42261.291909722218</v>
      </c>
      <c r="U348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111.59050000000001</v>
      </c>
      <c r="P349" s="8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4">
        <f t="shared" si="39"/>
        <v>42322.32880787037</v>
      </c>
      <c r="T349" s="12">
        <f t="shared" si="40"/>
        <v>42292.287141203698</v>
      </c>
      <c r="U349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103</v>
      </c>
      <c r="P350" s="8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4">
        <f t="shared" si="39"/>
        <v>42237.378657407404</v>
      </c>
      <c r="T350" s="12">
        <f t="shared" si="40"/>
        <v>42207.378657407404</v>
      </c>
      <c r="U350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106.63570159857905</v>
      </c>
      <c r="P351" s="8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4">
        <f t="shared" si="39"/>
        <v>42790.290601851848</v>
      </c>
      <c r="T351" s="12">
        <f t="shared" si="40"/>
        <v>42760.290601851848</v>
      </c>
      <c r="U351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114.76</v>
      </c>
      <c r="P352" s="8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4">
        <f t="shared" si="39"/>
        <v>42623.957638888889</v>
      </c>
      <c r="T352" s="12">
        <f t="shared" si="40"/>
        <v>42585.857743055552</v>
      </c>
      <c r="U352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127.34117647058824</v>
      </c>
      <c r="P353" s="8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4">
        <f t="shared" si="39"/>
        <v>42467.714745370373</v>
      </c>
      <c r="T353" s="12">
        <f t="shared" si="40"/>
        <v>42427.75641203703</v>
      </c>
      <c r="U353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116.56</v>
      </c>
      <c r="P354" s="8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4">
        <f t="shared" si="39"/>
        <v>41919.959120370368</v>
      </c>
      <c r="T354" s="12">
        <f t="shared" si="40"/>
        <v>41889.959120370368</v>
      </c>
      <c r="U354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108.61819426615318</v>
      </c>
      <c r="P355" s="8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4">
        <f t="shared" si="39"/>
        <v>42327.625219907401</v>
      </c>
      <c r="T355" s="12">
        <f t="shared" si="40"/>
        <v>42297.583553240744</v>
      </c>
      <c r="U355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103.94285714285714</v>
      </c>
      <c r="P356" s="8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4">
        <f t="shared" si="39"/>
        <v>42468.577789351846</v>
      </c>
      <c r="T356" s="12">
        <f t="shared" si="40"/>
        <v>42438.619456018518</v>
      </c>
      <c r="U356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116.25714285714285</v>
      </c>
      <c r="P357" s="8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4">
        <f t="shared" si="39"/>
        <v>41974.127245370364</v>
      </c>
      <c r="T357" s="12">
        <f t="shared" si="40"/>
        <v>41943.0855787037</v>
      </c>
      <c r="U357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102.69240000000001</v>
      </c>
      <c r="P358" s="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4">
        <f t="shared" si="39"/>
        <v>42445.553159722222</v>
      </c>
      <c r="T358" s="12">
        <f t="shared" si="40"/>
        <v>42415.594826388886</v>
      </c>
      <c r="U358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174</v>
      </c>
      <c r="P359" s="8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4">
        <f t="shared" si="39"/>
        <v>42118.01385416666</v>
      </c>
      <c r="T359" s="12">
        <f t="shared" si="40"/>
        <v>42078.01385416666</v>
      </c>
      <c r="U359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103.08799999999999</v>
      </c>
      <c r="P360" s="8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4">
        <f t="shared" si="39"/>
        <v>42536.416666666664</v>
      </c>
      <c r="T360" s="12">
        <f t="shared" si="40"/>
        <v>42507.651863425919</v>
      </c>
      <c r="U360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104.85537190082644</v>
      </c>
      <c r="P361" s="8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4">
        <f t="shared" si="39"/>
        <v>41957.008333333331</v>
      </c>
      <c r="T361" s="12">
        <f t="shared" si="40"/>
        <v>41934.86215277778</v>
      </c>
      <c r="U361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101.375</v>
      </c>
      <c r="P362" s="8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4">
        <f t="shared" si="39"/>
        <v>42207.924305555549</v>
      </c>
      <c r="T362" s="12">
        <f t="shared" si="40"/>
        <v>42163.689583333333</v>
      </c>
      <c r="U362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111.07699999999998</v>
      </c>
      <c r="P363" s="8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4">
        <f t="shared" si="39"/>
        <v>41965.834560185183</v>
      </c>
      <c r="T363" s="12">
        <f t="shared" si="40"/>
        <v>41935.792893518512</v>
      </c>
      <c r="U363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124.15933781686498</v>
      </c>
      <c r="P364" s="8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4">
        <f t="shared" si="39"/>
        <v>41858.791666666664</v>
      </c>
      <c r="T364" s="12">
        <f t="shared" si="40"/>
        <v>41837.002210648148</v>
      </c>
      <c r="U364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101.33333333333333</v>
      </c>
      <c r="P365" s="8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4">
        <f t="shared" si="39"/>
        <v>40300.598611111105</v>
      </c>
      <c r="T365" s="12">
        <f t="shared" si="40"/>
        <v>40255.53629629629</v>
      </c>
      <c r="U365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110.16142857142857</v>
      </c>
      <c r="P366" s="8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4">
        <f t="shared" si="39"/>
        <v>41810.957638888889</v>
      </c>
      <c r="T366" s="12">
        <f t="shared" si="40"/>
        <v>41780.651296296295</v>
      </c>
      <c r="U366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103.97333333333333</v>
      </c>
      <c r="P367" s="8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4">
        <f t="shared" si="39"/>
        <v>41698.398136574069</v>
      </c>
      <c r="T367" s="12">
        <f t="shared" si="40"/>
        <v>41668.398136574069</v>
      </c>
      <c r="U367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101.31578947368421</v>
      </c>
      <c r="P368" s="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4">
        <f t="shared" si="39"/>
        <v>41049.584699074076</v>
      </c>
      <c r="T368" s="12">
        <f t="shared" si="40"/>
        <v>41019.584699074076</v>
      </c>
      <c r="U368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103.3501</v>
      </c>
      <c r="P369" s="8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4">
        <f t="shared" si="39"/>
        <v>41394.999305555553</v>
      </c>
      <c r="T369" s="12">
        <f t="shared" si="40"/>
        <v>41355.368958333333</v>
      </c>
      <c r="U369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104.11199999999999</v>
      </c>
      <c r="P370" s="8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4">
        <f t="shared" si="39"/>
        <v>42078.355578703697</v>
      </c>
      <c r="T370" s="12">
        <f t="shared" si="40"/>
        <v>42043.397245370368</v>
      </c>
      <c r="U370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110.15569230769231</v>
      </c>
      <c r="P371" s="8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4">
        <f t="shared" si="39"/>
        <v>40923.3433912037</v>
      </c>
      <c r="T371" s="12">
        <f t="shared" si="40"/>
        <v>40893.3433912037</v>
      </c>
      <c r="U371">
        <f t="shared" si="41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122.02</v>
      </c>
      <c r="P372" s="8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4">
        <f t="shared" si="39"/>
        <v>42741.586805555555</v>
      </c>
      <c r="T372" s="12">
        <f t="shared" si="40"/>
        <v>42711.586805555555</v>
      </c>
      <c r="U372">
        <f t="shared" si="41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114.16866666666667</v>
      </c>
      <c r="P373" s="8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4">
        <f t="shared" si="39"/>
        <v>41306.559479166666</v>
      </c>
      <c r="T373" s="12">
        <f t="shared" si="40"/>
        <v>41261.559479166666</v>
      </c>
      <c r="U373">
        <f t="shared" si="41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125.33333333333333</v>
      </c>
      <c r="P374" s="8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4">
        <f t="shared" si="39"/>
        <v>42465.458333333336</v>
      </c>
      <c r="T374" s="12">
        <f t="shared" si="40"/>
        <v>42425.368564814817</v>
      </c>
      <c r="U374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106.66666666666667</v>
      </c>
      <c r="P375" s="8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4">
        <f t="shared" si="39"/>
        <v>41108.703680555554</v>
      </c>
      <c r="T375" s="12">
        <f t="shared" si="40"/>
        <v>41078.703680555554</v>
      </c>
      <c r="U375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130.65</v>
      </c>
      <c r="P376" s="8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4">
        <f t="shared" si="39"/>
        <v>40802.680914351848</v>
      </c>
      <c r="T376" s="12">
        <f t="shared" si="40"/>
        <v>40757.680914351848</v>
      </c>
      <c r="U376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120</v>
      </c>
      <c r="P377" s="8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4">
        <f t="shared" si="39"/>
        <v>41699.512499999997</v>
      </c>
      <c r="T377" s="12">
        <f t="shared" si="40"/>
        <v>41657.77674768518</v>
      </c>
      <c r="U377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105.95918367346938</v>
      </c>
      <c r="P378" s="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4">
        <f t="shared" si="39"/>
        <v>42607.244398148141</v>
      </c>
      <c r="T378" s="12">
        <f t="shared" si="40"/>
        <v>42576.244398148141</v>
      </c>
      <c r="U378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114.4</v>
      </c>
      <c r="P379" s="8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4">
        <f t="shared" si="39"/>
        <v>42322.084027777775</v>
      </c>
      <c r="T379" s="12">
        <f t="shared" si="40"/>
        <v>42292.042453703696</v>
      </c>
      <c r="U379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111.76666666666667</v>
      </c>
      <c r="P380" s="8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4">
        <f t="shared" si="39"/>
        <v>42394.786111111105</v>
      </c>
      <c r="T380" s="12">
        <f t="shared" si="40"/>
        <v>42370.363518518519</v>
      </c>
      <c r="U380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116.08</v>
      </c>
      <c r="P381" s="8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4">
        <f t="shared" si="39"/>
        <v>41032.479999999996</v>
      </c>
      <c r="T381" s="12">
        <f t="shared" si="40"/>
        <v>40987.479999999996</v>
      </c>
      <c r="U381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141.5</v>
      </c>
      <c r="P382" s="8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4">
        <f t="shared" si="39"/>
        <v>42392.511481481481</v>
      </c>
      <c r="T382" s="12">
        <f t="shared" si="40"/>
        <v>42367.511481481481</v>
      </c>
      <c r="U382">
        <f t="shared" si="41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104.73</v>
      </c>
      <c r="P383" s="8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4">
        <f t="shared" si="39"/>
        <v>41120</v>
      </c>
      <c r="T383" s="12">
        <f t="shared" si="40"/>
        <v>41085.48978009259</v>
      </c>
      <c r="U383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255.83333333333334</v>
      </c>
      <c r="P384" s="8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4">
        <f t="shared" si="39"/>
        <v>41158.501157407409</v>
      </c>
      <c r="T384" s="12">
        <f t="shared" si="40"/>
        <v>41144.501157407409</v>
      </c>
      <c r="U384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206.70670670670671</v>
      </c>
      <c r="P385" s="8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4">
        <f t="shared" si="39"/>
        <v>41777.90924768518</v>
      </c>
      <c r="T385" s="12">
        <f t="shared" si="40"/>
        <v>41754.90924768518</v>
      </c>
      <c r="U385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112.105</v>
      </c>
      <c r="P386" s="8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4">
        <f t="shared" si="39"/>
        <v>42010.573460648149</v>
      </c>
      <c r="T386" s="12">
        <f t="shared" si="40"/>
        <v>41980.573460648149</v>
      </c>
      <c r="U386">
        <f t="shared" si="41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2">E387*100/D387</f>
        <v>105.982</v>
      </c>
      <c r="P387" s="8">
        <f t="shared" ref="P387:P450" si="43">E387/L387</f>
        <v>111.79535864978902</v>
      </c>
      <c r="Q387" t="str">
        <f t="shared" ref="Q387:Q450" si="44">MID(N387,1,FIND("/",N387) - 1)</f>
        <v>film &amp; video</v>
      </c>
      <c r="R387" t="str">
        <f t="shared" ref="R387:R450" si="45">MID(N387,FIND("/",N387)+1,LEN(N387) -FIND("/",N387))</f>
        <v>documentary</v>
      </c>
      <c r="S387" s="14">
        <f t="shared" ref="S387:S450" si="46">(I387/86400)+25569+(-5/24)</f>
        <v>41964.41783564815</v>
      </c>
      <c r="T387" s="12">
        <f t="shared" ref="T387:T450" si="47">(J387/86400)+25569+(-5/24)</f>
        <v>41934.376168981478</v>
      </c>
      <c r="U387">
        <f t="shared" ref="U387:U450" si="48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100.16666666666667</v>
      </c>
      <c r="P388" s="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4">
        <f t="shared" si="46"/>
        <v>42226.742951388886</v>
      </c>
      <c r="T388" s="12">
        <f t="shared" si="47"/>
        <v>42211.742951388886</v>
      </c>
      <c r="U388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213.98947368421054</v>
      </c>
      <c r="P389" s="8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4">
        <f t="shared" si="46"/>
        <v>42231.041666666664</v>
      </c>
      <c r="T389" s="12">
        <f t="shared" si="47"/>
        <v>42200.468263888884</v>
      </c>
      <c r="U389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126.16</v>
      </c>
      <c r="P390" s="8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4">
        <f t="shared" si="46"/>
        <v>42578.86782407407</v>
      </c>
      <c r="T390" s="12">
        <f t="shared" si="47"/>
        <v>42548.86782407407</v>
      </c>
      <c r="U390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181.53547058823528</v>
      </c>
      <c r="P391" s="8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4">
        <f t="shared" si="46"/>
        <v>41705.749305555553</v>
      </c>
      <c r="T391" s="12">
        <f t="shared" si="47"/>
        <v>41673.854745370372</v>
      </c>
      <c r="U391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100</v>
      </c>
      <c r="P392" s="8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4">
        <f t="shared" si="46"/>
        <v>42131.828379629624</v>
      </c>
      <c r="T392" s="12">
        <f t="shared" si="47"/>
        <v>42111.828379629624</v>
      </c>
      <c r="U392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100.61</v>
      </c>
      <c r="P393" s="8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4">
        <f t="shared" si="46"/>
        <v>40894.832638888889</v>
      </c>
      <c r="T393" s="12">
        <f t="shared" si="47"/>
        <v>40864.833923611106</v>
      </c>
      <c r="U393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100.9027027027027</v>
      </c>
      <c r="P394" s="8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4">
        <f t="shared" si="46"/>
        <v>40793.916666666664</v>
      </c>
      <c r="T394" s="12">
        <f t="shared" si="47"/>
        <v>40763.508923611109</v>
      </c>
      <c r="U394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110.446</v>
      </c>
      <c r="P395" s="8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4">
        <f t="shared" si="46"/>
        <v>41557.500601851847</v>
      </c>
      <c r="T395" s="12">
        <f t="shared" si="47"/>
        <v>41526.500601851847</v>
      </c>
      <c r="U395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111.8936170212766</v>
      </c>
      <c r="P396" s="8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4">
        <f t="shared" si="46"/>
        <v>42477.568078703705</v>
      </c>
      <c r="T396" s="12">
        <f t="shared" si="47"/>
        <v>42417.60974537037</v>
      </c>
      <c r="U396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108.0445</v>
      </c>
      <c r="P397" s="8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4">
        <f t="shared" si="46"/>
        <v>41026.688888888886</v>
      </c>
      <c r="T397" s="12">
        <f t="shared" si="47"/>
        <v>40990.700925925921</v>
      </c>
      <c r="U397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106.66666666666667</v>
      </c>
      <c r="P398" s="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4">
        <f t="shared" si="46"/>
        <v>41097.356550925928</v>
      </c>
      <c r="T398" s="12">
        <f t="shared" si="47"/>
        <v>41082.356550925928</v>
      </c>
      <c r="U398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103.90027322404372</v>
      </c>
      <c r="P399" s="8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4">
        <f t="shared" si="46"/>
        <v>40421.947222222218</v>
      </c>
      <c r="T399" s="12">
        <f t="shared" si="47"/>
        <v>40379.568101851852</v>
      </c>
      <c r="U399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125.16</v>
      </c>
      <c r="P400" s="8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4">
        <f t="shared" si="46"/>
        <v>42123.584791666661</v>
      </c>
      <c r="T400" s="12">
        <f t="shared" si="47"/>
        <v>42078.584791666661</v>
      </c>
      <c r="U400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106.80500000000001</v>
      </c>
      <c r="P401" s="8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4">
        <f t="shared" si="46"/>
        <v>42718.291666666664</v>
      </c>
      <c r="T401" s="12">
        <f t="shared" si="47"/>
        <v>42687.667442129627</v>
      </c>
      <c r="U401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112.30249999999999</v>
      </c>
      <c r="P402" s="8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4">
        <f t="shared" si="46"/>
        <v>41775.9375</v>
      </c>
      <c r="T402" s="12">
        <f t="shared" si="47"/>
        <v>41745.427627314813</v>
      </c>
      <c r="U402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103.812</v>
      </c>
      <c r="P403" s="8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4">
        <f t="shared" si="46"/>
        <v>40762.633912037032</v>
      </c>
      <c r="T403" s="12">
        <f t="shared" si="47"/>
        <v>40732.633912037032</v>
      </c>
      <c r="U403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141.65</v>
      </c>
      <c r="P404" s="8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4">
        <f t="shared" si="46"/>
        <v>42313.372881944444</v>
      </c>
      <c r="T404" s="12">
        <f t="shared" si="47"/>
        <v>42292.331215277773</v>
      </c>
      <c r="U404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105.26</v>
      </c>
      <c r="P405" s="8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4">
        <f t="shared" si="46"/>
        <v>40765.088888888888</v>
      </c>
      <c r="T405" s="12">
        <f t="shared" si="47"/>
        <v>40718.102326388886</v>
      </c>
      <c r="U405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103.09142857142857</v>
      </c>
      <c r="P406" s="8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4">
        <f t="shared" si="46"/>
        <v>41675.75277777778</v>
      </c>
      <c r="T406" s="12">
        <f t="shared" si="47"/>
        <v>41646.419699074067</v>
      </c>
      <c r="U406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107.65957446808511</v>
      </c>
      <c r="P407" s="8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4">
        <f t="shared" si="46"/>
        <v>41703.876608796294</v>
      </c>
      <c r="T407" s="12">
        <f t="shared" si="47"/>
        <v>41673.876608796294</v>
      </c>
      <c r="U407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107.70464285714286</v>
      </c>
      <c r="P408" s="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4">
        <f t="shared" si="46"/>
        <v>40672.040972222218</v>
      </c>
      <c r="T408" s="12">
        <f t="shared" si="47"/>
        <v>40637.95413194444</v>
      </c>
      <c r="U408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101.55</v>
      </c>
      <c r="P409" s="8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4">
        <f t="shared" si="46"/>
        <v>40866.704282407409</v>
      </c>
      <c r="T409" s="12">
        <f t="shared" si="47"/>
        <v>40806.662615740737</v>
      </c>
      <c r="U409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101.43766666666667</v>
      </c>
      <c r="P410" s="8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4">
        <f t="shared" si="46"/>
        <v>41583.569328703699</v>
      </c>
      <c r="T410" s="12">
        <f t="shared" si="47"/>
        <v>41543.527662037035</v>
      </c>
      <c r="U410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136.80000000000001</v>
      </c>
      <c r="P411" s="8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4">
        <f t="shared" si="46"/>
        <v>42573.654444444437</v>
      </c>
      <c r="T411" s="12">
        <f t="shared" si="47"/>
        <v>42543.654444444437</v>
      </c>
      <c r="U411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128.30000000000001</v>
      </c>
      <c r="P412" s="8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4">
        <f t="shared" si="46"/>
        <v>42173.773113425923</v>
      </c>
      <c r="T412" s="12">
        <f t="shared" si="47"/>
        <v>42113.773113425923</v>
      </c>
      <c r="U412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101.05</v>
      </c>
      <c r="P413" s="8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4">
        <f t="shared" si="46"/>
        <v>41630</v>
      </c>
      <c r="T413" s="12">
        <f t="shared" si="47"/>
        <v>41597.967638888884</v>
      </c>
      <c r="U413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126.84</v>
      </c>
      <c r="P414" s="8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4">
        <f t="shared" si="46"/>
        <v>41115.534467592588</v>
      </c>
      <c r="T414" s="12">
        <f t="shared" si="47"/>
        <v>41099.534467592588</v>
      </c>
      <c r="U414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105.0859375</v>
      </c>
      <c r="P415" s="8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4">
        <f t="shared" si="46"/>
        <v>41109.66910879629</v>
      </c>
      <c r="T415" s="12">
        <f t="shared" si="47"/>
        <v>41079.66910879629</v>
      </c>
      <c r="U415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102.85405405405406</v>
      </c>
      <c r="P416" s="8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4">
        <f t="shared" si="46"/>
        <v>41558.85491898148</v>
      </c>
      <c r="T416" s="12">
        <f t="shared" si="47"/>
        <v>41528.85491898148</v>
      </c>
      <c r="U416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102.14714285714285</v>
      </c>
      <c r="P417" s="8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4">
        <f t="shared" si="46"/>
        <v>41929.291666666664</v>
      </c>
      <c r="T417" s="12">
        <f t="shared" si="47"/>
        <v>41904.643541666665</v>
      </c>
      <c r="U417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120.217</v>
      </c>
      <c r="P418" s="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4">
        <f t="shared" si="46"/>
        <v>41678.187858796293</v>
      </c>
      <c r="T418" s="12">
        <f t="shared" si="47"/>
        <v>41648.187858796293</v>
      </c>
      <c r="U418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100.24761904761905</v>
      </c>
      <c r="P419" s="8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4">
        <f t="shared" si="46"/>
        <v>41371.981249999997</v>
      </c>
      <c r="T419" s="12">
        <f t="shared" si="47"/>
        <v>41360.762268518512</v>
      </c>
      <c r="U419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100.63392857142857</v>
      </c>
      <c r="P420" s="8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4">
        <f t="shared" si="46"/>
        <v>42208.07403935185</v>
      </c>
      <c r="T420" s="12">
        <f t="shared" si="47"/>
        <v>42178.07403935185</v>
      </c>
      <c r="U420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100.4375</v>
      </c>
      <c r="P421" s="8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4">
        <f t="shared" si="46"/>
        <v>41454.634108796294</v>
      </c>
      <c r="T421" s="12">
        <f t="shared" si="47"/>
        <v>41394.634108796294</v>
      </c>
      <c r="U421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0.43939393939393939</v>
      </c>
      <c r="P422" s="8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4">
        <f t="shared" si="46"/>
        <v>41711.986469907402</v>
      </c>
      <c r="T422" s="12">
        <f t="shared" si="47"/>
        <v>41682.028136574074</v>
      </c>
      <c r="U422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2.0066666666666668</v>
      </c>
      <c r="P423" s="8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4">
        <f t="shared" si="46"/>
        <v>42237.283055555548</v>
      </c>
      <c r="T423" s="12">
        <f t="shared" si="47"/>
        <v>42177.283055555548</v>
      </c>
      <c r="U423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1.075</v>
      </c>
      <c r="P424" s="8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4">
        <f t="shared" si="46"/>
        <v>41893.052048611113</v>
      </c>
      <c r="T424" s="12">
        <f t="shared" si="47"/>
        <v>41863.052048611113</v>
      </c>
      <c r="U424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0.76500000000000001</v>
      </c>
      <c r="P425" s="8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4">
        <f t="shared" si="46"/>
        <v>41430.717939814815</v>
      </c>
      <c r="T425" s="12">
        <f t="shared" si="47"/>
        <v>41400.717939814815</v>
      </c>
      <c r="U425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6.7966666666666669</v>
      </c>
      <c r="P426" s="8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4">
        <f t="shared" si="46"/>
        <v>40994.126145833332</v>
      </c>
      <c r="T426" s="12">
        <f t="shared" si="47"/>
        <v>40934.167812499996</v>
      </c>
      <c r="U426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1.2E-2</v>
      </c>
      <c r="P427" s="8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4">
        <f t="shared" si="46"/>
        <v>42335.694490740738</v>
      </c>
      <c r="T427" s="12">
        <f t="shared" si="47"/>
        <v>42275.652824074066</v>
      </c>
      <c r="U427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1.33</v>
      </c>
      <c r="P428" s="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4">
        <f t="shared" si="46"/>
        <v>42430.503634259258</v>
      </c>
      <c r="T428" s="12">
        <f t="shared" si="47"/>
        <v>42400.503634259258</v>
      </c>
      <c r="U428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 s="8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4">
        <f t="shared" si="46"/>
        <v>42299.582638888889</v>
      </c>
      <c r="T429" s="12">
        <f t="shared" si="47"/>
        <v>42285.700694444444</v>
      </c>
      <c r="U429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5.6333333333333337</v>
      </c>
      <c r="P430" s="8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4">
        <f t="shared" si="46"/>
        <v>41806.708333333328</v>
      </c>
      <c r="T430" s="12">
        <f t="shared" si="47"/>
        <v>41778.558391203704</v>
      </c>
      <c r="U430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 s="8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4">
        <f t="shared" si="46"/>
        <v>40143.999305555553</v>
      </c>
      <c r="T431" s="12">
        <f t="shared" si="47"/>
        <v>40070.693078703705</v>
      </c>
      <c r="U431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2.4</v>
      </c>
      <c r="P432" s="8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4">
        <f t="shared" si="46"/>
        <v>41527.898923611108</v>
      </c>
      <c r="T432" s="12">
        <f t="shared" si="47"/>
        <v>41512.898923611108</v>
      </c>
      <c r="U432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13.833333333333334</v>
      </c>
      <c r="P433" s="8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4">
        <f t="shared" si="46"/>
        <v>42556.662997685184</v>
      </c>
      <c r="T433" s="12">
        <f t="shared" si="47"/>
        <v>42526.662997685184</v>
      </c>
      <c r="U433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9.5</v>
      </c>
      <c r="P434" s="8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4">
        <f t="shared" si="46"/>
        <v>42298.51829861111</v>
      </c>
      <c r="T434" s="12">
        <f t="shared" si="47"/>
        <v>42238.51829861111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 s="8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4">
        <f t="shared" si="46"/>
        <v>42288.421550925923</v>
      </c>
      <c r="T435" s="12">
        <f t="shared" si="47"/>
        <v>42228.421550925923</v>
      </c>
      <c r="U435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5</v>
      </c>
      <c r="P436" s="8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4">
        <f t="shared" si="46"/>
        <v>41609.667847222219</v>
      </c>
      <c r="T436" s="12">
        <f t="shared" si="47"/>
        <v>41576.626180555555</v>
      </c>
      <c r="U436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2.7272727272727275E-3</v>
      </c>
      <c r="P437" s="8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4">
        <f t="shared" si="46"/>
        <v>41530.539120370369</v>
      </c>
      <c r="T437" s="12">
        <f t="shared" si="47"/>
        <v>41500.539120370369</v>
      </c>
      <c r="U437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 s="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4">
        <f t="shared" si="46"/>
        <v>41486.154085648144</v>
      </c>
      <c r="T438" s="12">
        <f t="shared" si="47"/>
        <v>41456.154085648144</v>
      </c>
      <c r="U438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 s="8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4">
        <f t="shared" si="46"/>
        <v>42651.110254629624</v>
      </c>
      <c r="T439" s="12">
        <f t="shared" si="47"/>
        <v>42591.110254629624</v>
      </c>
      <c r="U439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9.3800000000000008</v>
      </c>
      <c r="P440" s="8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4">
        <f t="shared" si="46"/>
        <v>42326.094421296293</v>
      </c>
      <c r="T440" s="12">
        <f t="shared" si="47"/>
        <v>42296.052754629629</v>
      </c>
      <c r="U440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 s="8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4">
        <f t="shared" si="46"/>
        <v>41929.553449074076</v>
      </c>
      <c r="T441" s="12">
        <f t="shared" si="47"/>
        <v>41919.553449074076</v>
      </c>
      <c r="U441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0.1</v>
      </c>
      <c r="P442" s="8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4">
        <f t="shared" si="46"/>
        <v>42453.735567129632</v>
      </c>
      <c r="T442" s="12">
        <f t="shared" si="47"/>
        <v>42423.777233796289</v>
      </c>
      <c r="U442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 s="8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4">
        <f t="shared" si="46"/>
        <v>41580.585601851846</v>
      </c>
      <c r="T443" s="12">
        <f t="shared" si="47"/>
        <v>41550.585601851846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39.358823529411765</v>
      </c>
      <c r="P444" s="8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4">
        <f t="shared" si="46"/>
        <v>42054.680358796293</v>
      </c>
      <c r="T444" s="12">
        <f t="shared" si="47"/>
        <v>42024.680358796293</v>
      </c>
      <c r="U444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0.1</v>
      </c>
      <c r="P445" s="8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4">
        <f t="shared" si="46"/>
        <v>41679.806724537033</v>
      </c>
      <c r="T445" s="12">
        <f t="shared" si="47"/>
        <v>41649.806724537033</v>
      </c>
      <c r="U445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5</v>
      </c>
      <c r="P446" s="8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4">
        <f t="shared" si="46"/>
        <v>40954.69862268518</v>
      </c>
      <c r="T446" s="12">
        <f t="shared" si="47"/>
        <v>40894.69862268518</v>
      </c>
      <c r="U446">
        <f t="shared" si="48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3.3333333333333335E-3</v>
      </c>
      <c r="P447" s="8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4">
        <f t="shared" si="46"/>
        <v>42145.127025462956</v>
      </c>
      <c r="T447" s="12">
        <f t="shared" si="47"/>
        <v>42130.127025462956</v>
      </c>
      <c r="U447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7.2952380952380951</v>
      </c>
      <c r="P448" s="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4">
        <f t="shared" si="46"/>
        <v>42066.875231481477</v>
      </c>
      <c r="T448" s="12">
        <f t="shared" si="47"/>
        <v>42036.875231481477</v>
      </c>
      <c r="U448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1.6666666666666666E-2</v>
      </c>
      <c r="P449" s="8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4">
        <f t="shared" si="46"/>
        <v>41356.305127314808</v>
      </c>
      <c r="T449" s="12">
        <f t="shared" si="47"/>
        <v>41331.34679398148</v>
      </c>
      <c r="U449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2"/>
        <v>3.2804000000000002</v>
      </c>
      <c r="P450" s="8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4">
        <f t="shared" si="46"/>
        <v>41773.549710648142</v>
      </c>
      <c r="T450" s="12">
        <f t="shared" si="47"/>
        <v>41753.549710648142</v>
      </c>
      <c r="U450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9">E451*100/D451</f>
        <v>2.25</v>
      </c>
      <c r="P451" s="8">
        <f t="shared" ref="P451:P514" si="50">E451/L451</f>
        <v>9</v>
      </c>
      <c r="Q451" t="str">
        <f t="shared" ref="Q451:Q514" si="51">MID(N451,1,FIND("/",N451) - 1)</f>
        <v>film &amp; video</v>
      </c>
      <c r="R451" t="str">
        <f t="shared" ref="R451:R514" si="52">MID(N451,FIND("/",N451)+1,LEN(N451) -FIND("/",N451))</f>
        <v>animation</v>
      </c>
      <c r="S451" s="14">
        <f t="shared" ref="S451:S514" si="53">(I451/86400)+25569+(-5/24)</f>
        <v>41564.359780092593</v>
      </c>
      <c r="T451" s="12">
        <f t="shared" ref="T451:T514" si="54">(J451/86400)+25569+(-5/24)</f>
        <v>41534.359780092593</v>
      </c>
      <c r="U451">
        <f t="shared" ref="U451:U514" si="55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0.79200000000000004</v>
      </c>
      <c r="P452" s="8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4">
        <f t="shared" si="53"/>
        <v>41684.73842592592</v>
      </c>
      <c r="T452" s="12">
        <f t="shared" si="54"/>
        <v>41654.73842592592</v>
      </c>
      <c r="U452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 s="8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4">
        <f t="shared" si="53"/>
        <v>41664.506840277776</v>
      </c>
      <c r="T453" s="12">
        <f t="shared" si="54"/>
        <v>41634.506840277776</v>
      </c>
      <c r="U453">
        <f t="shared" si="55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64</v>
      </c>
      <c r="P454" s="8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4">
        <f t="shared" si="53"/>
        <v>42137.49554398148</v>
      </c>
      <c r="T454" s="12">
        <f t="shared" si="54"/>
        <v>42107.49554398148</v>
      </c>
      <c r="U454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2.7404479578392621E-2</v>
      </c>
      <c r="P455" s="8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4">
        <f t="shared" si="53"/>
        <v>42054.616655092592</v>
      </c>
      <c r="T455" s="12">
        <f t="shared" si="54"/>
        <v>42038.616655092592</v>
      </c>
      <c r="U455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0.82</v>
      </c>
      <c r="P456" s="8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4">
        <f t="shared" si="53"/>
        <v>41969.343055555553</v>
      </c>
      <c r="T456" s="12">
        <f t="shared" si="54"/>
        <v>41938.508923611109</v>
      </c>
      <c r="U456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6.9230769230769235E-2</v>
      </c>
      <c r="P457" s="8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4">
        <f t="shared" si="53"/>
        <v>41015.813194444439</v>
      </c>
      <c r="T457" s="12">
        <f t="shared" si="54"/>
        <v>40970.794236111113</v>
      </c>
      <c r="U457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0.68631863186318631</v>
      </c>
      <c r="P458" s="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4">
        <f t="shared" si="53"/>
        <v>41568.957638888889</v>
      </c>
      <c r="T458" s="12">
        <f t="shared" si="54"/>
        <v>41547.486122685186</v>
      </c>
      <c r="U458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 s="8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4">
        <f t="shared" si="53"/>
        <v>41867.559166666666</v>
      </c>
      <c r="T459" s="12">
        <f t="shared" si="54"/>
        <v>41837.559166666666</v>
      </c>
      <c r="U459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8.2100000000000009</v>
      </c>
      <c r="P460" s="8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4">
        <f t="shared" si="53"/>
        <v>41408.491435185184</v>
      </c>
      <c r="T460" s="12">
        <f t="shared" si="54"/>
        <v>41378.491435185184</v>
      </c>
      <c r="U460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6.4102564102564097E-2</v>
      </c>
      <c r="P461" s="8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4">
        <f t="shared" si="53"/>
        <v>40860.473692129628</v>
      </c>
      <c r="T461" s="12">
        <f t="shared" si="54"/>
        <v>40800.432025462964</v>
      </c>
      <c r="U461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0.29411764705882354</v>
      </c>
      <c r="P462" s="8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4">
        <f t="shared" si="53"/>
        <v>41790.958333333328</v>
      </c>
      <c r="T462" s="12">
        <f t="shared" si="54"/>
        <v>41759.334201388883</v>
      </c>
      <c r="U462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 s="8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4">
        <f t="shared" si="53"/>
        <v>41427.638506944444</v>
      </c>
      <c r="T463" s="12">
        <f t="shared" si="54"/>
        <v>41407.638506944444</v>
      </c>
      <c r="U463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 s="8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4">
        <f t="shared" si="53"/>
        <v>40764.918298611105</v>
      </c>
      <c r="T464" s="12">
        <f t="shared" si="54"/>
        <v>40704.918298611105</v>
      </c>
      <c r="U464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2.2727272727272729</v>
      </c>
      <c r="P465" s="8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4">
        <f t="shared" si="53"/>
        <v>40810.501770833333</v>
      </c>
      <c r="T465" s="12">
        <f t="shared" si="54"/>
        <v>40750.501770833333</v>
      </c>
      <c r="U465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9.9009900990099015E-2</v>
      </c>
      <c r="P466" s="8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4">
        <f t="shared" si="53"/>
        <v>42508.640451388885</v>
      </c>
      <c r="T466" s="12">
        <f t="shared" si="54"/>
        <v>42488.640451388885</v>
      </c>
      <c r="U466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26.953125</v>
      </c>
      <c r="P467" s="8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4">
        <f t="shared" si="53"/>
        <v>41816.911736111106</v>
      </c>
      <c r="T467" s="12">
        <f t="shared" si="54"/>
        <v>41800.911736111106</v>
      </c>
      <c r="U467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0.76</v>
      </c>
      <c r="P468" s="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4">
        <f t="shared" si="53"/>
        <v>41159.734537037039</v>
      </c>
      <c r="T468" s="12">
        <f t="shared" si="54"/>
        <v>41129.734537037039</v>
      </c>
      <c r="U468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21.574999999999999</v>
      </c>
      <c r="P469" s="8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4">
        <f t="shared" si="53"/>
        <v>41180.471458333333</v>
      </c>
      <c r="T469" s="12">
        <f t="shared" si="54"/>
        <v>41135.471458333333</v>
      </c>
      <c r="U469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 s="8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4">
        <f t="shared" si="53"/>
        <v>41100.952141203699</v>
      </c>
      <c r="T470" s="12">
        <f t="shared" si="54"/>
        <v>41040.959293981483</v>
      </c>
      <c r="U470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 s="8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4">
        <f t="shared" si="53"/>
        <v>41887.781527777777</v>
      </c>
      <c r="T471" s="12">
        <f t="shared" si="54"/>
        <v>41827.781527777777</v>
      </c>
      <c r="U471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1.02</v>
      </c>
      <c r="P472" s="8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4">
        <f t="shared" si="53"/>
        <v>41654.958333333328</v>
      </c>
      <c r="T472" s="12">
        <f t="shared" si="54"/>
        <v>41604.959363425922</v>
      </c>
      <c r="U472">
        <f t="shared" si="55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11.892727272727273</v>
      </c>
      <c r="P473" s="8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4">
        <f t="shared" si="53"/>
        <v>41748.471979166665</v>
      </c>
      <c r="T473" s="12">
        <f t="shared" si="54"/>
        <v>41703.513645833329</v>
      </c>
      <c r="U473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17.625</v>
      </c>
      <c r="P474" s="8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4">
        <f t="shared" si="53"/>
        <v>41874.714328703703</v>
      </c>
      <c r="T474" s="12">
        <f t="shared" si="54"/>
        <v>41844.714328703703</v>
      </c>
      <c r="U474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2.87</v>
      </c>
      <c r="P475" s="8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4">
        <f t="shared" si="53"/>
        <v>41899.489803240736</v>
      </c>
      <c r="T475" s="12">
        <f t="shared" si="54"/>
        <v>41869.489803240736</v>
      </c>
      <c r="U475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3.0303030303030304E-2</v>
      </c>
      <c r="P476" s="8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4">
        <f t="shared" si="53"/>
        <v>42783.120706018519</v>
      </c>
      <c r="T476" s="12">
        <f t="shared" si="54"/>
        <v>42753.120706018519</v>
      </c>
      <c r="U476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 s="8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4">
        <f t="shared" si="53"/>
        <v>42129.877812500003</v>
      </c>
      <c r="T477" s="12">
        <f t="shared" si="54"/>
        <v>42099.877812500003</v>
      </c>
      <c r="U477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2.230268181818182</v>
      </c>
      <c r="P478" s="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4">
        <f t="shared" si="53"/>
        <v>41792.957638888889</v>
      </c>
      <c r="T478" s="12">
        <f t="shared" si="54"/>
        <v>41757.76667824074</v>
      </c>
      <c r="U478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 s="8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4">
        <f t="shared" si="53"/>
        <v>41047.626550925925</v>
      </c>
      <c r="T479" s="12">
        <f t="shared" si="54"/>
        <v>40987.626550925925</v>
      </c>
      <c r="U479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 s="8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4">
        <f t="shared" si="53"/>
        <v>42095.660983796297</v>
      </c>
      <c r="T480" s="12">
        <f t="shared" si="54"/>
        <v>42065.702650462961</v>
      </c>
      <c r="U480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32.56</v>
      </c>
      <c r="P481" s="8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4">
        <f t="shared" si="53"/>
        <v>41964.24114583333</v>
      </c>
      <c r="T481" s="12">
        <f t="shared" si="54"/>
        <v>41904.199479166666</v>
      </c>
      <c r="U481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19.41</v>
      </c>
      <c r="P482" s="8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4">
        <f t="shared" si="53"/>
        <v>41495.29184027778</v>
      </c>
      <c r="T482" s="12">
        <f t="shared" si="54"/>
        <v>41465.29184027778</v>
      </c>
      <c r="U482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6.1</v>
      </c>
      <c r="P483" s="8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4">
        <f t="shared" si="53"/>
        <v>41192.46399305555</v>
      </c>
      <c r="T483" s="12">
        <f t="shared" si="54"/>
        <v>41162.46399305555</v>
      </c>
      <c r="U483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0.1</v>
      </c>
      <c r="P484" s="8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4">
        <f t="shared" si="53"/>
        <v>42474.398611111108</v>
      </c>
      <c r="T484" s="12">
        <f t="shared" si="54"/>
        <v>42447.688541666663</v>
      </c>
      <c r="U484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50.2</v>
      </c>
      <c r="P485" s="8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4">
        <f t="shared" si="53"/>
        <v>41302.989259259259</v>
      </c>
      <c r="T485" s="12">
        <f t="shared" si="54"/>
        <v>41242.989259259259</v>
      </c>
      <c r="U485">
        <f t="shared" si="55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0.18625</v>
      </c>
      <c r="P486" s="8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4">
        <f t="shared" si="53"/>
        <v>42313.772824074076</v>
      </c>
      <c r="T486" s="12">
        <f t="shared" si="54"/>
        <v>42272.731157407405</v>
      </c>
      <c r="U486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21.906971229845084</v>
      </c>
      <c r="P487" s="8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4">
        <f t="shared" si="53"/>
        <v>41411.297442129631</v>
      </c>
      <c r="T487" s="12">
        <f t="shared" si="54"/>
        <v>41381.297442129631</v>
      </c>
      <c r="U487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9.0909090909090905E-3</v>
      </c>
      <c r="P488" s="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4">
        <f t="shared" si="53"/>
        <v>41791.734247685185</v>
      </c>
      <c r="T488" s="12">
        <f t="shared" si="54"/>
        <v>41761.734247685185</v>
      </c>
      <c r="U488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 s="8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4">
        <f t="shared" si="53"/>
        <v>42729.428171296291</v>
      </c>
      <c r="T489" s="12">
        <f t="shared" si="54"/>
        <v>42669.386504629627</v>
      </c>
      <c r="U489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 s="8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4">
        <f t="shared" si="53"/>
        <v>42743.84606481481</v>
      </c>
      <c r="T490" s="12">
        <f t="shared" si="54"/>
        <v>42713.84606481481</v>
      </c>
      <c r="U490">
        <f t="shared" si="55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0.28667813379201834</v>
      </c>
      <c r="P491" s="8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4">
        <f t="shared" si="53"/>
        <v>40913.272916666661</v>
      </c>
      <c r="T491" s="12">
        <f t="shared" si="54"/>
        <v>40882.273333333331</v>
      </c>
      <c r="U491">
        <f t="shared" si="55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 s="8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4">
        <f t="shared" si="53"/>
        <v>41143.760243055549</v>
      </c>
      <c r="T492" s="12">
        <f t="shared" si="54"/>
        <v>41113.760243055549</v>
      </c>
      <c r="U492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 s="8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4">
        <f t="shared" si="53"/>
        <v>42396.774293981478</v>
      </c>
      <c r="T493" s="12">
        <f t="shared" si="54"/>
        <v>42366.774293981478</v>
      </c>
      <c r="U493">
        <f t="shared" si="55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 s="8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4">
        <f t="shared" si="53"/>
        <v>42655.826736111114</v>
      </c>
      <c r="T494" s="12">
        <f t="shared" si="54"/>
        <v>42595.826736111114</v>
      </c>
      <c r="U494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 s="8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4">
        <f t="shared" si="53"/>
        <v>42144.517800925925</v>
      </c>
      <c r="T495" s="12">
        <f t="shared" si="54"/>
        <v>42114.517800925925</v>
      </c>
      <c r="U495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0.155</v>
      </c>
      <c r="P496" s="8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4">
        <f t="shared" si="53"/>
        <v>41822.916666666664</v>
      </c>
      <c r="T496" s="12">
        <f t="shared" si="54"/>
        <v>41799.62228009259</v>
      </c>
      <c r="U496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 s="8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4">
        <f t="shared" si="53"/>
        <v>42201.619270833333</v>
      </c>
      <c r="T497" s="12">
        <f t="shared" si="54"/>
        <v>42171.619270833333</v>
      </c>
      <c r="U497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1.6666666666666668E-3</v>
      </c>
      <c r="P498" s="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4">
        <f t="shared" si="53"/>
        <v>41680.723078703704</v>
      </c>
      <c r="T498" s="12">
        <f t="shared" si="54"/>
        <v>41620.723078703704</v>
      </c>
      <c r="U498">
        <f t="shared" si="55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0.6696428571428571</v>
      </c>
      <c r="P499" s="8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4">
        <f t="shared" si="53"/>
        <v>41997.999999999993</v>
      </c>
      <c r="T499" s="12">
        <f t="shared" si="54"/>
        <v>41944.829456018517</v>
      </c>
      <c r="U499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4.5985132395404555</v>
      </c>
      <c r="P500" s="8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4">
        <f t="shared" si="53"/>
        <v>40900.553807870368</v>
      </c>
      <c r="T500" s="12">
        <f t="shared" si="54"/>
        <v>40858.553807870368</v>
      </c>
      <c r="U500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9.5500000000000007</v>
      </c>
      <c r="P501" s="8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4">
        <f t="shared" si="53"/>
        <v>40098.665972222218</v>
      </c>
      <c r="T501" s="12">
        <f t="shared" si="54"/>
        <v>40043.687129629623</v>
      </c>
      <c r="U501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3.3076923076923075</v>
      </c>
      <c r="P502" s="8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4">
        <f t="shared" si="53"/>
        <v>40306.719444444439</v>
      </c>
      <c r="T502" s="12">
        <f t="shared" si="54"/>
        <v>40247.677673611106</v>
      </c>
      <c r="U502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 s="8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4">
        <f t="shared" si="53"/>
        <v>40733.026053240741</v>
      </c>
      <c r="T503" s="12">
        <f t="shared" si="54"/>
        <v>40703.026053240741</v>
      </c>
      <c r="U503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1.1499999999999999</v>
      </c>
      <c r="P504" s="8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4">
        <f t="shared" si="53"/>
        <v>40986.303530092591</v>
      </c>
      <c r="T504" s="12">
        <f t="shared" si="54"/>
        <v>40956.345196759255</v>
      </c>
      <c r="U504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1.7538461538461538</v>
      </c>
      <c r="P505" s="8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4">
        <f t="shared" si="53"/>
        <v>42021.318321759252</v>
      </c>
      <c r="T505" s="12">
        <f t="shared" si="54"/>
        <v>41991.318321759252</v>
      </c>
      <c r="U505">
        <f t="shared" si="55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1.3673469387755102</v>
      </c>
      <c r="P506" s="8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4">
        <f t="shared" si="53"/>
        <v>41009.73364583333</v>
      </c>
      <c r="T506" s="12">
        <f t="shared" si="54"/>
        <v>40949.775312499994</v>
      </c>
      <c r="U506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0.43333333333333335</v>
      </c>
      <c r="P507" s="8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4">
        <f t="shared" si="53"/>
        <v>42362.889884259253</v>
      </c>
      <c r="T507" s="12">
        <f t="shared" si="54"/>
        <v>42317.889884259253</v>
      </c>
      <c r="U507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0.125</v>
      </c>
      <c r="P508" s="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4">
        <f t="shared" si="53"/>
        <v>41496.343981481477</v>
      </c>
      <c r="T508" s="12">
        <f t="shared" si="54"/>
        <v>41466.343981481477</v>
      </c>
      <c r="U508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3.2</v>
      </c>
      <c r="P509" s="8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4">
        <f t="shared" si="53"/>
        <v>41201.750659722216</v>
      </c>
      <c r="T509" s="12">
        <f t="shared" si="54"/>
        <v>41156.750659722216</v>
      </c>
      <c r="U509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0.8</v>
      </c>
      <c r="P510" s="8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4">
        <f t="shared" si="53"/>
        <v>41054.384722222218</v>
      </c>
      <c r="T510" s="12">
        <f t="shared" si="54"/>
        <v>40994.815983796296</v>
      </c>
      <c r="U510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0.2</v>
      </c>
      <c r="P511" s="8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4">
        <f t="shared" si="53"/>
        <v>42183.423263888886</v>
      </c>
      <c r="T511" s="12">
        <f t="shared" si="54"/>
        <v>42153.423263888886</v>
      </c>
      <c r="U511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 s="8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4">
        <f t="shared" si="53"/>
        <v>42429.968043981477</v>
      </c>
      <c r="T512" s="12">
        <f t="shared" si="54"/>
        <v>42399.968043981477</v>
      </c>
      <c r="U512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3</v>
      </c>
      <c r="P513" s="8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4">
        <f t="shared" si="53"/>
        <v>41370.053032407406</v>
      </c>
      <c r="T513" s="12">
        <f t="shared" si="54"/>
        <v>41340.09469907407</v>
      </c>
      <c r="U513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9"/>
        <v>0.13750000000000001</v>
      </c>
      <c r="P514" s="8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4">
        <f t="shared" si="53"/>
        <v>42694.575543981475</v>
      </c>
      <c r="T514" s="12">
        <f t="shared" si="54"/>
        <v>42649.533877314818</v>
      </c>
      <c r="U514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6">E515*100/D515</f>
        <v>13.923999999999999</v>
      </c>
      <c r="P515" s="8">
        <f t="shared" ref="P515:P578" si="57">E515/L515</f>
        <v>102.38235294117646</v>
      </c>
      <c r="Q515" t="str">
        <f t="shared" ref="Q515:Q578" si="58">MID(N515,1,FIND("/",N515) - 1)</f>
        <v>film &amp; video</v>
      </c>
      <c r="R515" t="str">
        <f t="shared" ref="R515:R578" si="59">MID(N515,FIND("/",N515)+1,LEN(N515) -FIND("/",N515))</f>
        <v>animation</v>
      </c>
      <c r="S515" s="14">
        <f t="shared" ref="S515:S578" si="60">(I515/86400)+25569+(-5/24)</f>
        <v>42597.083333333336</v>
      </c>
      <c r="T515" s="12">
        <f t="shared" ref="T515:T578" si="61">(J515/86400)+25569+(-5/24)</f>
        <v>42552.445659722223</v>
      </c>
      <c r="U515">
        <f t="shared" ref="U515:U578" si="62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3.3333333333333335</v>
      </c>
      <c r="P516" s="8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4">
        <f t="shared" si="60"/>
        <v>41860.405636574069</v>
      </c>
      <c r="T516" s="12">
        <f t="shared" si="61"/>
        <v>41830.405636574069</v>
      </c>
      <c r="U516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25.41340206185567</v>
      </c>
      <c r="P517" s="8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4">
        <f t="shared" si="60"/>
        <v>42367.282418981478</v>
      </c>
      <c r="T517" s="12">
        <f t="shared" si="61"/>
        <v>42327.282418981478</v>
      </c>
      <c r="U517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 s="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4">
        <f t="shared" si="60"/>
        <v>42151.570370370369</v>
      </c>
      <c r="T518" s="12">
        <f t="shared" si="61"/>
        <v>42091.570370370369</v>
      </c>
      <c r="U518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1.3666666666666667</v>
      </c>
      <c r="P519" s="8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4">
        <f t="shared" si="60"/>
        <v>42768.406956018516</v>
      </c>
      <c r="T519" s="12">
        <f t="shared" si="61"/>
        <v>42738.406956018516</v>
      </c>
      <c r="U519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 s="8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4">
        <f t="shared" si="60"/>
        <v>42253.406944444439</v>
      </c>
      <c r="T520" s="12">
        <f t="shared" si="61"/>
        <v>42223.407685185179</v>
      </c>
      <c r="U520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22.881426547787683</v>
      </c>
      <c r="P521" s="8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4">
        <f t="shared" si="60"/>
        <v>41248.183113425919</v>
      </c>
      <c r="T521" s="12">
        <f t="shared" si="61"/>
        <v>41218.183113425919</v>
      </c>
      <c r="U521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102.1</v>
      </c>
      <c r="P522" s="8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4">
        <f t="shared" si="60"/>
        <v>42348.493761574071</v>
      </c>
      <c r="T522" s="12">
        <f t="shared" si="61"/>
        <v>42318.493761574071</v>
      </c>
      <c r="U522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104.64</v>
      </c>
      <c r="P523" s="8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4">
        <f t="shared" si="60"/>
        <v>42674.999305555553</v>
      </c>
      <c r="T523" s="12">
        <f t="shared" si="61"/>
        <v>42645.884479166663</v>
      </c>
      <c r="U523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114.66666666666667</v>
      </c>
      <c r="P524" s="8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4">
        <f t="shared" si="60"/>
        <v>42449.790798611109</v>
      </c>
      <c r="T524" s="12">
        <f t="shared" si="61"/>
        <v>42429.832465277774</v>
      </c>
      <c r="U524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120.6</v>
      </c>
      <c r="P525" s="8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4">
        <f t="shared" si="60"/>
        <v>42267.924490740734</v>
      </c>
      <c r="T525" s="12">
        <f t="shared" si="61"/>
        <v>42237.924490740734</v>
      </c>
      <c r="U525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108.67285714285714</v>
      </c>
      <c r="P526" s="8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4">
        <f t="shared" si="60"/>
        <v>42522.508900462963</v>
      </c>
      <c r="T526" s="12">
        <f t="shared" si="61"/>
        <v>42492.508900462963</v>
      </c>
      <c r="U526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100</v>
      </c>
      <c r="P527" s="8">
        <f t="shared" si="57"/>
        <v>1000</v>
      </c>
      <c r="Q527" t="str">
        <f t="shared" si="58"/>
        <v>theater</v>
      </c>
      <c r="R527" t="str">
        <f t="shared" si="59"/>
        <v>plays</v>
      </c>
      <c r="S527" s="14">
        <f t="shared" si="60"/>
        <v>41895.192604166667</v>
      </c>
      <c r="T527" s="12">
        <f t="shared" si="61"/>
        <v>41850.192604166667</v>
      </c>
      <c r="U527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114</v>
      </c>
      <c r="P528" s="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4">
        <f t="shared" si="60"/>
        <v>42223.499999999993</v>
      </c>
      <c r="T528" s="12">
        <f t="shared" si="61"/>
        <v>42192.383611111109</v>
      </c>
      <c r="U528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100.85</v>
      </c>
      <c r="P529" s="8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4">
        <f t="shared" si="60"/>
        <v>42783.461805555555</v>
      </c>
      <c r="T529" s="12">
        <f t="shared" si="61"/>
        <v>42752.997291666667</v>
      </c>
      <c r="U529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115.65217391304348</v>
      </c>
      <c r="P530" s="8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4">
        <f t="shared" si="60"/>
        <v>42176.680555555555</v>
      </c>
      <c r="T530" s="12">
        <f t="shared" si="61"/>
        <v>42155.71188657407</v>
      </c>
      <c r="U530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130.41666666666666</v>
      </c>
      <c r="P531" s="8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4">
        <f t="shared" si="60"/>
        <v>42745.999999999993</v>
      </c>
      <c r="T531" s="12">
        <f t="shared" si="61"/>
        <v>42724.822847222218</v>
      </c>
      <c r="U531">
        <f t="shared" si="62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107.7826725403818</v>
      </c>
      <c r="P532" s="8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4">
        <f t="shared" si="60"/>
        <v>42178.874999999993</v>
      </c>
      <c r="T532" s="12">
        <f t="shared" si="61"/>
        <v>42157.382731481477</v>
      </c>
      <c r="U532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100</v>
      </c>
      <c r="P533" s="8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4">
        <f t="shared" si="60"/>
        <v>42721.082638888889</v>
      </c>
      <c r="T533" s="12">
        <f t="shared" si="61"/>
        <v>42675.856817129628</v>
      </c>
      <c r="U533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123.25</v>
      </c>
      <c r="P534" s="8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4">
        <f t="shared" si="60"/>
        <v>42502.798703703702</v>
      </c>
      <c r="T534" s="12">
        <f t="shared" si="61"/>
        <v>42472.798703703702</v>
      </c>
      <c r="U534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100.2</v>
      </c>
      <c r="P535" s="8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4">
        <f t="shared" si="60"/>
        <v>42506.226446759254</v>
      </c>
      <c r="T535" s="12">
        <f t="shared" si="61"/>
        <v>42482.226446759254</v>
      </c>
      <c r="U535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104.66666666666667</v>
      </c>
      <c r="P536" s="8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4">
        <f t="shared" si="60"/>
        <v>42309.749999999993</v>
      </c>
      <c r="T536" s="12">
        <f t="shared" si="61"/>
        <v>42270.602662037032</v>
      </c>
      <c r="U536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102.5</v>
      </c>
      <c r="P537" s="8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4">
        <f t="shared" si="60"/>
        <v>42741.336863425924</v>
      </c>
      <c r="T537" s="12">
        <f t="shared" si="61"/>
        <v>42711.336863425924</v>
      </c>
      <c r="U537">
        <f t="shared" si="62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118.25757575757575</v>
      </c>
      <c r="P538" s="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4">
        <f t="shared" si="60"/>
        <v>42219.541666666664</v>
      </c>
      <c r="T538" s="12">
        <f t="shared" si="61"/>
        <v>42179.136655092589</v>
      </c>
      <c r="U538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120.5</v>
      </c>
      <c r="P539" s="8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4">
        <f t="shared" si="60"/>
        <v>42312.601747685178</v>
      </c>
      <c r="T539" s="12">
        <f t="shared" si="61"/>
        <v>42282.560081018521</v>
      </c>
      <c r="U539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302.42</v>
      </c>
      <c r="P540" s="8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4">
        <f t="shared" si="60"/>
        <v>42503.586377314808</v>
      </c>
      <c r="T540" s="12">
        <f t="shared" si="61"/>
        <v>42473.586377314808</v>
      </c>
      <c r="U540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100.64400000000001</v>
      </c>
      <c r="P541" s="8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4">
        <f t="shared" si="60"/>
        <v>42555.841516203705</v>
      </c>
      <c r="T541" s="12">
        <f t="shared" si="61"/>
        <v>42534.841516203705</v>
      </c>
      <c r="U541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6.6666666666666671E-3</v>
      </c>
      <c r="P542" s="8">
        <f t="shared" si="57"/>
        <v>1</v>
      </c>
      <c r="Q542" t="str">
        <f t="shared" si="58"/>
        <v>technology</v>
      </c>
      <c r="R542" t="str">
        <f t="shared" si="59"/>
        <v>web</v>
      </c>
      <c r="S542" s="14">
        <f t="shared" si="60"/>
        <v>42039.608865740738</v>
      </c>
      <c r="T542" s="12">
        <f t="shared" si="61"/>
        <v>42009.608865740738</v>
      </c>
      <c r="U542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0.55555555555555558</v>
      </c>
      <c r="P543" s="8">
        <f t="shared" si="57"/>
        <v>25</v>
      </c>
      <c r="Q543" t="str">
        <f t="shared" si="58"/>
        <v>technology</v>
      </c>
      <c r="R543" t="str">
        <f t="shared" si="59"/>
        <v>web</v>
      </c>
      <c r="S543" s="14">
        <f t="shared" si="60"/>
        <v>42305.838356481479</v>
      </c>
      <c r="T543" s="12">
        <f t="shared" si="61"/>
        <v>42275.838356481479</v>
      </c>
      <c r="U543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4.0000000000000002E-4</v>
      </c>
      <c r="P544" s="8">
        <f t="shared" si="57"/>
        <v>1</v>
      </c>
      <c r="Q544" t="str">
        <f t="shared" si="58"/>
        <v>technology</v>
      </c>
      <c r="R544" t="str">
        <f t="shared" si="59"/>
        <v>web</v>
      </c>
      <c r="S544" s="14">
        <f t="shared" si="60"/>
        <v>42493.487453703703</v>
      </c>
      <c r="T544" s="12">
        <f t="shared" si="61"/>
        <v>42433.529120370367</v>
      </c>
      <c r="U544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0.31818181818181818</v>
      </c>
      <c r="P545" s="8">
        <f t="shared" si="57"/>
        <v>35</v>
      </c>
      <c r="Q545" t="str">
        <f t="shared" si="58"/>
        <v>technology</v>
      </c>
      <c r="R545" t="str">
        <f t="shared" si="59"/>
        <v>web</v>
      </c>
      <c r="S545" s="14">
        <f t="shared" si="60"/>
        <v>41943.88381944444</v>
      </c>
      <c r="T545" s="12">
        <f t="shared" si="61"/>
        <v>41913.88381944444</v>
      </c>
      <c r="U545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1.2</v>
      </c>
      <c r="P546" s="8">
        <f t="shared" si="57"/>
        <v>3</v>
      </c>
      <c r="Q546" t="str">
        <f t="shared" si="58"/>
        <v>technology</v>
      </c>
      <c r="R546" t="str">
        <f t="shared" si="59"/>
        <v>web</v>
      </c>
      <c r="S546" s="14">
        <f t="shared" si="60"/>
        <v>42555.448611111111</v>
      </c>
      <c r="T546" s="12">
        <f t="shared" si="61"/>
        <v>42525.448611111111</v>
      </c>
      <c r="U546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27.384</v>
      </c>
      <c r="P547" s="8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4">
        <f t="shared" si="60"/>
        <v>42323.425798611112</v>
      </c>
      <c r="T547" s="12">
        <f t="shared" si="61"/>
        <v>42283.38413194444</v>
      </c>
      <c r="U547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8.666666666666667E-2</v>
      </c>
      <c r="P548" s="8">
        <f t="shared" si="57"/>
        <v>26</v>
      </c>
      <c r="Q548" t="str">
        <f t="shared" si="58"/>
        <v>technology</v>
      </c>
      <c r="R548" t="str">
        <f t="shared" si="59"/>
        <v>web</v>
      </c>
      <c r="S548" s="14">
        <f t="shared" si="60"/>
        <v>42294.459664351853</v>
      </c>
      <c r="T548" s="12">
        <f t="shared" si="61"/>
        <v>42249.459664351853</v>
      </c>
      <c r="U548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 s="8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4">
        <f t="shared" si="60"/>
        <v>42410.488009259258</v>
      </c>
      <c r="T549" s="12">
        <f t="shared" si="61"/>
        <v>42380.488009259258</v>
      </c>
      <c r="U549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0.09</v>
      </c>
      <c r="P550" s="8">
        <f t="shared" si="57"/>
        <v>9</v>
      </c>
      <c r="Q550" t="str">
        <f t="shared" si="58"/>
        <v>technology</v>
      </c>
      <c r="R550" t="str">
        <f t="shared" si="59"/>
        <v>web</v>
      </c>
      <c r="S550" s="14">
        <f t="shared" si="60"/>
        <v>42306.695</v>
      </c>
      <c r="T550" s="12">
        <f t="shared" si="61"/>
        <v>42276.695</v>
      </c>
      <c r="U550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2.72</v>
      </c>
      <c r="P551" s="8">
        <f t="shared" si="57"/>
        <v>8.5</v>
      </c>
      <c r="Q551" t="str">
        <f t="shared" si="58"/>
        <v>technology</v>
      </c>
      <c r="R551" t="str">
        <f t="shared" si="59"/>
        <v>web</v>
      </c>
      <c r="S551" s="14">
        <f t="shared" si="60"/>
        <v>42193.428495370368</v>
      </c>
      <c r="T551" s="12">
        <f t="shared" si="61"/>
        <v>42163.428495370368</v>
      </c>
      <c r="U551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0.7</v>
      </c>
      <c r="P552" s="8">
        <f t="shared" si="57"/>
        <v>8.75</v>
      </c>
      <c r="Q552" t="str">
        <f t="shared" si="58"/>
        <v>technology</v>
      </c>
      <c r="R552" t="str">
        <f t="shared" si="59"/>
        <v>web</v>
      </c>
      <c r="S552" s="14">
        <f t="shared" si="60"/>
        <v>42765.999999999993</v>
      </c>
      <c r="T552" s="12">
        <f t="shared" si="61"/>
        <v>42753.47042824074</v>
      </c>
      <c r="U552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5.0413333333333332</v>
      </c>
      <c r="P553" s="8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4">
        <f t="shared" si="60"/>
        <v>42217.536805555552</v>
      </c>
      <c r="T553" s="12">
        <f t="shared" si="61"/>
        <v>42173.067407407405</v>
      </c>
      <c r="U553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 s="8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4">
        <f t="shared" si="60"/>
        <v>42378.408518518518</v>
      </c>
      <c r="T554" s="12">
        <f t="shared" si="61"/>
        <v>42318.408518518518</v>
      </c>
      <c r="U554">
        <f t="shared" si="62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0.49199999999999999</v>
      </c>
      <c r="P555" s="8">
        <f t="shared" si="57"/>
        <v>20.5</v>
      </c>
      <c r="Q555" t="str">
        <f t="shared" si="58"/>
        <v>technology</v>
      </c>
      <c r="R555" t="str">
        <f t="shared" si="59"/>
        <v>web</v>
      </c>
      <c r="S555" s="14">
        <f t="shared" si="60"/>
        <v>41957.553136574068</v>
      </c>
      <c r="T555" s="12">
        <f t="shared" si="61"/>
        <v>41927.511469907404</v>
      </c>
      <c r="U555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36.589147286821706</v>
      </c>
      <c r="P556" s="8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4">
        <f t="shared" si="60"/>
        <v>41931.476527777777</v>
      </c>
      <c r="T556" s="12">
        <f t="shared" si="61"/>
        <v>41901.476527777777</v>
      </c>
      <c r="U556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 s="8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4">
        <f t="shared" si="60"/>
        <v>42533.145173611112</v>
      </c>
      <c r="T557" s="12">
        <f t="shared" si="61"/>
        <v>42503.145173611112</v>
      </c>
      <c r="U557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2.5</v>
      </c>
      <c r="P558" s="8">
        <f t="shared" si="57"/>
        <v>200</v>
      </c>
      <c r="Q558" t="str">
        <f t="shared" si="58"/>
        <v>technology</v>
      </c>
      <c r="R558" t="str">
        <f t="shared" si="59"/>
        <v>web</v>
      </c>
      <c r="S558" s="14">
        <f t="shared" si="60"/>
        <v>42375.651817129627</v>
      </c>
      <c r="T558" s="12">
        <f t="shared" si="61"/>
        <v>42345.651817129627</v>
      </c>
      <c r="U558">
        <f t="shared" si="62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0.91066666666666662</v>
      </c>
      <c r="P559" s="8">
        <f t="shared" si="57"/>
        <v>68.3</v>
      </c>
      <c r="Q559" t="str">
        <f t="shared" si="58"/>
        <v>technology</v>
      </c>
      <c r="R559" t="str">
        <f t="shared" si="59"/>
        <v>web</v>
      </c>
      <c r="S559" s="14">
        <f t="shared" si="60"/>
        <v>42706.775497685179</v>
      </c>
      <c r="T559" s="12">
        <f t="shared" si="61"/>
        <v>42676.733831018515</v>
      </c>
      <c r="U559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 s="8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4">
        <f t="shared" si="60"/>
        <v>42087.633159722223</v>
      </c>
      <c r="T560" s="12">
        <f t="shared" si="61"/>
        <v>42057.674826388888</v>
      </c>
      <c r="U560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2.0833333333333332E-2</v>
      </c>
      <c r="P561" s="8">
        <f t="shared" si="57"/>
        <v>50</v>
      </c>
      <c r="Q561" t="str">
        <f t="shared" si="58"/>
        <v>technology</v>
      </c>
      <c r="R561" t="str">
        <f t="shared" si="59"/>
        <v>web</v>
      </c>
      <c r="S561" s="14">
        <f t="shared" si="60"/>
        <v>42351.074768518512</v>
      </c>
      <c r="T561" s="12">
        <f t="shared" si="61"/>
        <v>42321.074768518512</v>
      </c>
      <c r="U561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1.2E-2</v>
      </c>
      <c r="P562" s="8">
        <f t="shared" si="57"/>
        <v>4</v>
      </c>
      <c r="Q562" t="str">
        <f t="shared" si="58"/>
        <v>technology</v>
      </c>
      <c r="R562" t="str">
        <f t="shared" si="59"/>
        <v>web</v>
      </c>
      <c r="S562" s="14">
        <f t="shared" si="60"/>
        <v>41990.563020833331</v>
      </c>
      <c r="T562" s="12">
        <f t="shared" si="61"/>
        <v>41960.563020833331</v>
      </c>
      <c r="U562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0.36666666666666664</v>
      </c>
      <c r="P563" s="8">
        <f t="shared" si="57"/>
        <v>27.5</v>
      </c>
      <c r="Q563" t="str">
        <f t="shared" si="58"/>
        <v>technology</v>
      </c>
      <c r="R563" t="str">
        <f t="shared" si="59"/>
        <v>web</v>
      </c>
      <c r="S563" s="14">
        <f t="shared" si="60"/>
        <v>42303.450381944444</v>
      </c>
      <c r="T563" s="12">
        <f t="shared" si="61"/>
        <v>42268.450381944444</v>
      </c>
      <c r="U563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 s="8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4">
        <f t="shared" si="60"/>
        <v>42722.180729166663</v>
      </c>
      <c r="T564" s="12">
        <f t="shared" si="61"/>
        <v>42692.180729166663</v>
      </c>
      <c r="U564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9.0666666666666673E-2</v>
      </c>
      <c r="P565" s="8">
        <f t="shared" si="57"/>
        <v>34</v>
      </c>
      <c r="Q565" t="str">
        <f t="shared" si="58"/>
        <v>technology</v>
      </c>
      <c r="R565" t="str">
        <f t="shared" si="59"/>
        <v>web</v>
      </c>
      <c r="S565" s="14">
        <f t="shared" si="60"/>
        <v>42051.861655092587</v>
      </c>
      <c r="T565" s="12">
        <f t="shared" si="61"/>
        <v>42021.861655092587</v>
      </c>
      <c r="U565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5.5555555555555558E-3</v>
      </c>
      <c r="P566" s="8">
        <f t="shared" si="57"/>
        <v>1</v>
      </c>
      <c r="Q566" t="str">
        <f t="shared" si="58"/>
        <v>technology</v>
      </c>
      <c r="R566" t="str">
        <f t="shared" si="59"/>
        <v>web</v>
      </c>
      <c r="S566" s="14">
        <f t="shared" si="60"/>
        <v>42441.734664351847</v>
      </c>
      <c r="T566" s="12">
        <f t="shared" si="61"/>
        <v>42411.734664351847</v>
      </c>
      <c r="U566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 s="8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4">
        <f t="shared" si="60"/>
        <v>42195.576956018514</v>
      </c>
      <c r="T567" s="12">
        <f t="shared" si="61"/>
        <v>42165.576956018514</v>
      </c>
      <c r="U567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0.02</v>
      </c>
      <c r="P568" s="8">
        <f t="shared" si="57"/>
        <v>1</v>
      </c>
      <c r="Q568" t="str">
        <f t="shared" si="58"/>
        <v>technology</v>
      </c>
      <c r="R568" t="str">
        <f t="shared" si="59"/>
        <v>web</v>
      </c>
      <c r="S568" s="14">
        <f t="shared" si="60"/>
        <v>42565.476076388884</v>
      </c>
      <c r="T568" s="12">
        <f t="shared" si="61"/>
        <v>42535.476076388884</v>
      </c>
      <c r="U568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 s="8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4">
        <f t="shared" si="60"/>
        <v>42005.634189814817</v>
      </c>
      <c r="T569" s="12">
        <f t="shared" si="61"/>
        <v>41975.634189814817</v>
      </c>
      <c r="U569">
        <f t="shared" si="62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1</v>
      </c>
      <c r="P570" s="8">
        <f t="shared" si="57"/>
        <v>49</v>
      </c>
      <c r="Q570" t="str">
        <f t="shared" si="58"/>
        <v>technology</v>
      </c>
      <c r="R570" t="str">
        <f t="shared" si="59"/>
        <v>web</v>
      </c>
      <c r="S570" s="14">
        <f t="shared" si="60"/>
        <v>42385.249999999993</v>
      </c>
      <c r="T570" s="12">
        <f t="shared" si="61"/>
        <v>42348.713229166664</v>
      </c>
      <c r="U570">
        <f t="shared" si="62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0.8</v>
      </c>
      <c r="P571" s="8">
        <f t="shared" si="57"/>
        <v>20</v>
      </c>
      <c r="Q571" t="str">
        <f t="shared" si="58"/>
        <v>technology</v>
      </c>
      <c r="R571" t="str">
        <f t="shared" si="59"/>
        <v>web</v>
      </c>
      <c r="S571" s="14">
        <f t="shared" si="60"/>
        <v>42370.639027777775</v>
      </c>
      <c r="T571" s="12">
        <f t="shared" si="61"/>
        <v>42340.639027777775</v>
      </c>
      <c r="U571">
        <f t="shared" si="62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0.16705882352941176</v>
      </c>
      <c r="P572" s="8">
        <f t="shared" si="57"/>
        <v>142</v>
      </c>
      <c r="Q572" t="str">
        <f t="shared" si="58"/>
        <v>technology</v>
      </c>
      <c r="R572" t="str">
        <f t="shared" si="59"/>
        <v>web</v>
      </c>
      <c r="S572" s="14">
        <f t="shared" si="60"/>
        <v>42418.589918981474</v>
      </c>
      <c r="T572" s="12">
        <f t="shared" si="61"/>
        <v>42388.589918981474</v>
      </c>
      <c r="U572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0.42399999999999999</v>
      </c>
      <c r="P573" s="8">
        <f t="shared" si="57"/>
        <v>53</v>
      </c>
      <c r="Q573" t="str">
        <f t="shared" si="58"/>
        <v>technology</v>
      </c>
      <c r="R573" t="str">
        <f t="shared" si="59"/>
        <v>web</v>
      </c>
      <c r="S573" s="14">
        <f t="shared" si="60"/>
        <v>42211.957638888889</v>
      </c>
      <c r="T573" s="12">
        <f t="shared" si="61"/>
        <v>42192.607905092591</v>
      </c>
      <c r="U573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 s="8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4">
        <f t="shared" si="60"/>
        <v>42312.549629629626</v>
      </c>
      <c r="T574" s="12">
        <f t="shared" si="61"/>
        <v>42282.507962962962</v>
      </c>
      <c r="U574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0.38925389253892539</v>
      </c>
      <c r="P575" s="8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4">
        <f t="shared" si="60"/>
        <v>42021.841666666667</v>
      </c>
      <c r="T575" s="12">
        <f t="shared" si="61"/>
        <v>41962.841793981475</v>
      </c>
      <c r="U575">
        <f t="shared" si="62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0.7155635062611807</v>
      </c>
      <c r="P576" s="8">
        <f t="shared" si="57"/>
        <v>20</v>
      </c>
      <c r="Q576" t="str">
        <f t="shared" si="58"/>
        <v>technology</v>
      </c>
      <c r="R576" t="str">
        <f t="shared" si="59"/>
        <v>web</v>
      </c>
      <c r="S576" s="14">
        <f t="shared" si="60"/>
        <v>42662.235034722216</v>
      </c>
      <c r="T576" s="12">
        <f t="shared" si="61"/>
        <v>42632.235034722216</v>
      </c>
      <c r="U576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0.43166666666666664</v>
      </c>
      <c r="P577" s="8">
        <f t="shared" si="57"/>
        <v>64.75</v>
      </c>
      <c r="Q577" t="str">
        <f t="shared" si="58"/>
        <v>technology</v>
      </c>
      <c r="R577" t="str">
        <f t="shared" si="59"/>
        <v>web</v>
      </c>
      <c r="S577" s="14">
        <f t="shared" si="60"/>
        <v>42168.484293981477</v>
      </c>
      <c r="T577" s="12">
        <f t="shared" si="61"/>
        <v>42138.484293981477</v>
      </c>
      <c r="U577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6"/>
        <v>1.25E-3</v>
      </c>
      <c r="P578" s="8">
        <f t="shared" si="57"/>
        <v>1</v>
      </c>
      <c r="Q578" t="str">
        <f t="shared" si="58"/>
        <v>technology</v>
      </c>
      <c r="R578" t="str">
        <f t="shared" si="59"/>
        <v>web</v>
      </c>
      <c r="S578" s="14">
        <f t="shared" si="60"/>
        <v>42091.221666666665</v>
      </c>
      <c r="T578" s="12">
        <f t="shared" si="61"/>
        <v>42031.263333333329</v>
      </c>
      <c r="U578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63">E579*100/D579</f>
        <v>0.2</v>
      </c>
      <c r="P579" s="8">
        <f t="shared" ref="P579:P642" si="64">E579/L579</f>
        <v>10</v>
      </c>
      <c r="Q579" t="str">
        <f t="shared" ref="Q579:Q642" si="65">MID(N579,1,FIND("/",N579) - 1)</f>
        <v>technology</v>
      </c>
      <c r="R579" t="str">
        <f t="shared" ref="R579:R642" si="66">MID(N579,FIND("/",N579)+1,LEN(N579) -FIND("/",N579))</f>
        <v>web</v>
      </c>
      <c r="S579" s="14">
        <f t="shared" ref="S579:S642" si="67">(I579/86400)+25569+(-5/24)</f>
        <v>42510.380810185183</v>
      </c>
      <c r="T579" s="12">
        <f t="shared" ref="T579:T642" si="68">(J579/86400)+25569+(-5/24)</f>
        <v>42450.380810185183</v>
      </c>
      <c r="U579">
        <f t="shared" ref="U579:U642" si="6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1.12E-2</v>
      </c>
      <c r="P580" s="8">
        <f t="shared" si="64"/>
        <v>2</v>
      </c>
      <c r="Q580" t="str">
        <f t="shared" si="65"/>
        <v>technology</v>
      </c>
      <c r="R580" t="str">
        <f t="shared" si="66"/>
        <v>web</v>
      </c>
      <c r="S580" s="14">
        <f t="shared" si="67"/>
        <v>42254.370289351849</v>
      </c>
      <c r="T580" s="12">
        <f t="shared" si="68"/>
        <v>42230.370289351849</v>
      </c>
      <c r="U580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1.4583333333333333</v>
      </c>
      <c r="P581" s="8">
        <f t="shared" si="64"/>
        <v>35</v>
      </c>
      <c r="Q581" t="str">
        <f t="shared" si="65"/>
        <v>technology</v>
      </c>
      <c r="R581" t="str">
        <f t="shared" si="66"/>
        <v>web</v>
      </c>
      <c r="S581" s="14">
        <f t="shared" si="67"/>
        <v>41998.643784722219</v>
      </c>
      <c r="T581" s="12">
        <f t="shared" si="68"/>
        <v>41968.643784722219</v>
      </c>
      <c r="U581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3.3333333333333333E-2</v>
      </c>
      <c r="P582" s="8">
        <f t="shared" si="64"/>
        <v>1</v>
      </c>
      <c r="Q582" t="str">
        <f t="shared" si="65"/>
        <v>technology</v>
      </c>
      <c r="R582" t="str">
        <f t="shared" si="66"/>
        <v>web</v>
      </c>
      <c r="S582" s="14">
        <f t="shared" si="67"/>
        <v>42635.699849537035</v>
      </c>
      <c r="T582" s="12">
        <f t="shared" si="68"/>
        <v>42605.699849537035</v>
      </c>
      <c r="U582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 s="8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4">
        <f t="shared" si="67"/>
        <v>42217.804444444446</v>
      </c>
      <c r="T583" s="12">
        <f t="shared" si="68"/>
        <v>42187.804444444446</v>
      </c>
      <c r="U583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 s="8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4">
        <f t="shared" si="67"/>
        <v>42078.541666666664</v>
      </c>
      <c r="T584" s="12">
        <f t="shared" si="68"/>
        <v>42055.531469907401</v>
      </c>
      <c r="U584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1.1111111111111112E-2</v>
      </c>
      <c r="P585" s="8">
        <f t="shared" si="64"/>
        <v>1</v>
      </c>
      <c r="Q585" t="str">
        <f t="shared" si="65"/>
        <v>technology</v>
      </c>
      <c r="R585" t="str">
        <f t="shared" si="66"/>
        <v>web</v>
      </c>
      <c r="S585" s="14">
        <f t="shared" si="67"/>
        <v>42082.688506944447</v>
      </c>
      <c r="T585" s="12">
        <f t="shared" si="68"/>
        <v>42052.730173611104</v>
      </c>
      <c r="U585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1</v>
      </c>
      <c r="P586" s="8">
        <f t="shared" si="64"/>
        <v>5</v>
      </c>
      <c r="Q586" t="str">
        <f t="shared" si="65"/>
        <v>technology</v>
      </c>
      <c r="R586" t="str">
        <f t="shared" si="66"/>
        <v>web</v>
      </c>
      <c r="S586" s="14">
        <f t="shared" si="67"/>
        <v>42079.466620370367</v>
      </c>
      <c r="T586" s="12">
        <f t="shared" si="68"/>
        <v>42049.508287037032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 s="8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4">
        <f t="shared" si="67"/>
        <v>42338.791666666664</v>
      </c>
      <c r="T587" s="12">
        <f t="shared" si="68"/>
        <v>42283.182604166665</v>
      </c>
      <c r="U587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0.56000000000000005</v>
      </c>
      <c r="P588" s="8">
        <f t="shared" si="64"/>
        <v>14</v>
      </c>
      <c r="Q588" t="str">
        <f t="shared" si="65"/>
        <v>technology</v>
      </c>
      <c r="R588" t="str">
        <f t="shared" si="66"/>
        <v>web</v>
      </c>
      <c r="S588" s="14">
        <f t="shared" si="67"/>
        <v>42050.645914351851</v>
      </c>
      <c r="T588" s="12">
        <f t="shared" si="68"/>
        <v>42020.645914351851</v>
      </c>
      <c r="U588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9.0833333333333339</v>
      </c>
      <c r="P589" s="8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4">
        <f t="shared" si="67"/>
        <v>42110.548993055556</v>
      </c>
      <c r="T589" s="12">
        <f t="shared" si="68"/>
        <v>42080.548993055556</v>
      </c>
      <c r="U589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3.3444444444444446</v>
      </c>
      <c r="P590" s="8">
        <f t="shared" si="64"/>
        <v>150.5</v>
      </c>
      <c r="Q590" t="str">
        <f t="shared" si="65"/>
        <v>technology</v>
      </c>
      <c r="R590" t="str">
        <f t="shared" si="66"/>
        <v>web</v>
      </c>
      <c r="S590" s="14">
        <f t="shared" si="67"/>
        <v>42691.602847222217</v>
      </c>
      <c r="T590" s="12">
        <f t="shared" si="68"/>
        <v>42631.561180555553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1.3333333333333334E-2</v>
      </c>
      <c r="P591" s="8">
        <f t="shared" si="64"/>
        <v>1</v>
      </c>
      <c r="Q591" t="str">
        <f t="shared" si="65"/>
        <v>technology</v>
      </c>
      <c r="R591" t="str">
        <f t="shared" si="66"/>
        <v>web</v>
      </c>
      <c r="S591" s="14">
        <f t="shared" si="67"/>
        <v>42193.406238425923</v>
      </c>
      <c r="T591" s="12">
        <f t="shared" si="68"/>
        <v>42178.406238425923</v>
      </c>
      <c r="U591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4.46</v>
      </c>
      <c r="P592" s="8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4">
        <f t="shared" si="67"/>
        <v>42408.334027777775</v>
      </c>
      <c r="T592" s="12">
        <f t="shared" si="68"/>
        <v>42377.34642361111</v>
      </c>
      <c r="U592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6.0999999999999999E-2</v>
      </c>
      <c r="P593" s="8">
        <f t="shared" si="64"/>
        <v>30.5</v>
      </c>
      <c r="Q593" t="str">
        <f t="shared" si="65"/>
        <v>technology</v>
      </c>
      <c r="R593" t="str">
        <f t="shared" si="66"/>
        <v>web</v>
      </c>
      <c r="S593" s="14">
        <f t="shared" si="67"/>
        <v>42207.334837962961</v>
      </c>
      <c r="T593" s="12">
        <f t="shared" si="68"/>
        <v>42177.334837962961</v>
      </c>
      <c r="U593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3.3333333333333335</v>
      </c>
      <c r="P594" s="8">
        <f t="shared" si="64"/>
        <v>250</v>
      </c>
      <c r="Q594" t="str">
        <f t="shared" si="65"/>
        <v>technology</v>
      </c>
      <c r="R594" t="str">
        <f t="shared" si="66"/>
        <v>web</v>
      </c>
      <c r="S594" s="14">
        <f t="shared" si="67"/>
        <v>41976.023842592585</v>
      </c>
      <c r="T594" s="12">
        <f t="shared" si="68"/>
        <v>41946.023842592593</v>
      </c>
      <c r="U594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23</v>
      </c>
      <c r="P595" s="8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4">
        <f t="shared" si="67"/>
        <v>42100.427604166667</v>
      </c>
      <c r="T595" s="12">
        <f t="shared" si="68"/>
        <v>42070.469270833331</v>
      </c>
      <c r="U595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0.104</v>
      </c>
      <c r="P596" s="8">
        <f t="shared" si="64"/>
        <v>13</v>
      </c>
      <c r="Q596" t="str">
        <f t="shared" si="65"/>
        <v>technology</v>
      </c>
      <c r="R596" t="str">
        <f t="shared" si="66"/>
        <v>web</v>
      </c>
      <c r="S596" s="14">
        <f t="shared" si="67"/>
        <v>42476.571828703702</v>
      </c>
      <c r="T596" s="12">
        <f t="shared" si="68"/>
        <v>42446.571828703702</v>
      </c>
      <c r="U596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0.42599999999999999</v>
      </c>
      <c r="P597" s="8">
        <f t="shared" si="64"/>
        <v>53.25</v>
      </c>
      <c r="Q597" t="str">
        <f t="shared" si="65"/>
        <v>technology</v>
      </c>
      <c r="R597" t="str">
        <f t="shared" si="66"/>
        <v>web</v>
      </c>
      <c r="S597" s="14">
        <f t="shared" si="67"/>
        <v>42127.861550925925</v>
      </c>
      <c r="T597" s="12">
        <f t="shared" si="68"/>
        <v>42082.861550925925</v>
      </c>
      <c r="U597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0.03</v>
      </c>
      <c r="P598" s="8">
        <f t="shared" si="64"/>
        <v>3</v>
      </c>
      <c r="Q598" t="str">
        <f t="shared" si="65"/>
        <v>technology</v>
      </c>
      <c r="R598" t="str">
        <f t="shared" si="66"/>
        <v>web</v>
      </c>
      <c r="S598" s="14">
        <f t="shared" si="67"/>
        <v>42676.688564814809</v>
      </c>
      <c r="T598" s="12">
        <f t="shared" si="68"/>
        <v>42646.688564814809</v>
      </c>
      <c r="U598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0.26666666666666666</v>
      </c>
      <c r="P599" s="8">
        <f t="shared" si="64"/>
        <v>10</v>
      </c>
      <c r="Q599" t="str">
        <f t="shared" si="65"/>
        <v>technology</v>
      </c>
      <c r="R599" t="str">
        <f t="shared" si="66"/>
        <v>web</v>
      </c>
      <c r="S599" s="14">
        <f t="shared" si="67"/>
        <v>42582.458333333336</v>
      </c>
      <c r="T599" s="12">
        <f t="shared" si="68"/>
        <v>42545.496932870366</v>
      </c>
      <c r="U599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34</v>
      </c>
      <c r="P600" s="8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4">
        <f t="shared" si="67"/>
        <v>41977.793761574074</v>
      </c>
      <c r="T600" s="12">
        <f t="shared" si="68"/>
        <v>41947.793761574074</v>
      </c>
      <c r="U600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6.2E-2</v>
      </c>
      <c r="P601" s="8">
        <f t="shared" si="64"/>
        <v>15.5</v>
      </c>
      <c r="Q601" t="str">
        <f t="shared" si="65"/>
        <v>technology</v>
      </c>
      <c r="R601" t="str">
        <f t="shared" si="66"/>
        <v>web</v>
      </c>
      <c r="S601" s="14">
        <f t="shared" si="67"/>
        <v>42071.427777777775</v>
      </c>
      <c r="T601" s="12">
        <f t="shared" si="68"/>
        <v>42047.604189814818</v>
      </c>
      <c r="U601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2</v>
      </c>
      <c r="P602" s="8">
        <f t="shared" si="64"/>
        <v>100</v>
      </c>
      <c r="Q602" t="str">
        <f t="shared" si="65"/>
        <v>technology</v>
      </c>
      <c r="R602" t="str">
        <f t="shared" si="66"/>
        <v>web</v>
      </c>
      <c r="S602" s="14">
        <f t="shared" si="67"/>
        <v>42133.589837962958</v>
      </c>
      <c r="T602" s="12">
        <f t="shared" si="68"/>
        <v>42073.589837962958</v>
      </c>
      <c r="U602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1.4</v>
      </c>
      <c r="P603" s="8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4">
        <f t="shared" si="67"/>
        <v>41999.64975694444</v>
      </c>
      <c r="T603" s="12">
        <f t="shared" si="68"/>
        <v>41969.64975694444</v>
      </c>
      <c r="U603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 s="8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4">
        <f t="shared" si="67"/>
        <v>42173.585821759254</v>
      </c>
      <c r="T604" s="12">
        <f t="shared" si="68"/>
        <v>42143.585821759254</v>
      </c>
      <c r="U604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3.9334666666666664</v>
      </c>
      <c r="P605" s="8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4">
        <f t="shared" si="67"/>
        <v>41865.430821759255</v>
      </c>
      <c r="T605" s="12">
        <f t="shared" si="68"/>
        <v>41835.430821759255</v>
      </c>
      <c r="U605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 s="8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4">
        <f t="shared" si="67"/>
        <v>41878.827037037037</v>
      </c>
      <c r="T606" s="12">
        <f t="shared" si="68"/>
        <v>41848.827037037037</v>
      </c>
      <c r="U606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2.62</v>
      </c>
      <c r="P607" s="8">
        <f t="shared" si="64"/>
        <v>16.375</v>
      </c>
      <c r="Q607" t="str">
        <f t="shared" si="65"/>
        <v>technology</v>
      </c>
      <c r="R607" t="str">
        <f t="shared" si="66"/>
        <v>web</v>
      </c>
      <c r="S607" s="14">
        <f t="shared" si="67"/>
        <v>42239.149398148147</v>
      </c>
      <c r="T607" s="12">
        <f t="shared" si="68"/>
        <v>42194.149398148147</v>
      </c>
      <c r="U607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0.2</v>
      </c>
      <c r="P608" s="8">
        <f t="shared" si="64"/>
        <v>10</v>
      </c>
      <c r="Q608" t="str">
        <f t="shared" si="65"/>
        <v>technology</v>
      </c>
      <c r="R608" t="str">
        <f t="shared" si="66"/>
        <v>web</v>
      </c>
      <c r="S608" s="14">
        <f t="shared" si="67"/>
        <v>42148.416666666664</v>
      </c>
      <c r="T608" s="12">
        <f t="shared" si="68"/>
        <v>42102.442233796297</v>
      </c>
      <c r="U608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 s="8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4">
        <f t="shared" si="67"/>
        <v>42330.65898148148</v>
      </c>
      <c r="T609" s="12">
        <f t="shared" si="68"/>
        <v>42300.617314814815</v>
      </c>
      <c r="U609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0.97399999999999998</v>
      </c>
      <c r="P610" s="8">
        <f t="shared" si="64"/>
        <v>292.2</v>
      </c>
      <c r="Q610" t="str">
        <f t="shared" si="65"/>
        <v>technology</v>
      </c>
      <c r="R610" t="str">
        <f t="shared" si="66"/>
        <v>web</v>
      </c>
      <c r="S610" s="14">
        <f t="shared" si="67"/>
        <v>42170.712731481479</v>
      </c>
      <c r="T610" s="12">
        <f t="shared" si="68"/>
        <v>42140.712731481479</v>
      </c>
      <c r="U610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0.64102564102564108</v>
      </c>
      <c r="P611" s="8">
        <f t="shared" si="64"/>
        <v>5</v>
      </c>
      <c r="Q611" t="str">
        <f t="shared" si="65"/>
        <v>technology</v>
      </c>
      <c r="R611" t="str">
        <f t="shared" si="66"/>
        <v>web</v>
      </c>
      <c r="S611" s="14">
        <f t="shared" si="67"/>
        <v>42336.867407407401</v>
      </c>
      <c r="T611" s="12">
        <f t="shared" si="68"/>
        <v>42306.825740740744</v>
      </c>
      <c r="U611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 s="8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4">
        <f t="shared" si="67"/>
        <v>42116.622523148144</v>
      </c>
      <c r="T612" s="12">
        <f t="shared" si="68"/>
        <v>42086.622523148144</v>
      </c>
      <c r="U612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 s="8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4">
        <f t="shared" si="67"/>
        <v>42388.352280092593</v>
      </c>
      <c r="T613" s="12">
        <f t="shared" si="68"/>
        <v>42328.352280092593</v>
      </c>
      <c r="U613">
        <f t="shared" si="6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 s="8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4">
        <f t="shared" si="67"/>
        <v>42614.823449074072</v>
      </c>
      <c r="T614" s="12">
        <f t="shared" si="68"/>
        <v>42584.823449074072</v>
      </c>
      <c r="U614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21.363333333333333</v>
      </c>
      <c r="P615" s="8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4">
        <f t="shared" si="67"/>
        <v>42277.999305555553</v>
      </c>
      <c r="T615" s="12">
        <f t="shared" si="68"/>
        <v>42247.288425925923</v>
      </c>
      <c r="U615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 s="8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4">
        <f t="shared" si="67"/>
        <v>42544.853472222218</v>
      </c>
      <c r="T616" s="12">
        <f t="shared" si="68"/>
        <v>42514.853472222218</v>
      </c>
      <c r="U616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 s="8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4">
        <f t="shared" si="67"/>
        <v>42271.913877314808</v>
      </c>
      <c r="T617" s="12">
        <f t="shared" si="68"/>
        <v>42241.913877314808</v>
      </c>
      <c r="U617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 s="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4">
        <f t="shared" si="67"/>
        <v>42791.167905092589</v>
      </c>
      <c r="T618" s="12">
        <f t="shared" si="68"/>
        <v>42761.167905092589</v>
      </c>
      <c r="U618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3</v>
      </c>
      <c r="P619" s="8">
        <f t="shared" si="64"/>
        <v>20</v>
      </c>
      <c r="Q619" t="str">
        <f t="shared" si="65"/>
        <v>technology</v>
      </c>
      <c r="R619" t="str">
        <f t="shared" si="66"/>
        <v>web</v>
      </c>
      <c r="S619" s="14">
        <f t="shared" si="67"/>
        <v>42132.134756944441</v>
      </c>
      <c r="T619" s="12">
        <f t="shared" si="68"/>
        <v>42087.134756944441</v>
      </c>
      <c r="U619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 s="8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4">
        <f t="shared" si="67"/>
        <v>42347.60188657407</v>
      </c>
      <c r="T620" s="12">
        <f t="shared" si="68"/>
        <v>42317.60188657407</v>
      </c>
      <c r="U620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4.0000000000000003E-5</v>
      </c>
      <c r="P621" s="8">
        <f t="shared" si="64"/>
        <v>1</v>
      </c>
      <c r="Q621" t="str">
        <f t="shared" si="65"/>
        <v>technology</v>
      </c>
      <c r="R621" t="str">
        <f t="shared" si="66"/>
        <v>web</v>
      </c>
      <c r="S621" s="14">
        <f t="shared" si="67"/>
        <v>41968.483680555553</v>
      </c>
      <c r="T621" s="12">
        <f t="shared" si="68"/>
        <v>41908.442013888889</v>
      </c>
      <c r="U621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1</v>
      </c>
      <c r="P622" s="8">
        <f t="shared" si="64"/>
        <v>300</v>
      </c>
      <c r="Q622" t="str">
        <f t="shared" si="65"/>
        <v>technology</v>
      </c>
      <c r="R622" t="str">
        <f t="shared" si="66"/>
        <v>web</v>
      </c>
      <c r="S622" s="14">
        <f t="shared" si="67"/>
        <v>41876.508541666662</v>
      </c>
      <c r="T622" s="12">
        <f t="shared" si="68"/>
        <v>41831.508541666662</v>
      </c>
      <c r="U622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1.044</v>
      </c>
      <c r="P623" s="8">
        <f t="shared" si="64"/>
        <v>87</v>
      </c>
      <c r="Q623" t="str">
        <f t="shared" si="65"/>
        <v>technology</v>
      </c>
      <c r="R623" t="str">
        <f t="shared" si="66"/>
        <v>web</v>
      </c>
      <c r="S623" s="14">
        <f t="shared" si="67"/>
        <v>42558.779363425921</v>
      </c>
      <c r="T623" s="12">
        <f t="shared" si="68"/>
        <v>42528.779363425921</v>
      </c>
      <c r="U623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5.6833333333333336</v>
      </c>
      <c r="P624" s="8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4">
        <f t="shared" si="67"/>
        <v>42552.566412037035</v>
      </c>
      <c r="T624" s="12">
        <f t="shared" si="68"/>
        <v>42532.566412037035</v>
      </c>
      <c r="U624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 s="8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4">
        <f t="shared" si="67"/>
        <v>42151.800891203697</v>
      </c>
      <c r="T625" s="12">
        <f t="shared" si="68"/>
        <v>42121.800891203697</v>
      </c>
      <c r="U625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 s="8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4">
        <f t="shared" si="67"/>
        <v>42138.78056712963</v>
      </c>
      <c r="T626" s="12">
        <f t="shared" si="68"/>
        <v>42108.78056712963</v>
      </c>
      <c r="U626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 s="8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4">
        <f t="shared" si="67"/>
        <v>42820.645567129628</v>
      </c>
      <c r="T627" s="12">
        <f t="shared" si="68"/>
        <v>42790.687233796292</v>
      </c>
      <c r="U627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17.38</v>
      </c>
      <c r="P628" s="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4">
        <f t="shared" si="67"/>
        <v>42231.348611111105</v>
      </c>
      <c r="T628" s="12">
        <f t="shared" si="68"/>
        <v>42198.351145833331</v>
      </c>
      <c r="U628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0.02</v>
      </c>
      <c r="P629" s="8">
        <f t="shared" si="64"/>
        <v>90</v>
      </c>
      <c r="Q629" t="str">
        <f t="shared" si="65"/>
        <v>technology</v>
      </c>
      <c r="R629" t="str">
        <f t="shared" si="66"/>
        <v>web</v>
      </c>
      <c r="S629" s="14">
        <f t="shared" si="67"/>
        <v>42443.749999999993</v>
      </c>
      <c r="T629" s="12">
        <f t="shared" si="68"/>
        <v>42384.098506944443</v>
      </c>
      <c r="U629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 s="8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4">
        <f t="shared" si="67"/>
        <v>41833.484456018516</v>
      </c>
      <c r="T630" s="12">
        <f t="shared" si="68"/>
        <v>41803.484456018516</v>
      </c>
      <c r="U630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0.17499999999999999</v>
      </c>
      <c r="P631" s="8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4">
        <f t="shared" si="67"/>
        <v>42504.429490740738</v>
      </c>
      <c r="T631" s="12">
        <f t="shared" si="68"/>
        <v>42474.429490740738</v>
      </c>
      <c r="U631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8.3340278356529712E-2</v>
      </c>
      <c r="P632" s="8">
        <f t="shared" si="64"/>
        <v>10</v>
      </c>
      <c r="Q632" t="str">
        <f t="shared" si="65"/>
        <v>technology</v>
      </c>
      <c r="R632" t="str">
        <f t="shared" si="66"/>
        <v>web</v>
      </c>
      <c r="S632" s="14">
        <f t="shared" si="67"/>
        <v>42253.006944444445</v>
      </c>
      <c r="T632" s="12">
        <f t="shared" si="68"/>
        <v>42223.411122685182</v>
      </c>
      <c r="U632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1.38</v>
      </c>
      <c r="P633" s="8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4">
        <f t="shared" si="67"/>
        <v>42518.563993055555</v>
      </c>
      <c r="T633" s="12">
        <f t="shared" si="68"/>
        <v>42489.563993055555</v>
      </c>
      <c r="U633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 s="8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4">
        <f t="shared" si="67"/>
        <v>42333.492650462962</v>
      </c>
      <c r="T634" s="12">
        <f t="shared" si="68"/>
        <v>42303.450983796291</v>
      </c>
      <c r="U634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12.45</v>
      </c>
      <c r="P635" s="8">
        <f t="shared" si="64"/>
        <v>49.8</v>
      </c>
      <c r="Q635" t="str">
        <f t="shared" si="65"/>
        <v>technology</v>
      </c>
      <c r="R635" t="str">
        <f t="shared" si="66"/>
        <v>web</v>
      </c>
      <c r="S635" s="14">
        <f t="shared" si="67"/>
        <v>42538.749999999993</v>
      </c>
      <c r="T635" s="12">
        <f t="shared" si="68"/>
        <v>42507.090995370367</v>
      </c>
      <c r="U635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0.02</v>
      </c>
      <c r="P636" s="8">
        <f t="shared" si="64"/>
        <v>1</v>
      </c>
      <c r="Q636" t="str">
        <f t="shared" si="65"/>
        <v>technology</v>
      </c>
      <c r="R636" t="str">
        <f t="shared" si="66"/>
        <v>web</v>
      </c>
      <c r="S636" s="14">
        <f t="shared" si="67"/>
        <v>42061.720243055555</v>
      </c>
      <c r="T636" s="12">
        <f t="shared" si="68"/>
        <v>42031.720243055555</v>
      </c>
      <c r="U636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8.0000000000000002E-3</v>
      </c>
      <c r="P637" s="8">
        <f t="shared" si="64"/>
        <v>2</v>
      </c>
      <c r="Q637" t="str">
        <f t="shared" si="65"/>
        <v>technology</v>
      </c>
      <c r="R637" t="str">
        <f t="shared" si="66"/>
        <v>web</v>
      </c>
      <c r="S637" s="14">
        <f t="shared" si="67"/>
        <v>42105.883819444447</v>
      </c>
      <c r="T637" s="12">
        <f t="shared" si="68"/>
        <v>42075.883819444447</v>
      </c>
      <c r="U637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0.2</v>
      </c>
      <c r="P638" s="8">
        <f t="shared" si="64"/>
        <v>4</v>
      </c>
      <c r="Q638" t="str">
        <f t="shared" si="65"/>
        <v>technology</v>
      </c>
      <c r="R638" t="str">
        <f t="shared" si="66"/>
        <v>web</v>
      </c>
      <c r="S638" s="14">
        <f t="shared" si="67"/>
        <v>42161.240972222215</v>
      </c>
      <c r="T638" s="12">
        <f t="shared" si="68"/>
        <v>42131.247106481482</v>
      </c>
      <c r="U638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 s="8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4">
        <f t="shared" si="67"/>
        <v>42791.75277777778</v>
      </c>
      <c r="T639" s="12">
        <f t="shared" si="68"/>
        <v>42762.75368055555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8.9999999999999993E-3</v>
      </c>
      <c r="P640" s="8">
        <f t="shared" si="64"/>
        <v>3</v>
      </c>
      <c r="Q640" t="str">
        <f t="shared" si="65"/>
        <v>technology</v>
      </c>
      <c r="R640" t="str">
        <f t="shared" si="66"/>
        <v>web</v>
      </c>
      <c r="S640" s="14">
        <f t="shared" si="67"/>
        <v>42819.343310185184</v>
      </c>
      <c r="T640" s="12">
        <f t="shared" si="68"/>
        <v>42759.384976851848</v>
      </c>
      <c r="U640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1E-4</v>
      </c>
      <c r="P641" s="8">
        <f t="shared" si="64"/>
        <v>1</v>
      </c>
      <c r="Q641" t="str">
        <f t="shared" si="65"/>
        <v>technology</v>
      </c>
      <c r="R641" t="str">
        <f t="shared" si="66"/>
        <v>web</v>
      </c>
      <c r="S641" s="14">
        <f t="shared" si="67"/>
        <v>41925.374942129631</v>
      </c>
      <c r="T641" s="12">
        <f t="shared" si="68"/>
        <v>41865.374942129631</v>
      </c>
      <c r="U641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63"/>
        <v>144.28571428571428</v>
      </c>
      <c r="P642" s="8">
        <f t="shared" si="64"/>
        <v>50.5</v>
      </c>
      <c r="Q642" t="str">
        <f t="shared" si="65"/>
        <v>technology</v>
      </c>
      <c r="R642" t="str">
        <f t="shared" si="66"/>
        <v>wearables</v>
      </c>
      <c r="S642" s="14">
        <f t="shared" si="67"/>
        <v>42698.749999999993</v>
      </c>
      <c r="T642" s="12">
        <f t="shared" si="68"/>
        <v>42683.211979166663</v>
      </c>
      <c r="U642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70">E643*100/D643</f>
        <v>119.16249999999999</v>
      </c>
      <c r="P643" s="8">
        <f t="shared" ref="P643:P706" si="71">E643/L643</f>
        <v>151.31746031746033</v>
      </c>
      <c r="Q643" t="str">
        <f t="shared" ref="Q643:Q706" si="72">MID(N643,1,FIND("/",N643) - 1)</f>
        <v>technology</v>
      </c>
      <c r="R643" t="str">
        <f t="shared" ref="R643:R706" si="73">MID(N643,FIND("/",N643)+1,LEN(N643) -FIND("/",N643))</f>
        <v>wearables</v>
      </c>
      <c r="S643" s="14">
        <f t="shared" ref="S643:S706" si="74">(I643/86400)+25569+(-5/24)</f>
        <v>42229.361666666664</v>
      </c>
      <c r="T643" s="12">
        <f t="shared" ref="T643:T706" si="75">(J643/86400)+25569+(-5/24)</f>
        <v>42199.361666666664</v>
      </c>
      <c r="U643">
        <f t="shared" ref="U643:U706" si="76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1460.4849999999999</v>
      </c>
      <c r="P644" s="8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4">
        <f t="shared" si="74"/>
        <v>42235.442986111106</v>
      </c>
      <c r="T644" s="12">
        <f t="shared" si="75"/>
        <v>42199.442986111106</v>
      </c>
      <c r="U644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105.80800000000001</v>
      </c>
      <c r="P645" s="8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4">
        <f t="shared" si="74"/>
        <v>42155.43373842592</v>
      </c>
      <c r="T645" s="12">
        <f t="shared" si="75"/>
        <v>42100.43373842592</v>
      </c>
      <c r="U645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300.11792000000003</v>
      </c>
      <c r="P646" s="8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4">
        <f t="shared" si="74"/>
        <v>41940.833333333328</v>
      </c>
      <c r="T646" s="12">
        <f t="shared" si="75"/>
        <v>41898.457627314812</v>
      </c>
      <c r="U646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278.7</v>
      </c>
      <c r="P647" s="8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4">
        <f t="shared" si="74"/>
        <v>42593.817986111106</v>
      </c>
      <c r="T647" s="12">
        <f t="shared" si="75"/>
        <v>42563.817986111106</v>
      </c>
      <c r="U647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131.87625</v>
      </c>
      <c r="P648" s="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4">
        <f t="shared" si="74"/>
        <v>41862.644293981481</v>
      </c>
      <c r="T648" s="12">
        <f t="shared" si="75"/>
        <v>41832.644293981481</v>
      </c>
      <c r="U648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107.05</v>
      </c>
      <c r="P649" s="8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4">
        <f t="shared" si="74"/>
        <v>42446.517928240741</v>
      </c>
      <c r="T649" s="12">
        <f t="shared" si="75"/>
        <v>42416.559594907405</v>
      </c>
      <c r="U649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126.82285714285715</v>
      </c>
      <c r="P650" s="8">
        <f t="shared" si="71"/>
        <v>1644</v>
      </c>
      <c r="Q650" t="str">
        <f t="shared" si="72"/>
        <v>technology</v>
      </c>
      <c r="R650" t="str">
        <f t="shared" si="73"/>
        <v>wearables</v>
      </c>
      <c r="S650" s="14">
        <f t="shared" si="74"/>
        <v>41926.485046296293</v>
      </c>
      <c r="T650" s="12">
        <f t="shared" si="75"/>
        <v>41891.485046296293</v>
      </c>
      <c r="U650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139.96</v>
      </c>
      <c r="P651" s="8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4">
        <f t="shared" si="74"/>
        <v>41898.703854166662</v>
      </c>
      <c r="T651" s="12">
        <f t="shared" si="75"/>
        <v>41877.703854166662</v>
      </c>
      <c r="U651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112.4</v>
      </c>
      <c r="P652" s="8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4">
        <f t="shared" si="74"/>
        <v>41991.870185185187</v>
      </c>
      <c r="T652" s="12">
        <f t="shared" si="75"/>
        <v>41931.828518518516</v>
      </c>
      <c r="U652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100.52800000000001</v>
      </c>
      <c r="P653" s="8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4">
        <f t="shared" si="74"/>
        <v>41985.809155092589</v>
      </c>
      <c r="T653" s="12">
        <f t="shared" si="75"/>
        <v>41955.809155092589</v>
      </c>
      <c r="U653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100.46666666666667</v>
      </c>
      <c r="P654" s="8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4">
        <f t="shared" si="74"/>
        <v>42705.523726851847</v>
      </c>
      <c r="T654" s="12">
        <f t="shared" si="75"/>
        <v>42675.482060185182</v>
      </c>
      <c r="U654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141.446</v>
      </c>
      <c r="P655" s="8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4">
        <f t="shared" si="74"/>
        <v>42236.410185185181</v>
      </c>
      <c r="T655" s="12">
        <f t="shared" si="75"/>
        <v>42199.410185185181</v>
      </c>
      <c r="U655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267.29166666666669</v>
      </c>
      <c r="P656" s="8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4">
        <f t="shared" si="74"/>
        <v>42193.748993055553</v>
      </c>
      <c r="T656" s="12">
        <f t="shared" si="75"/>
        <v>42163.748993055553</v>
      </c>
      <c r="U656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146.88749999999999</v>
      </c>
      <c r="P657" s="8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4">
        <f t="shared" si="74"/>
        <v>42075.707314814812</v>
      </c>
      <c r="T657" s="12">
        <f t="shared" si="75"/>
        <v>42045.748981481483</v>
      </c>
      <c r="U657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213.56</v>
      </c>
      <c r="P658" s="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4">
        <f t="shared" si="74"/>
        <v>42477.554618055554</v>
      </c>
      <c r="T658" s="12">
        <f t="shared" si="75"/>
        <v>42417.596284722218</v>
      </c>
      <c r="U658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125.7</v>
      </c>
      <c r="P659" s="8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4">
        <f t="shared" si="74"/>
        <v>42361.637407407405</v>
      </c>
      <c r="T659" s="12">
        <f t="shared" si="75"/>
        <v>42331.637407407405</v>
      </c>
      <c r="U659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104.46206037108834</v>
      </c>
      <c r="P660" s="8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4">
        <f t="shared" si="74"/>
        <v>42211.541666666664</v>
      </c>
      <c r="T660" s="12">
        <f t="shared" si="75"/>
        <v>42178.952418981477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100.56666666666666</v>
      </c>
      <c r="P661" s="8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4">
        <f t="shared" si="74"/>
        <v>42239.385358796295</v>
      </c>
      <c r="T661" s="12">
        <f t="shared" si="75"/>
        <v>42209.385358796295</v>
      </c>
      <c r="U661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3.0579999999999998</v>
      </c>
      <c r="P662" s="8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4">
        <f t="shared" si="74"/>
        <v>41952.57498842592</v>
      </c>
      <c r="T662" s="12">
        <f t="shared" si="75"/>
        <v>41922.533321759256</v>
      </c>
      <c r="U662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0.95</v>
      </c>
      <c r="P663" s="8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4">
        <f t="shared" si="74"/>
        <v>42666.437025462961</v>
      </c>
      <c r="T663" s="12">
        <f t="shared" si="75"/>
        <v>42636.437025462961</v>
      </c>
      <c r="U663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0.4</v>
      </c>
      <c r="P664" s="8">
        <f t="shared" si="71"/>
        <v>39</v>
      </c>
      <c r="Q664" t="str">
        <f t="shared" si="72"/>
        <v>technology</v>
      </c>
      <c r="R664" t="str">
        <f t="shared" si="73"/>
        <v>wearables</v>
      </c>
      <c r="S664" s="14">
        <f t="shared" si="74"/>
        <v>42020.229710648149</v>
      </c>
      <c r="T664" s="12">
        <f t="shared" si="75"/>
        <v>41990.229710648149</v>
      </c>
      <c r="U664">
        <f t="shared" si="76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0.35</v>
      </c>
      <c r="P665" s="8">
        <f t="shared" si="71"/>
        <v>100</v>
      </c>
      <c r="Q665" t="str">
        <f t="shared" si="72"/>
        <v>technology</v>
      </c>
      <c r="R665" t="str">
        <f t="shared" si="73"/>
        <v>wearables</v>
      </c>
      <c r="S665" s="14">
        <f t="shared" si="74"/>
        <v>42203.634907407402</v>
      </c>
      <c r="T665" s="12">
        <f t="shared" si="75"/>
        <v>42173.634907407402</v>
      </c>
      <c r="U665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7.5333333333333332</v>
      </c>
      <c r="P666" s="8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4">
        <f t="shared" si="74"/>
        <v>42107.458043981482</v>
      </c>
      <c r="T666" s="12">
        <f t="shared" si="75"/>
        <v>42077.458043981482</v>
      </c>
      <c r="U666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18.64</v>
      </c>
      <c r="P667" s="8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4">
        <f t="shared" si="74"/>
        <v>42748.503020833326</v>
      </c>
      <c r="T667" s="12">
        <f t="shared" si="75"/>
        <v>42688.503020833326</v>
      </c>
      <c r="U667">
        <f t="shared" si="76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4.0000000000000001E-3</v>
      </c>
      <c r="P668" s="8">
        <f t="shared" si="71"/>
        <v>2</v>
      </c>
      <c r="Q668" t="str">
        <f t="shared" si="72"/>
        <v>technology</v>
      </c>
      <c r="R668" t="str">
        <f t="shared" si="73"/>
        <v>wearables</v>
      </c>
      <c r="S668" s="14">
        <f t="shared" si="74"/>
        <v>41868.623819444438</v>
      </c>
      <c r="T668" s="12">
        <f t="shared" si="75"/>
        <v>41838.623819444438</v>
      </c>
      <c r="U668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10.02</v>
      </c>
      <c r="P669" s="8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4">
        <f t="shared" si="74"/>
        <v>42672.165081018517</v>
      </c>
      <c r="T669" s="12">
        <f t="shared" si="75"/>
        <v>42632.165081018517</v>
      </c>
      <c r="U669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4.5599999999999996</v>
      </c>
      <c r="P670" s="8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4">
        <f t="shared" si="74"/>
        <v>42135.622939814813</v>
      </c>
      <c r="T670" s="12">
        <f t="shared" si="75"/>
        <v>42090.622939814813</v>
      </c>
      <c r="U670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21.5075</v>
      </c>
      <c r="P671" s="8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4">
        <f t="shared" si="74"/>
        <v>42557.417337962957</v>
      </c>
      <c r="T671" s="12">
        <f t="shared" si="75"/>
        <v>42527.417337962957</v>
      </c>
      <c r="U671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29.276666666666667</v>
      </c>
      <c r="P672" s="8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4">
        <f t="shared" si="74"/>
        <v>42540.131944444445</v>
      </c>
      <c r="T672" s="12">
        <f t="shared" si="75"/>
        <v>42506.501388888886</v>
      </c>
      <c r="U672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39.426666666666669</v>
      </c>
      <c r="P673" s="8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4">
        <f t="shared" si="74"/>
        <v>42017.958333333336</v>
      </c>
      <c r="T673" s="12">
        <f t="shared" si="75"/>
        <v>41984.484398148146</v>
      </c>
      <c r="U673">
        <f t="shared" si="76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21.628</v>
      </c>
      <c r="P674" s="8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4">
        <f t="shared" si="74"/>
        <v>42004.999305555553</v>
      </c>
      <c r="T674" s="12">
        <f t="shared" si="75"/>
        <v>41974.011157407404</v>
      </c>
      <c r="U674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0.20499999999999999</v>
      </c>
      <c r="P675" s="8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4">
        <f t="shared" si="74"/>
        <v>41883.6321412037</v>
      </c>
      <c r="T675" s="12">
        <f t="shared" si="75"/>
        <v>41838.6321412037</v>
      </c>
      <c r="U675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0.03</v>
      </c>
      <c r="P676" s="8">
        <f t="shared" si="71"/>
        <v>7.5</v>
      </c>
      <c r="Q676" t="str">
        <f t="shared" si="72"/>
        <v>technology</v>
      </c>
      <c r="R676" t="str">
        <f t="shared" si="73"/>
        <v>wearables</v>
      </c>
      <c r="S676" s="14">
        <f t="shared" si="74"/>
        <v>41862.907719907402</v>
      </c>
      <c r="T676" s="12">
        <f t="shared" si="75"/>
        <v>41802.907719907402</v>
      </c>
      <c r="U676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14.85</v>
      </c>
      <c r="P677" s="8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4">
        <f t="shared" si="74"/>
        <v>42005.082638888889</v>
      </c>
      <c r="T677" s="12">
        <f t="shared" si="75"/>
        <v>41975.722268518519</v>
      </c>
      <c r="U677">
        <f t="shared" si="76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1.4710000000000001</v>
      </c>
      <c r="P678" s="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4">
        <f t="shared" si="74"/>
        <v>42042.559965277775</v>
      </c>
      <c r="T678" s="12">
        <f t="shared" si="75"/>
        <v>42012.559965277775</v>
      </c>
      <c r="U678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25.584</v>
      </c>
      <c r="P679" s="8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4">
        <f t="shared" si="74"/>
        <v>42549.195543981477</v>
      </c>
      <c r="T679" s="12">
        <f t="shared" si="75"/>
        <v>42504.195543981477</v>
      </c>
      <c r="U679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3.8206896551724139</v>
      </c>
      <c r="P680" s="8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4">
        <f t="shared" si="74"/>
        <v>42511.168263888881</v>
      </c>
      <c r="T680" s="12">
        <f t="shared" si="75"/>
        <v>42481.168263888881</v>
      </c>
      <c r="U680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15.485964912280702</v>
      </c>
      <c r="P681" s="8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4">
        <f t="shared" si="74"/>
        <v>42616.487372685187</v>
      </c>
      <c r="T681" s="12">
        <f t="shared" si="75"/>
        <v>42556.487372685187</v>
      </c>
      <c r="U681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25.911999999999999</v>
      </c>
      <c r="P682" s="8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4">
        <f t="shared" si="74"/>
        <v>41899.293182870366</v>
      </c>
      <c r="T682" s="12">
        <f t="shared" si="75"/>
        <v>41864.293182870366</v>
      </c>
      <c r="U682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0.04</v>
      </c>
      <c r="P683" s="8">
        <f t="shared" si="71"/>
        <v>1</v>
      </c>
      <c r="Q683" t="str">
        <f t="shared" si="72"/>
        <v>technology</v>
      </c>
      <c r="R683" t="str">
        <f t="shared" si="73"/>
        <v>wearables</v>
      </c>
      <c r="S683" s="14">
        <f t="shared" si="74"/>
        <v>42669.597268518519</v>
      </c>
      <c r="T683" s="12">
        <f t="shared" si="75"/>
        <v>42639.597268518519</v>
      </c>
      <c r="U683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0.106</v>
      </c>
      <c r="P684" s="8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4">
        <f t="shared" si="74"/>
        <v>42808.515300925923</v>
      </c>
      <c r="T684" s="12">
        <f t="shared" si="75"/>
        <v>42778.556967592587</v>
      </c>
      <c r="U684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0.85142857142857142</v>
      </c>
      <c r="P685" s="8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4">
        <f t="shared" si="74"/>
        <v>42674.691712962966</v>
      </c>
      <c r="T685" s="12">
        <f t="shared" si="75"/>
        <v>42634.691712962966</v>
      </c>
      <c r="U685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7.4837499999999997</v>
      </c>
      <c r="P686" s="8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4">
        <f t="shared" si="74"/>
        <v>41844.916666666664</v>
      </c>
      <c r="T686" s="12">
        <f t="shared" si="75"/>
        <v>41809.26494212963</v>
      </c>
      <c r="U686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27.65</v>
      </c>
      <c r="P687" s="8">
        <f t="shared" si="71"/>
        <v>55.3</v>
      </c>
      <c r="Q687" t="str">
        <f t="shared" si="72"/>
        <v>technology</v>
      </c>
      <c r="R687" t="str">
        <f t="shared" si="73"/>
        <v>wearables</v>
      </c>
      <c r="S687" s="14">
        <f t="shared" si="74"/>
        <v>42016.658240740733</v>
      </c>
      <c r="T687" s="12">
        <f t="shared" si="75"/>
        <v>41971.658240740733</v>
      </c>
      <c r="U687">
        <f t="shared" si="76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 s="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4">
        <f t="shared" si="74"/>
        <v>42219.464930555558</v>
      </c>
      <c r="T688" s="12">
        <f t="shared" si="75"/>
        <v>42189.464930555558</v>
      </c>
      <c r="U688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3.55</v>
      </c>
      <c r="P689" s="8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4">
        <f t="shared" si="74"/>
        <v>42771.542280092595</v>
      </c>
      <c r="T689" s="12">
        <f t="shared" si="75"/>
        <v>42711.542280092595</v>
      </c>
      <c r="U689">
        <f t="shared" si="76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72.989999999999995</v>
      </c>
      <c r="P690" s="8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4">
        <f t="shared" si="74"/>
        <v>42291.896446759252</v>
      </c>
      <c r="T690" s="12">
        <f t="shared" si="75"/>
        <v>42261.896446759252</v>
      </c>
      <c r="U690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57.64875</v>
      </c>
      <c r="P691" s="8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4">
        <f t="shared" si="74"/>
        <v>42711.999305555553</v>
      </c>
      <c r="T691" s="12">
        <f t="shared" si="75"/>
        <v>42675.459456018514</v>
      </c>
      <c r="U691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12.34</v>
      </c>
      <c r="P692" s="8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4">
        <f t="shared" si="74"/>
        <v>42622.041666666664</v>
      </c>
      <c r="T692" s="12">
        <f t="shared" si="75"/>
        <v>42579.426400462959</v>
      </c>
      <c r="U692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0.52</v>
      </c>
      <c r="P693" s="8">
        <f t="shared" si="71"/>
        <v>26</v>
      </c>
      <c r="Q693" t="str">
        <f t="shared" si="72"/>
        <v>technology</v>
      </c>
      <c r="R693" t="str">
        <f t="shared" si="73"/>
        <v>wearables</v>
      </c>
      <c r="S693" s="14">
        <f t="shared" si="74"/>
        <v>42185.819976851846</v>
      </c>
      <c r="T693" s="12">
        <f t="shared" si="75"/>
        <v>42157.819976851846</v>
      </c>
      <c r="U693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6.53</v>
      </c>
      <c r="P694" s="8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4">
        <f t="shared" si="74"/>
        <v>42726.167395833334</v>
      </c>
      <c r="T694" s="12">
        <f t="shared" si="75"/>
        <v>42696.167395833334</v>
      </c>
      <c r="U694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35.338000000000001</v>
      </c>
      <c r="P695" s="8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4">
        <f t="shared" si="74"/>
        <v>42124.599849537037</v>
      </c>
      <c r="T695" s="12">
        <f t="shared" si="75"/>
        <v>42094.599849537037</v>
      </c>
      <c r="U695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0.39333333333333331</v>
      </c>
      <c r="P696" s="8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4">
        <f t="shared" si="74"/>
        <v>42767.455543981479</v>
      </c>
      <c r="T696" s="12">
        <f t="shared" si="75"/>
        <v>42737.455543981479</v>
      </c>
      <c r="U696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1.06</v>
      </c>
      <c r="P697" s="8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4">
        <f t="shared" si="74"/>
        <v>41943.312731481477</v>
      </c>
      <c r="T697" s="12">
        <f t="shared" si="75"/>
        <v>41913.312731481477</v>
      </c>
      <c r="U697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5.7142857142857147E-4</v>
      </c>
      <c r="P698" s="8">
        <f t="shared" si="71"/>
        <v>1</v>
      </c>
      <c r="Q698" t="str">
        <f t="shared" si="72"/>
        <v>technology</v>
      </c>
      <c r="R698" t="str">
        <f t="shared" si="73"/>
        <v>wearables</v>
      </c>
      <c r="S698" s="14">
        <f t="shared" si="74"/>
        <v>41845.718773148146</v>
      </c>
      <c r="T698" s="12">
        <f t="shared" si="75"/>
        <v>41815.718773148146</v>
      </c>
      <c r="U698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46.38</v>
      </c>
      <c r="P699" s="8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4">
        <f t="shared" si="74"/>
        <v>42403.314687500002</v>
      </c>
      <c r="T699" s="12">
        <f t="shared" si="75"/>
        <v>42388.314687500002</v>
      </c>
      <c r="U699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15.39</v>
      </c>
      <c r="P700" s="8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4">
        <f t="shared" si="74"/>
        <v>41899.875</v>
      </c>
      <c r="T700" s="12">
        <f t="shared" si="75"/>
        <v>41866.722743055558</v>
      </c>
      <c r="U700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82.422107692307691</v>
      </c>
      <c r="P701" s="8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4">
        <f t="shared" si="74"/>
        <v>41600.458333333328</v>
      </c>
      <c r="T701" s="12">
        <f t="shared" si="75"/>
        <v>41563.277175925927</v>
      </c>
      <c r="U701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2.6866666666666665</v>
      </c>
      <c r="P702" s="8">
        <f t="shared" si="71"/>
        <v>13</v>
      </c>
      <c r="Q702" t="str">
        <f t="shared" si="72"/>
        <v>technology</v>
      </c>
      <c r="R702" t="str">
        <f t="shared" si="73"/>
        <v>wearables</v>
      </c>
      <c r="S702" s="14">
        <f t="shared" si="74"/>
        <v>42745.480104166665</v>
      </c>
      <c r="T702" s="12">
        <f t="shared" si="75"/>
        <v>42715.480104166665</v>
      </c>
      <c r="U702">
        <f t="shared" si="76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26.6</v>
      </c>
      <c r="P703" s="8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4">
        <f t="shared" si="74"/>
        <v>41843.454629629625</v>
      </c>
      <c r="T703" s="12">
        <f t="shared" si="75"/>
        <v>41813.454629629625</v>
      </c>
      <c r="U703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30.813400000000001</v>
      </c>
      <c r="P704" s="8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4">
        <f t="shared" si="74"/>
        <v>42698.560034722221</v>
      </c>
      <c r="T704" s="12">
        <f t="shared" si="75"/>
        <v>42668.518368055556</v>
      </c>
      <c r="U704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5.58</v>
      </c>
      <c r="P705" s="8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4">
        <f t="shared" si="74"/>
        <v>42766.772222222215</v>
      </c>
      <c r="T705" s="12">
        <f t="shared" si="75"/>
        <v>42711.742465277777</v>
      </c>
      <c r="U705">
        <f t="shared" si="76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70"/>
        <v>0.87454545454545451</v>
      </c>
      <c r="P706" s="8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4">
        <f t="shared" si="74"/>
        <v>42785.984583333331</v>
      </c>
      <c r="T706" s="12">
        <f t="shared" si="75"/>
        <v>42725.984583333331</v>
      </c>
      <c r="U706">
        <f t="shared" si="76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7">E707*100/D707</f>
        <v>0.97699999999999998</v>
      </c>
      <c r="P707" s="8">
        <f t="shared" ref="P707:P770" si="78">E707/L707</f>
        <v>195.4</v>
      </c>
      <c r="Q707" t="str">
        <f t="shared" ref="Q707:Q770" si="79">MID(N707,1,FIND("/",N707) - 1)</f>
        <v>technology</v>
      </c>
      <c r="R707" t="str">
        <f t="shared" ref="R707:R770" si="80">MID(N707,FIND("/",N707)+1,LEN(N707) -FIND("/",N707))</f>
        <v>wearables</v>
      </c>
      <c r="S707" s="14">
        <f t="shared" ref="S707:S770" si="81">(I707/86400)+25569+(-5/24)</f>
        <v>42756.283310185179</v>
      </c>
      <c r="T707" s="12">
        <f t="shared" ref="T707:T770" si="82">(J707/86400)+25569+(-5/24)</f>
        <v>42726.283310185179</v>
      </c>
      <c r="U707">
        <f t="shared" ref="U707:U770" si="83">YEAR(S707)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 s="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4">
        <f t="shared" si="81"/>
        <v>42718.568749999999</v>
      </c>
      <c r="T708" s="12">
        <f t="shared" si="82"/>
        <v>42676.786840277775</v>
      </c>
      <c r="U708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78.927352941176466</v>
      </c>
      <c r="P709" s="8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4">
        <f t="shared" si="81"/>
        <v>42736.45517361111</v>
      </c>
      <c r="T709" s="12">
        <f t="shared" si="82"/>
        <v>42696.45517361111</v>
      </c>
      <c r="U709">
        <f t="shared" si="83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22.092500000000001</v>
      </c>
      <c r="P710" s="8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4">
        <f t="shared" si="81"/>
        <v>41895.372685185182</v>
      </c>
      <c r="T710" s="12">
        <f t="shared" si="82"/>
        <v>41835.372685185182</v>
      </c>
      <c r="U710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0.40666666666666668</v>
      </c>
      <c r="P711" s="8">
        <f t="shared" si="78"/>
        <v>30.5</v>
      </c>
      <c r="Q711" t="str">
        <f t="shared" si="79"/>
        <v>technology</v>
      </c>
      <c r="R711" t="str">
        <f t="shared" si="80"/>
        <v>wearables</v>
      </c>
      <c r="S711" s="14">
        <f t="shared" si="81"/>
        <v>41977.832858796297</v>
      </c>
      <c r="T711" s="12">
        <f t="shared" si="82"/>
        <v>41947.832858796297</v>
      </c>
      <c r="U711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 s="8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4">
        <f t="shared" si="81"/>
        <v>41870.822222222218</v>
      </c>
      <c r="T712" s="12">
        <f t="shared" si="82"/>
        <v>41837.776643518519</v>
      </c>
      <c r="U712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33.790999999999997</v>
      </c>
      <c r="P713" s="8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4">
        <f t="shared" si="81"/>
        <v>42718.292453703696</v>
      </c>
      <c r="T713" s="12">
        <f t="shared" si="82"/>
        <v>42678.250787037039</v>
      </c>
      <c r="U713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0.21649484536082475</v>
      </c>
      <c r="P714" s="8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4">
        <f t="shared" si="81"/>
        <v>42414.472592592589</v>
      </c>
      <c r="T714" s="12">
        <f t="shared" si="82"/>
        <v>42384.472592592589</v>
      </c>
      <c r="U714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0.79600000000000004</v>
      </c>
      <c r="P715" s="8">
        <f t="shared" si="78"/>
        <v>199</v>
      </c>
      <c r="Q715" t="str">
        <f t="shared" si="79"/>
        <v>technology</v>
      </c>
      <c r="R715" t="str">
        <f t="shared" si="80"/>
        <v>wearables</v>
      </c>
      <c r="S715" s="14">
        <f t="shared" si="81"/>
        <v>42526.320972222216</v>
      </c>
      <c r="T715" s="12">
        <f t="shared" si="82"/>
        <v>42496.320972222216</v>
      </c>
      <c r="U715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14.993333333333334</v>
      </c>
      <c r="P716" s="8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4">
        <f t="shared" si="81"/>
        <v>42794.579652777778</v>
      </c>
      <c r="T716" s="12">
        <f t="shared" si="82"/>
        <v>42734.579652777778</v>
      </c>
      <c r="U716">
        <f t="shared" si="83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5.0509090909090908</v>
      </c>
      <c r="P717" s="8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4">
        <f t="shared" si="81"/>
        <v>42312.924074074072</v>
      </c>
      <c r="T717" s="12">
        <f t="shared" si="82"/>
        <v>42272.8824074074</v>
      </c>
      <c r="U717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10.214285714285714</v>
      </c>
      <c r="P718" s="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4">
        <f t="shared" si="81"/>
        <v>41973.791666666664</v>
      </c>
      <c r="T718" s="12">
        <f t="shared" si="82"/>
        <v>41940.450312499997</v>
      </c>
      <c r="U718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0.30499999999999999</v>
      </c>
      <c r="P719" s="8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4">
        <f t="shared" si="81"/>
        <v>41887.645856481475</v>
      </c>
      <c r="T719" s="12">
        <f t="shared" si="82"/>
        <v>41857.645856481475</v>
      </c>
      <c r="U719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0.75</v>
      </c>
      <c r="P720" s="8">
        <f t="shared" si="78"/>
        <v>22.5</v>
      </c>
      <c r="Q720" t="str">
        <f t="shared" si="79"/>
        <v>technology</v>
      </c>
      <c r="R720" t="str">
        <f t="shared" si="80"/>
        <v>wearables</v>
      </c>
      <c r="S720" s="14">
        <f t="shared" si="81"/>
        <v>42784.040972222218</v>
      </c>
      <c r="T720" s="12">
        <f t="shared" si="82"/>
        <v>42752.637118055551</v>
      </c>
      <c r="U720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1.2933333333333332</v>
      </c>
      <c r="P721" s="8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4">
        <f t="shared" si="81"/>
        <v>42422.83189814815</v>
      </c>
      <c r="T721" s="12">
        <f t="shared" si="82"/>
        <v>42408.83189814815</v>
      </c>
      <c r="U721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143.94736842105263</v>
      </c>
      <c r="P722" s="8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4">
        <f t="shared" si="81"/>
        <v>40937.440868055557</v>
      </c>
      <c r="T722" s="12">
        <f t="shared" si="82"/>
        <v>40909.440868055557</v>
      </c>
      <c r="U722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122.10975609756098</v>
      </c>
      <c r="P723" s="8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4">
        <f t="shared" si="81"/>
        <v>41852.363506944443</v>
      </c>
      <c r="T723" s="12">
        <f t="shared" si="82"/>
        <v>41807.363506944443</v>
      </c>
      <c r="U723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132.024</v>
      </c>
      <c r="P724" s="8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4">
        <f t="shared" si="81"/>
        <v>41007.555300925924</v>
      </c>
      <c r="T724" s="12">
        <f t="shared" si="82"/>
        <v>40977.596967592588</v>
      </c>
      <c r="U724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109.38</v>
      </c>
      <c r="P725" s="8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4">
        <f t="shared" si="81"/>
        <v>42214.957638888889</v>
      </c>
      <c r="T725" s="12">
        <f t="shared" si="82"/>
        <v>42184.608206018514</v>
      </c>
      <c r="U725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105.47157142857142</v>
      </c>
      <c r="P726" s="8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4">
        <f t="shared" si="81"/>
        <v>40724.430127314808</v>
      </c>
      <c r="T726" s="12">
        <f t="shared" si="82"/>
        <v>40694.430127314808</v>
      </c>
      <c r="U726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100.35</v>
      </c>
      <c r="P727" s="8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4">
        <f t="shared" si="81"/>
        <v>42351.417962962958</v>
      </c>
      <c r="T727" s="12">
        <f t="shared" si="82"/>
        <v>42321.417962962958</v>
      </c>
      <c r="U727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101.4</v>
      </c>
      <c r="P728" s="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4">
        <f t="shared" si="81"/>
        <v>41375.834340277775</v>
      </c>
      <c r="T728" s="12">
        <f t="shared" si="82"/>
        <v>41345.834340277775</v>
      </c>
      <c r="U728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155.51428571428571</v>
      </c>
      <c r="P729" s="8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4">
        <f t="shared" si="81"/>
        <v>41288.680555555555</v>
      </c>
      <c r="T729" s="12">
        <f t="shared" si="82"/>
        <v>41246.811909722222</v>
      </c>
      <c r="U729">
        <f t="shared" si="83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105.566</v>
      </c>
      <c r="P730" s="8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4">
        <f t="shared" si="81"/>
        <v>40776.629131944443</v>
      </c>
      <c r="T730" s="12">
        <f t="shared" si="82"/>
        <v>40731.629131944443</v>
      </c>
      <c r="U730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130.65</v>
      </c>
      <c r="P731" s="8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4">
        <f t="shared" si="81"/>
        <v>41170.97755787037</v>
      </c>
      <c r="T731" s="12">
        <f t="shared" si="82"/>
        <v>41110.97755787037</v>
      </c>
      <c r="U731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132.19</v>
      </c>
      <c r="P732" s="8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4">
        <f t="shared" si="81"/>
        <v>40884.536932870367</v>
      </c>
      <c r="T732" s="12">
        <f t="shared" si="82"/>
        <v>40854.536932870367</v>
      </c>
      <c r="U732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126</v>
      </c>
      <c r="P733" s="8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4">
        <f t="shared" si="81"/>
        <v>40930.041666666664</v>
      </c>
      <c r="T733" s="12">
        <f t="shared" si="82"/>
        <v>40879.587349537032</v>
      </c>
      <c r="U733">
        <f t="shared" si="83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160</v>
      </c>
      <c r="P734" s="8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4">
        <f t="shared" si="81"/>
        <v>41546.21598379629</v>
      </c>
      <c r="T734" s="12">
        <f t="shared" si="82"/>
        <v>41486.21598379629</v>
      </c>
      <c r="U734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120.48</v>
      </c>
      <c r="P735" s="8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4">
        <f t="shared" si="81"/>
        <v>41628.211712962962</v>
      </c>
      <c r="T735" s="12">
        <f t="shared" si="82"/>
        <v>41598.211712962962</v>
      </c>
      <c r="U735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125.52941176470588</v>
      </c>
      <c r="P736" s="8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4">
        <f t="shared" si="81"/>
        <v>42132.999999999993</v>
      </c>
      <c r="T736" s="12">
        <f t="shared" si="82"/>
        <v>42101.956249999996</v>
      </c>
      <c r="U736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114.4063829787234</v>
      </c>
      <c r="P737" s="8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4">
        <f t="shared" si="81"/>
        <v>41976.818749999999</v>
      </c>
      <c r="T737" s="12">
        <f t="shared" si="82"/>
        <v>41945.821134259255</v>
      </c>
      <c r="U737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315.13888888888891</v>
      </c>
      <c r="P738" s="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4">
        <f t="shared" si="81"/>
        <v>41598.999305555553</v>
      </c>
      <c r="T738" s="12">
        <f t="shared" si="82"/>
        <v>41579.525925925926</v>
      </c>
      <c r="U738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122.4</v>
      </c>
      <c r="P739" s="8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4">
        <f t="shared" si="81"/>
        <v>41684.625</v>
      </c>
      <c r="T739" s="12">
        <f t="shared" si="82"/>
        <v>41667.066979166666</v>
      </c>
      <c r="U739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106.73333333333333</v>
      </c>
      <c r="P740" s="8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4">
        <f t="shared" si="81"/>
        <v>41973.999305555553</v>
      </c>
      <c r="T740" s="12">
        <f t="shared" si="82"/>
        <v>41943.39576388889</v>
      </c>
      <c r="U740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158.33333333333334</v>
      </c>
      <c r="P741" s="8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4">
        <f t="shared" si="81"/>
        <v>41862.294317129628</v>
      </c>
      <c r="T741" s="12">
        <f t="shared" si="82"/>
        <v>41829.294317129628</v>
      </c>
      <c r="U741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107.4</v>
      </c>
      <c r="P742" s="8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4">
        <f t="shared" si="81"/>
        <v>42175.93844907407</v>
      </c>
      <c r="T742" s="12">
        <f t="shared" si="82"/>
        <v>42161.93844907407</v>
      </c>
      <c r="U742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102.26</v>
      </c>
      <c r="P743" s="8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4">
        <f t="shared" si="81"/>
        <v>41436.439884259256</v>
      </c>
      <c r="T743" s="12">
        <f t="shared" si="82"/>
        <v>41401.439884259256</v>
      </c>
      <c r="U743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110.71428571428571</v>
      </c>
      <c r="P744" s="8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4">
        <f t="shared" si="81"/>
        <v>41719.667962962958</v>
      </c>
      <c r="T744" s="12">
        <f t="shared" si="82"/>
        <v>41689.709629629629</v>
      </c>
      <c r="U744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148</v>
      </c>
      <c r="P745" s="8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4">
        <f t="shared" si="81"/>
        <v>41015.666666666664</v>
      </c>
      <c r="T745" s="12">
        <f t="shared" si="82"/>
        <v>40990.500983796293</v>
      </c>
      <c r="U745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102.32</v>
      </c>
      <c r="P746" s="8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4">
        <f t="shared" si="81"/>
        <v>41256.748877314814</v>
      </c>
      <c r="T746" s="12">
        <f t="shared" si="82"/>
        <v>41226.748877314814</v>
      </c>
      <c r="U746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179.09909909909911</v>
      </c>
      <c r="P747" s="8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4">
        <f t="shared" si="81"/>
        <v>41397.363946759258</v>
      </c>
      <c r="T747" s="12">
        <f t="shared" si="82"/>
        <v>41367.363946759258</v>
      </c>
      <c r="U747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111.08135252761969</v>
      </c>
      <c r="P748" s="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4">
        <f t="shared" si="81"/>
        <v>41174.957638888889</v>
      </c>
      <c r="T748" s="12">
        <f t="shared" si="82"/>
        <v>41156.834594907406</v>
      </c>
      <c r="U748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100.04285714285714</v>
      </c>
      <c r="P749" s="8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4">
        <f t="shared" si="81"/>
        <v>42019.245833333327</v>
      </c>
      <c r="T749" s="12">
        <f t="shared" si="82"/>
        <v>41988.340497685182</v>
      </c>
      <c r="U749">
        <f t="shared" si="83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100.25</v>
      </c>
      <c r="P750" s="8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4">
        <f t="shared" si="81"/>
        <v>41861.638495370367</v>
      </c>
      <c r="T750" s="12">
        <f t="shared" si="82"/>
        <v>41831.638495370367</v>
      </c>
      <c r="U750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105.56</v>
      </c>
      <c r="P751" s="8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4">
        <f t="shared" si="81"/>
        <v>42763.732986111114</v>
      </c>
      <c r="T751" s="12">
        <f t="shared" si="82"/>
        <v>42733.732986111114</v>
      </c>
      <c r="U751">
        <f t="shared" si="83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102.58775877587759</v>
      </c>
      <c r="P752" s="8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4">
        <f t="shared" si="81"/>
        <v>41329.669814814813</v>
      </c>
      <c r="T752" s="12">
        <f t="shared" si="82"/>
        <v>41299.669814814813</v>
      </c>
      <c r="U752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118.5</v>
      </c>
      <c r="P753" s="8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4">
        <f t="shared" si="81"/>
        <v>40759.422164351847</v>
      </c>
      <c r="T753" s="12">
        <f t="shared" si="82"/>
        <v>40713.422164351847</v>
      </c>
      <c r="U753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111.7</v>
      </c>
      <c r="P754" s="8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4">
        <f t="shared" si="81"/>
        <v>42659.249999999993</v>
      </c>
      <c r="T754" s="12">
        <f t="shared" si="82"/>
        <v>42639.213159722225</v>
      </c>
      <c r="U754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128</v>
      </c>
      <c r="P755" s="8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4">
        <f t="shared" si="81"/>
        <v>42049.381840277776</v>
      </c>
      <c r="T755" s="12">
        <f t="shared" si="82"/>
        <v>42019.381840277776</v>
      </c>
      <c r="U755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103.75</v>
      </c>
      <c r="P756" s="8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4">
        <f t="shared" si="81"/>
        <v>41279.54075231481</v>
      </c>
      <c r="T756" s="12">
        <f t="shared" si="82"/>
        <v>41249.54075231481</v>
      </c>
      <c r="U756">
        <f t="shared" si="83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101.9076</v>
      </c>
      <c r="P757" s="8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4">
        <f t="shared" si="81"/>
        <v>41413.820138888885</v>
      </c>
      <c r="T757" s="12">
        <f t="shared" si="82"/>
        <v>41383.396724537037</v>
      </c>
      <c r="U757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117.71428571428571</v>
      </c>
      <c r="P758" s="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4">
        <f t="shared" si="81"/>
        <v>40651.516886574071</v>
      </c>
      <c r="T758" s="12">
        <f t="shared" si="82"/>
        <v>40590.558553240735</v>
      </c>
      <c r="U758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238</v>
      </c>
      <c r="P759" s="8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4">
        <f t="shared" si="81"/>
        <v>41248.846226851849</v>
      </c>
      <c r="T759" s="12">
        <f t="shared" si="82"/>
        <v>41234.846226851849</v>
      </c>
      <c r="U759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102</v>
      </c>
      <c r="P760" s="8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4">
        <f t="shared" si="81"/>
        <v>40459.628101851849</v>
      </c>
      <c r="T760" s="12">
        <f t="shared" si="82"/>
        <v>40429.628101851849</v>
      </c>
      <c r="U760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101.92</v>
      </c>
      <c r="P761" s="8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4">
        <f t="shared" si="81"/>
        <v>41829.121979166666</v>
      </c>
      <c r="T761" s="12">
        <f t="shared" si="82"/>
        <v>41789.121979166666</v>
      </c>
      <c r="U761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 s="8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4">
        <f t="shared" si="81"/>
        <v>42700.597372685188</v>
      </c>
      <c r="T762" s="12">
        <f t="shared" si="82"/>
        <v>42670.555706018517</v>
      </c>
      <c r="U762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4.7</v>
      </c>
      <c r="P763" s="8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4">
        <f t="shared" si="81"/>
        <v>41672.543124999997</v>
      </c>
      <c r="T763" s="12">
        <f t="shared" si="82"/>
        <v>41642.543124999997</v>
      </c>
      <c r="U763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 s="8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4">
        <f t="shared" si="81"/>
        <v>42708.041666666664</v>
      </c>
      <c r="T764" s="12">
        <f t="shared" si="82"/>
        <v>42690.65011574074</v>
      </c>
      <c r="U764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0.11655011655011654</v>
      </c>
      <c r="P765" s="8">
        <f t="shared" si="78"/>
        <v>5</v>
      </c>
      <c r="Q765" t="str">
        <f t="shared" si="79"/>
        <v>publishing</v>
      </c>
      <c r="R765" t="str">
        <f t="shared" si="80"/>
        <v>fiction</v>
      </c>
      <c r="S765" s="14">
        <f t="shared" si="81"/>
        <v>41501.238518518519</v>
      </c>
      <c r="T765" s="12">
        <f t="shared" si="82"/>
        <v>41471.238518518519</v>
      </c>
      <c r="U765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 s="8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4">
        <f t="shared" si="81"/>
        <v>42256.964826388888</v>
      </c>
      <c r="T766" s="12">
        <f t="shared" si="82"/>
        <v>42226.964826388888</v>
      </c>
      <c r="U766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36.014285714285712</v>
      </c>
      <c r="P767" s="8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4">
        <f t="shared" si="81"/>
        <v>41931.334305555552</v>
      </c>
      <c r="T767" s="12">
        <f t="shared" si="82"/>
        <v>41901.334305555552</v>
      </c>
      <c r="U767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 s="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4">
        <f t="shared" si="81"/>
        <v>42051.57503472222</v>
      </c>
      <c r="T768" s="12">
        <f t="shared" si="82"/>
        <v>42021.57503472222</v>
      </c>
      <c r="U768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3.54</v>
      </c>
      <c r="P769" s="8">
        <f t="shared" si="78"/>
        <v>59</v>
      </c>
      <c r="Q769" t="str">
        <f t="shared" si="79"/>
        <v>publishing</v>
      </c>
      <c r="R769" t="str">
        <f t="shared" si="80"/>
        <v>fiction</v>
      </c>
      <c r="S769" s="14">
        <f t="shared" si="81"/>
        <v>42144.935300925928</v>
      </c>
      <c r="T769" s="12">
        <f t="shared" si="82"/>
        <v>42114.935300925928</v>
      </c>
      <c r="U769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7"/>
        <v>0</v>
      </c>
      <c r="P770" s="8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4">
        <f t="shared" si="81"/>
        <v>41623.998726851853</v>
      </c>
      <c r="T770" s="12">
        <f t="shared" si="82"/>
        <v>41593.998726851853</v>
      </c>
      <c r="U770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84">E771*100/D771</f>
        <v>41.4</v>
      </c>
      <c r="P771" s="8">
        <f t="shared" ref="P771:P834" si="85">E771/L771</f>
        <v>31.846153846153847</v>
      </c>
      <c r="Q771" t="str">
        <f t="shared" ref="Q771:Q834" si="86">MID(N771,1,FIND("/",N771) - 1)</f>
        <v>publishing</v>
      </c>
      <c r="R771" t="str">
        <f t="shared" ref="R771:R834" si="87">MID(N771,FIND("/",N771)+1,LEN(N771) -FIND("/",N771))</f>
        <v>fiction</v>
      </c>
      <c r="S771" s="14">
        <f t="shared" ref="S771:S834" si="88">(I771/86400)+25569+(-5/24)</f>
        <v>41634.788124999999</v>
      </c>
      <c r="T771" s="12">
        <f t="shared" ref="T771:T834" si="89">(J771/86400)+25569+(-5/24)</f>
        <v>41604.788124999999</v>
      </c>
      <c r="U771">
        <f t="shared" ref="U771:U834" si="90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s="8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4">
        <f t="shared" si="88"/>
        <v>41329.791307870364</v>
      </c>
      <c r="T772" s="12">
        <f t="shared" si="89"/>
        <v>41289.791307870364</v>
      </c>
      <c r="U772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2.6315789473684209E-2</v>
      </c>
      <c r="P773" s="8">
        <f t="shared" si="85"/>
        <v>10</v>
      </c>
      <c r="Q773" t="str">
        <f t="shared" si="86"/>
        <v>publishing</v>
      </c>
      <c r="R773" t="str">
        <f t="shared" si="87"/>
        <v>fiction</v>
      </c>
      <c r="S773" s="14">
        <f t="shared" si="88"/>
        <v>42399.615763888891</v>
      </c>
      <c r="T773" s="12">
        <f t="shared" si="89"/>
        <v>42349.615763888891</v>
      </c>
      <c r="U773">
        <f t="shared" si="90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3.3333333333333335</v>
      </c>
      <c r="P774" s="8">
        <f t="shared" si="85"/>
        <v>50</v>
      </c>
      <c r="Q774" t="str">
        <f t="shared" si="86"/>
        <v>publishing</v>
      </c>
      <c r="R774" t="str">
        <f t="shared" si="87"/>
        <v>fiction</v>
      </c>
      <c r="S774" s="14">
        <f t="shared" si="88"/>
        <v>40117.957638888889</v>
      </c>
      <c r="T774" s="12">
        <f t="shared" si="89"/>
        <v>40067.848599537036</v>
      </c>
      <c r="U774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0.85129023676509707</v>
      </c>
      <c r="P775" s="8">
        <f t="shared" si="85"/>
        <v>16</v>
      </c>
      <c r="Q775" t="str">
        <f t="shared" si="86"/>
        <v>publishing</v>
      </c>
      <c r="R775" t="str">
        <f t="shared" si="87"/>
        <v>fiction</v>
      </c>
      <c r="S775" s="14">
        <f t="shared" si="88"/>
        <v>42134.750694444439</v>
      </c>
      <c r="T775" s="12">
        <f t="shared" si="89"/>
        <v>42100.527604166666</v>
      </c>
      <c r="U775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70.2</v>
      </c>
      <c r="P776" s="8">
        <f t="shared" si="85"/>
        <v>39</v>
      </c>
      <c r="Q776" t="str">
        <f t="shared" si="86"/>
        <v>publishing</v>
      </c>
      <c r="R776" t="str">
        <f t="shared" si="87"/>
        <v>fiction</v>
      </c>
      <c r="S776" s="14">
        <f t="shared" si="88"/>
        <v>41693.571967592587</v>
      </c>
      <c r="T776" s="12">
        <f t="shared" si="89"/>
        <v>41663.571967592587</v>
      </c>
      <c r="U776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</v>
      </c>
      <c r="P777" s="8">
        <f t="shared" si="85"/>
        <v>34</v>
      </c>
      <c r="Q777" t="str">
        <f t="shared" si="86"/>
        <v>publishing</v>
      </c>
      <c r="R777" t="str">
        <f t="shared" si="87"/>
        <v>fiction</v>
      </c>
      <c r="S777" s="14">
        <f t="shared" si="88"/>
        <v>40892.851793981477</v>
      </c>
      <c r="T777" s="12">
        <f t="shared" si="89"/>
        <v>40862.851793981477</v>
      </c>
      <c r="U777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51.4</v>
      </c>
      <c r="P778" s="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4">
        <f t="shared" si="88"/>
        <v>42287.999999999993</v>
      </c>
      <c r="T778" s="12">
        <f t="shared" si="89"/>
        <v>42250.477372685178</v>
      </c>
      <c r="U778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0.7</v>
      </c>
      <c r="P779" s="8">
        <f t="shared" si="85"/>
        <v>7</v>
      </c>
      <c r="Q779" t="str">
        <f t="shared" si="86"/>
        <v>publishing</v>
      </c>
      <c r="R779" t="str">
        <f t="shared" si="87"/>
        <v>fiction</v>
      </c>
      <c r="S779" s="14">
        <f t="shared" si="88"/>
        <v>41486.772881944438</v>
      </c>
      <c r="T779" s="12">
        <f t="shared" si="89"/>
        <v>41456.772881944438</v>
      </c>
      <c r="U779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0.4</v>
      </c>
      <c r="P780" s="8">
        <f t="shared" si="85"/>
        <v>2</v>
      </c>
      <c r="Q780" t="str">
        <f t="shared" si="86"/>
        <v>publishing</v>
      </c>
      <c r="R780" t="str">
        <f t="shared" si="87"/>
        <v>fiction</v>
      </c>
      <c r="S780" s="14">
        <f t="shared" si="88"/>
        <v>41759.493981481479</v>
      </c>
      <c r="T780" s="12">
        <f t="shared" si="89"/>
        <v>41729.493981481479</v>
      </c>
      <c r="U780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2.6666666666666665</v>
      </c>
      <c r="P781" s="8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4">
        <f t="shared" si="88"/>
        <v>40465.958333333328</v>
      </c>
      <c r="T781" s="12">
        <f t="shared" si="89"/>
        <v>40436.475752314815</v>
      </c>
      <c r="U781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104</v>
      </c>
      <c r="P782" s="8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4">
        <f t="shared" si="88"/>
        <v>40666.465567129628</v>
      </c>
      <c r="T782" s="12">
        <f t="shared" si="89"/>
        <v>40636.465567129628</v>
      </c>
      <c r="U782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133.15375</v>
      </c>
      <c r="P783" s="8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4">
        <f t="shared" si="88"/>
        <v>41432.792523148142</v>
      </c>
      <c r="T783" s="12">
        <f t="shared" si="89"/>
        <v>41402.792523148142</v>
      </c>
      <c r="U783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100</v>
      </c>
      <c r="P784" s="8">
        <f t="shared" si="85"/>
        <v>50</v>
      </c>
      <c r="Q784" t="str">
        <f t="shared" si="86"/>
        <v>music</v>
      </c>
      <c r="R784" t="str">
        <f t="shared" si="87"/>
        <v>rock</v>
      </c>
      <c r="S784" s="14">
        <f t="shared" si="88"/>
        <v>41146.549791666665</v>
      </c>
      <c r="T784" s="12">
        <f t="shared" si="89"/>
        <v>41116.549791666665</v>
      </c>
      <c r="U784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148.13333333333333</v>
      </c>
      <c r="P785" s="8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4">
        <f t="shared" si="88"/>
        <v>41026.708333333328</v>
      </c>
      <c r="T785" s="12">
        <f t="shared" si="89"/>
        <v>40987.565381944441</v>
      </c>
      <c r="U785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102.5</v>
      </c>
      <c r="P786" s="8">
        <f t="shared" si="85"/>
        <v>102.5</v>
      </c>
      <c r="Q786" t="str">
        <f t="shared" si="86"/>
        <v>music</v>
      </c>
      <c r="R786" t="str">
        <f t="shared" si="87"/>
        <v>rock</v>
      </c>
      <c r="S786" s="14">
        <f t="shared" si="88"/>
        <v>41714.899525462963</v>
      </c>
      <c r="T786" s="12">
        <f t="shared" si="89"/>
        <v>41674.941192129627</v>
      </c>
      <c r="U786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180.62799999999999</v>
      </c>
      <c r="P787" s="8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4">
        <f t="shared" si="88"/>
        <v>41333.38559027778</v>
      </c>
      <c r="T787" s="12">
        <f t="shared" si="89"/>
        <v>41303.38559027778</v>
      </c>
      <c r="U787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142.80000000000001</v>
      </c>
      <c r="P788" s="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4">
        <f t="shared" si="88"/>
        <v>41040.449305555558</v>
      </c>
      <c r="T788" s="12">
        <f t="shared" si="89"/>
        <v>40982.847615740735</v>
      </c>
      <c r="U788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114.16666666666667</v>
      </c>
      <c r="P789" s="8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4">
        <f t="shared" si="88"/>
        <v>41579.419282407405</v>
      </c>
      <c r="T789" s="12">
        <f t="shared" si="89"/>
        <v>41549.419282407405</v>
      </c>
      <c r="U789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203.505</v>
      </c>
      <c r="P790" s="8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4">
        <f t="shared" si="88"/>
        <v>41096.957638888889</v>
      </c>
      <c r="T790" s="12">
        <f t="shared" si="89"/>
        <v>41058.798472222217</v>
      </c>
      <c r="U790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109.41176470588235</v>
      </c>
      <c r="P791" s="8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4">
        <f t="shared" si="88"/>
        <v>41295.124305555553</v>
      </c>
      <c r="T791" s="12">
        <f t="shared" si="89"/>
        <v>41276.977777777771</v>
      </c>
      <c r="U791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144.37459999999999</v>
      </c>
      <c r="P792" s="8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4">
        <f t="shared" si="88"/>
        <v>41305.839571759258</v>
      </c>
      <c r="T792" s="12">
        <f t="shared" si="89"/>
        <v>41275.839571759258</v>
      </c>
      <c r="U792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103.86666666666666</v>
      </c>
      <c r="P793" s="8">
        <f t="shared" si="85"/>
        <v>60.859375</v>
      </c>
      <c r="Q793" t="str">
        <f t="shared" si="86"/>
        <v>music</v>
      </c>
      <c r="R793" t="str">
        <f t="shared" si="87"/>
        <v>rock</v>
      </c>
      <c r="S793" s="14">
        <f t="shared" si="88"/>
        <v>41591.040972222218</v>
      </c>
      <c r="T793" s="12">
        <f t="shared" si="89"/>
        <v>41557.572291666664</v>
      </c>
      <c r="U793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100.4444</v>
      </c>
      <c r="P794" s="8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4">
        <f t="shared" si="88"/>
        <v>41585.706979166665</v>
      </c>
      <c r="T794" s="12">
        <f t="shared" si="89"/>
        <v>41555.665312499994</v>
      </c>
      <c r="U794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102.77927272727273</v>
      </c>
      <c r="P795" s="8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4">
        <f t="shared" si="88"/>
        <v>41457.999305555553</v>
      </c>
      <c r="T795" s="12">
        <f t="shared" si="89"/>
        <v>41442.532916666663</v>
      </c>
      <c r="U795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105.3125</v>
      </c>
      <c r="P796" s="8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4">
        <f t="shared" si="88"/>
        <v>40791.504166666666</v>
      </c>
      <c r="T796" s="12">
        <f t="shared" si="89"/>
        <v>40735.906678240739</v>
      </c>
      <c r="U796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111.78571428571429</v>
      </c>
      <c r="P797" s="8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4">
        <f t="shared" si="88"/>
        <v>41005.999305555553</v>
      </c>
      <c r="T797" s="12">
        <f t="shared" si="89"/>
        <v>40963.404699074068</v>
      </c>
      <c r="U797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101.35</v>
      </c>
      <c r="P798" s="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4">
        <f t="shared" si="88"/>
        <v>41532.673611111109</v>
      </c>
      <c r="T798" s="12">
        <f t="shared" si="89"/>
        <v>41502.674594907403</v>
      </c>
      <c r="U798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107.53333333333333</v>
      </c>
      <c r="P799" s="8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4">
        <f t="shared" si="88"/>
        <v>41027.958333333328</v>
      </c>
      <c r="T799" s="12">
        <f t="shared" si="89"/>
        <v>40996.785740740735</v>
      </c>
      <c r="U799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114.88571428571429</v>
      </c>
      <c r="P800" s="8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4">
        <f t="shared" si="88"/>
        <v>41912.381793981483</v>
      </c>
      <c r="T800" s="12">
        <f t="shared" si="89"/>
        <v>41882.381793981483</v>
      </c>
      <c r="U800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100.02</v>
      </c>
      <c r="P801" s="8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4">
        <f t="shared" si="88"/>
        <v>41026.458865740737</v>
      </c>
      <c r="T801" s="12">
        <f t="shared" si="89"/>
        <v>40996.458865740737</v>
      </c>
      <c r="U801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152.13333333333333</v>
      </c>
      <c r="P802" s="8">
        <f t="shared" si="85"/>
        <v>40.75</v>
      </c>
      <c r="Q802" t="str">
        <f t="shared" si="86"/>
        <v>music</v>
      </c>
      <c r="R802" t="str">
        <f t="shared" si="87"/>
        <v>rock</v>
      </c>
      <c r="S802" s="14">
        <f t="shared" si="88"/>
        <v>41893.225162037037</v>
      </c>
      <c r="T802" s="12">
        <f t="shared" si="89"/>
        <v>41863.225162037037</v>
      </c>
      <c r="U802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111.52149999999999</v>
      </c>
      <c r="P803" s="8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4">
        <f t="shared" si="88"/>
        <v>40725.587037037032</v>
      </c>
      <c r="T803" s="12">
        <f t="shared" si="89"/>
        <v>40695.587037037032</v>
      </c>
      <c r="U803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101.33333333333333</v>
      </c>
      <c r="P804" s="8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4">
        <f t="shared" si="88"/>
        <v>41168.961805555555</v>
      </c>
      <c r="T804" s="12">
        <f t="shared" si="89"/>
        <v>41122.813935185179</v>
      </c>
      <c r="U804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123.26086956521739</v>
      </c>
      <c r="P805" s="8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4">
        <f t="shared" si="88"/>
        <v>40691.833333333328</v>
      </c>
      <c r="T805" s="12">
        <f t="shared" si="89"/>
        <v>40665.741643518515</v>
      </c>
      <c r="U805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100</v>
      </c>
      <c r="P806" s="8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4">
        <f t="shared" si="88"/>
        <v>40746.957638888889</v>
      </c>
      <c r="T806" s="12">
        <f t="shared" si="89"/>
        <v>40729.897291666661</v>
      </c>
      <c r="U806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105</v>
      </c>
      <c r="P807" s="8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4">
        <f t="shared" si="88"/>
        <v>40740.75</v>
      </c>
      <c r="T807" s="12">
        <f t="shared" si="89"/>
        <v>40690.614722222221</v>
      </c>
      <c r="U807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104.4375</v>
      </c>
      <c r="P808" s="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4">
        <f t="shared" si="88"/>
        <v>40793.483090277776</v>
      </c>
      <c r="T808" s="12">
        <f t="shared" si="89"/>
        <v>40763.483090277776</v>
      </c>
      <c r="U808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105.125</v>
      </c>
      <c r="P809" s="8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4">
        <f t="shared" si="88"/>
        <v>42794.874999999993</v>
      </c>
      <c r="T809" s="12">
        <f t="shared" si="89"/>
        <v>42759.420266203706</v>
      </c>
      <c r="U809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100</v>
      </c>
      <c r="P810" s="8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4">
        <f t="shared" si="88"/>
        <v>41994.999305555553</v>
      </c>
      <c r="T810" s="12">
        <f t="shared" si="89"/>
        <v>41961.892199074071</v>
      </c>
      <c r="U810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103.77500000000001</v>
      </c>
      <c r="P811" s="8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4">
        <f t="shared" si="88"/>
        <v>41658.625347222223</v>
      </c>
      <c r="T811" s="12">
        <f t="shared" si="89"/>
        <v>41628.625347222223</v>
      </c>
      <c r="U811">
        <f t="shared" si="90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105</v>
      </c>
      <c r="P812" s="8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4">
        <f t="shared" si="88"/>
        <v>41152.847939814812</v>
      </c>
      <c r="T812" s="12">
        <f t="shared" si="89"/>
        <v>41122.847939814812</v>
      </c>
      <c r="U812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104</v>
      </c>
      <c r="P813" s="8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4">
        <f t="shared" si="88"/>
        <v>41465.494444444441</v>
      </c>
      <c r="T813" s="12">
        <f t="shared" si="89"/>
        <v>41443.435208333329</v>
      </c>
      <c r="U813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151.83333333333334</v>
      </c>
      <c r="P814" s="8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4">
        <f t="shared" si="88"/>
        <v>41334.373611111107</v>
      </c>
      <c r="T814" s="12">
        <f t="shared" si="89"/>
        <v>41281.809629629628</v>
      </c>
      <c r="U814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159.99600000000001</v>
      </c>
      <c r="P815" s="8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4">
        <f t="shared" si="88"/>
        <v>41110.751909722218</v>
      </c>
      <c r="T815" s="12">
        <f t="shared" si="89"/>
        <v>41080.751909722218</v>
      </c>
      <c r="U815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127.3</v>
      </c>
      <c r="P816" s="8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4">
        <f t="shared" si="88"/>
        <v>40694.544444444444</v>
      </c>
      <c r="T816" s="12">
        <f t="shared" si="89"/>
        <v>40679.534733796296</v>
      </c>
      <c r="U816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107</v>
      </c>
      <c r="P817" s="8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4">
        <f t="shared" si="88"/>
        <v>41944.70952546296</v>
      </c>
      <c r="T817" s="12">
        <f t="shared" si="89"/>
        <v>41914.70952546296</v>
      </c>
      <c r="U817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115.12214285714286</v>
      </c>
      <c r="P818" s="8">
        <f t="shared" si="85"/>
        <v>39.31</v>
      </c>
      <c r="Q818" t="str">
        <f t="shared" si="86"/>
        <v>music</v>
      </c>
      <c r="R818" t="str">
        <f t="shared" si="87"/>
        <v>rock</v>
      </c>
      <c r="S818" s="14">
        <f t="shared" si="88"/>
        <v>41373.0625</v>
      </c>
      <c r="T818" s="12">
        <f t="shared" si="89"/>
        <v>41341.662534722222</v>
      </c>
      <c r="U818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137.11066666666667</v>
      </c>
      <c r="P819" s="8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4">
        <f t="shared" si="88"/>
        <v>40978.999305555553</v>
      </c>
      <c r="T819" s="12">
        <f t="shared" si="89"/>
        <v>40925.391331018516</v>
      </c>
      <c r="U819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155.71428571428572</v>
      </c>
      <c r="P820" s="8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4">
        <f t="shared" si="88"/>
        <v>41128.500694444439</v>
      </c>
      <c r="T820" s="12">
        <f t="shared" si="89"/>
        <v>41120.67454861111</v>
      </c>
      <c r="U820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108.75</v>
      </c>
      <c r="P821" s="8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4">
        <f t="shared" si="88"/>
        <v>41628.988888888889</v>
      </c>
      <c r="T821" s="12">
        <f t="shared" si="89"/>
        <v>41619.789976851847</v>
      </c>
      <c r="U821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134.05000000000001</v>
      </c>
      <c r="P822" s="8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4">
        <f t="shared" si="88"/>
        <v>41799</v>
      </c>
      <c r="T822" s="12">
        <f t="shared" si="89"/>
        <v>41768.633587962962</v>
      </c>
      <c r="U822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100</v>
      </c>
      <c r="P823" s="8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4">
        <f t="shared" si="88"/>
        <v>42127.959027777775</v>
      </c>
      <c r="T823" s="12">
        <f t="shared" si="89"/>
        <v>42093.71371527778</v>
      </c>
      <c r="U823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119.16666666666667</v>
      </c>
      <c r="P824" s="8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4">
        <f t="shared" si="88"/>
        <v>41187.739004629628</v>
      </c>
      <c r="T824" s="12">
        <f t="shared" si="89"/>
        <v>41157.739004629628</v>
      </c>
      <c r="U824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179.5</v>
      </c>
      <c r="P825" s="8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4">
        <f t="shared" si="88"/>
        <v>42085.722824074073</v>
      </c>
      <c r="T825" s="12">
        <f t="shared" si="89"/>
        <v>42055.764490740738</v>
      </c>
      <c r="U825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134.38124999999999</v>
      </c>
      <c r="P826" s="8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4">
        <f t="shared" si="88"/>
        <v>40286.082638888889</v>
      </c>
      <c r="T826" s="12">
        <f t="shared" si="89"/>
        <v>40250.033773148149</v>
      </c>
      <c r="U826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100.432</v>
      </c>
      <c r="P827" s="8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4">
        <f t="shared" si="88"/>
        <v>41211.098194444443</v>
      </c>
      <c r="T827" s="12">
        <f t="shared" si="89"/>
        <v>41186.098194444443</v>
      </c>
      <c r="U827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101.45454545454545</v>
      </c>
      <c r="P828" s="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4">
        <f t="shared" si="88"/>
        <v>40993.788541666661</v>
      </c>
      <c r="T828" s="12">
        <f t="shared" si="89"/>
        <v>40972.830208333333</v>
      </c>
      <c r="U828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103.33333333333333</v>
      </c>
      <c r="P829" s="8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4">
        <f t="shared" si="88"/>
        <v>40953.617361111108</v>
      </c>
      <c r="T829" s="12">
        <f t="shared" si="89"/>
        <v>40927.265127314815</v>
      </c>
      <c r="U829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107</v>
      </c>
      <c r="P830" s="8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4">
        <f t="shared" si="88"/>
        <v>41085.474999999999</v>
      </c>
      <c r="T830" s="12">
        <f t="shared" si="89"/>
        <v>41072.842384259253</v>
      </c>
      <c r="U830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104</v>
      </c>
      <c r="P831" s="8">
        <f t="shared" si="85"/>
        <v>32.5</v>
      </c>
      <c r="Q831" t="str">
        <f t="shared" si="86"/>
        <v>music</v>
      </c>
      <c r="R831" t="str">
        <f t="shared" si="87"/>
        <v>rock</v>
      </c>
      <c r="S831" s="14">
        <f t="shared" si="88"/>
        <v>42564.593055555553</v>
      </c>
      <c r="T831" s="12">
        <f t="shared" si="89"/>
        <v>42504.593055555553</v>
      </c>
      <c r="U831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107.83333333333333</v>
      </c>
      <c r="P832" s="8">
        <f t="shared" si="85"/>
        <v>60.65625</v>
      </c>
      <c r="Q832" t="str">
        <f t="shared" si="86"/>
        <v>music</v>
      </c>
      <c r="R832" t="str">
        <f t="shared" si="87"/>
        <v>rock</v>
      </c>
      <c r="S832" s="14">
        <f t="shared" si="88"/>
        <v>41355.27575231481</v>
      </c>
      <c r="T832" s="12">
        <f t="shared" si="89"/>
        <v>41325.317418981482</v>
      </c>
      <c r="U832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233.33333333333334</v>
      </c>
      <c r="P833" s="8">
        <f t="shared" si="85"/>
        <v>175</v>
      </c>
      <c r="Q833" t="str">
        <f t="shared" si="86"/>
        <v>music</v>
      </c>
      <c r="R833" t="str">
        <f t="shared" si="87"/>
        <v>rock</v>
      </c>
      <c r="S833" s="14">
        <f t="shared" si="88"/>
        <v>41026.438587962963</v>
      </c>
      <c r="T833" s="12">
        <f t="shared" si="89"/>
        <v>40996.438587962963</v>
      </c>
      <c r="U833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84"/>
        <v>100.60706666666667</v>
      </c>
      <c r="P834" s="8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4">
        <f t="shared" si="88"/>
        <v>40929.134027777771</v>
      </c>
      <c r="T834" s="12">
        <f t="shared" si="89"/>
        <v>40869.466840277775</v>
      </c>
      <c r="U834">
        <f t="shared" si="90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91">E835*100/D835</f>
        <v>101.66666666666667</v>
      </c>
      <c r="P835" s="8">
        <f t="shared" ref="P835:P898" si="92">E835/L835</f>
        <v>148.78048780487805</v>
      </c>
      <c r="Q835" t="str">
        <f t="shared" ref="Q835:Q898" si="93">MID(N835,1,FIND("/",N835) - 1)</f>
        <v>music</v>
      </c>
      <c r="R835" t="str">
        <f t="shared" ref="R835:R898" si="94">MID(N835,FIND("/",N835)+1,LEN(N835) -FIND("/",N835))</f>
        <v>rock</v>
      </c>
      <c r="S835" s="14">
        <f t="shared" ref="S835:S898" si="95">(I835/86400)+25569+(-5/24)</f>
        <v>41748.669849537036</v>
      </c>
      <c r="T835" s="12">
        <f t="shared" ref="T835:T898" si="96">(J835/86400)+25569+(-5/24)</f>
        <v>41718.669849537036</v>
      </c>
      <c r="U835">
        <f t="shared" ref="U835:U898" si="97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131.01818181818183</v>
      </c>
      <c r="P836" s="8">
        <f t="shared" si="92"/>
        <v>96.08</v>
      </c>
      <c r="Q836" t="str">
        <f t="shared" si="93"/>
        <v>music</v>
      </c>
      <c r="R836" t="str">
        <f t="shared" si="94"/>
        <v>rock</v>
      </c>
      <c r="S836" s="14">
        <f t="shared" si="95"/>
        <v>41455.957638888889</v>
      </c>
      <c r="T836" s="12">
        <f t="shared" si="96"/>
        <v>41422.614490740736</v>
      </c>
      <c r="U836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117.25</v>
      </c>
      <c r="P837" s="8">
        <f t="shared" si="92"/>
        <v>58.625</v>
      </c>
      <c r="Q837" t="str">
        <f t="shared" si="93"/>
        <v>music</v>
      </c>
      <c r="R837" t="str">
        <f t="shared" si="94"/>
        <v>rock</v>
      </c>
      <c r="S837" s="14">
        <f t="shared" si="95"/>
        <v>41047.916666666664</v>
      </c>
      <c r="T837" s="12">
        <f t="shared" si="96"/>
        <v>41005.249513888884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100.93040000000001</v>
      </c>
      <c r="P838" s="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4">
        <f t="shared" si="95"/>
        <v>41553.848587962959</v>
      </c>
      <c r="T838" s="12">
        <f t="shared" si="96"/>
        <v>41523.848587962959</v>
      </c>
      <c r="U838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121.8</v>
      </c>
      <c r="P839" s="8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4">
        <f t="shared" si="95"/>
        <v>41760.79006944444</v>
      </c>
      <c r="T839" s="12">
        <f t="shared" si="96"/>
        <v>41730.79006944444</v>
      </c>
      <c r="U839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145.4</v>
      </c>
      <c r="P840" s="8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4">
        <f t="shared" si="95"/>
        <v>40925.689641203702</v>
      </c>
      <c r="T840" s="12">
        <f t="shared" si="96"/>
        <v>40895.689641203702</v>
      </c>
      <c r="U840">
        <f t="shared" si="97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116.61660000000001</v>
      </c>
      <c r="P841" s="8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4">
        <f t="shared" si="95"/>
        <v>41174.555046296293</v>
      </c>
      <c r="T841" s="12">
        <f t="shared" si="96"/>
        <v>41144.555046296293</v>
      </c>
      <c r="U841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120.4166</v>
      </c>
      <c r="P842" s="8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4">
        <f t="shared" si="95"/>
        <v>42637.018368055556</v>
      </c>
      <c r="T842" s="12">
        <f t="shared" si="96"/>
        <v>42607.018368055556</v>
      </c>
      <c r="U842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101.32</v>
      </c>
      <c r="P843" s="8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4">
        <f t="shared" si="95"/>
        <v>41953.672025462962</v>
      </c>
      <c r="T843" s="12">
        <f t="shared" si="96"/>
        <v>41923.630358796298</v>
      </c>
      <c r="U843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104.32</v>
      </c>
      <c r="P844" s="8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4">
        <f t="shared" si="95"/>
        <v>41560.957638888889</v>
      </c>
      <c r="T844" s="12">
        <f t="shared" si="96"/>
        <v>41526.384062499994</v>
      </c>
      <c r="U844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267.13333333333333</v>
      </c>
      <c r="P845" s="8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4">
        <f t="shared" si="95"/>
        <v>42712.124999999993</v>
      </c>
      <c r="T845" s="12">
        <f t="shared" si="96"/>
        <v>42695.049537037034</v>
      </c>
      <c r="U845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194.13333333333333</v>
      </c>
      <c r="P846" s="8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4">
        <f t="shared" si="95"/>
        <v>41943.999305555553</v>
      </c>
      <c r="T846" s="12">
        <f t="shared" si="96"/>
        <v>41905.476296296292</v>
      </c>
      <c r="U846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120.3802</v>
      </c>
      <c r="P847" s="8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4">
        <f t="shared" si="95"/>
        <v>42617.957638888889</v>
      </c>
      <c r="T847" s="12">
        <f t="shared" si="96"/>
        <v>42577.997638888883</v>
      </c>
      <c r="U847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122.00090909090909</v>
      </c>
      <c r="P848" s="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4">
        <f t="shared" si="95"/>
        <v>41708.375</v>
      </c>
      <c r="T848" s="12">
        <f t="shared" si="96"/>
        <v>41694.183506944442</v>
      </c>
      <c r="U848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100</v>
      </c>
      <c r="P849" s="8">
        <f t="shared" si="92"/>
        <v>10</v>
      </c>
      <c r="Q849" t="str">
        <f t="shared" si="93"/>
        <v>music</v>
      </c>
      <c r="R849" t="str">
        <f t="shared" si="94"/>
        <v>metal</v>
      </c>
      <c r="S849" s="14">
        <f t="shared" si="95"/>
        <v>42195.59</v>
      </c>
      <c r="T849" s="12">
        <f t="shared" si="96"/>
        <v>42165.59</v>
      </c>
      <c r="U849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100</v>
      </c>
      <c r="P850" s="8">
        <f t="shared" si="92"/>
        <v>18.75</v>
      </c>
      <c r="Q850" t="str">
        <f t="shared" si="93"/>
        <v>music</v>
      </c>
      <c r="R850" t="str">
        <f t="shared" si="94"/>
        <v>metal</v>
      </c>
      <c r="S850" s="14">
        <f t="shared" si="95"/>
        <v>42108.583715277775</v>
      </c>
      <c r="T850" s="12">
        <f t="shared" si="96"/>
        <v>42078.583715277775</v>
      </c>
      <c r="U850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119.9</v>
      </c>
      <c r="P851" s="8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4">
        <f t="shared" si="95"/>
        <v>42078.898888888885</v>
      </c>
      <c r="T851" s="12">
        <f t="shared" si="96"/>
        <v>42050.94055555555</v>
      </c>
      <c r="U851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155.17500000000001</v>
      </c>
      <c r="P852" s="8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4">
        <f t="shared" si="95"/>
        <v>42484.999305555553</v>
      </c>
      <c r="T852" s="12">
        <f t="shared" si="96"/>
        <v>42452.619409722225</v>
      </c>
      <c r="U852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130.44999999999999</v>
      </c>
      <c r="P853" s="8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4">
        <f t="shared" si="95"/>
        <v>42582.614583333336</v>
      </c>
      <c r="T853" s="12">
        <f t="shared" si="96"/>
        <v>42522.671909722216</v>
      </c>
      <c r="U853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104.97142857142858</v>
      </c>
      <c r="P854" s="8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4">
        <f t="shared" si="95"/>
        <v>42667.666666666664</v>
      </c>
      <c r="T854" s="12">
        <f t="shared" si="96"/>
        <v>42656.59716435185</v>
      </c>
      <c r="U854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100</v>
      </c>
      <c r="P855" s="8">
        <f t="shared" si="92"/>
        <v>30</v>
      </c>
      <c r="Q855" t="str">
        <f t="shared" si="93"/>
        <v>music</v>
      </c>
      <c r="R855" t="str">
        <f t="shared" si="94"/>
        <v>metal</v>
      </c>
      <c r="S855" s="14">
        <f t="shared" si="95"/>
        <v>42051.62394675926</v>
      </c>
      <c r="T855" s="12">
        <f t="shared" si="96"/>
        <v>42021.62394675926</v>
      </c>
      <c r="U855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118.22050359712232</v>
      </c>
      <c r="P856" s="8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4">
        <f t="shared" si="95"/>
        <v>42732.004004629627</v>
      </c>
      <c r="T856" s="12">
        <f t="shared" si="96"/>
        <v>42702.004004629627</v>
      </c>
      <c r="U856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103.44827586206897</v>
      </c>
      <c r="P857" s="8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4">
        <f t="shared" si="95"/>
        <v>42574.916863425919</v>
      </c>
      <c r="T857" s="12">
        <f t="shared" si="96"/>
        <v>42544.916863425919</v>
      </c>
      <c r="U857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218</v>
      </c>
      <c r="P858" s="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4">
        <f t="shared" si="95"/>
        <v>42668.583333333336</v>
      </c>
      <c r="T858" s="12">
        <f t="shared" si="96"/>
        <v>42609.103657407402</v>
      </c>
      <c r="U858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100</v>
      </c>
      <c r="P859" s="8">
        <f t="shared" si="92"/>
        <v>50</v>
      </c>
      <c r="Q859" t="str">
        <f t="shared" si="93"/>
        <v>music</v>
      </c>
      <c r="R859" t="str">
        <f t="shared" si="94"/>
        <v>metal</v>
      </c>
      <c r="S859" s="14">
        <f t="shared" si="95"/>
        <v>42333.414710648147</v>
      </c>
      <c r="T859" s="12">
        <f t="shared" si="96"/>
        <v>42291.373043981475</v>
      </c>
      <c r="U859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144.00583333333333</v>
      </c>
      <c r="P860" s="8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4">
        <f t="shared" si="95"/>
        <v>42109.749305555553</v>
      </c>
      <c r="T860" s="12">
        <f t="shared" si="96"/>
        <v>42079.537245370368</v>
      </c>
      <c r="U860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104.675</v>
      </c>
      <c r="P861" s="8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4">
        <f t="shared" si="95"/>
        <v>42158.791666666664</v>
      </c>
      <c r="T861" s="12">
        <f t="shared" si="96"/>
        <v>42128.611898148149</v>
      </c>
      <c r="U861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18.142857142857142</v>
      </c>
      <c r="P862" s="8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4">
        <f t="shared" si="95"/>
        <v>41600.316122685181</v>
      </c>
      <c r="T862" s="12">
        <f t="shared" si="96"/>
        <v>41570.274456018517</v>
      </c>
      <c r="U862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2.2444444444444445</v>
      </c>
      <c r="P863" s="8">
        <f t="shared" si="92"/>
        <v>50.5</v>
      </c>
      <c r="Q863" t="str">
        <f t="shared" si="93"/>
        <v>music</v>
      </c>
      <c r="R863" t="str">
        <f t="shared" si="94"/>
        <v>jazz</v>
      </c>
      <c r="S863" s="14">
        <f t="shared" si="95"/>
        <v>42629.756990740738</v>
      </c>
      <c r="T863" s="12">
        <f t="shared" si="96"/>
        <v>42599.756990740738</v>
      </c>
      <c r="U863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0.34</v>
      </c>
      <c r="P864" s="8">
        <f t="shared" si="92"/>
        <v>42.5</v>
      </c>
      <c r="Q864" t="str">
        <f t="shared" si="93"/>
        <v>music</v>
      </c>
      <c r="R864" t="str">
        <f t="shared" si="94"/>
        <v>jazz</v>
      </c>
      <c r="S864" s="14">
        <f t="shared" si="95"/>
        <v>41589.388287037036</v>
      </c>
      <c r="T864" s="12">
        <f t="shared" si="96"/>
        <v>41559.346620370365</v>
      </c>
      <c r="U864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4.5</v>
      </c>
      <c r="P865" s="8">
        <f t="shared" si="92"/>
        <v>18</v>
      </c>
      <c r="Q865" t="str">
        <f t="shared" si="93"/>
        <v>music</v>
      </c>
      <c r="R865" t="str">
        <f t="shared" si="94"/>
        <v>jazz</v>
      </c>
      <c r="S865" s="14">
        <f t="shared" si="95"/>
        <v>40950.909328703703</v>
      </c>
      <c r="T865" s="12">
        <f t="shared" si="96"/>
        <v>40920.909328703703</v>
      </c>
      <c r="U865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41.53846153846154</v>
      </c>
      <c r="P866" s="8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4">
        <f t="shared" si="95"/>
        <v>41563.207638888889</v>
      </c>
      <c r="T866" s="12">
        <f t="shared" si="96"/>
        <v>41540.898587962962</v>
      </c>
      <c r="U866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2.0454545454545454</v>
      </c>
      <c r="P867" s="8">
        <f t="shared" si="92"/>
        <v>22.5</v>
      </c>
      <c r="Q867" t="str">
        <f t="shared" si="93"/>
        <v>music</v>
      </c>
      <c r="R867" t="str">
        <f t="shared" si="94"/>
        <v>jazz</v>
      </c>
      <c r="S867" s="14">
        <f t="shared" si="95"/>
        <v>41290.564780092587</v>
      </c>
      <c r="T867" s="12">
        <f t="shared" si="96"/>
        <v>41230.564780092587</v>
      </c>
      <c r="U867">
        <f t="shared" si="97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18.285714285714285</v>
      </c>
      <c r="P868" s="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4">
        <f t="shared" si="95"/>
        <v>42063.423611111109</v>
      </c>
      <c r="T868" s="12">
        <f t="shared" si="96"/>
        <v>42025.429606481477</v>
      </c>
      <c r="U868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24.02</v>
      </c>
      <c r="P869" s="8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4">
        <f t="shared" si="95"/>
        <v>40147.999305555553</v>
      </c>
      <c r="T869" s="12">
        <f t="shared" si="96"/>
        <v>40087.897060185183</v>
      </c>
      <c r="U869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0.1111111111111111</v>
      </c>
      <c r="P870" s="8">
        <f t="shared" si="92"/>
        <v>50</v>
      </c>
      <c r="Q870" t="str">
        <f t="shared" si="93"/>
        <v>music</v>
      </c>
      <c r="R870" t="str">
        <f t="shared" si="94"/>
        <v>jazz</v>
      </c>
      <c r="S870" s="14">
        <f t="shared" si="95"/>
        <v>41645.819421296292</v>
      </c>
      <c r="T870" s="12">
        <f t="shared" si="96"/>
        <v>41615.819421296292</v>
      </c>
      <c r="U870">
        <f t="shared" si="97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11.818181818181818</v>
      </c>
      <c r="P871" s="8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4">
        <f t="shared" si="95"/>
        <v>41372.595567129625</v>
      </c>
      <c r="T871" s="12">
        <f t="shared" si="96"/>
        <v>41342.637233796289</v>
      </c>
      <c r="U871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0.31</v>
      </c>
      <c r="P872" s="8">
        <f t="shared" si="92"/>
        <v>12.4</v>
      </c>
      <c r="Q872" t="str">
        <f t="shared" si="93"/>
        <v>music</v>
      </c>
      <c r="R872" t="str">
        <f t="shared" si="94"/>
        <v>jazz</v>
      </c>
      <c r="S872" s="14">
        <f t="shared" si="95"/>
        <v>41517.813923611109</v>
      </c>
      <c r="T872" s="12">
        <f t="shared" si="96"/>
        <v>41487.813923611109</v>
      </c>
      <c r="U872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5.416666666666667</v>
      </c>
      <c r="P873" s="8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4">
        <f t="shared" si="95"/>
        <v>41607.394618055558</v>
      </c>
      <c r="T873" s="12">
        <f t="shared" si="96"/>
        <v>41577.352951388886</v>
      </c>
      <c r="U873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0.8125</v>
      </c>
      <c r="P874" s="8">
        <f t="shared" si="92"/>
        <v>32.5</v>
      </c>
      <c r="Q874" t="str">
        <f t="shared" si="93"/>
        <v>music</v>
      </c>
      <c r="R874" t="str">
        <f t="shared" si="94"/>
        <v>jazz</v>
      </c>
      <c r="S874" s="14">
        <f t="shared" si="95"/>
        <v>40612.617210648146</v>
      </c>
      <c r="T874" s="12">
        <f t="shared" si="96"/>
        <v>40567.617210648146</v>
      </c>
      <c r="U874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1.2857142857142858</v>
      </c>
      <c r="P875" s="8">
        <f t="shared" si="92"/>
        <v>9</v>
      </c>
      <c r="Q875" t="str">
        <f t="shared" si="93"/>
        <v>music</v>
      </c>
      <c r="R875" t="str">
        <f t="shared" si="94"/>
        <v>jazz</v>
      </c>
      <c r="S875" s="14">
        <f t="shared" si="95"/>
        <v>41224.000462962962</v>
      </c>
      <c r="T875" s="12">
        <f t="shared" si="96"/>
        <v>41183.958796296291</v>
      </c>
      <c r="U875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24.333333333333332</v>
      </c>
      <c r="P876" s="8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4">
        <f t="shared" si="95"/>
        <v>41398.375393518516</v>
      </c>
      <c r="T876" s="12">
        <f t="shared" si="96"/>
        <v>41368.375393518516</v>
      </c>
      <c r="U876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 s="8" t="e">
        <f t="shared" si="92"/>
        <v>#DIV/0!</v>
      </c>
      <c r="Q877" t="str">
        <f t="shared" si="93"/>
        <v>music</v>
      </c>
      <c r="R877" t="str">
        <f t="shared" si="94"/>
        <v>jazz</v>
      </c>
      <c r="S877" s="14">
        <f t="shared" si="95"/>
        <v>42268.515405092585</v>
      </c>
      <c r="T877" s="12">
        <f t="shared" si="96"/>
        <v>42248.515405092585</v>
      </c>
      <c r="U877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40.799492385786799</v>
      </c>
      <c r="P878" s="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4">
        <f t="shared" si="95"/>
        <v>41309.288506944438</v>
      </c>
      <c r="T878" s="12">
        <f t="shared" si="96"/>
        <v>41276.288506944438</v>
      </c>
      <c r="U878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67.55</v>
      </c>
      <c r="P879" s="8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4">
        <f t="shared" si="95"/>
        <v>41627.580555555549</v>
      </c>
      <c r="T879" s="12">
        <f t="shared" si="96"/>
        <v>41597.580555555549</v>
      </c>
      <c r="U879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1.3</v>
      </c>
      <c r="P880" s="8">
        <f t="shared" si="92"/>
        <v>32.5</v>
      </c>
      <c r="Q880" t="str">
        <f t="shared" si="93"/>
        <v>music</v>
      </c>
      <c r="R880" t="str">
        <f t="shared" si="94"/>
        <v>jazz</v>
      </c>
      <c r="S880" s="14">
        <f t="shared" si="95"/>
        <v>40535.024583333332</v>
      </c>
      <c r="T880" s="12">
        <f t="shared" si="96"/>
        <v>40505.024583333332</v>
      </c>
      <c r="U880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30.666666666666668</v>
      </c>
      <c r="P881" s="8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4">
        <f t="shared" si="95"/>
        <v>41058.621585648143</v>
      </c>
      <c r="T881" s="12">
        <f t="shared" si="96"/>
        <v>41037.621585648143</v>
      </c>
      <c r="U881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2.9894179894179893</v>
      </c>
      <c r="P882" s="8">
        <f t="shared" si="92"/>
        <v>14.125</v>
      </c>
      <c r="Q882" t="str">
        <f t="shared" si="93"/>
        <v>music</v>
      </c>
      <c r="R882" t="str">
        <f t="shared" si="94"/>
        <v>indie rock</v>
      </c>
      <c r="S882" s="14">
        <f t="shared" si="95"/>
        <v>41212.112708333334</v>
      </c>
      <c r="T882" s="12">
        <f t="shared" si="96"/>
        <v>41179.112708333334</v>
      </c>
      <c r="U882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0.8</v>
      </c>
      <c r="P883" s="8">
        <f t="shared" si="92"/>
        <v>30</v>
      </c>
      <c r="Q883" t="str">
        <f t="shared" si="93"/>
        <v>music</v>
      </c>
      <c r="R883" t="str">
        <f t="shared" si="94"/>
        <v>indie rock</v>
      </c>
      <c r="S883" s="14">
        <f t="shared" si="95"/>
        <v>40922.042662037034</v>
      </c>
      <c r="T883" s="12">
        <f t="shared" si="96"/>
        <v>40877.042662037034</v>
      </c>
      <c r="U883">
        <f t="shared" si="97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20.133333333333333</v>
      </c>
      <c r="P884" s="8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4">
        <f t="shared" si="95"/>
        <v>40792.652199074073</v>
      </c>
      <c r="T884" s="12">
        <f t="shared" si="96"/>
        <v>40759.652199074073</v>
      </c>
      <c r="U884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40.020000000000003</v>
      </c>
      <c r="P885" s="8">
        <f t="shared" si="92"/>
        <v>83.375</v>
      </c>
      <c r="Q885" t="str">
        <f t="shared" si="93"/>
        <v>music</v>
      </c>
      <c r="R885" t="str">
        <f t="shared" si="94"/>
        <v>indie rock</v>
      </c>
      <c r="S885" s="14">
        <f t="shared" si="95"/>
        <v>42431.727256944439</v>
      </c>
      <c r="T885" s="12">
        <f t="shared" si="96"/>
        <v>42371.727256944439</v>
      </c>
      <c r="U885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1</v>
      </c>
      <c r="P886" s="8">
        <f t="shared" si="92"/>
        <v>10</v>
      </c>
      <c r="Q886" t="str">
        <f t="shared" si="93"/>
        <v>music</v>
      </c>
      <c r="R886" t="str">
        <f t="shared" si="94"/>
        <v>indie rock</v>
      </c>
      <c r="S886" s="14">
        <f t="shared" si="95"/>
        <v>41040.896527777775</v>
      </c>
      <c r="T886" s="12">
        <f t="shared" si="96"/>
        <v>40981.594282407408</v>
      </c>
      <c r="U886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75</v>
      </c>
      <c r="P887" s="8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4">
        <f t="shared" si="95"/>
        <v>42734.732766203706</v>
      </c>
      <c r="T887" s="12">
        <f t="shared" si="96"/>
        <v>42713.732766203706</v>
      </c>
      <c r="U887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41</v>
      </c>
      <c r="P888" s="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4">
        <f t="shared" si="95"/>
        <v>42628.662187499998</v>
      </c>
      <c r="T888" s="12">
        <f t="shared" si="96"/>
        <v>42603.662187499998</v>
      </c>
      <c r="U888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 s="8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4">
        <f t="shared" si="95"/>
        <v>41056.75063657407</v>
      </c>
      <c r="T889" s="12">
        <f t="shared" si="96"/>
        <v>41026.75063657407</v>
      </c>
      <c r="U889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7.2</v>
      </c>
      <c r="P890" s="8">
        <f t="shared" si="92"/>
        <v>18</v>
      </c>
      <c r="Q890" t="str">
        <f t="shared" si="93"/>
        <v>music</v>
      </c>
      <c r="R890" t="str">
        <f t="shared" si="94"/>
        <v>indie rock</v>
      </c>
      <c r="S890" s="14">
        <f t="shared" si="95"/>
        <v>40787.041666666664</v>
      </c>
      <c r="T890" s="12">
        <f t="shared" si="96"/>
        <v>40751.544965277775</v>
      </c>
      <c r="U890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9.4412800000000008</v>
      </c>
      <c r="P891" s="8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4">
        <f t="shared" si="95"/>
        <v>41917.575729166667</v>
      </c>
      <c r="T891" s="12">
        <f t="shared" si="96"/>
        <v>41887.575729166667</v>
      </c>
      <c r="U891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4.166666666666667</v>
      </c>
      <c r="P892" s="8">
        <f t="shared" si="92"/>
        <v>31.25</v>
      </c>
      <c r="Q892" t="str">
        <f t="shared" si="93"/>
        <v>music</v>
      </c>
      <c r="R892" t="str">
        <f t="shared" si="94"/>
        <v>indie rock</v>
      </c>
      <c r="S892" s="14">
        <f t="shared" si="95"/>
        <v>41599.532164351847</v>
      </c>
      <c r="T892" s="12">
        <f t="shared" si="96"/>
        <v>41569.490497685183</v>
      </c>
      <c r="U892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3.25</v>
      </c>
      <c r="P893" s="8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4">
        <f t="shared" si="95"/>
        <v>41871.823263888888</v>
      </c>
      <c r="T893" s="12">
        <f t="shared" si="96"/>
        <v>41841.823263888888</v>
      </c>
      <c r="U893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40.75</v>
      </c>
      <c r="P894" s="8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4">
        <f t="shared" si="95"/>
        <v>40390.958333333328</v>
      </c>
      <c r="T894" s="12">
        <f t="shared" si="96"/>
        <v>40303.991701388884</v>
      </c>
      <c r="U894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10</v>
      </c>
      <c r="P895" s="8">
        <f t="shared" si="92"/>
        <v>40</v>
      </c>
      <c r="Q895" t="str">
        <f t="shared" si="93"/>
        <v>music</v>
      </c>
      <c r="R895" t="str">
        <f t="shared" si="94"/>
        <v>indie rock</v>
      </c>
      <c r="S895" s="14">
        <f t="shared" si="95"/>
        <v>42095.647719907407</v>
      </c>
      <c r="T895" s="12">
        <f t="shared" si="96"/>
        <v>42065.689386574071</v>
      </c>
      <c r="U895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39.17</v>
      </c>
      <c r="P896" s="8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4">
        <f t="shared" si="95"/>
        <v>42526.773263888885</v>
      </c>
      <c r="T896" s="12">
        <f t="shared" si="96"/>
        <v>42496.773263888885</v>
      </c>
      <c r="U896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2.4375</v>
      </c>
      <c r="P897" s="8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4">
        <f t="shared" si="95"/>
        <v>40475.919317129628</v>
      </c>
      <c r="T897" s="12">
        <f t="shared" si="96"/>
        <v>40430.919317129628</v>
      </c>
      <c r="U897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91"/>
        <v>40</v>
      </c>
      <c r="P898" s="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4">
        <f t="shared" si="95"/>
        <v>42243.958333333336</v>
      </c>
      <c r="T898" s="12">
        <f t="shared" si="96"/>
        <v>42218.66465277777</v>
      </c>
      <c r="U898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8">E899*100/D899</f>
        <v>0</v>
      </c>
      <c r="P899" s="8" t="e">
        <f t="shared" ref="P899:P962" si="99">E899/L899</f>
        <v>#DIV/0!</v>
      </c>
      <c r="Q899" t="str">
        <f t="shared" ref="Q899:Q962" si="100">MID(N899,1,FIND("/",N899) - 1)</f>
        <v>music</v>
      </c>
      <c r="R899" t="str">
        <f t="shared" ref="R899:R962" si="101">MID(N899,FIND("/",N899)+1,LEN(N899) -FIND("/",N899))</f>
        <v>indie rock</v>
      </c>
      <c r="S899" s="14">
        <f t="shared" ref="S899:S962" si="102">(I899/86400)+25569+(-5/24)</f>
        <v>41241.52208333333</v>
      </c>
      <c r="T899" s="12">
        <f t="shared" ref="T899:T962" si="103">(J899/86400)+25569+(-5/24)</f>
        <v>41211.480416666665</v>
      </c>
      <c r="U899">
        <f t="shared" ref="U899:U962" si="10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2.8</v>
      </c>
      <c r="P900" s="8">
        <f t="shared" si="99"/>
        <v>35</v>
      </c>
      <c r="Q900" t="str">
        <f t="shared" si="100"/>
        <v>music</v>
      </c>
      <c r="R900" t="str">
        <f t="shared" si="101"/>
        <v>indie rock</v>
      </c>
      <c r="S900" s="14">
        <f t="shared" si="102"/>
        <v>40923.549884259257</v>
      </c>
      <c r="T900" s="12">
        <f t="shared" si="103"/>
        <v>40878.549884259257</v>
      </c>
      <c r="U900">
        <f t="shared" si="10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37.333333333333336</v>
      </c>
      <c r="P901" s="8">
        <f t="shared" si="99"/>
        <v>35</v>
      </c>
      <c r="Q901" t="str">
        <f t="shared" si="100"/>
        <v>music</v>
      </c>
      <c r="R901" t="str">
        <f t="shared" si="101"/>
        <v>indie rock</v>
      </c>
      <c r="S901" s="14">
        <f t="shared" si="102"/>
        <v>40690.890763888885</v>
      </c>
      <c r="T901" s="12">
        <f t="shared" si="103"/>
        <v>40645.890763888885</v>
      </c>
      <c r="U901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0.42</v>
      </c>
      <c r="P902" s="8">
        <f t="shared" si="99"/>
        <v>10.5</v>
      </c>
      <c r="Q902" t="str">
        <f t="shared" si="100"/>
        <v>music</v>
      </c>
      <c r="R902" t="str">
        <f t="shared" si="101"/>
        <v>jazz</v>
      </c>
      <c r="S902" s="14">
        <f t="shared" si="102"/>
        <v>42459.599560185183</v>
      </c>
      <c r="T902" s="12">
        <f t="shared" si="103"/>
        <v>42429.641226851854</v>
      </c>
      <c r="U902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 s="8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4">
        <f t="shared" si="102"/>
        <v>40337.59097222222</v>
      </c>
      <c r="T903" s="12">
        <f t="shared" si="103"/>
        <v>40291.603171296294</v>
      </c>
      <c r="U903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0.3</v>
      </c>
      <c r="P904" s="8">
        <f t="shared" si="99"/>
        <v>30</v>
      </c>
      <c r="Q904" t="str">
        <f t="shared" si="100"/>
        <v>music</v>
      </c>
      <c r="R904" t="str">
        <f t="shared" si="101"/>
        <v>jazz</v>
      </c>
      <c r="S904" s="14">
        <f t="shared" si="102"/>
        <v>41881.4375</v>
      </c>
      <c r="T904" s="12">
        <f t="shared" si="103"/>
        <v>41829.757199074069</v>
      </c>
      <c r="U904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3.2</v>
      </c>
      <c r="P905" s="8">
        <f t="shared" si="99"/>
        <v>40</v>
      </c>
      <c r="Q905" t="str">
        <f t="shared" si="100"/>
        <v>music</v>
      </c>
      <c r="R905" t="str">
        <f t="shared" si="101"/>
        <v>jazz</v>
      </c>
      <c r="S905" s="14">
        <f t="shared" si="102"/>
        <v>41174.892361111109</v>
      </c>
      <c r="T905" s="12">
        <f t="shared" si="103"/>
        <v>41149.587731481479</v>
      </c>
      <c r="U905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0.30199999999999999</v>
      </c>
      <c r="P906" s="8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4">
        <f t="shared" si="102"/>
        <v>42371.87195601852</v>
      </c>
      <c r="T906" s="12">
        <f t="shared" si="103"/>
        <v>42341.87195601852</v>
      </c>
      <c r="U906">
        <f t="shared" si="10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3.0153846153846153</v>
      </c>
      <c r="P907" s="8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4">
        <f t="shared" si="102"/>
        <v>40567.031550925924</v>
      </c>
      <c r="T907" s="12">
        <f t="shared" si="103"/>
        <v>40507.031550925924</v>
      </c>
      <c r="U907">
        <f t="shared" si="10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 s="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4">
        <f t="shared" si="102"/>
        <v>41710.939699074072</v>
      </c>
      <c r="T908" s="12">
        <f t="shared" si="103"/>
        <v>41680.981365740736</v>
      </c>
      <c r="U908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 s="8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4">
        <f t="shared" si="102"/>
        <v>40796.9840625</v>
      </c>
      <c r="T909" s="12">
        <f t="shared" si="103"/>
        <v>40766.9840625</v>
      </c>
      <c r="U909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 s="8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4">
        <f t="shared" si="102"/>
        <v>40385.999305555553</v>
      </c>
      <c r="T910" s="12">
        <f t="shared" si="103"/>
        <v>40340.593229166661</v>
      </c>
      <c r="U910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3.25</v>
      </c>
      <c r="P911" s="8">
        <f t="shared" si="99"/>
        <v>65</v>
      </c>
      <c r="Q911" t="str">
        <f t="shared" si="100"/>
        <v>music</v>
      </c>
      <c r="R911" t="str">
        <f t="shared" si="101"/>
        <v>jazz</v>
      </c>
      <c r="S911" s="14">
        <f t="shared" si="102"/>
        <v>41112.958333333328</v>
      </c>
      <c r="T911" s="12">
        <f t="shared" si="103"/>
        <v>41081.481944444444</v>
      </c>
      <c r="U911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22.363636363636363</v>
      </c>
      <c r="P912" s="8">
        <f t="shared" si="99"/>
        <v>24.6</v>
      </c>
      <c r="Q912" t="str">
        <f t="shared" si="100"/>
        <v>music</v>
      </c>
      <c r="R912" t="str">
        <f t="shared" si="101"/>
        <v>jazz</v>
      </c>
      <c r="S912" s="14">
        <f t="shared" si="102"/>
        <v>42797.337025462963</v>
      </c>
      <c r="T912" s="12">
        <f t="shared" si="103"/>
        <v>42737.337025462963</v>
      </c>
      <c r="U912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 s="8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4">
        <f t="shared" si="102"/>
        <v>41662.796817129631</v>
      </c>
      <c r="T913" s="12">
        <f t="shared" si="103"/>
        <v>41641.796817129631</v>
      </c>
      <c r="U913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0.8571428571428571</v>
      </c>
      <c r="P914" s="8">
        <f t="shared" si="99"/>
        <v>15</v>
      </c>
      <c r="Q914" t="str">
        <f t="shared" si="100"/>
        <v>music</v>
      </c>
      <c r="R914" t="str">
        <f t="shared" si="101"/>
        <v>jazz</v>
      </c>
      <c r="S914" s="14">
        <f t="shared" si="102"/>
        <v>41253.942673611113</v>
      </c>
      <c r="T914" s="12">
        <f t="shared" si="103"/>
        <v>41193.901006944441</v>
      </c>
      <c r="U914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6.6066666666666665</v>
      </c>
      <c r="P915" s="8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4">
        <f t="shared" si="102"/>
        <v>41033.930775462963</v>
      </c>
      <c r="T915" s="12">
        <f t="shared" si="103"/>
        <v>41003.930775462963</v>
      </c>
      <c r="U915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 s="8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4">
        <f t="shared" si="102"/>
        <v>41146.554942129624</v>
      </c>
      <c r="T916" s="12">
        <f t="shared" si="103"/>
        <v>41116.554942129624</v>
      </c>
      <c r="U916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5.7692307692307692</v>
      </c>
      <c r="P917" s="8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4">
        <f t="shared" si="102"/>
        <v>40968.999305555553</v>
      </c>
      <c r="T917" s="12">
        <f t="shared" si="103"/>
        <v>40937.471226851849</v>
      </c>
      <c r="U917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 s="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4">
        <f t="shared" si="102"/>
        <v>40473</v>
      </c>
      <c r="T918" s="12">
        <f t="shared" si="103"/>
        <v>40434.645069444443</v>
      </c>
      <c r="U918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0.6</v>
      </c>
      <c r="P919" s="8">
        <f t="shared" si="99"/>
        <v>30</v>
      </c>
      <c r="Q919" t="str">
        <f t="shared" si="100"/>
        <v>music</v>
      </c>
      <c r="R919" t="str">
        <f t="shared" si="101"/>
        <v>jazz</v>
      </c>
      <c r="S919" s="14">
        <f t="shared" si="102"/>
        <v>41833.895833333328</v>
      </c>
      <c r="T919" s="12">
        <f t="shared" si="103"/>
        <v>41802.735300925924</v>
      </c>
      <c r="U919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5.0256410256410255</v>
      </c>
      <c r="P920" s="8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4">
        <f t="shared" si="102"/>
        <v>41974.749548611107</v>
      </c>
      <c r="T920" s="12">
        <f t="shared" si="103"/>
        <v>41944.707881944443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0.5</v>
      </c>
      <c r="P921" s="8">
        <f t="shared" si="99"/>
        <v>100</v>
      </c>
      <c r="Q921" t="str">
        <f t="shared" si="100"/>
        <v>music</v>
      </c>
      <c r="R921" t="str">
        <f t="shared" si="101"/>
        <v>jazz</v>
      </c>
      <c r="S921" s="14">
        <f t="shared" si="102"/>
        <v>41262.433391203704</v>
      </c>
      <c r="T921" s="12">
        <f t="shared" si="103"/>
        <v>41227.433391203704</v>
      </c>
      <c r="U921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 s="8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4">
        <f t="shared" si="102"/>
        <v>41592.504884259259</v>
      </c>
      <c r="T922" s="12">
        <f t="shared" si="103"/>
        <v>41562.463217592587</v>
      </c>
      <c r="U922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30.9</v>
      </c>
      <c r="P923" s="8">
        <f t="shared" si="99"/>
        <v>231.75</v>
      </c>
      <c r="Q923" t="str">
        <f t="shared" si="100"/>
        <v>music</v>
      </c>
      <c r="R923" t="str">
        <f t="shared" si="101"/>
        <v>jazz</v>
      </c>
      <c r="S923" s="14">
        <f t="shared" si="102"/>
        <v>40889.004351851851</v>
      </c>
      <c r="T923" s="12">
        <f t="shared" si="103"/>
        <v>40846.962685185186</v>
      </c>
      <c r="U923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21.037037037037038</v>
      </c>
      <c r="P924" s="8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4">
        <f t="shared" si="102"/>
        <v>41913.32167824074</v>
      </c>
      <c r="T924" s="12">
        <f t="shared" si="103"/>
        <v>41878.32167824074</v>
      </c>
      <c r="U924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2.2000000000000002</v>
      </c>
      <c r="P925" s="8">
        <f t="shared" si="99"/>
        <v>55</v>
      </c>
      <c r="Q925" t="str">
        <f t="shared" si="100"/>
        <v>music</v>
      </c>
      <c r="R925" t="str">
        <f t="shared" si="101"/>
        <v>jazz</v>
      </c>
      <c r="S925" s="14">
        <f t="shared" si="102"/>
        <v>41964.793090277781</v>
      </c>
      <c r="T925" s="12">
        <f t="shared" si="103"/>
        <v>41934.751423611109</v>
      </c>
      <c r="U925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10.9</v>
      </c>
      <c r="P926" s="8">
        <f t="shared" si="99"/>
        <v>21.8</v>
      </c>
      <c r="Q926" t="str">
        <f t="shared" si="100"/>
        <v>music</v>
      </c>
      <c r="R926" t="str">
        <f t="shared" si="101"/>
        <v>jazz</v>
      </c>
      <c r="S926" s="14">
        <f t="shared" si="102"/>
        <v>41318.734594907401</v>
      </c>
      <c r="T926" s="12">
        <f t="shared" si="103"/>
        <v>41288.734594907401</v>
      </c>
      <c r="U926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2.6666666666666665</v>
      </c>
      <c r="P927" s="8">
        <f t="shared" si="99"/>
        <v>32</v>
      </c>
      <c r="Q927" t="str">
        <f t="shared" si="100"/>
        <v>music</v>
      </c>
      <c r="R927" t="str">
        <f t="shared" si="101"/>
        <v>jazz</v>
      </c>
      <c r="S927" s="14">
        <f t="shared" si="102"/>
        <v>41605.71424768518</v>
      </c>
      <c r="T927" s="12">
        <f t="shared" si="103"/>
        <v>41575.672581018516</v>
      </c>
      <c r="U927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 s="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4">
        <f t="shared" si="102"/>
        <v>40367.736111111109</v>
      </c>
      <c r="T928" s="12">
        <f t="shared" si="103"/>
        <v>40337.811689814815</v>
      </c>
      <c r="U928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 s="8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4">
        <f t="shared" si="102"/>
        <v>41043.614525462959</v>
      </c>
      <c r="T929" s="12">
        <f t="shared" si="103"/>
        <v>41013.614525462959</v>
      </c>
      <c r="U929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10.862068965517242</v>
      </c>
      <c r="P930" s="8">
        <f t="shared" si="99"/>
        <v>56.25</v>
      </c>
      <c r="Q930" t="str">
        <f t="shared" si="100"/>
        <v>music</v>
      </c>
      <c r="R930" t="str">
        <f t="shared" si="101"/>
        <v>jazz</v>
      </c>
      <c r="S930" s="14">
        <f t="shared" si="102"/>
        <v>41230.791666666664</v>
      </c>
      <c r="T930" s="12">
        <f t="shared" si="103"/>
        <v>41180.654085648144</v>
      </c>
      <c r="U930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 s="8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4">
        <f t="shared" si="102"/>
        <v>41007.988067129627</v>
      </c>
      <c r="T931" s="12">
        <f t="shared" si="103"/>
        <v>40978.029733796291</v>
      </c>
      <c r="U931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38.333333333333336</v>
      </c>
      <c r="P932" s="8">
        <f t="shared" si="99"/>
        <v>69</v>
      </c>
      <c r="Q932" t="str">
        <f t="shared" si="100"/>
        <v>music</v>
      </c>
      <c r="R932" t="str">
        <f t="shared" si="101"/>
        <v>jazz</v>
      </c>
      <c r="S932" s="14">
        <f t="shared" si="102"/>
        <v>40354.688888888886</v>
      </c>
      <c r="T932" s="12">
        <f t="shared" si="103"/>
        <v>40312.707245370366</v>
      </c>
      <c r="U932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6.55</v>
      </c>
      <c r="P933" s="8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4">
        <f t="shared" si="102"/>
        <v>41714.708333333328</v>
      </c>
      <c r="T933" s="12">
        <f t="shared" si="103"/>
        <v>41680.151643518519</v>
      </c>
      <c r="U933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14.536842105263158</v>
      </c>
      <c r="P934" s="8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4">
        <f t="shared" si="102"/>
        <v>41355.719270833331</v>
      </c>
      <c r="T934" s="12">
        <f t="shared" si="103"/>
        <v>41310.760937499996</v>
      </c>
      <c r="U934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6</v>
      </c>
      <c r="P935" s="8">
        <f t="shared" si="99"/>
        <v>60</v>
      </c>
      <c r="Q935" t="str">
        <f t="shared" si="100"/>
        <v>music</v>
      </c>
      <c r="R935" t="str">
        <f t="shared" si="101"/>
        <v>jazz</v>
      </c>
      <c r="S935" s="14">
        <f t="shared" si="102"/>
        <v>41770.960752314808</v>
      </c>
      <c r="T935" s="12">
        <f t="shared" si="103"/>
        <v>41710.960752314808</v>
      </c>
      <c r="U935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30.4</v>
      </c>
      <c r="P936" s="8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4">
        <f t="shared" si="102"/>
        <v>41763.041666666664</v>
      </c>
      <c r="T936" s="12">
        <f t="shared" si="103"/>
        <v>41733.528749999998</v>
      </c>
      <c r="U936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1.4285714285714286</v>
      </c>
      <c r="P937" s="8">
        <f t="shared" si="99"/>
        <v>25</v>
      </c>
      <c r="Q937" t="str">
        <f t="shared" si="100"/>
        <v>music</v>
      </c>
      <c r="R937" t="str">
        <f t="shared" si="101"/>
        <v>jazz</v>
      </c>
      <c r="S937" s="14">
        <f t="shared" si="102"/>
        <v>42398.125335648147</v>
      </c>
      <c r="T937" s="12">
        <f t="shared" si="103"/>
        <v>42368.125335648147</v>
      </c>
      <c r="U937">
        <f t="shared" si="10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 s="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4">
        <f t="shared" si="102"/>
        <v>40926.625</v>
      </c>
      <c r="T938" s="12">
        <f t="shared" si="103"/>
        <v>40882.815844907404</v>
      </c>
      <c r="U938">
        <f t="shared" si="10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1.1428571428571428</v>
      </c>
      <c r="P939" s="8">
        <f t="shared" si="99"/>
        <v>20</v>
      </c>
      <c r="Q939" t="str">
        <f t="shared" si="100"/>
        <v>music</v>
      </c>
      <c r="R939" t="str">
        <f t="shared" si="101"/>
        <v>jazz</v>
      </c>
      <c r="S939" s="14">
        <f t="shared" si="102"/>
        <v>41581.631446759253</v>
      </c>
      <c r="T939" s="12">
        <f t="shared" si="103"/>
        <v>41551.589780092589</v>
      </c>
      <c r="U939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0.35714285714285715</v>
      </c>
      <c r="P940" s="8">
        <f t="shared" si="99"/>
        <v>25</v>
      </c>
      <c r="Q940" t="str">
        <f t="shared" si="100"/>
        <v>music</v>
      </c>
      <c r="R940" t="str">
        <f t="shared" si="101"/>
        <v>jazz</v>
      </c>
      <c r="S940" s="14">
        <f t="shared" si="102"/>
        <v>41154.27138888889</v>
      </c>
      <c r="T940" s="12">
        <f t="shared" si="103"/>
        <v>41124.27138888889</v>
      </c>
      <c r="U940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1.4545454545454546</v>
      </c>
      <c r="P941" s="8">
        <f t="shared" si="99"/>
        <v>20</v>
      </c>
      <c r="Q941" t="str">
        <f t="shared" si="100"/>
        <v>music</v>
      </c>
      <c r="R941" t="str">
        <f t="shared" si="101"/>
        <v>jazz</v>
      </c>
      <c r="S941" s="14">
        <f t="shared" si="102"/>
        <v>41455.623611111107</v>
      </c>
      <c r="T941" s="12">
        <f t="shared" si="103"/>
        <v>41416.554837962962</v>
      </c>
      <c r="U941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17.155555555555555</v>
      </c>
      <c r="P942" s="8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4">
        <f t="shared" si="102"/>
        <v>42226.800069444442</v>
      </c>
      <c r="T942" s="12">
        <f t="shared" si="103"/>
        <v>42181.800069444442</v>
      </c>
      <c r="U942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2.3220000000000001</v>
      </c>
      <c r="P943" s="8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4">
        <f t="shared" si="102"/>
        <v>42775.888252314813</v>
      </c>
      <c r="T943" s="12">
        <f t="shared" si="103"/>
        <v>42745.888252314813</v>
      </c>
      <c r="U943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8.9066666666666663</v>
      </c>
      <c r="P944" s="8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4">
        <f t="shared" si="102"/>
        <v>42418.634953703702</v>
      </c>
      <c r="T944" s="12">
        <f t="shared" si="103"/>
        <v>42382.634953703702</v>
      </c>
      <c r="U944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9.6333333333333329</v>
      </c>
      <c r="P945" s="8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4">
        <f t="shared" si="102"/>
        <v>42703.501215277771</v>
      </c>
      <c r="T945" s="12">
        <f t="shared" si="103"/>
        <v>42673.459548611114</v>
      </c>
      <c r="U945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13.326000000000001</v>
      </c>
      <c r="P946" s="8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4">
        <f t="shared" si="102"/>
        <v>42478.374999999993</v>
      </c>
      <c r="T946" s="12">
        <f t="shared" si="103"/>
        <v>42444.375578703701</v>
      </c>
      <c r="U946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2.484</v>
      </c>
      <c r="P947" s="8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4">
        <f t="shared" si="102"/>
        <v>42784.790972222218</v>
      </c>
      <c r="T947" s="12">
        <f t="shared" si="103"/>
        <v>42732.66465277777</v>
      </c>
      <c r="U947">
        <f t="shared" si="10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1.9066666666666667</v>
      </c>
      <c r="P948" s="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4">
        <f t="shared" si="102"/>
        <v>42622.542222222219</v>
      </c>
      <c r="T948" s="12">
        <f t="shared" si="103"/>
        <v>42592.542222222219</v>
      </c>
      <c r="U948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 s="8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4">
        <f t="shared" si="102"/>
        <v>42551.57298611111</v>
      </c>
      <c r="T949" s="12">
        <f t="shared" si="103"/>
        <v>42491.57298611111</v>
      </c>
      <c r="U949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12</v>
      </c>
      <c r="P950" s="8">
        <f t="shared" si="99"/>
        <v>60</v>
      </c>
      <c r="Q950" t="str">
        <f t="shared" si="100"/>
        <v>technology</v>
      </c>
      <c r="R950" t="str">
        <f t="shared" si="101"/>
        <v>wearables</v>
      </c>
      <c r="S950" s="14">
        <f t="shared" si="102"/>
        <v>42441.619953703703</v>
      </c>
      <c r="T950" s="12">
        <f t="shared" si="103"/>
        <v>42411.619953703703</v>
      </c>
      <c r="U950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1.365</v>
      </c>
      <c r="P951" s="8">
        <f t="shared" si="99"/>
        <v>39</v>
      </c>
      <c r="Q951" t="str">
        <f t="shared" si="100"/>
        <v>technology</v>
      </c>
      <c r="R951" t="str">
        <f t="shared" si="101"/>
        <v>wearables</v>
      </c>
      <c r="S951" s="14">
        <f t="shared" si="102"/>
        <v>42420.835370370369</v>
      </c>
      <c r="T951" s="12">
        <f t="shared" si="103"/>
        <v>42360.835370370369</v>
      </c>
      <c r="U951">
        <f t="shared" si="10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28.04</v>
      </c>
      <c r="P952" s="8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4">
        <f t="shared" si="102"/>
        <v>42386.54237268518</v>
      </c>
      <c r="T952" s="12">
        <f t="shared" si="103"/>
        <v>42356.54237268518</v>
      </c>
      <c r="U952">
        <f t="shared" si="10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38.39</v>
      </c>
      <c r="P953" s="8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4">
        <f t="shared" si="102"/>
        <v>42525.445277777777</v>
      </c>
      <c r="T953" s="12">
        <f t="shared" si="103"/>
        <v>42480.445277777777</v>
      </c>
      <c r="U953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39.942857142857143</v>
      </c>
      <c r="P954" s="8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4">
        <f t="shared" si="102"/>
        <v>42692.44689814814</v>
      </c>
      <c r="T954" s="12">
        <f t="shared" si="103"/>
        <v>42662.405231481483</v>
      </c>
      <c r="U954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0.84</v>
      </c>
      <c r="P955" s="8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4">
        <f t="shared" si="102"/>
        <v>42028.956006944441</v>
      </c>
      <c r="T955" s="12">
        <f t="shared" si="103"/>
        <v>41998.956006944441</v>
      </c>
      <c r="U955">
        <f t="shared" si="10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43.406666666666666</v>
      </c>
      <c r="P956" s="8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4">
        <f t="shared" si="102"/>
        <v>42236.625451388885</v>
      </c>
      <c r="T956" s="12">
        <f t="shared" si="103"/>
        <v>42194.625451388885</v>
      </c>
      <c r="U956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5.6613333333333333</v>
      </c>
      <c r="P957" s="8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4">
        <f t="shared" si="102"/>
        <v>42626.086805555555</v>
      </c>
      <c r="T957" s="12">
        <f t="shared" si="103"/>
        <v>42586.086805555555</v>
      </c>
      <c r="U957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1.722</v>
      </c>
      <c r="P958" s="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4">
        <f t="shared" si="102"/>
        <v>42120.663877314808</v>
      </c>
      <c r="T958" s="12">
        <f t="shared" si="103"/>
        <v>42060.705543981479</v>
      </c>
      <c r="U958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1.9416666666666667</v>
      </c>
      <c r="P959" s="8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4">
        <f t="shared" si="102"/>
        <v>42691.385798611103</v>
      </c>
      <c r="T959" s="12">
        <f t="shared" si="103"/>
        <v>42660.344131944446</v>
      </c>
      <c r="U959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11.328275684711329</v>
      </c>
      <c r="P960" s="8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4">
        <f t="shared" si="102"/>
        <v>42103.999305555553</v>
      </c>
      <c r="T960" s="12">
        <f t="shared" si="103"/>
        <v>42082.594479166662</v>
      </c>
      <c r="U960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38.86</v>
      </c>
      <c r="P961" s="8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4">
        <f t="shared" si="102"/>
        <v>42022.96603009259</v>
      </c>
      <c r="T961" s="12">
        <f t="shared" si="103"/>
        <v>41992.96603009259</v>
      </c>
      <c r="U961">
        <f t="shared" si="10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8"/>
        <v>46.100628930817614</v>
      </c>
      <c r="P962" s="8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4">
        <f t="shared" si="102"/>
        <v>42808.376793981479</v>
      </c>
      <c r="T962" s="12">
        <f t="shared" si="103"/>
        <v>42766.41846064815</v>
      </c>
      <c r="U962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5">E963*100/D963</f>
        <v>42.188421052631575</v>
      </c>
      <c r="P963" s="8">
        <f t="shared" ref="P963:P1026" si="106">E963/L963</f>
        <v>364.35454545454547</v>
      </c>
      <c r="Q963" t="str">
        <f t="shared" ref="Q963:Q1026" si="107">MID(N963,1,FIND("/",N963) - 1)</f>
        <v>technology</v>
      </c>
      <c r="R963" t="str">
        <f t="shared" ref="R963:R1026" si="108">MID(N963,FIND("/",N963)+1,LEN(N963) -FIND("/",N963))</f>
        <v>wearables</v>
      </c>
      <c r="S963" s="14">
        <f t="shared" ref="S963:S1026" si="109">(I963/86400)+25569+(-5/24)</f>
        <v>42786.583333333336</v>
      </c>
      <c r="T963" s="12">
        <f t="shared" ref="T963:T1026" si="110">(J963/86400)+25569+(-5/24)</f>
        <v>42740.485358796293</v>
      </c>
      <c r="U963">
        <f t="shared" ref="U963:U1026" si="111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28.48</v>
      </c>
      <c r="P964" s="8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4">
        <f t="shared" si="109"/>
        <v>42411.504085648143</v>
      </c>
      <c r="T964" s="12">
        <f t="shared" si="110"/>
        <v>42373.504085648143</v>
      </c>
      <c r="U964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1.0771428571428572</v>
      </c>
      <c r="P965" s="8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4">
        <f t="shared" si="109"/>
        <v>42660.427303240744</v>
      </c>
      <c r="T965" s="12">
        <f t="shared" si="110"/>
        <v>42625.427303240744</v>
      </c>
      <c r="U965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0.79909090909090907</v>
      </c>
      <c r="P966" s="8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4">
        <f t="shared" si="109"/>
        <v>42248.420358796291</v>
      </c>
      <c r="T966" s="12">
        <f t="shared" si="110"/>
        <v>42208.420358796291</v>
      </c>
      <c r="U966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1.1919999999999999</v>
      </c>
      <c r="P967" s="8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4">
        <f t="shared" si="109"/>
        <v>42668.957638888889</v>
      </c>
      <c r="T967" s="12">
        <f t="shared" si="110"/>
        <v>42636.808402777773</v>
      </c>
      <c r="U967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14.8</v>
      </c>
      <c r="P968" s="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4">
        <f t="shared" si="109"/>
        <v>42649.427453703705</v>
      </c>
      <c r="T968" s="12">
        <f t="shared" si="110"/>
        <v>42619.427453703705</v>
      </c>
      <c r="U968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17.809999999999999</v>
      </c>
      <c r="P969" s="8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4">
        <f t="shared" si="109"/>
        <v>42482.004328703704</v>
      </c>
      <c r="T969" s="12">
        <f t="shared" si="110"/>
        <v>42422.045995370368</v>
      </c>
      <c r="U969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1.325</v>
      </c>
      <c r="P970" s="8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4">
        <f t="shared" si="109"/>
        <v>41866.639282407406</v>
      </c>
      <c r="T970" s="12">
        <f t="shared" si="110"/>
        <v>41836.639282407406</v>
      </c>
      <c r="U970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46.666666666666664</v>
      </c>
      <c r="P971" s="8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4">
        <f t="shared" si="109"/>
        <v>42775.094988425924</v>
      </c>
      <c r="T971" s="12">
        <f t="shared" si="110"/>
        <v>42742.094988425924</v>
      </c>
      <c r="U971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45.92</v>
      </c>
      <c r="P972" s="8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4">
        <f t="shared" si="109"/>
        <v>42757.999305555553</v>
      </c>
      <c r="T972" s="12">
        <f t="shared" si="110"/>
        <v>42721.012187499997</v>
      </c>
      <c r="U972">
        <f t="shared" si="111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0.22600000000000001</v>
      </c>
      <c r="P973" s="8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4">
        <f t="shared" si="109"/>
        <v>42156.500694444439</v>
      </c>
      <c r="T973" s="12">
        <f t="shared" si="110"/>
        <v>42111.500694444439</v>
      </c>
      <c r="U973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34.625</v>
      </c>
      <c r="P974" s="8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4">
        <f t="shared" si="109"/>
        <v>41886.082638888889</v>
      </c>
      <c r="T974" s="12">
        <f t="shared" si="110"/>
        <v>41856.657384259255</v>
      </c>
      <c r="U974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2.0550000000000002</v>
      </c>
      <c r="P975" s="8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4">
        <f t="shared" si="109"/>
        <v>42316.848298611112</v>
      </c>
      <c r="T975" s="12">
        <f t="shared" si="110"/>
        <v>42256.806631944441</v>
      </c>
      <c r="U975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0.56000000000000005</v>
      </c>
      <c r="P976" s="8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4">
        <f t="shared" si="109"/>
        <v>42454.499490740738</v>
      </c>
      <c r="T976" s="12">
        <f t="shared" si="110"/>
        <v>42424.541157407402</v>
      </c>
      <c r="U976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2.6070000000000002</v>
      </c>
      <c r="P977" s="8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4">
        <f t="shared" si="109"/>
        <v>42549.488252314812</v>
      </c>
      <c r="T977" s="12">
        <f t="shared" si="110"/>
        <v>42489.488252314812</v>
      </c>
      <c r="U977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1.9259999999999999</v>
      </c>
      <c r="P978" s="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4">
        <f t="shared" si="109"/>
        <v>42229.850659722222</v>
      </c>
      <c r="T978" s="12">
        <f t="shared" si="110"/>
        <v>42184.850659722222</v>
      </c>
      <c r="U978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33.666666666666664</v>
      </c>
      <c r="P979" s="8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4">
        <f t="shared" si="109"/>
        <v>42421.733761574076</v>
      </c>
      <c r="T979" s="12">
        <f t="shared" si="110"/>
        <v>42391.733761574076</v>
      </c>
      <c r="U979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56.263267182990241</v>
      </c>
      <c r="P980" s="8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4">
        <f t="shared" si="109"/>
        <v>42425.100706018515</v>
      </c>
      <c r="T980" s="12">
        <f t="shared" si="110"/>
        <v>42395.100706018515</v>
      </c>
      <c r="U980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82.817599999999999</v>
      </c>
      <c r="P981" s="8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4">
        <f t="shared" si="109"/>
        <v>42541.582638888889</v>
      </c>
      <c r="T981" s="12">
        <f t="shared" si="110"/>
        <v>42506.208657407406</v>
      </c>
      <c r="U981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14.86</v>
      </c>
      <c r="P982" s="8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4">
        <f t="shared" si="109"/>
        <v>41973.737523148149</v>
      </c>
      <c r="T982" s="12">
        <f t="shared" si="110"/>
        <v>41928.695856481478</v>
      </c>
      <c r="U982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1.2375123751237513E-2</v>
      </c>
      <c r="P983" s="8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4">
        <f t="shared" si="109"/>
        <v>41860.738680555551</v>
      </c>
      <c r="T983" s="12">
        <f t="shared" si="110"/>
        <v>41830.738680555551</v>
      </c>
      <c r="U983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1.7142857142857144E-2</v>
      </c>
      <c r="P984" s="8">
        <f t="shared" si="106"/>
        <v>1</v>
      </c>
      <c r="Q984" t="str">
        <f t="shared" si="107"/>
        <v>technology</v>
      </c>
      <c r="R984" t="str">
        <f t="shared" si="108"/>
        <v>wearables</v>
      </c>
      <c r="S984" s="14">
        <f t="shared" si="109"/>
        <v>42645.544976851852</v>
      </c>
      <c r="T984" s="12">
        <f t="shared" si="110"/>
        <v>42615.544976851852</v>
      </c>
      <c r="U984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29.506136117214712</v>
      </c>
      <c r="P985" s="8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4">
        <f t="shared" si="109"/>
        <v>42605.662499999999</v>
      </c>
      <c r="T985" s="12">
        <f t="shared" si="110"/>
        <v>42574.459317129622</v>
      </c>
      <c r="U985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1.06</v>
      </c>
      <c r="P986" s="8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4">
        <f t="shared" si="109"/>
        <v>42090.86583333333</v>
      </c>
      <c r="T986" s="12">
        <f t="shared" si="110"/>
        <v>42060.907499999994</v>
      </c>
      <c r="U986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6.293333333333333</v>
      </c>
      <c r="P987" s="8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4">
        <f t="shared" si="109"/>
        <v>42369.749999999993</v>
      </c>
      <c r="T987" s="12">
        <f t="shared" si="110"/>
        <v>42339.759375000001</v>
      </c>
      <c r="U987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12.75</v>
      </c>
      <c r="P988" s="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4">
        <f t="shared" si="109"/>
        <v>42378.791666666664</v>
      </c>
      <c r="T988" s="12">
        <f t="shared" si="110"/>
        <v>42324.559027777774</v>
      </c>
      <c r="U988">
        <f t="shared" si="111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13.22</v>
      </c>
      <c r="P989" s="8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4">
        <f t="shared" si="109"/>
        <v>41813.086226851847</v>
      </c>
      <c r="T989" s="12">
        <f t="shared" si="110"/>
        <v>41773.086226851847</v>
      </c>
      <c r="U989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 s="8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4">
        <f t="shared" si="109"/>
        <v>42644.148437499993</v>
      </c>
      <c r="T990" s="12">
        <f t="shared" si="110"/>
        <v>42614.148437499993</v>
      </c>
      <c r="U990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16.77</v>
      </c>
      <c r="P991" s="8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4">
        <f t="shared" si="109"/>
        <v>42641.725636574069</v>
      </c>
      <c r="T991" s="12">
        <f t="shared" si="110"/>
        <v>42611.725636574069</v>
      </c>
      <c r="U991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0.104</v>
      </c>
      <c r="P992" s="8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4">
        <f t="shared" si="109"/>
        <v>41885.575972222221</v>
      </c>
      <c r="T992" s="12">
        <f t="shared" si="110"/>
        <v>41855.575972222221</v>
      </c>
      <c r="U992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4.24</v>
      </c>
      <c r="P993" s="8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4">
        <f t="shared" si="109"/>
        <v>42563.57708333333</v>
      </c>
      <c r="T993" s="12">
        <f t="shared" si="110"/>
        <v>42538.548472222225</v>
      </c>
      <c r="U993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0.46700000000000003</v>
      </c>
      <c r="P994" s="8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4">
        <f t="shared" si="109"/>
        <v>42497.674988425926</v>
      </c>
      <c r="T994" s="12">
        <f t="shared" si="110"/>
        <v>42437.71665509259</v>
      </c>
      <c r="U994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25.087142857142858</v>
      </c>
      <c r="P995" s="8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4">
        <f t="shared" si="109"/>
        <v>42685.999999999993</v>
      </c>
      <c r="T995" s="12">
        <f t="shared" si="110"/>
        <v>42652.756574074076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2.3344999999999998</v>
      </c>
      <c r="P996" s="8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4">
        <f t="shared" si="109"/>
        <v>41973.749305555553</v>
      </c>
      <c r="T996" s="12">
        <f t="shared" si="110"/>
        <v>41921.054745370369</v>
      </c>
      <c r="U996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7.26</v>
      </c>
      <c r="P997" s="8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4">
        <f t="shared" si="109"/>
        <v>41972.458333333336</v>
      </c>
      <c r="T997" s="12">
        <f t="shared" si="110"/>
        <v>41947.732407407406</v>
      </c>
      <c r="U997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1.625</v>
      </c>
      <c r="P998" s="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4">
        <f t="shared" si="109"/>
        <v>41847.435416666667</v>
      </c>
      <c r="T998" s="12">
        <f t="shared" si="110"/>
        <v>41817.658101851848</v>
      </c>
      <c r="U998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1.3</v>
      </c>
      <c r="P999" s="8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4">
        <f t="shared" si="109"/>
        <v>41970.936307870368</v>
      </c>
      <c r="T999" s="12">
        <f t="shared" si="110"/>
        <v>41940.894641203704</v>
      </c>
      <c r="U999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58.55833333333333</v>
      </c>
      <c r="P1000" s="8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4">
        <f t="shared" si="109"/>
        <v>42327.002326388887</v>
      </c>
      <c r="T1000" s="12">
        <f t="shared" si="110"/>
        <v>42281.960659722223</v>
      </c>
      <c r="U1000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7.7886666666666668</v>
      </c>
      <c r="P1001" s="8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4">
        <f t="shared" si="109"/>
        <v>41956.126388888886</v>
      </c>
      <c r="T1001" s="12">
        <f t="shared" si="110"/>
        <v>41926.091319444444</v>
      </c>
      <c r="U1001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2.2157147647256061</v>
      </c>
      <c r="P1002" s="8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4">
        <f t="shared" si="109"/>
        <v>42808.80972222222</v>
      </c>
      <c r="T1002" s="12">
        <f t="shared" si="110"/>
        <v>42748.851388888885</v>
      </c>
      <c r="U1002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104</v>
      </c>
      <c r="P1003" s="8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4">
        <f t="shared" si="109"/>
        <v>42765.511724537035</v>
      </c>
      <c r="T1003" s="12">
        <f t="shared" si="110"/>
        <v>42720.511724537035</v>
      </c>
      <c r="U1003">
        <f t="shared" si="111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29.602960296029604</v>
      </c>
      <c r="P1004" s="8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4">
        <f t="shared" si="109"/>
        <v>42355.040972222218</v>
      </c>
      <c r="T1004" s="12">
        <f t="shared" si="110"/>
        <v>42325.475856481477</v>
      </c>
      <c r="U1004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16.055</v>
      </c>
      <c r="P1005" s="8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4">
        <f t="shared" si="109"/>
        <v>42810.459039351852</v>
      </c>
      <c r="T1005" s="12">
        <f t="shared" si="110"/>
        <v>42780.500706018516</v>
      </c>
      <c r="U1005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82.207999999999998</v>
      </c>
      <c r="P1006" s="8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4">
        <f t="shared" si="109"/>
        <v>42418.5003125</v>
      </c>
      <c r="T1006" s="12">
        <f t="shared" si="110"/>
        <v>42388.5003125</v>
      </c>
      <c r="U1006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75.051000000000002</v>
      </c>
      <c r="P1007" s="8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4">
        <f t="shared" si="109"/>
        <v>42307.41646990741</v>
      </c>
      <c r="T1007" s="12">
        <f t="shared" si="110"/>
        <v>42276.41646990741</v>
      </c>
      <c r="U1007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5.85</v>
      </c>
      <c r="P1008" s="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4">
        <f t="shared" si="109"/>
        <v>41985.09097222222</v>
      </c>
      <c r="T1008" s="12">
        <f t="shared" si="110"/>
        <v>41976.83185185185</v>
      </c>
      <c r="U1008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44.32</v>
      </c>
      <c r="P1009" s="8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4">
        <f t="shared" si="109"/>
        <v>42718.416932870365</v>
      </c>
      <c r="T1009" s="12">
        <f t="shared" si="110"/>
        <v>42676.3752662037</v>
      </c>
      <c r="U1009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0.26737967914438504</v>
      </c>
      <c r="P1010" s="8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4">
        <f t="shared" si="109"/>
        <v>42732.600868055553</v>
      </c>
      <c r="T1010" s="12">
        <f t="shared" si="110"/>
        <v>42702.600868055553</v>
      </c>
      <c r="U1010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13.13</v>
      </c>
      <c r="P1011" s="8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4">
        <f t="shared" si="109"/>
        <v>42540.396365740737</v>
      </c>
      <c r="T1011" s="12">
        <f t="shared" si="110"/>
        <v>42510.396365740737</v>
      </c>
      <c r="U1011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0.19088937093275488</v>
      </c>
      <c r="P1012" s="8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4">
        <f t="shared" si="109"/>
        <v>42617.915972222218</v>
      </c>
      <c r="T1012" s="12">
        <f t="shared" si="110"/>
        <v>42561.621087962958</v>
      </c>
      <c r="U1012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0.375</v>
      </c>
      <c r="P1013" s="8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4">
        <f t="shared" si="109"/>
        <v>41991.689756944441</v>
      </c>
      <c r="T1013" s="12">
        <f t="shared" si="110"/>
        <v>41946.689756944441</v>
      </c>
      <c r="U1013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21535.021000000001</v>
      </c>
      <c r="P1014" s="8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4">
        <f t="shared" si="109"/>
        <v>42759.232083333329</v>
      </c>
      <c r="T1014" s="12">
        <f t="shared" si="110"/>
        <v>42714.232083333329</v>
      </c>
      <c r="U1014">
        <f t="shared" si="111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34.527999999999999</v>
      </c>
      <c r="P1015" s="8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4">
        <f t="shared" si="109"/>
        <v>42367.624999999993</v>
      </c>
      <c r="T1015" s="12">
        <f t="shared" si="110"/>
        <v>42339.625648148147</v>
      </c>
      <c r="U1015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30.6</v>
      </c>
      <c r="P1016" s="8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4">
        <f t="shared" si="109"/>
        <v>42004.79415509259</v>
      </c>
      <c r="T1016" s="12">
        <f t="shared" si="110"/>
        <v>41954.79415509259</v>
      </c>
      <c r="U1016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2.6666666666666665</v>
      </c>
      <c r="P1017" s="8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4">
        <f t="shared" si="109"/>
        <v>42333.711747685178</v>
      </c>
      <c r="T1017" s="12">
        <f t="shared" si="110"/>
        <v>42303.670081018521</v>
      </c>
      <c r="U1017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2.8420000000000001</v>
      </c>
      <c r="P1018" s="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4">
        <f t="shared" si="109"/>
        <v>42466.857129629629</v>
      </c>
      <c r="T1018" s="12">
        <f t="shared" si="110"/>
        <v>42421.898796296293</v>
      </c>
      <c r="U1018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22.878799999999998</v>
      </c>
      <c r="P1019" s="8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4">
        <f t="shared" si="109"/>
        <v>42329.508506944439</v>
      </c>
      <c r="T1019" s="12">
        <f t="shared" si="110"/>
        <v>42289.466840277775</v>
      </c>
      <c r="U1019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3.105</v>
      </c>
      <c r="P1020" s="8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4">
        <f t="shared" si="109"/>
        <v>42565.283946759257</v>
      </c>
      <c r="T1020" s="12">
        <f t="shared" si="110"/>
        <v>42535.283946759257</v>
      </c>
      <c r="U1020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47.333333333333336</v>
      </c>
      <c r="P1021" s="8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4">
        <f t="shared" si="109"/>
        <v>42039.765613425923</v>
      </c>
      <c r="T1021" s="12">
        <f t="shared" si="110"/>
        <v>42009.765613425923</v>
      </c>
      <c r="U1021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205.54838709677421</v>
      </c>
      <c r="P1022" s="8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4">
        <f t="shared" si="109"/>
        <v>42156.824305555558</v>
      </c>
      <c r="T1022" s="12">
        <f t="shared" si="110"/>
        <v>42126.861215277771</v>
      </c>
      <c r="U1022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351.80366666666669</v>
      </c>
      <c r="P1023" s="8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4">
        <f t="shared" si="109"/>
        <v>42293.958333333336</v>
      </c>
      <c r="T1023" s="12">
        <f t="shared" si="110"/>
        <v>42271.043645833335</v>
      </c>
      <c r="U1023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114.9</v>
      </c>
      <c r="P1024" s="8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4">
        <f t="shared" si="109"/>
        <v>42141.438391203701</v>
      </c>
      <c r="T1024" s="12">
        <f t="shared" si="110"/>
        <v>42111.438391203701</v>
      </c>
      <c r="U1024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237.15</v>
      </c>
      <c r="P1025" s="8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4">
        <f t="shared" si="109"/>
        <v>42175.711354166669</v>
      </c>
      <c r="T1025" s="12">
        <f t="shared" si="110"/>
        <v>42145.711354166669</v>
      </c>
      <c r="U1025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5"/>
        <v>118.63775</v>
      </c>
      <c r="P1026" s="8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4">
        <f t="shared" si="109"/>
        <v>42400.372256944444</v>
      </c>
      <c r="T1026" s="12">
        <f t="shared" si="110"/>
        <v>42370.372256944444</v>
      </c>
      <c r="U1026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12">E1027*100/D1027</f>
        <v>109.92831428571429</v>
      </c>
      <c r="P1027" s="8">
        <f t="shared" ref="P1027:P1090" si="113">E1027/L1027</f>
        <v>71.848571428571432</v>
      </c>
      <c r="Q1027" t="str">
        <f t="shared" ref="Q1027:Q1090" si="114">MID(N1027,1,FIND("/",N1027) - 1)</f>
        <v>music</v>
      </c>
      <c r="R1027" t="str">
        <f t="shared" ref="R1027:R1090" si="115">MID(N1027,FIND("/",N1027)+1,LEN(N1027) -FIND("/",N1027))</f>
        <v>electronic music</v>
      </c>
      <c r="S1027" s="14">
        <f t="shared" ref="S1027:S1090" si="116">(I1027/86400)+25569+(-5/24)</f>
        <v>42079.583761574067</v>
      </c>
      <c r="T1027" s="12">
        <f t="shared" ref="T1027:T1090" si="117">(J1027/86400)+25569+(-5/24)</f>
        <v>42049.625428240739</v>
      </c>
      <c r="U1027">
        <f t="shared" ref="U1027:U1090" si="118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100.00828571428572</v>
      </c>
      <c r="P1028" s="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4">
        <f t="shared" si="116"/>
        <v>42460.157592592594</v>
      </c>
      <c r="T1028" s="12">
        <f t="shared" si="117"/>
        <v>42426.199259259258</v>
      </c>
      <c r="U1028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103.09292094387415</v>
      </c>
      <c r="P1029" s="8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4">
        <f t="shared" si="116"/>
        <v>41934.825775462959</v>
      </c>
      <c r="T1029" s="12">
        <f t="shared" si="117"/>
        <v>41904.825775462959</v>
      </c>
      <c r="U1029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117.27</v>
      </c>
      <c r="P1030" s="8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4">
        <f t="shared" si="116"/>
        <v>42800.624999999993</v>
      </c>
      <c r="T1030" s="12">
        <f t="shared" si="117"/>
        <v>42755.419039351851</v>
      </c>
      <c r="U1030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111.76</v>
      </c>
      <c r="P1031" s="8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4">
        <f t="shared" si="116"/>
        <v>42098.707638888889</v>
      </c>
      <c r="T1031" s="12">
        <f t="shared" si="117"/>
        <v>42044.503553240742</v>
      </c>
      <c r="U1031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342.1</v>
      </c>
      <c r="P1032" s="8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4">
        <f t="shared" si="116"/>
        <v>42625.274872685179</v>
      </c>
      <c r="T1032" s="12">
        <f t="shared" si="117"/>
        <v>42611.274872685179</v>
      </c>
      <c r="U1032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107.4</v>
      </c>
      <c r="P1033" s="8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4">
        <f t="shared" si="116"/>
        <v>42354.555671296293</v>
      </c>
      <c r="T1033" s="12">
        <f t="shared" si="117"/>
        <v>42324.555671296293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108.49703703703703</v>
      </c>
      <c r="P1034" s="8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4">
        <f t="shared" si="116"/>
        <v>42544.458622685182</v>
      </c>
      <c r="T1034" s="12">
        <f t="shared" si="117"/>
        <v>42514.458622685182</v>
      </c>
      <c r="U1034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102.86144578313252</v>
      </c>
      <c r="P1035" s="8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4">
        <f t="shared" si="116"/>
        <v>42716.52407407407</v>
      </c>
      <c r="T1035" s="12">
        <f t="shared" si="117"/>
        <v>42688.52407407407</v>
      </c>
      <c r="U1035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130.0018</v>
      </c>
      <c r="P1036" s="8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4">
        <f t="shared" si="116"/>
        <v>42586.957638888889</v>
      </c>
      <c r="T1036" s="12">
        <f t="shared" si="117"/>
        <v>42554.958379629628</v>
      </c>
      <c r="U1036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107.65217391304348</v>
      </c>
      <c r="P1037" s="8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4">
        <f t="shared" si="116"/>
        <v>42046.43310185185</v>
      </c>
      <c r="T1037" s="12">
        <f t="shared" si="117"/>
        <v>42016.43310185185</v>
      </c>
      <c r="U1037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112.36044444444444</v>
      </c>
      <c r="P1038" s="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4">
        <f t="shared" si="116"/>
        <v>41281.125</v>
      </c>
      <c r="T1038" s="12">
        <f t="shared" si="117"/>
        <v>41249.240624999999</v>
      </c>
      <c r="U1038">
        <f t="shared" si="118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102.1</v>
      </c>
      <c r="P1039" s="8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4">
        <f t="shared" si="116"/>
        <v>42141.999999999993</v>
      </c>
      <c r="T1039" s="12">
        <f t="shared" si="117"/>
        <v>42119.61414351852</v>
      </c>
      <c r="U1039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145.33333333333334</v>
      </c>
      <c r="P1040" s="8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4">
        <f t="shared" si="116"/>
        <v>42447.981747685182</v>
      </c>
      <c r="T1040" s="12">
        <f t="shared" si="117"/>
        <v>42418.023414351854</v>
      </c>
      <c r="U1040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128.19999999999999</v>
      </c>
      <c r="P1041" s="8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4">
        <f t="shared" si="116"/>
        <v>42717.124305555553</v>
      </c>
      <c r="T1041" s="12">
        <f t="shared" si="117"/>
        <v>42691.900995370372</v>
      </c>
      <c r="U1041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0.29411764705882354</v>
      </c>
      <c r="P1042" s="8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4">
        <f t="shared" si="116"/>
        <v>42609.500104166662</v>
      </c>
      <c r="T1042" s="12">
        <f t="shared" si="117"/>
        <v>42579.500104166662</v>
      </c>
      <c r="U1042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 s="8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4">
        <f t="shared" si="116"/>
        <v>41850.851759259254</v>
      </c>
      <c r="T1043" s="12">
        <f t="shared" si="117"/>
        <v>41830.851759259254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1.5384615384615385</v>
      </c>
      <c r="P1044" s="8">
        <f t="shared" si="113"/>
        <v>10</v>
      </c>
      <c r="Q1044" t="str">
        <f t="shared" si="114"/>
        <v>journalism</v>
      </c>
      <c r="R1044" t="str">
        <f t="shared" si="115"/>
        <v>audio</v>
      </c>
      <c r="S1044" s="14">
        <f t="shared" si="116"/>
        <v>41894.208333333328</v>
      </c>
      <c r="T1044" s="12">
        <f t="shared" si="117"/>
        <v>41851.487824074073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8.5370000000000008</v>
      </c>
      <c r="P1045" s="8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4">
        <f t="shared" si="116"/>
        <v>42144.044618055552</v>
      </c>
      <c r="T1045" s="12">
        <f t="shared" si="117"/>
        <v>42114.044618055552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8.5714285714285715E-2</v>
      </c>
      <c r="P1046" s="8">
        <f t="shared" si="113"/>
        <v>3</v>
      </c>
      <c r="Q1046" t="str">
        <f t="shared" si="114"/>
        <v>journalism</v>
      </c>
      <c r="R1046" t="str">
        <f t="shared" si="115"/>
        <v>audio</v>
      </c>
      <c r="S1046" s="14">
        <f t="shared" si="116"/>
        <v>42068.643749999996</v>
      </c>
      <c r="T1046" s="12">
        <f t="shared" si="117"/>
        <v>42011.717604166661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2.66</v>
      </c>
      <c r="P1047" s="8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4">
        <f t="shared" si="116"/>
        <v>41874.666087962956</v>
      </c>
      <c r="T1047" s="12">
        <f t="shared" si="117"/>
        <v>41844.666087962956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 s="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4">
        <f t="shared" si="116"/>
        <v>42364.643055555549</v>
      </c>
      <c r="T1048" s="12">
        <f t="shared" si="117"/>
        <v>42319.643055555549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0.05</v>
      </c>
      <c r="P1049" s="8">
        <f t="shared" si="113"/>
        <v>1</v>
      </c>
      <c r="Q1049" t="str">
        <f t="shared" si="114"/>
        <v>journalism</v>
      </c>
      <c r="R1049" t="str">
        <f t="shared" si="115"/>
        <v>audio</v>
      </c>
      <c r="S1049" s="14">
        <f t="shared" si="116"/>
        <v>41948.65179398148</v>
      </c>
      <c r="T1049" s="12">
        <f t="shared" si="117"/>
        <v>41918.610127314816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1.4133333333333333</v>
      </c>
      <c r="P1050" s="8">
        <f t="shared" si="113"/>
        <v>53</v>
      </c>
      <c r="Q1050" t="str">
        <f t="shared" si="114"/>
        <v>journalism</v>
      </c>
      <c r="R1050" t="str">
        <f t="shared" si="115"/>
        <v>audio</v>
      </c>
      <c r="S1050" s="14">
        <f t="shared" si="116"/>
        <v>42637.844780092586</v>
      </c>
      <c r="T1050" s="12">
        <f t="shared" si="117"/>
        <v>42597.844780092586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 s="8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4">
        <f t="shared" si="116"/>
        <v>42412.222743055558</v>
      </c>
      <c r="T1051" s="12">
        <f t="shared" si="117"/>
        <v>42382.222743055558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 s="8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4">
        <f t="shared" si="116"/>
        <v>42261.588854166665</v>
      </c>
      <c r="T1052" s="12">
        <f t="shared" si="117"/>
        <v>42231.588854166665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 s="8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4">
        <f t="shared" si="116"/>
        <v>41877.805844907409</v>
      </c>
      <c r="T1053" s="12">
        <f t="shared" si="117"/>
        <v>41849.805844907409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 s="8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4">
        <f t="shared" si="116"/>
        <v>42527.631249999999</v>
      </c>
      <c r="T1054" s="12">
        <f t="shared" si="117"/>
        <v>42483.589062499996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1</v>
      </c>
      <c r="P1055" s="8">
        <f t="shared" si="113"/>
        <v>15</v>
      </c>
      <c r="Q1055" t="str">
        <f t="shared" si="114"/>
        <v>journalism</v>
      </c>
      <c r="R1055" t="str">
        <f t="shared" si="115"/>
        <v>audio</v>
      </c>
      <c r="S1055" s="14">
        <f t="shared" si="116"/>
        <v>42799.964490740742</v>
      </c>
      <c r="T1055" s="12">
        <f t="shared" si="117"/>
        <v>42774.964490740742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 s="8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4">
        <f t="shared" si="116"/>
        <v>41861.708333333328</v>
      </c>
      <c r="T1056" s="12">
        <f t="shared" si="117"/>
        <v>41831.643506944441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 s="8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4">
        <f t="shared" si="116"/>
        <v>42436.784085648142</v>
      </c>
      <c r="T1057" s="12">
        <f t="shared" si="117"/>
        <v>42406.784085648142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 s="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4">
        <f t="shared" si="116"/>
        <v>42118.469641203701</v>
      </c>
      <c r="T1058" s="12">
        <f t="shared" si="117"/>
        <v>42058.511307870365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 s="8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4">
        <f t="shared" si="116"/>
        <v>42708.704664351848</v>
      </c>
      <c r="T1059" s="12">
        <f t="shared" si="117"/>
        <v>42678.662997685184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 s="8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4">
        <f t="shared" si="116"/>
        <v>42088.791666666664</v>
      </c>
      <c r="T1060" s="12">
        <f t="shared" si="117"/>
        <v>42047.692627314813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 s="8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4">
        <f t="shared" si="116"/>
        <v>42076.54</v>
      </c>
      <c r="T1061" s="12">
        <f t="shared" si="117"/>
        <v>42046.581666666665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1</v>
      </c>
      <c r="P1062" s="8">
        <f t="shared" si="113"/>
        <v>50</v>
      </c>
      <c r="Q1062" t="str">
        <f t="shared" si="114"/>
        <v>journalism</v>
      </c>
      <c r="R1062" t="str">
        <f t="shared" si="115"/>
        <v>audio</v>
      </c>
      <c r="S1062" s="14">
        <f t="shared" si="116"/>
        <v>42109.704780092587</v>
      </c>
      <c r="T1062" s="12">
        <f t="shared" si="117"/>
        <v>42079.704780092587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 s="8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4">
        <f t="shared" si="116"/>
        <v>42491.833333333336</v>
      </c>
      <c r="T1063" s="12">
        <f t="shared" si="117"/>
        <v>42432.068379629629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95.477386934673362</v>
      </c>
      <c r="P1064" s="8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4">
        <f t="shared" si="116"/>
        <v>42563.598854166667</v>
      </c>
      <c r="T1064" s="12">
        <f t="shared" si="117"/>
        <v>42556.598854166667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 s="8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4">
        <f t="shared" si="116"/>
        <v>42612.822476851848</v>
      </c>
      <c r="T1065" s="12">
        <f t="shared" si="117"/>
        <v>42582.822476851848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8.974444444444444</v>
      </c>
      <c r="P1066" s="8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4">
        <f t="shared" si="116"/>
        <v>41462.019710648143</v>
      </c>
      <c r="T1066" s="12">
        <f t="shared" si="117"/>
        <v>41417.019710648143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2.7</v>
      </c>
      <c r="P1067" s="8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4">
        <f t="shared" si="116"/>
        <v>41689.172708333332</v>
      </c>
      <c r="T1067" s="12">
        <f t="shared" si="117"/>
        <v>41661.172708333332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3.3673333333333333</v>
      </c>
      <c r="P1068" s="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4">
        <f t="shared" si="116"/>
        <v>41490.754421296289</v>
      </c>
      <c r="T1068" s="12">
        <f t="shared" si="117"/>
        <v>41445.754421296289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26</v>
      </c>
      <c r="P1069" s="8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4">
        <f t="shared" si="116"/>
        <v>41629.647349537037</v>
      </c>
      <c r="T1069" s="12">
        <f t="shared" si="117"/>
        <v>41599.647349537037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0.15</v>
      </c>
      <c r="P1070" s="8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4">
        <f t="shared" si="116"/>
        <v>42470.121111111112</v>
      </c>
      <c r="T1070" s="12">
        <f t="shared" si="117"/>
        <v>42440.162777777776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38.636363636363633</v>
      </c>
      <c r="P1071" s="8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4">
        <f t="shared" si="116"/>
        <v>41604.06318287037</v>
      </c>
      <c r="T1071" s="12">
        <f t="shared" si="117"/>
        <v>41572.021516203698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0.7</v>
      </c>
      <c r="P1072" s="8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4">
        <f t="shared" si="116"/>
        <v>41182.803495370368</v>
      </c>
      <c r="T1072" s="12">
        <f t="shared" si="117"/>
        <v>41162.803495370368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 s="8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4">
        <f t="shared" si="116"/>
        <v>42325.586724537039</v>
      </c>
      <c r="T1073" s="12">
        <f t="shared" si="117"/>
        <v>42295.545057870368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6.8000000000000005E-2</v>
      </c>
      <c r="P1074" s="8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4">
        <f t="shared" si="116"/>
        <v>41675.623807870368</v>
      </c>
      <c r="T1074" s="12">
        <f t="shared" si="117"/>
        <v>41645.623807870368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1.3333333333333333</v>
      </c>
      <c r="P1075" s="8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4">
        <f t="shared" si="116"/>
        <v>40832.756261574068</v>
      </c>
      <c r="T1075" s="12">
        <f t="shared" si="117"/>
        <v>40802.756261574068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6.3092592592592593</v>
      </c>
      <c r="P1076" s="8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4">
        <f t="shared" si="116"/>
        <v>41642.964641203704</v>
      </c>
      <c r="T1076" s="12">
        <f t="shared" si="117"/>
        <v>41612.964641203704</v>
      </c>
      <c r="U1076">
        <f t="shared" si="118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4.5</v>
      </c>
      <c r="P1077" s="8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4">
        <f t="shared" si="116"/>
        <v>41035.695787037032</v>
      </c>
      <c r="T1077" s="12">
        <f t="shared" si="117"/>
        <v>41005.695787037032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62.765333333333331</v>
      </c>
      <c r="P1078" s="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4">
        <f t="shared" si="116"/>
        <v>41893.169560185182</v>
      </c>
      <c r="T1078" s="12">
        <f t="shared" si="117"/>
        <v>41838.169560185182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29.376000000000001</v>
      </c>
      <c r="P1079" s="8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4">
        <f t="shared" si="116"/>
        <v>42382.958460648144</v>
      </c>
      <c r="T1079" s="12">
        <f t="shared" si="117"/>
        <v>42352.958460648144</v>
      </c>
      <c r="U1079">
        <f t="shared" si="118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7.5</v>
      </c>
      <c r="P1080" s="8">
        <f t="shared" si="113"/>
        <v>9</v>
      </c>
      <c r="Q1080" t="str">
        <f t="shared" si="114"/>
        <v>games</v>
      </c>
      <c r="R1080" t="str">
        <f t="shared" si="115"/>
        <v>video games</v>
      </c>
      <c r="S1080" s="14">
        <f t="shared" si="116"/>
        <v>40745.987511574072</v>
      </c>
      <c r="T1080" s="12">
        <f t="shared" si="117"/>
        <v>40700.987511574072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2.6076923076923078</v>
      </c>
      <c r="P1081" s="8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4">
        <f t="shared" si="116"/>
        <v>42504.358055555553</v>
      </c>
      <c r="T1081" s="12">
        <f t="shared" si="117"/>
        <v>42479.358055555553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9.1050000000000004</v>
      </c>
      <c r="P1082" s="8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4">
        <f t="shared" si="116"/>
        <v>41769.929780092592</v>
      </c>
      <c r="T1082" s="12">
        <f t="shared" si="117"/>
        <v>41739.929780092592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1.7647058823529412E-2</v>
      </c>
      <c r="P1083" s="8">
        <f t="shared" si="113"/>
        <v>3</v>
      </c>
      <c r="Q1083" t="str">
        <f t="shared" si="114"/>
        <v>games</v>
      </c>
      <c r="R1083" t="str">
        <f t="shared" si="115"/>
        <v>video games</v>
      </c>
      <c r="S1083" s="14">
        <f t="shared" si="116"/>
        <v>42032.718657407408</v>
      </c>
      <c r="T1083" s="12">
        <f t="shared" si="117"/>
        <v>42002.718657407408</v>
      </c>
      <c r="U1083">
        <f t="shared" si="118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0.56000000000000005</v>
      </c>
      <c r="P1084" s="8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4">
        <f t="shared" si="116"/>
        <v>41131.697777777772</v>
      </c>
      <c r="T1084" s="12">
        <f t="shared" si="117"/>
        <v>41101.697777777772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0.82</v>
      </c>
      <c r="P1085" s="8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4">
        <f t="shared" si="116"/>
        <v>41853.451192129629</v>
      </c>
      <c r="T1085" s="12">
        <f t="shared" si="117"/>
        <v>41793.451192129629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 s="8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4">
        <f t="shared" si="116"/>
        <v>41859.703749999993</v>
      </c>
      <c r="T1086" s="12">
        <f t="shared" si="117"/>
        <v>41829.703749999993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3.42</v>
      </c>
      <c r="P1087" s="8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4">
        <f t="shared" si="116"/>
        <v>42443.421006944445</v>
      </c>
      <c r="T1087" s="12">
        <f t="shared" si="117"/>
        <v>42413.462673611109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8.3333333333333329E-2</v>
      </c>
      <c r="P1088" s="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4">
        <f t="shared" si="116"/>
        <v>41875.658460648148</v>
      </c>
      <c r="T1088" s="12">
        <f t="shared" si="117"/>
        <v>41845.658460648148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 s="8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4">
        <f t="shared" si="116"/>
        <v>41805.505636574067</v>
      </c>
      <c r="T1089" s="12">
        <f t="shared" si="117"/>
        <v>41775.505636574067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12"/>
        <v>14.182977777777777</v>
      </c>
      <c r="P1090" s="8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4">
        <f t="shared" si="116"/>
        <v>41753.591053240736</v>
      </c>
      <c r="T1090" s="12">
        <f t="shared" si="117"/>
        <v>41723.591053240736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9">E1091*100/D1091</f>
        <v>7.8266666666666671</v>
      </c>
      <c r="P1091" s="8">
        <f t="shared" ref="P1091:P1154" si="120">E1091/L1091</f>
        <v>23.959183673469386</v>
      </c>
      <c r="Q1091" t="str">
        <f t="shared" ref="Q1091:Q1154" si="121">MID(N1091,1,FIND("/",N1091) - 1)</f>
        <v>games</v>
      </c>
      <c r="R1091" t="str">
        <f t="shared" ref="R1091:R1154" si="122">MID(N1091,FIND("/",N1091)+1,LEN(N1091) -FIND("/",N1091))</f>
        <v>video games</v>
      </c>
      <c r="S1091" s="14">
        <f t="shared" ref="S1091:S1154" si="123">(I1091/86400)+25569+(-5/24)</f>
        <v>42180.981192129628</v>
      </c>
      <c r="T1091" s="12">
        <f t="shared" ref="T1091:T1154" si="124">(J1091/86400)+25569+(-5/24)</f>
        <v>42150.981192129628</v>
      </c>
      <c r="U1091">
        <f t="shared" ref="U1091:U1154" si="125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3.8464497269020695E-2</v>
      </c>
      <c r="P1092" s="8">
        <f t="shared" si="120"/>
        <v>5</v>
      </c>
      <c r="Q1092" t="str">
        <f t="shared" si="121"/>
        <v>games</v>
      </c>
      <c r="R1092" t="str">
        <f t="shared" si="122"/>
        <v>video games</v>
      </c>
      <c r="S1092" s="14">
        <f t="shared" si="123"/>
        <v>42152.977465277778</v>
      </c>
      <c r="T1092" s="12">
        <f t="shared" si="124"/>
        <v>42122.977465277778</v>
      </c>
      <c r="U1092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12.5</v>
      </c>
      <c r="P1093" s="8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4">
        <f t="shared" si="123"/>
        <v>42470.570277777777</v>
      </c>
      <c r="T1093" s="12">
        <f t="shared" si="124"/>
        <v>42440.611944444441</v>
      </c>
      <c r="U1093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1.05</v>
      </c>
      <c r="P1094" s="8">
        <f t="shared" si="120"/>
        <v>3</v>
      </c>
      <c r="Q1094" t="str">
        <f t="shared" si="121"/>
        <v>games</v>
      </c>
      <c r="R1094" t="str">
        <f t="shared" si="122"/>
        <v>video games</v>
      </c>
      <c r="S1094" s="14">
        <f t="shared" si="123"/>
        <v>41279.817569444444</v>
      </c>
      <c r="T1094" s="12">
        <f t="shared" si="124"/>
        <v>41249.817569444444</v>
      </c>
      <c r="U1094">
        <f t="shared" si="125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14.083333333333334</v>
      </c>
      <c r="P1095" s="8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4">
        <f t="shared" si="123"/>
        <v>42411.765474537031</v>
      </c>
      <c r="T1095" s="12">
        <f t="shared" si="124"/>
        <v>42396.765474537031</v>
      </c>
      <c r="U1095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18.300055555555556</v>
      </c>
      <c r="P1096" s="8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4">
        <f t="shared" si="123"/>
        <v>40825.505011574074</v>
      </c>
      <c r="T1096" s="12">
        <f t="shared" si="124"/>
        <v>40795.505011574074</v>
      </c>
      <c r="U1096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5.0347999999999997</v>
      </c>
      <c r="P1097" s="8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4">
        <f t="shared" si="123"/>
        <v>41516.328935185185</v>
      </c>
      <c r="T1097" s="12">
        <f t="shared" si="124"/>
        <v>41486.328935185185</v>
      </c>
      <c r="U1097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17.933333333333334</v>
      </c>
      <c r="P1098" s="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4">
        <f t="shared" si="123"/>
        <v>41915.9375</v>
      </c>
      <c r="T1098" s="12">
        <f t="shared" si="124"/>
        <v>41885.309652777774</v>
      </c>
      <c r="U1098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4.7E-2</v>
      </c>
      <c r="P1099" s="8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4">
        <f t="shared" si="123"/>
        <v>41700.584224537037</v>
      </c>
      <c r="T1099" s="12">
        <f t="shared" si="124"/>
        <v>41660.584224537037</v>
      </c>
      <c r="U1099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7.2119999999999997</v>
      </c>
      <c r="P1100" s="8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4">
        <f t="shared" si="123"/>
        <v>41742.554340277777</v>
      </c>
      <c r="T1100" s="12">
        <f t="shared" si="124"/>
        <v>41712.554340277777</v>
      </c>
      <c r="U1100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0.5</v>
      </c>
      <c r="P1101" s="8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4">
        <f t="shared" si="123"/>
        <v>42137.628101851849</v>
      </c>
      <c r="T1101" s="12">
        <f t="shared" si="124"/>
        <v>42107.628101851849</v>
      </c>
      <c r="U1101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2.5</v>
      </c>
      <c r="P1102" s="8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4">
        <f t="shared" si="123"/>
        <v>42413.902442129627</v>
      </c>
      <c r="T1102" s="12">
        <f t="shared" si="124"/>
        <v>42383.902442129627</v>
      </c>
      <c r="U1102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4.1000000000000002E-2</v>
      </c>
      <c r="P1103" s="8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4">
        <f t="shared" si="123"/>
        <v>42565.549999999996</v>
      </c>
      <c r="T1103" s="12">
        <f t="shared" si="124"/>
        <v>42538.564097222225</v>
      </c>
      <c r="U1103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5.3125</v>
      </c>
      <c r="P1104" s="8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4">
        <f t="shared" si="123"/>
        <v>41617.040972222218</v>
      </c>
      <c r="T1104" s="12">
        <f t="shared" si="124"/>
        <v>41576.837094907409</v>
      </c>
      <c r="U1104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1.62</v>
      </c>
      <c r="P1105" s="8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4">
        <f t="shared" si="123"/>
        <v>42539.013773148145</v>
      </c>
      <c r="T1105" s="12">
        <f t="shared" si="124"/>
        <v>42479.013773148145</v>
      </c>
      <c r="U1105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4.9516666666666671</v>
      </c>
      <c r="P1106" s="8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4">
        <f t="shared" si="123"/>
        <v>41801.201631944445</v>
      </c>
      <c r="T1106" s="12">
        <f t="shared" si="124"/>
        <v>41771.201631944445</v>
      </c>
      <c r="U1106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0.159</v>
      </c>
      <c r="P1107" s="8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4">
        <f t="shared" si="123"/>
        <v>41721.885729166665</v>
      </c>
      <c r="T1107" s="12">
        <f t="shared" si="124"/>
        <v>41691.927395833329</v>
      </c>
      <c r="U1107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41.25</v>
      </c>
      <c r="P1108" s="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4">
        <f t="shared" si="123"/>
        <v>41003.490451388883</v>
      </c>
      <c r="T1108" s="12">
        <f t="shared" si="124"/>
        <v>40973.532118055555</v>
      </c>
      <c r="U1108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 s="8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4">
        <f t="shared" si="123"/>
        <v>41843.653055555551</v>
      </c>
      <c r="T1109" s="12">
        <f t="shared" si="124"/>
        <v>41813.653055555551</v>
      </c>
      <c r="U1109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2.93</v>
      </c>
      <c r="P1110" s="8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4">
        <f t="shared" si="123"/>
        <v>41012.386979166666</v>
      </c>
      <c r="T1110" s="12">
        <f t="shared" si="124"/>
        <v>40952.42864583333</v>
      </c>
      <c r="U1110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0.45</v>
      </c>
      <c r="P1111" s="8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4">
        <f t="shared" si="123"/>
        <v>42692.5855324074</v>
      </c>
      <c r="T1111" s="12">
        <f t="shared" si="124"/>
        <v>42662.543865740743</v>
      </c>
      <c r="U1111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0.51</v>
      </c>
      <c r="P1112" s="8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4">
        <f t="shared" si="123"/>
        <v>41250.72479166666</v>
      </c>
      <c r="T1112" s="12">
        <f t="shared" si="124"/>
        <v>41220.72479166666</v>
      </c>
      <c r="U1112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0.04</v>
      </c>
      <c r="P1113" s="8">
        <f t="shared" si="120"/>
        <v>1</v>
      </c>
      <c r="Q1113" t="str">
        <f t="shared" si="121"/>
        <v>games</v>
      </c>
      <c r="R1113" t="str">
        <f t="shared" si="122"/>
        <v>video games</v>
      </c>
      <c r="S1113" s="14">
        <f t="shared" si="123"/>
        <v>42376.995254629626</v>
      </c>
      <c r="T1113" s="12">
        <f t="shared" si="124"/>
        <v>42346.995254629626</v>
      </c>
      <c r="U1113">
        <f t="shared" si="125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35.537409090909094</v>
      </c>
      <c r="P1114" s="8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4">
        <f t="shared" si="123"/>
        <v>42023.145833333336</v>
      </c>
      <c r="T1114" s="12">
        <f t="shared" si="124"/>
        <v>41963.551053240742</v>
      </c>
      <c r="U1114">
        <f t="shared" si="125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0.5</v>
      </c>
      <c r="P1115" s="8">
        <f t="shared" si="120"/>
        <v>5</v>
      </c>
      <c r="Q1115" t="str">
        <f t="shared" si="121"/>
        <v>games</v>
      </c>
      <c r="R1115" t="str">
        <f t="shared" si="122"/>
        <v>video games</v>
      </c>
      <c r="S1115" s="14">
        <f t="shared" si="123"/>
        <v>41865.768749999996</v>
      </c>
      <c r="T1115" s="12">
        <f t="shared" si="124"/>
        <v>41835.768749999996</v>
      </c>
      <c r="U1115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0.16666666666666666</v>
      </c>
      <c r="P1116" s="8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4">
        <f t="shared" si="123"/>
        <v>41556.13758101852</v>
      </c>
      <c r="T1116" s="12">
        <f t="shared" si="124"/>
        <v>41526.13758101852</v>
      </c>
      <c r="U1116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0.13250000000000001</v>
      </c>
      <c r="P1117" s="8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4">
        <f t="shared" si="123"/>
        <v>42459.445543981477</v>
      </c>
      <c r="T1117" s="12">
        <f t="shared" si="124"/>
        <v>42429.487210648142</v>
      </c>
      <c r="U1117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3.5704E-2</v>
      </c>
      <c r="P1118" s="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4">
        <f t="shared" si="123"/>
        <v>41069.638981481483</v>
      </c>
      <c r="T1118" s="12">
        <f t="shared" si="124"/>
        <v>41009.638981481483</v>
      </c>
      <c r="U1118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8.3000000000000007</v>
      </c>
      <c r="P1119" s="8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4">
        <f t="shared" si="123"/>
        <v>42363.390196759261</v>
      </c>
      <c r="T1119" s="12">
        <f t="shared" si="124"/>
        <v>42333.390196759261</v>
      </c>
      <c r="U1119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2.4222222222222221</v>
      </c>
      <c r="P1120" s="8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4">
        <f t="shared" si="123"/>
        <v>41733.91642361111</v>
      </c>
      <c r="T1120" s="12">
        <f t="shared" si="124"/>
        <v>41703.958090277774</v>
      </c>
      <c r="U1120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0.23809523809523808</v>
      </c>
      <c r="P1121" s="8">
        <f t="shared" si="120"/>
        <v>5</v>
      </c>
      <c r="Q1121" t="str">
        <f t="shared" si="121"/>
        <v>games</v>
      </c>
      <c r="R1121" t="str">
        <f t="shared" si="122"/>
        <v>video games</v>
      </c>
      <c r="S1121" s="14">
        <f t="shared" si="123"/>
        <v>41735.584074074075</v>
      </c>
      <c r="T1121" s="12">
        <f t="shared" si="124"/>
        <v>41722.584074074075</v>
      </c>
      <c r="U1121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 s="8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4">
        <f t="shared" si="123"/>
        <v>40844.664351851847</v>
      </c>
      <c r="T1122" s="12">
        <f t="shared" si="124"/>
        <v>40799.664351851847</v>
      </c>
      <c r="U1122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1.1599999999999999E-2</v>
      </c>
      <c r="P1123" s="8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4">
        <f t="shared" si="123"/>
        <v>42442.684212962959</v>
      </c>
      <c r="T1123" s="12">
        <f t="shared" si="124"/>
        <v>42412.72587962963</v>
      </c>
      <c r="U1123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 s="8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4">
        <f t="shared" si="123"/>
        <v>41424.495659722219</v>
      </c>
      <c r="T1124" s="12">
        <f t="shared" si="124"/>
        <v>41410.495659722219</v>
      </c>
      <c r="U1124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0.22</v>
      </c>
      <c r="P1125" s="8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4">
        <f t="shared" si="123"/>
        <v>41748.315370370365</v>
      </c>
      <c r="T1125" s="12">
        <f t="shared" si="124"/>
        <v>41718.315370370365</v>
      </c>
      <c r="U1125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0.47222222222222221</v>
      </c>
      <c r="P1126" s="8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4">
        <f t="shared" si="123"/>
        <v>42124.458923611113</v>
      </c>
      <c r="T1126" s="12">
        <f t="shared" si="124"/>
        <v>42094.458923611113</v>
      </c>
      <c r="U1126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 s="8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4">
        <f t="shared" si="123"/>
        <v>42272.415856481479</v>
      </c>
      <c r="T1127" s="12">
        <f t="shared" si="124"/>
        <v>42212.415856481479</v>
      </c>
      <c r="U1127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0.5</v>
      </c>
      <c r="P1128" s="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4">
        <f t="shared" si="123"/>
        <v>42565.119143518517</v>
      </c>
      <c r="T1128" s="12">
        <f t="shared" si="124"/>
        <v>42535.119143518517</v>
      </c>
      <c r="U1128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1.6714285714285715</v>
      </c>
      <c r="P1129" s="8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4">
        <f t="shared" si="123"/>
        <v>41957.687499999993</v>
      </c>
      <c r="T1129" s="12">
        <f t="shared" si="124"/>
        <v>41926.645833333328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0.1</v>
      </c>
      <c r="P1130" s="8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4">
        <f t="shared" si="123"/>
        <v>41858.441168981481</v>
      </c>
      <c r="T1130" s="12">
        <f t="shared" si="124"/>
        <v>41828.441168981481</v>
      </c>
      <c r="U1130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0.105</v>
      </c>
      <c r="P1131" s="8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4">
        <f t="shared" si="123"/>
        <v>42526.056631944441</v>
      </c>
      <c r="T1131" s="12">
        <f t="shared" si="124"/>
        <v>42496.056631944441</v>
      </c>
      <c r="U1131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0.22</v>
      </c>
      <c r="P1132" s="8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4">
        <f t="shared" si="123"/>
        <v>41968.829861111109</v>
      </c>
      <c r="T1132" s="12">
        <f t="shared" si="124"/>
        <v>41908.788194444445</v>
      </c>
      <c r="U1132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 s="8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4">
        <f t="shared" si="123"/>
        <v>42362.699861111112</v>
      </c>
      <c r="T1133" s="12">
        <f t="shared" si="124"/>
        <v>42332.699861111112</v>
      </c>
      <c r="U1133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14.38</v>
      </c>
      <c r="P1134" s="8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4">
        <f t="shared" si="123"/>
        <v>42735.907071759262</v>
      </c>
      <c r="T1134" s="12">
        <f t="shared" si="124"/>
        <v>42705.907071759262</v>
      </c>
      <c r="U1134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0.66666666666666663</v>
      </c>
      <c r="P1135" s="8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4">
        <f t="shared" si="123"/>
        <v>41851.198854166665</v>
      </c>
      <c r="T1135" s="12">
        <f t="shared" si="124"/>
        <v>41821.198854166665</v>
      </c>
      <c r="U1135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4.0000000000000001E-3</v>
      </c>
      <c r="P1136" s="8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4">
        <f t="shared" si="123"/>
        <v>41971.981249999997</v>
      </c>
      <c r="T1136" s="12">
        <f t="shared" si="124"/>
        <v>41958.07671296296</v>
      </c>
      <c r="U1136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5</v>
      </c>
      <c r="P1137" s="8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4">
        <f t="shared" si="123"/>
        <v>42588.781180555554</v>
      </c>
      <c r="T1137" s="12">
        <f t="shared" si="124"/>
        <v>42558.781180555554</v>
      </c>
      <c r="U1137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6.4439140811455848</v>
      </c>
      <c r="P1138" s="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4">
        <f t="shared" si="123"/>
        <v>42357.46329861111</v>
      </c>
      <c r="T1138" s="12">
        <f t="shared" si="124"/>
        <v>42327.46329861111</v>
      </c>
      <c r="U1138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39.5</v>
      </c>
      <c r="P1139" s="8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4">
        <f t="shared" si="123"/>
        <v>42483.611354166664</v>
      </c>
      <c r="T1139" s="12">
        <f t="shared" si="124"/>
        <v>42453.611354166664</v>
      </c>
      <c r="U1139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0.35714285714285715</v>
      </c>
      <c r="P1140" s="8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4">
        <f t="shared" si="123"/>
        <v>42756.698275462964</v>
      </c>
      <c r="T1140" s="12">
        <f t="shared" si="124"/>
        <v>42736.698275462964</v>
      </c>
      <c r="U1140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6.25E-2</v>
      </c>
      <c r="P1141" s="8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4">
        <f t="shared" si="123"/>
        <v>42005.139189814814</v>
      </c>
      <c r="T1141" s="12">
        <f t="shared" si="124"/>
        <v>41975.139189814814</v>
      </c>
      <c r="U1141">
        <f t="shared" si="125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 s="8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4">
        <f t="shared" si="123"/>
        <v>42222.253715277773</v>
      </c>
      <c r="T1142" s="12">
        <f t="shared" si="124"/>
        <v>42192.253715277773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 s="8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4">
        <f t="shared" si="123"/>
        <v>42194.491319444445</v>
      </c>
      <c r="T1143" s="12">
        <f t="shared" si="124"/>
        <v>42164.491319444445</v>
      </c>
      <c r="U1143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 s="8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4">
        <f t="shared" si="123"/>
        <v>42051.797766203701</v>
      </c>
      <c r="T1144" s="12">
        <f t="shared" si="124"/>
        <v>42021.797766203701</v>
      </c>
      <c r="U1144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0.41333333333333333</v>
      </c>
      <c r="P1145" s="8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4">
        <f t="shared" si="123"/>
        <v>42354.985254629624</v>
      </c>
      <c r="T1145" s="12">
        <f t="shared" si="124"/>
        <v>42324.985254629624</v>
      </c>
      <c r="U1145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 s="8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4">
        <f t="shared" si="123"/>
        <v>42122.973611111105</v>
      </c>
      <c r="T1146" s="12">
        <f t="shared" si="124"/>
        <v>42092.973611111105</v>
      </c>
      <c r="U1146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0.125</v>
      </c>
      <c r="P1147" s="8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4">
        <f t="shared" si="123"/>
        <v>41914.539259259254</v>
      </c>
      <c r="T1147" s="12">
        <f t="shared" si="124"/>
        <v>41854.539259259254</v>
      </c>
      <c r="U1147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8.8333333333333339</v>
      </c>
      <c r="P1148" s="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4">
        <f t="shared" si="123"/>
        <v>41761.745057870365</v>
      </c>
      <c r="T1148" s="12">
        <f t="shared" si="124"/>
        <v>41723.745057870365</v>
      </c>
      <c r="U1148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 s="8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4">
        <f t="shared" si="123"/>
        <v>41931.763692129629</v>
      </c>
      <c r="T1149" s="12">
        <f t="shared" si="124"/>
        <v>41871.763692129629</v>
      </c>
      <c r="U1149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0.48666666666666669</v>
      </c>
      <c r="P1150" s="8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4">
        <f t="shared" si="123"/>
        <v>42705.00440972222</v>
      </c>
      <c r="T1150" s="12">
        <f t="shared" si="124"/>
        <v>42674.962743055548</v>
      </c>
      <c r="U1150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0.15</v>
      </c>
      <c r="P1151" s="8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4">
        <f t="shared" si="123"/>
        <v>42537.501921296294</v>
      </c>
      <c r="T1151" s="12">
        <f t="shared" si="124"/>
        <v>42507.501921296294</v>
      </c>
      <c r="U1151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10.08</v>
      </c>
      <c r="P1152" s="8">
        <f t="shared" si="120"/>
        <v>42</v>
      </c>
      <c r="Q1152" t="str">
        <f t="shared" si="121"/>
        <v>food</v>
      </c>
      <c r="R1152" t="str">
        <f t="shared" si="122"/>
        <v>food trucks</v>
      </c>
      <c r="S1152" s="14">
        <f t="shared" si="123"/>
        <v>42377.74623842592</v>
      </c>
      <c r="T1152" s="12">
        <f t="shared" si="124"/>
        <v>42317.74623842592</v>
      </c>
      <c r="U1152">
        <f t="shared" si="125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 s="8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4">
        <f t="shared" si="123"/>
        <v>42253.894247685188</v>
      </c>
      <c r="T1153" s="12">
        <f t="shared" si="124"/>
        <v>42223.894247685188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9"/>
        <v>5.6937499999999996</v>
      </c>
      <c r="P1154" s="8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4">
        <f t="shared" si="123"/>
        <v>42139.501296296294</v>
      </c>
      <c r="T1154" s="12">
        <f t="shared" si="124"/>
        <v>42109.501296296294</v>
      </c>
      <c r="U1154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6">E1155*100/D1155</f>
        <v>0.625</v>
      </c>
      <c r="P1155" s="8">
        <f t="shared" ref="P1155:P1218" si="127">E1155/L1155</f>
        <v>50</v>
      </c>
      <c r="Q1155" t="str">
        <f t="shared" ref="Q1155:Q1218" si="128">MID(N1155,1,FIND("/",N1155) - 1)</f>
        <v>food</v>
      </c>
      <c r="R1155" t="str">
        <f t="shared" ref="R1155:R1218" si="129">MID(N1155,FIND("/",N1155)+1,LEN(N1155) -FIND("/",N1155))</f>
        <v>food trucks</v>
      </c>
      <c r="S1155" s="14">
        <f t="shared" ref="S1155:S1218" si="130">(I1155/86400)+25569+(-5/24)</f>
        <v>42173.505844907406</v>
      </c>
      <c r="T1155" s="12">
        <f t="shared" ref="T1155:T1218" si="131">(J1155/86400)+25569+(-5/24)</f>
        <v>42143.505844907406</v>
      </c>
      <c r="U1155">
        <f t="shared" ref="U1155:U1218" si="132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6.5</v>
      </c>
      <c r="P1156" s="8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4">
        <f t="shared" si="130"/>
        <v>42252.900532407402</v>
      </c>
      <c r="T1156" s="12">
        <f t="shared" si="131"/>
        <v>42222.900532407402</v>
      </c>
      <c r="U1156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0.752</v>
      </c>
      <c r="P1157" s="8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4">
        <f t="shared" si="130"/>
        <v>41865.555648148147</v>
      </c>
      <c r="T1157" s="12">
        <f t="shared" si="131"/>
        <v>41835.555648148147</v>
      </c>
      <c r="U1157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 s="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4">
        <f t="shared" si="130"/>
        <v>42058.862986111104</v>
      </c>
      <c r="T1158" s="12">
        <f t="shared" si="131"/>
        <v>42028.862986111104</v>
      </c>
      <c r="U1158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1.51</v>
      </c>
      <c r="P1159" s="8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4">
        <f t="shared" si="130"/>
        <v>41978.46157407407</v>
      </c>
      <c r="T1159" s="12">
        <f t="shared" si="131"/>
        <v>41918.419907407406</v>
      </c>
      <c r="U1159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0.46666666666666667</v>
      </c>
      <c r="P1160" s="8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4">
        <f t="shared" si="130"/>
        <v>41981.883425925924</v>
      </c>
      <c r="T1160" s="12">
        <f t="shared" si="131"/>
        <v>41951.883425925924</v>
      </c>
      <c r="U1160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 s="8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4">
        <f t="shared" si="130"/>
        <v>42185.447916666664</v>
      </c>
      <c r="T1161" s="12">
        <f t="shared" si="131"/>
        <v>42154.518113425926</v>
      </c>
      <c r="U1161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3.85</v>
      </c>
      <c r="P1162" s="8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4">
        <f t="shared" si="130"/>
        <v>42090.904930555553</v>
      </c>
      <c r="T1162" s="12">
        <f t="shared" si="131"/>
        <v>42060.946597222217</v>
      </c>
      <c r="U1162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 s="8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4">
        <f t="shared" si="130"/>
        <v>42143.421168981477</v>
      </c>
      <c r="T1163" s="12">
        <f t="shared" si="131"/>
        <v>42122.421168981477</v>
      </c>
      <c r="U1163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5.8333333333333334E-2</v>
      </c>
      <c r="P1164" s="8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4">
        <f t="shared" si="130"/>
        <v>41907.475277777776</v>
      </c>
      <c r="T1164" s="12">
        <f t="shared" si="131"/>
        <v>41876.475277777776</v>
      </c>
      <c r="U1164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 s="8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4">
        <f t="shared" si="130"/>
        <v>41860.515277777777</v>
      </c>
      <c r="T1165" s="12">
        <f t="shared" si="131"/>
        <v>41830.515277777777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 s="8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4">
        <f t="shared" si="130"/>
        <v>42539.51599537037</v>
      </c>
      <c r="T1166" s="12">
        <f t="shared" si="131"/>
        <v>42509.51599537037</v>
      </c>
      <c r="U1166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20.704999999999998</v>
      </c>
      <c r="P1167" s="8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4">
        <f t="shared" si="130"/>
        <v>41826.00613425926</v>
      </c>
      <c r="T1167" s="12">
        <f t="shared" si="131"/>
        <v>41792.00613425926</v>
      </c>
      <c r="U1167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19.14</v>
      </c>
      <c r="P1168" s="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4">
        <f t="shared" si="130"/>
        <v>42180.958333333336</v>
      </c>
      <c r="T1168" s="12">
        <f t="shared" si="131"/>
        <v>42150.277106481481</v>
      </c>
      <c r="U1168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1.6316666666666666</v>
      </c>
      <c r="P1169" s="8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4">
        <f t="shared" si="130"/>
        <v>41894.526562499996</v>
      </c>
      <c r="T1169" s="12">
        <f t="shared" si="131"/>
        <v>41863.526562499996</v>
      </c>
      <c r="U1169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5.666666666666667</v>
      </c>
      <c r="P1170" s="8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4">
        <f t="shared" si="130"/>
        <v>42634.845659722218</v>
      </c>
      <c r="T1170" s="12">
        <f t="shared" si="131"/>
        <v>42604.845659722218</v>
      </c>
      <c r="U1170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0.17</v>
      </c>
      <c r="P1171" s="8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4">
        <f t="shared" si="130"/>
        <v>42057.145405092589</v>
      </c>
      <c r="T1171" s="12">
        <f t="shared" si="131"/>
        <v>42027.145405092589</v>
      </c>
      <c r="U1171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0.4</v>
      </c>
      <c r="P1172" s="8">
        <f t="shared" si="127"/>
        <v>50</v>
      </c>
      <c r="Q1172" t="str">
        <f t="shared" si="128"/>
        <v>food</v>
      </c>
      <c r="R1172" t="str">
        <f t="shared" si="129"/>
        <v>food trucks</v>
      </c>
      <c r="S1172" s="14">
        <f t="shared" si="130"/>
        <v>42154.684849537036</v>
      </c>
      <c r="T1172" s="12">
        <f t="shared" si="131"/>
        <v>42124.684849537036</v>
      </c>
      <c r="U1172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0.1</v>
      </c>
      <c r="P1173" s="8">
        <f t="shared" si="127"/>
        <v>25</v>
      </c>
      <c r="Q1173" t="str">
        <f t="shared" si="128"/>
        <v>food</v>
      </c>
      <c r="R1173" t="str">
        <f t="shared" si="129"/>
        <v>food trucks</v>
      </c>
      <c r="S1173" s="14">
        <f t="shared" si="130"/>
        <v>41956.638043981475</v>
      </c>
      <c r="T1173" s="12">
        <f t="shared" si="131"/>
        <v>41938.596377314811</v>
      </c>
      <c r="U1173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 s="8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4">
        <f t="shared" si="130"/>
        <v>41871.473981481475</v>
      </c>
      <c r="T1174" s="12">
        <f t="shared" si="131"/>
        <v>41841.473981481475</v>
      </c>
      <c r="U1174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2.4E-2</v>
      </c>
      <c r="P1175" s="8">
        <f t="shared" si="127"/>
        <v>30</v>
      </c>
      <c r="Q1175" t="str">
        <f t="shared" si="128"/>
        <v>food</v>
      </c>
      <c r="R1175" t="str">
        <f t="shared" si="129"/>
        <v>food trucks</v>
      </c>
      <c r="S1175" s="14">
        <f t="shared" si="130"/>
        <v>42218.97751157407</v>
      </c>
      <c r="T1175" s="12">
        <f t="shared" si="131"/>
        <v>42183.97751157407</v>
      </c>
      <c r="U1175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5.9066666666666663</v>
      </c>
      <c r="P1176" s="8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4">
        <f t="shared" si="130"/>
        <v>42498.633414351854</v>
      </c>
      <c r="T1176" s="12">
        <f t="shared" si="131"/>
        <v>42468.633414351854</v>
      </c>
      <c r="U1176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2.9249999999999998</v>
      </c>
      <c r="P1177" s="8">
        <f t="shared" si="127"/>
        <v>65</v>
      </c>
      <c r="Q1177" t="str">
        <f t="shared" si="128"/>
        <v>food</v>
      </c>
      <c r="R1177" t="str">
        <f t="shared" si="129"/>
        <v>food trucks</v>
      </c>
      <c r="S1177" s="14">
        <f t="shared" si="130"/>
        <v>42200.520127314812</v>
      </c>
      <c r="T1177" s="12">
        <f t="shared" si="131"/>
        <v>42170.520127314812</v>
      </c>
      <c r="U1177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5.7142857142857143E-3</v>
      </c>
      <c r="P1178" s="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4">
        <f t="shared" si="130"/>
        <v>42800.333333333336</v>
      </c>
      <c r="T1178" s="12">
        <f t="shared" si="131"/>
        <v>42745.811319444438</v>
      </c>
      <c r="U1178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 s="8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4">
        <f t="shared" si="130"/>
        <v>41927.452499999999</v>
      </c>
      <c r="T1179" s="12">
        <f t="shared" si="131"/>
        <v>41897.452499999999</v>
      </c>
      <c r="U1179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6.6666666666666671E-3</v>
      </c>
      <c r="P1180" s="8">
        <f t="shared" si="127"/>
        <v>5</v>
      </c>
      <c r="Q1180" t="str">
        <f t="shared" si="128"/>
        <v>food</v>
      </c>
      <c r="R1180" t="str">
        <f t="shared" si="129"/>
        <v>food trucks</v>
      </c>
      <c r="S1180" s="14">
        <f t="shared" si="130"/>
        <v>41867.69736111111</v>
      </c>
      <c r="T1180" s="12">
        <f t="shared" si="131"/>
        <v>41837.69736111111</v>
      </c>
      <c r="U1180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5.333333333333333</v>
      </c>
      <c r="P1181" s="8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4">
        <f t="shared" si="130"/>
        <v>42305.511886574073</v>
      </c>
      <c r="T1181" s="12">
        <f t="shared" si="131"/>
        <v>42275.511886574073</v>
      </c>
      <c r="U1181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11.75</v>
      </c>
      <c r="P1182" s="8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4">
        <f t="shared" si="130"/>
        <v>41818.598541666666</v>
      </c>
      <c r="T1182" s="12">
        <f t="shared" si="131"/>
        <v>41781.598541666666</v>
      </c>
      <c r="U1182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8.0000000000000002E-3</v>
      </c>
      <c r="P1183" s="8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4">
        <f t="shared" si="130"/>
        <v>42064.131030092591</v>
      </c>
      <c r="T1183" s="12">
        <f t="shared" si="131"/>
        <v>42034.131030092591</v>
      </c>
      <c r="U1183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4.2</v>
      </c>
      <c r="P1184" s="8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4">
        <f t="shared" si="130"/>
        <v>42747.487499999996</v>
      </c>
      <c r="T1184" s="12">
        <f t="shared" si="131"/>
        <v>42728.619074074071</v>
      </c>
      <c r="U1184">
        <f t="shared" si="132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4</v>
      </c>
      <c r="P1185" s="8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4">
        <f t="shared" si="130"/>
        <v>42675.957638888889</v>
      </c>
      <c r="T1185" s="12">
        <f t="shared" si="131"/>
        <v>42656.653043981474</v>
      </c>
      <c r="U1185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104.93636363636364</v>
      </c>
      <c r="P1186" s="8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4">
        <f t="shared" si="130"/>
        <v>42772.391331018516</v>
      </c>
      <c r="T1186" s="12">
        <f t="shared" si="131"/>
        <v>42741.391331018516</v>
      </c>
      <c r="U1186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105.44</v>
      </c>
      <c r="P1187" s="8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4">
        <f t="shared" si="130"/>
        <v>42162.958333333336</v>
      </c>
      <c r="T1187" s="12">
        <f t="shared" si="131"/>
        <v>42130.656817129631</v>
      </c>
      <c r="U1187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106.73333333333333</v>
      </c>
      <c r="P1188" s="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4">
        <f t="shared" si="130"/>
        <v>42156.737499999996</v>
      </c>
      <c r="T1188" s="12">
        <f t="shared" si="131"/>
        <v>42123.655034722215</v>
      </c>
      <c r="U1188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104.12571428571428</v>
      </c>
      <c r="P1189" s="8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4">
        <f t="shared" si="130"/>
        <v>42141.541666666664</v>
      </c>
      <c r="T1189" s="12">
        <f t="shared" si="131"/>
        <v>42109.686608796292</v>
      </c>
      <c r="U1189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160.55000000000001</v>
      </c>
      <c r="P1190" s="8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4">
        <f t="shared" si="130"/>
        <v>42732.492361111108</v>
      </c>
      <c r="T1190" s="12">
        <f t="shared" si="131"/>
        <v>42711.492361111108</v>
      </c>
      <c r="U1190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107.77777777777777</v>
      </c>
      <c r="P1191" s="8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4">
        <f t="shared" si="130"/>
        <v>42550.770775462959</v>
      </c>
      <c r="T1191" s="12">
        <f t="shared" si="131"/>
        <v>42529.770775462959</v>
      </c>
      <c r="U1191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135</v>
      </c>
      <c r="P1192" s="8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4">
        <f t="shared" si="130"/>
        <v>41882.457465277774</v>
      </c>
      <c r="T1192" s="12">
        <f t="shared" si="131"/>
        <v>41852.457465277774</v>
      </c>
      <c r="U1192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109.07407407407408</v>
      </c>
      <c r="P1193" s="8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4">
        <f t="shared" si="130"/>
        <v>42449.353703703702</v>
      </c>
      <c r="T1193" s="12">
        <f t="shared" si="131"/>
        <v>42419.395370370366</v>
      </c>
      <c r="U1193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290</v>
      </c>
      <c r="P1194" s="8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4">
        <f t="shared" si="130"/>
        <v>42777.298356481479</v>
      </c>
      <c r="T1194" s="12">
        <f t="shared" si="131"/>
        <v>42747.298356481479</v>
      </c>
      <c r="U1194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103.95714285714286</v>
      </c>
      <c r="P1195" s="8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4">
        <f t="shared" si="130"/>
        <v>42469.526076388887</v>
      </c>
      <c r="T1195" s="12">
        <f t="shared" si="131"/>
        <v>42409.567743055552</v>
      </c>
      <c r="U1195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322.24</v>
      </c>
      <c r="P1196" s="8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4">
        <f t="shared" si="130"/>
        <v>42102.27984953703</v>
      </c>
      <c r="T1196" s="12">
        <f t="shared" si="131"/>
        <v>42072.27984953703</v>
      </c>
      <c r="U1196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135</v>
      </c>
      <c r="P1197" s="8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4">
        <f t="shared" si="130"/>
        <v>42358.166666666664</v>
      </c>
      <c r="T1197" s="12">
        <f t="shared" si="131"/>
        <v>42298.139502314814</v>
      </c>
      <c r="U1197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269.91034482758619</v>
      </c>
      <c r="P1198" s="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4">
        <f t="shared" si="130"/>
        <v>42356.610405092586</v>
      </c>
      <c r="T1198" s="12">
        <f t="shared" si="131"/>
        <v>42326.610405092586</v>
      </c>
      <c r="U1198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253.29333333333332</v>
      </c>
      <c r="P1199" s="8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4">
        <f t="shared" si="130"/>
        <v>42534.040972222218</v>
      </c>
      <c r="T1199" s="12">
        <f t="shared" si="131"/>
        <v>42503.456412037034</v>
      </c>
      <c r="U1199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260.60000000000002</v>
      </c>
      <c r="P1200" s="8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4">
        <f t="shared" si="130"/>
        <v>42368.916666666664</v>
      </c>
      <c r="T1200" s="12">
        <f t="shared" si="131"/>
        <v>42333.410717592589</v>
      </c>
      <c r="U1200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101.31677953348382</v>
      </c>
      <c r="P1201" s="8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4">
        <f t="shared" si="130"/>
        <v>42193.562499999993</v>
      </c>
      <c r="T1201" s="12">
        <f t="shared" si="131"/>
        <v>42161.562499999993</v>
      </c>
      <c r="U1201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125.60416666666667</v>
      </c>
      <c r="P1202" s="8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4">
        <f t="shared" si="130"/>
        <v>42110.269166666665</v>
      </c>
      <c r="T1202" s="12">
        <f t="shared" si="131"/>
        <v>42089.269166666665</v>
      </c>
      <c r="U1202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102.43783333333333</v>
      </c>
      <c r="P1203" s="8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4">
        <f t="shared" si="130"/>
        <v>42566.398680555554</v>
      </c>
      <c r="T1203" s="12">
        <f t="shared" si="131"/>
        <v>42536.398680555554</v>
      </c>
      <c r="U1203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199.244</v>
      </c>
      <c r="P1204" s="8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4">
        <f t="shared" si="130"/>
        <v>42182.08048611111</v>
      </c>
      <c r="T1204" s="12">
        <f t="shared" si="131"/>
        <v>42152.08048611111</v>
      </c>
      <c r="U1204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102.45398773006134</v>
      </c>
      <c r="P1205" s="8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4">
        <f t="shared" si="130"/>
        <v>42155.4065625</v>
      </c>
      <c r="T1205" s="12">
        <f t="shared" si="131"/>
        <v>42125.4065625</v>
      </c>
      <c r="U1205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102.94615384615385</v>
      </c>
      <c r="P1206" s="8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4">
        <f t="shared" si="130"/>
        <v>42341.999999999993</v>
      </c>
      <c r="T1206" s="12">
        <f t="shared" si="131"/>
        <v>42297.539733796293</v>
      </c>
      <c r="U1206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100.86153846153846</v>
      </c>
      <c r="P1207" s="8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4">
        <f t="shared" si="130"/>
        <v>42168.298043981478</v>
      </c>
      <c r="T1207" s="12">
        <f t="shared" si="131"/>
        <v>42138.298043981478</v>
      </c>
      <c r="U1207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115</v>
      </c>
      <c r="P1208" s="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4">
        <f t="shared" si="130"/>
        <v>42805.353472222218</v>
      </c>
      <c r="T1208" s="12">
        <f t="shared" si="131"/>
        <v>42772.567743055552</v>
      </c>
      <c r="U1208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104.16766467065868</v>
      </c>
      <c r="P1209" s="8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4">
        <f t="shared" si="130"/>
        <v>42460.208333333336</v>
      </c>
      <c r="T1209" s="12">
        <f t="shared" si="131"/>
        <v>42430.221909722219</v>
      </c>
      <c r="U1209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155.30000000000001</v>
      </c>
      <c r="P1210" s="8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4">
        <f t="shared" si="130"/>
        <v>42453.459074074075</v>
      </c>
      <c r="T1210" s="12">
        <f t="shared" si="131"/>
        <v>42423.500740740739</v>
      </c>
      <c r="U1210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106</v>
      </c>
      <c r="P1211" s="8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4">
        <f t="shared" si="130"/>
        <v>42791.637789351851</v>
      </c>
      <c r="T1211" s="12">
        <f t="shared" si="131"/>
        <v>42761.637789351851</v>
      </c>
      <c r="U1211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254.315</v>
      </c>
      <c r="P1212" s="8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4">
        <f t="shared" si="130"/>
        <v>42155.666666666664</v>
      </c>
      <c r="T1212" s="12">
        <f t="shared" si="131"/>
        <v>42132.733472222222</v>
      </c>
      <c r="U1212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101.1</v>
      </c>
      <c r="P1213" s="8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4">
        <f t="shared" si="130"/>
        <v>42530.658113425925</v>
      </c>
      <c r="T1213" s="12">
        <f t="shared" si="131"/>
        <v>42515.658113425925</v>
      </c>
      <c r="U1213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129.04</v>
      </c>
      <c r="P1214" s="8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4">
        <f t="shared" si="130"/>
        <v>42334.833333333336</v>
      </c>
      <c r="T1214" s="12">
        <f t="shared" si="131"/>
        <v>42318.741840277777</v>
      </c>
      <c r="U1214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102.23076923076923</v>
      </c>
      <c r="P1215" s="8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4">
        <f t="shared" si="130"/>
        <v>42766.547453703701</v>
      </c>
      <c r="T1215" s="12">
        <f t="shared" si="131"/>
        <v>42731.547453703701</v>
      </c>
      <c r="U1215">
        <f t="shared" si="132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131.80000000000001</v>
      </c>
      <c r="P1216" s="8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4">
        <f t="shared" si="130"/>
        <v>42164.632002314807</v>
      </c>
      <c r="T1216" s="12">
        <f t="shared" si="131"/>
        <v>42104.632002314807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786.08019999999999</v>
      </c>
      <c r="P1217" s="8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4">
        <f t="shared" si="130"/>
        <v>41789.714768518512</v>
      </c>
      <c r="T1217" s="12">
        <f t="shared" si="131"/>
        <v>41759.714768518512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6"/>
        <v>145.69999999999999</v>
      </c>
      <c r="P1218" s="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4">
        <f t="shared" si="130"/>
        <v>42279.752083333333</v>
      </c>
      <c r="T1218" s="12">
        <f t="shared" si="131"/>
        <v>42247.408067129632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33">E1219*100/D1219</f>
        <v>102.6</v>
      </c>
      <c r="P1219" s="8">
        <f t="shared" ref="P1219:P1282" si="134">E1219/L1219</f>
        <v>148.57377049180329</v>
      </c>
      <c r="Q1219" t="str">
        <f t="shared" ref="Q1219:Q1282" si="135">MID(N1219,1,FIND("/",N1219) - 1)</f>
        <v>photography</v>
      </c>
      <c r="R1219" t="str">
        <f t="shared" ref="R1219:R1282" si="136">MID(N1219,FIND("/",N1219)+1,LEN(N1219) -FIND("/",N1219))</f>
        <v>photobooks</v>
      </c>
      <c r="S1219" s="14">
        <f t="shared" ref="S1219:S1282" si="137">(I1219/86400)+25569+(-5/24)</f>
        <v>42565.6011574074</v>
      </c>
      <c r="T1219" s="12">
        <f t="shared" ref="T1219:T1282" si="138">(J1219/86400)+25569+(-5/24)</f>
        <v>42535.6011574074</v>
      </c>
      <c r="U1219">
        <f t="shared" ref="U1219:U1282" si="13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172.27777777777777</v>
      </c>
      <c r="P1220" s="8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4">
        <f t="shared" si="137"/>
        <v>42308.916666666664</v>
      </c>
      <c r="T1220" s="12">
        <f t="shared" si="138"/>
        <v>42278.453703703701</v>
      </c>
      <c r="U1220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159.16819571865443</v>
      </c>
      <c r="P1221" s="8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4">
        <f t="shared" si="137"/>
        <v>42663.253622685188</v>
      </c>
      <c r="T1221" s="12">
        <f t="shared" si="138"/>
        <v>42633.253622685188</v>
      </c>
      <c r="U1221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103.76666666666667</v>
      </c>
      <c r="P1222" s="8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4">
        <f t="shared" si="137"/>
        <v>42241.420277777775</v>
      </c>
      <c r="T1222" s="12">
        <f t="shared" si="138"/>
        <v>42211.420277777775</v>
      </c>
      <c r="U1222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111.40954545454547</v>
      </c>
      <c r="P1223" s="8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4">
        <f t="shared" si="137"/>
        <v>42707.791666666664</v>
      </c>
      <c r="T1223" s="12">
        <f t="shared" si="138"/>
        <v>42680.267222222225</v>
      </c>
      <c r="U1223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280.375</v>
      </c>
      <c r="P1224" s="8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4">
        <f t="shared" si="137"/>
        <v>42460.958333333336</v>
      </c>
      <c r="T1224" s="12">
        <f t="shared" si="138"/>
        <v>42430.512118055551</v>
      </c>
      <c r="U1224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112.10606060606061</v>
      </c>
      <c r="P1225" s="8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4">
        <f t="shared" si="137"/>
        <v>42684.010520833333</v>
      </c>
      <c r="T1225" s="12">
        <f t="shared" si="138"/>
        <v>42653.968854166662</v>
      </c>
      <c r="U1225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7.0666666666666664</v>
      </c>
      <c r="P1226" s="8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4">
        <f t="shared" si="137"/>
        <v>41796.341458333329</v>
      </c>
      <c r="T1226" s="12">
        <f t="shared" si="138"/>
        <v>41736.341458333329</v>
      </c>
      <c r="U1226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4.4000000000000004</v>
      </c>
      <c r="P1227" s="8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4">
        <f t="shared" si="137"/>
        <v>41569.697662037033</v>
      </c>
      <c r="T1227" s="12">
        <f t="shared" si="138"/>
        <v>41509.697662037033</v>
      </c>
      <c r="U1227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3.8740000000000001</v>
      </c>
      <c r="P1228" s="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4">
        <f t="shared" si="137"/>
        <v>41749.833333333328</v>
      </c>
      <c r="T1228" s="12">
        <f t="shared" si="138"/>
        <v>41715.666446759256</v>
      </c>
      <c r="U1228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 s="8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4">
        <f t="shared" si="137"/>
        <v>41858.083333333328</v>
      </c>
      <c r="T1229" s="12">
        <f t="shared" si="138"/>
        <v>41827.710833333331</v>
      </c>
      <c r="U1229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29.3</v>
      </c>
      <c r="P1230" s="8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4">
        <f t="shared" si="137"/>
        <v>40814.520925925921</v>
      </c>
      <c r="T1230" s="12">
        <f t="shared" si="138"/>
        <v>40754.520925925921</v>
      </c>
      <c r="U1230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0.90909090909090906</v>
      </c>
      <c r="P1231" s="8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4">
        <f t="shared" si="137"/>
        <v>41015.458333333328</v>
      </c>
      <c r="T1231" s="12">
        <f t="shared" si="138"/>
        <v>40985.251469907402</v>
      </c>
      <c r="U1231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 s="8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4">
        <f t="shared" si="137"/>
        <v>40598.764236111107</v>
      </c>
      <c r="T1232" s="12">
        <f t="shared" si="138"/>
        <v>40568.764236111107</v>
      </c>
      <c r="U1232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 s="8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4">
        <f t="shared" si="137"/>
        <v>42243.833333333336</v>
      </c>
      <c r="T1233" s="12">
        <f t="shared" si="138"/>
        <v>42193.733425925922</v>
      </c>
      <c r="U1233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0.8</v>
      </c>
      <c r="P1234" s="8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4">
        <f t="shared" si="137"/>
        <v>41553.639699074069</v>
      </c>
      <c r="T1234" s="12">
        <f t="shared" si="138"/>
        <v>41506.639699074069</v>
      </c>
      <c r="U1234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11.6</v>
      </c>
      <c r="P1235" s="8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4">
        <f t="shared" si="137"/>
        <v>40960.740439814814</v>
      </c>
      <c r="T1235" s="12">
        <f t="shared" si="138"/>
        <v>40939.740439814814</v>
      </c>
      <c r="U1235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 s="8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4">
        <f t="shared" si="137"/>
        <v>42037.580347222225</v>
      </c>
      <c r="T1236" s="12">
        <f t="shared" si="138"/>
        <v>42007.580347222225</v>
      </c>
      <c r="U1236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2.7873639500929119</v>
      </c>
      <c r="P1237" s="8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4">
        <f t="shared" si="137"/>
        <v>41622.927071759259</v>
      </c>
      <c r="T1237" s="12">
        <f t="shared" si="138"/>
        <v>41582.927071759259</v>
      </c>
      <c r="U1237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 s="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4">
        <f t="shared" si="137"/>
        <v>41118.458333333328</v>
      </c>
      <c r="T1238" s="12">
        <f t="shared" si="138"/>
        <v>41110.47180555555</v>
      </c>
      <c r="U1238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 s="8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4">
        <f t="shared" si="137"/>
        <v>41145.074826388889</v>
      </c>
      <c r="T1239" s="12">
        <f t="shared" si="138"/>
        <v>41125.074826388889</v>
      </c>
      <c r="U1239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17.8</v>
      </c>
      <c r="P1240" s="8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4">
        <f t="shared" si="137"/>
        <v>40761.402037037034</v>
      </c>
      <c r="T1240" s="12">
        <f t="shared" si="138"/>
        <v>40731.402037037034</v>
      </c>
      <c r="U1240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 s="8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4">
        <f t="shared" si="137"/>
        <v>40913.754247685181</v>
      </c>
      <c r="T1241" s="12">
        <f t="shared" si="138"/>
        <v>40883.754247685181</v>
      </c>
      <c r="U1241">
        <f t="shared" si="13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3.0125000000000002</v>
      </c>
      <c r="P1242" s="8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4">
        <f t="shared" si="137"/>
        <v>41467.70208333333</v>
      </c>
      <c r="T1242" s="12">
        <f t="shared" si="138"/>
        <v>41408.831678240742</v>
      </c>
      <c r="U1242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50.74</v>
      </c>
      <c r="P1243" s="8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4">
        <f t="shared" si="137"/>
        <v>41946.040972222218</v>
      </c>
      <c r="T1243" s="12">
        <f t="shared" si="138"/>
        <v>41923.629398148143</v>
      </c>
      <c r="U1243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0.54884742041712409</v>
      </c>
      <c r="P1244" s="8">
        <f t="shared" si="134"/>
        <v>5</v>
      </c>
      <c r="Q1244" t="str">
        <f t="shared" si="135"/>
        <v>music</v>
      </c>
      <c r="R1244" t="str">
        <f t="shared" si="136"/>
        <v>world music</v>
      </c>
      <c r="S1244" s="14">
        <f t="shared" si="137"/>
        <v>40797.345833333333</v>
      </c>
      <c r="T1244" s="12">
        <f t="shared" si="138"/>
        <v>40781.957199074073</v>
      </c>
      <c r="U1244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14.091666666666667</v>
      </c>
      <c r="P1245" s="8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4">
        <f t="shared" si="137"/>
        <v>40732.666666666664</v>
      </c>
      <c r="T1245" s="12">
        <f t="shared" si="138"/>
        <v>40671.670960648145</v>
      </c>
      <c r="U1245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103.8</v>
      </c>
      <c r="P1246" s="8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4">
        <f t="shared" si="137"/>
        <v>41386.666666666664</v>
      </c>
      <c r="T1246" s="12">
        <f t="shared" si="138"/>
        <v>41355.617164351854</v>
      </c>
      <c r="U1246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120.25</v>
      </c>
      <c r="P1247" s="8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4">
        <f t="shared" si="137"/>
        <v>41804.391597222224</v>
      </c>
      <c r="T1247" s="12">
        <f t="shared" si="138"/>
        <v>41774.391597222224</v>
      </c>
      <c r="U1247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117</v>
      </c>
      <c r="P1248" s="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4">
        <f t="shared" si="137"/>
        <v>40882.876724537033</v>
      </c>
      <c r="T1248" s="12">
        <f t="shared" si="138"/>
        <v>40837.835057870368</v>
      </c>
      <c r="U1248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122.14285714285714</v>
      </c>
      <c r="P1249" s="8">
        <f t="shared" si="134"/>
        <v>85.5</v>
      </c>
      <c r="Q1249" t="str">
        <f t="shared" si="135"/>
        <v>music</v>
      </c>
      <c r="R1249" t="str">
        <f t="shared" si="136"/>
        <v>rock</v>
      </c>
      <c r="S1249" s="14">
        <f t="shared" si="137"/>
        <v>41400.083969907406</v>
      </c>
      <c r="T1249" s="12">
        <f t="shared" si="138"/>
        <v>41370.083969907406</v>
      </c>
      <c r="U1249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151.63999999999999</v>
      </c>
      <c r="P1250" s="8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4">
        <f t="shared" si="137"/>
        <v>41803.082638888889</v>
      </c>
      <c r="T1250" s="12">
        <f t="shared" si="138"/>
        <v>41767.448530092588</v>
      </c>
      <c r="U1250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104.44</v>
      </c>
      <c r="P1251" s="8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4">
        <f t="shared" si="137"/>
        <v>41097.532534722217</v>
      </c>
      <c r="T1251" s="12">
        <f t="shared" si="138"/>
        <v>41067.532534722217</v>
      </c>
      <c r="U1251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200.15333333333334</v>
      </c>
      <c r="P1252" s="8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4">
        <f t="shared" si="137"/>
        <v>41888.434386574074</v>
      </c>
      <c r="T1252" s="12">
        <f t="shared" si="138"/>
        <v>41843.434386574074</v>
      </c>
      <c r="U1252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101.8</v>
      </c>
      <c r="P1253" s="8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4">
        <f t="shared" si="137"/>
        <v>40811.606099537035</v>
      </c>
      <c r="T1253" s="12">
        <f t="shared" si="138"/>
        <v>40751.606099537035</v>
      </c>
      <c r="U1253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137.65714285714284</v>
      </c>
      <c r="P1254" s="8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4">
        <f t="shared" si="137"/>
        <v>41571.779733796291</v>
      </c>
      <c r="T1254" s="12">
        <f t="shared" si="138"/>
        <v>41543.779733796291</v>
      </c>
      <c r="U1254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303833.2</v>
      </c>
      <c r="P1255" s="8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4">
        <f t="shared" si="137"/>
        <v>41885.575312499997</v>
      </c>
      <c r="T1255" s="12">
        <f t="shared" si="138"/>
        <v>41855.575312499997</v>
      </c>
      <c r="U1255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198.85074626865671</v>
      </c>
      <c r="P1256" s="8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4">
        <f t="shared" si="137"/>
        <v>40543.999305555553</v>
      </c>
      <c r="T1256" s="12">
        <f t="shared" si="138"/>
        <v>40487.413032407407</v>
      </c>
      <c r="U1256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202.36666666666667</v>
      </c>
      <c r="P1257" s="8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4">
        <f t="shared" si="137"/>
        <v>41609.678842592592</v>
      </c>
      <c r="T1257" s="12">
        <f t="shared" si="138"/>
        <v>41579.637175925927</v>
      </c>
      <c r="U1257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117.96376666666666</v>
      </c>
      <c r="P1258" s="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4">
        <f t="shared" si="137"/>
        <v>40951.711006944439</v>
      </c>
      <c r="T1258" s="12">
        <f t="shared" si="138"/>
        <v>40921.711006944439</v>
      </c>
      <c r="U1258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294.72727272727275</v>
      </c>
      <c r="P1259" s="8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4">
        <f t="shared" si="137"/>
        <v>40635.835532407407</v>
      </c>
      <c r="T1259" s="12">
        <f t="shared" si="138"/>
        <v>40586.877199074072</v>
      </c>
      <c r="U1259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213.14633333333333</v>
      </c>
      <c r="P1260" s="8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4">
        <f t="shared" si="137"/>
        <v>41517.402916666666</v>
      </c>
      <c r="T1260" s="12">
        <f t="shared" si="138"/>
        <v>41487.402916666666</v>
      </c>
      <c r="U1260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104.24</v>
      </c>
      <c r="P1261" s="8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4">
        <f t="shared" si="137"/>
        <v>41798.957638888889</v>
      </c>
      <c r="T1261" s="12">
        <f t="shared" si="138"/>
        <v>41766.762314814812</v>
      </c>
      <c r="U1261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113.66666666666667</v>
      </c>
      <c r="P1262" s="8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4">
        <f t="shared" si="137"/>
        <v>41696.63449074074</v>
      </c>
      <c r="T1262" s="12">
        <f t="shared" si="138"/>
        <v>41666.63449074074</v>
      </c>
      <c r="U1262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101.25</v>
      </c>
      <c r="P1263" s="8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4">
        <f t="shared" si="137"/>
        <v>41668.134571759256</v>
      </c>
      <c r="T1263" s="12">
        <f t="shared" si="138"/>
        <v>41638.134571759256</v>
      </c>
      <c r="U1263">
        <f t="shared" si="13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125.41538461538461</v>
      </c>
      <c r="P1264" s="8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4">
        <f t="shared" si="137"/>
        <v>41686.554305555554</v>
      </c>
      <c r="T1264" s="12">
        <f t="shared" si="138"/>
        <v>41656.554305555554</v>
      </c>
      <c r="U1264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119</v>
      </c>
      <c r="P1265" s="8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4">
        <f t="shared" si="137"/>
        <v>41726.833333333328</v>
      </c>
      <c r="T1265" s="12">
        <f t="shared" si="138"/>
        <v>41691.875810185185</v>
      </c>
      <c r="U1265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166.46153846153845</v>
      </c>
      <c r="P1266" s="8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4">
        <f t="shared" si="137"/>
        <v>41576.454664351848</v>
      </c>
      <c r="T1266" s="12">
        <f t="shared" si="138"/>
        <v>41547.454664351848</v>
      </c>
      <c r="U1266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119.14771428571429</v>
      </c>
      <c r="P1267" s="8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4">
        <f t="shared" si="137"/>
        <v>40512.446932870364</v>
      </c>
      <c r="T1267" s="12">
        <f t="shared" si="138"/>
        <v>40465.446932870364</v>
      </c>
      <c r="U1267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100.47368421052632</v>
      </c>
      <c r="P1268" s="8">
        <f t="shared" si="134"/>
        <v>190.9</v>
      </c>
      <c r="Q1268" t="str">
        <f t="shared" si="135"/>
        <v>music</v>
      </c>
      <c r="R1268" t="str">
        <f t="shared" si="136"/>
        <v>rock</v>
      </c>
      <c r="S1268" s="14">
        <f t="shared" si="137"/>
        <v>41650.668344907404</v>
      </c>
      <c r="T1268" s="12">
        <f t="shared" si="138"/>
        <v>41620.668344907404</v>
      </c>
      <c r="U1268">
        <f t="shared" si="13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101.8</v>
      </c>
      <c r="P1269" s="8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4">
        <f t="shared" si="137"/>
        <v>41479.376828703702</v>
      </c>
      <c r="T1269" s="12">
        <f t="shared" si="138"/>
        <v>41449.376828703702</v>
      </c>
      <c r="U1269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116.66666666666667</v>
      </c>
      <c r="P1270" s="8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4">
        <f t="shared" si="137"/>
        <v>41537.637118055551</v>
      </c>
      <c r="T1270" s="12">
        <f t="shared" si="138"/>
        <v>41507.637118055551</v>
      </c>
      <c r="U1270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108.64893617021276</v>
      </c>
      <c r="P1271" s="8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4">
        <f t="shared" si="137"/>
        <v>42475.791666666664</v>
      </c>
      <c r="T1271" s="12">
        <f t="shared" si="138"/>
        <v>42445.614722222221</v>
      </c>
      <c r="U1271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114.72</v>
      </c>
      <c r="P1272" s="8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4">
        <f t="shared" si="137"/>
        <v>40993.60696759259</v>
      </c>
      <c r="T1272" s="12">
        <f t="shared" si="138"/>
        <v>40933.648634259254</v>
      </c>
      <c r="U1272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101.8</v>
      </c>
      <c r="P1273" s="8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4">
        <f t="shared" si="137"/>
        <v>41591.516886574071</v>
      </c>
      <c r="T1273" s="12">
        <f t="shared" si="138"/>
        <v>41561.475219907406</v>
      </c>
      <c r="U1273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106</v>
      </c>
      <c r="P1274" s="8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4">
        <f t="shared" si="137"/>
        <v>40343.958333333328</v>
      </c>
      <c r="T1274" s="12">
        <f t="shared" si="138"/>
        <v>40274.536793981482</v>
      </c>
      <c r="U1274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103.5</v>
      </c>
      <c r="P1275" s="8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4">
        <f t="shared" si="137"/>
        <v>41882.521886574068</v>
      </c>
      <c r="T1275" s="12">
        <f t="shared" si="138"/>
        <v>41852.521886574068</v>
      </c>
      <c r="U1275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154.97535999999999</v>
      </c>
      <c r="P1276" s="8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4">
        <f t="shared" si="137"/>
        <v>41151.481770833328</v>
      </c>
      <c r="T1276" s="12">
        <f t="shared" si="138"/>
        <v>41116.481770833328</v>
      </c>
      <c r="U1276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162.14066666666668</v>
      </c>
      <c r="P1277" s="8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4">
        <f t="shared" si="137"/>
        <v>41493.659571759257</v>
      </c>
      <c r="T1277" s="12">
        <f t="shared" si="138"/>
        <v>41458.659571759257</v>
      </c>
      <c r="U1277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104.42100000000001</v>
      </c>
      <c r="P1278" s="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4">
        <f t="shared" si="137"/>
        <v>40056.958333333328</v>
      </c>
      <c r="T1278" s="12">
        <f t="shared" si="138"/>
        <v>40007.49591435185</v>
      </c>
      <c r="U1278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106.12433333333334</v>
      </c>
      <c r="P1279" s="8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4">
        <f t="shared" si="137"/>
        <v>41156.35355324074</v>
      </c>
      <c r="T1279" s="12">
        <f t="shared" si="138"/>
        <v>41121.35355324074</v>
      </c>
      <c r="U1279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154.93846153846152</v>
      </c>
      <c r="P1280" s="8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4">
        <f t="shared" si="137"/>
        <v>41814.875</v>
      </c>
      <c r="T1280" s="12">
        <f t="shared" si="138"/>
        <v>41786.346828703703</v>
      </c>
      <c r="U1280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110.77157238734419</v>
      </c>
      <c r="P1281" s="8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4">
        <f t="shared" si="137"/>
        <v>41721.849189814813</v>
      </c>
      <c r="T1281" s="12">
        <f t="shared" si="138"/>
        <v>41681.890856481477</v>
      </c>
      <c r="U1281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33"/>
        <v>110.91186666666667</v>
      </c>
      <c r="P1282" s="8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4">
        <f t="shared" si="137"/>
        <v>40603.54923611111</v>
      </c>
      <c r="T1282" s="12">
        <f t="shared" si="138"/>
        <v>40513.54923611111</v>
      </c>
      <c r="U1282">
        <f t="shared" si="13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40">E1283*100/D1283</f>
        <v>110.71428571428571</v>
      </c>
      <c r="P1283" s="8">
        <f t="shared" ref="P1283:P1346" si="141">E1283/L1283</f>
        <v>104.72972972972973</v>
      </c>
      <c r="Q1283" t="str">
        <f t="shared" ref="Q1283:Q1346" si="142">MID(N1283,1,FIND("/",N1283) - 1)</f>
        <v>music</v>
      </c>
      <c r="R1283" t="str">
        <f t="shared" ref="R1283:R1346" si="143">MID(N1283,FIND("/",N1283)+1,LEN(N1283) -FIND("/",N1283))</f>
        <v>rock</v>
      </c>
      <c r="S1283" s="14">
        <f t="shared" ref="S1283:S1346" si="144">(I1283/86400)+25569+(-5/24)</f>
        <v>41483.535138888888</v>
      </c>
      <c r="T1283" s="12">
        <f t="shared" ref="T1283:T1346" si="145">(J1283/86400)+25569+(-5/24)</f>
        <v>41463.535138888888</v>
      </c>
      <c r="U1283">
        <f t="shared" ref="U1283:U1346" si="146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123.61333333333333</v>
      </c>
      <c r="P1284" s="8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4">
        <f t="shared" si="144"/>
        <v>41616.999305555553</v>
      </c>
      <c r="T1284" s="12">
        <f t="shared" si="145"/>
        <v>41586.266840277771</v>
      </c>
      <c r="U1284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211.05</v>
      </c>
      <c r="P1285" s="8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4">
        <f t="shared" si="144"/>
        <v>41343.958333333328</v>
      </c>
      <c r="T1285" s="12">
        <f t="shared" si="145"/>
        <v>41320.50913194444</v>
      </c>
      <c r="U1285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101</v>
      </c>
      <c r="P1286" s="8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4">
        <f t="shared" si="144"/>
        <v>42735.499305555553</v>
      </c>
      <c r="T1286" s="12">
        <f t="shared" si="145"/>
        <v>42712.026412037034</v>
      </c>
      <c r="U1286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101.65</v>
      </c>
      <c r="P1287" s="8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4">
        <f t="shared" si="144"/>
        <v>42175.374710648146</v>
      </c>
      <c r="T1287" s="12">
        <f t="shared" si="145"/>
        <v>42160.374710648146</v>
      </c>
      <c r="U1287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108.33333333333333</v>
      </c>
      <c r="P1288" s="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4">
        <f t="shared" si="144"/>
        <v>42052.374999999993</v>
      </c>
      <c r="T1288" s="12">
        <f t="shared" si="145"/>
        <v>42039.176238425927</v>
      </c>
      <c r="U1288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242</v>
      </c>
      <c r="P1289" s="8">
        <f t="shared" si="141"/>
        <v>24.2</v>
      </c>
      <c r="Q1289" t="str">
        <f t="shared" si="142"/>
        <v>theater</v>
      </c>
      <c r="R1289" t="str">
        <f t="shared" si="143"/>
        <v>plays</v>
      </c>
      <c r="S1289" s="14">
        <f t="shared" si="144"/>
        <v>42167.412685185183</v>
      </c>
      <c r="T1289" s="12">
        <f t="shared" si="145"/>
        <v>42107.412685185183</v>
      </c>
      <c r="U1289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100.45</v>
      </c>
      <c r="P1290" s="8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4">
        <f t="shared" si="144"/>
        <v>42591.958333333336</v>
      </c>
      <c r="T1290" s="12">
        <f t="shared" si="145"/>
        <v>42560.946331018517</v>
      </c>
      <c r="U1290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125.06666666666666</v>
      </c>
      <c r="P1291" s="8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4">
        <f t="shared" si="144"/>
        <v>42738.926446759258</v>
      </c>
      <c r="T1291" s="12">
        <f t="shared" si="145"/>
        <v>42708.926446759258</v>
      </c>
      <c r="U1291">
        <f t="shared" si="146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108.57142857142857</v>
      </c>
      <c r="P1292" s="8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4">
        <f t="shared" si="144"/>
        <v>42117.082638888889</v>
      </c>
      <c r="T1292" s="12">
        <f t="shared" si="145"/>
        <v>42086.406608796293</v>
      </c>
      <c r="U1292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145.69999999999999</v>
      </c>
      <c r="P1293" s="8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4">
        <f t="shared" si="144"/>
        <v>42101.083333333336</v>
      </c>
      <c r="T1293" s="12">
        <f t="shared" si="145"/>
        <v>42064.444340277776</v>
      </c>
      <c r="U1293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110</v>
      </c>
      <c r="P1294" s="8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4">
        <f t="shared" si="144"/>
        <v>42283.749305555553</v>
      </c>
      <c r="T1294" s="12">
        <f t="shared" si="145"/>
        <v>42256.555879629632</v>
      </c>
      <c r="U1294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102.23333333333333</v>
      </c>
      <c r="P1295" s="8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4">
        <f t="shared" si="144"/>
        <v>42322.534386574072</v>
      </c>
      <c r="T1295" s="12">
        <f t="shared" si="145"/>
        <v>42292.492719907408</v>
      </c>
      <c r="U1295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122</v>
      </c>
      <c r="P1296" s="8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4">
        <f t="shared" si="144"/>
        <v>42296.249999999993</v>
      </c>
      <c r="T1296" s="12">
        <f t="shared" si="145"/>
        <v>42278.245335648149</v>
      </c>
      <c r="U1296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101.96</v>
      </c>
      <c r="P1297" s="8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4">
        <f t="shared" si="144"/>
        <v>42214.499999999993</v>
      </c>
      <c r="T1297" s="12">
        <f t="shared" si="145"/>
        <v>42184.364548611113</v>
      </c>
      <c r="U1297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141.1764705882353</v>
      </c>
      <c r="P1298" s="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4">
        <f t="shared" si="144"/>
        <v>42442.800613425927</v>
      </c>
      <c r="T1298" s="12">
        <f t="shared" si="145"/>
        <v>42422.842280092591</v>
      </c>
      <c r="U1298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109.52500000000001</v>
      </c>
      <c r="P1299" s="8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4">
        <f t="shared" si="144"/>
        <v>42491.538865740738</v>
      </c>
      <c r="T1299" s="12">
        <f t="shared" si="145"/>
        <v>42461.538865740738</v>
      </c>
      <c r="U1299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104.65</v>
      </c>
      <c r="P1300" s="8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4">
        <f t="shared" si="144"/>
        <v>42488.472592592589</v>
      </c>
      <c r="T1300" s="12">
        <f t="shared" si="145"/>
        <v>42458.472592592589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124</v>
      </c>
      <c r="P1301" s="8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4">
        <f t="shared" si="144"/>
        <v>42199.606006944443</v>
      </c>
      <c r="T1301" s="12">
        <f t="shared" si="145"/>
        <v>42169.606006944443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135</v>
      </c>
      <c r="P1302" s="8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4">
        <f t="shared" si="144"/>
        <v>42522.581249999996</v>
      </c>
      <c r="T1302" s="12">
        <f t="shared" si="145"/>
        <v>42483.466874999998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102.75</v>
      </c>
      <c r="P1303" s="8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4">
        <f t="shared" si="144"/>
        <v>42205.916666666664</v>
      </c>
      <c r="T1303" s="12">
        <f t="shared" si="145"/>
        <v>42195.541412037033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100</v>
      </c>
      <c r="P1304" s="8">
        <f t="shared" si="141"/>
        <v>50</v>
      </c>
      <c r="Q1304" t="str">
        <f t="shared" si="142"/>
        <v>theater</v>
      </c>
      <c r="R1304" t="str">
        <f t="shared" si="143"/>
        <v>plays</v>
      </c>
      <c r="S1304" s="14">
        <f t="shared" si="144"/>
        <v>42704.891331018516</v>
      </c>
      <c r="T1304" s="12">
        <f t="shared" si="145"/>
        <v>42674.849664351852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130.26085714285713</v>
      </c>
      <c r="P1305" s="8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4">
        <f t="shared" si="144"/>
        <v>42582.249999999993</v>
      </c>
      <c r="T1305" s="12">
        <f t="shared" si="145"/>
        <v>42566.232870370368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39.627499999999998</v>
      </c>
      <c r="P1306" s="8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4">
        <f t="shared" si="144"/>
        <v>42806.944502314807</v>
      </c>
      <c r="T1306" s="12">
        <f t="shared" si="145"/>
        <v>42746.986168981479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25.976666666666667</v>
      </c>
      <c r="P1307" s="8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4">
        <f t="shared" si="144"/>
        <v>42572.520833333336</v>
      </c>
      <c r="T1307" s="12">
        <f t="shared" si="145"/>
        <v>42543.457268518519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65.24636363636364</v>
      </c>
      <c r="P1308" s="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4">
        <f t="shared" si="144"/>
        <v>41977.249236111107</v>
      </c>
      <c r="T1308" s="12">
        <f t="shared" si="145"/>
        <v>41947.249236111107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11.513999999999999</v>
      </c>
      <c r="P1309" s="8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4">
        <f t="shared" si="144"/>
        <v>42417.294895833336</v>
      </c>
      <c r="T1309" s="12">
        <f t="shared" si="145"/>
        <v>42387.294895833336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11.36</v>
      </c>
      <c r="P1310" s="8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4">
        <f t="shared" si="144"/>
        <v>42651.405231481483</v>
      </c>
      <c r="T1310" s="12">
        <f t="shared" si="145"/>
        <v>42611.405231481483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111.99130434782609</v>
      </c>
      <c r="P1311" s="8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4">
        <f t="shared" si="144"/>
        <v>42292.674398148149</v>
      </c>
      <c r="T1311" s="12">
        <f t="shared" si="145"/>
        <v>42257.674398148149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15.5</v>
      </c>
      <c r="P1312" s="8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4">
        <f t="shared" si="144"/>
        <v>42601.458912037029</v>
      </c>
      <c r="T1312" s="12">
        <f t="shared" si="145"/>
        <v>42556.458912037029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32.027999999999999</v>
      </c>
      <c r="P1313" s="8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4">
        <f t="shared" si="144"/>
        <v>42704.635636574072</v>
      </c>
      <c r="T1313" s="12">
        <f t="shared" si="145"/>
        <v>42669.593969907401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0.60869565217391308</v>
      </c>
      <c r="P1314" s="8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4">
        <f t="shared" si="144"/>
        <v>42112.494467592587</v>
      </c>
      <c r="T1314" s="12">
        <f t="shared" si="145"/>
        <v>42082.494467592587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31.114999999999998</v>
      </c>
      <c r="P1315" s="8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4">
        <f t="shared" si="144"/>
        <v>42432.50131944444</v>
      </c>
      <c r="T1315" s="12">
        <f t="shared" si="145"/>
        <v>42402.50131944444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1.1266666666666667</v>
      </c>
      <c r="P1316" s="8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4">
        <f t="shared" si="144"/>
        <v>42664.461342592585</v>
      </c>
      <c r="T1316" s="12">
        <f t="shared" si="145"/>
        <v>42604.461342592585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40.404000000000003</v>
      </c>
      <c r="P1317" s="8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4">
        <f t="shared" si="144"/>
        <v>42313.833333333336</v>
      </c>
      <c r="T1317" s="12">
        <f t="shared" si="145"/>
        <v>42278.289907407401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1.3333333333333333E-3</v>
      </c>
      <c r="P1318" s="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4">
        <f t="shared" si="144"/>
        <v>42428.753576388888</v>
      </c>
      <c r="T1318" s="12">
        <f t="shared" si="145"/>
        <v>42393.753576388888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5.7335000000000003</v>
      </c>
      <c r="P1319" s="8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4">
        <f t="shared" si="144"/>
        <v>42572.374999999993</v>
      </c>
      <c r="T1319" s="12">
        <f t="shared" si="145"/>
        <v>42520.027152777773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15.324999999999999</v>
      </c>
      <c r="P1320" s="8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4">
        <f t="shared" si="144"/>
        <v>42014.835324074076</v>
      </c>
      <c r="T1320" s="12">
        <f t="shared" si="145"/>
        <v>41984.835324074076</v>
      </c>
      <c r="U1320">
        <f t="shared" si="146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15.103448275862069</v>
      </c>
      <c r="P1321" s="8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4">
        <f t="shared" si="144"/>
        <v>41831.458333333328</v>
      </c>
      <c r="T1321" s="12">
        <f t="shared" si="145"/>
        <v>41816.603761574072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0.503</v>
      </c>
      <c r="P1322" s="8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4">
        <f t="shared" si="144"/>
        <v>42734.749999999993</v>
      </c>
      <c r="T1322" s="12">
        <f t="shared" si="145"/>
        <v>42705.482013888883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1.3028138528138529</v>
      </c>
      <c r="P1323" s="8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4">
        <f t="shared" si="144"/>
        <v>42727.540937499994</v>
      </c>
      <c r="T1323" s="12">
        <f t="shared" si="145"/>
        <v>42697.540937499994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0.30285714285714288</v>
      </c>
      <c r="P1324" s="8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4">
        <f t="shared" si="144"/>
        <v>42145.448206018518</v>
      </c>
      <c r="T1324" s="12">
        <f t="shared" si="145"/>
        <v>42115.448206018518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8.8800000000000008</v>
      </c>
      <c r="P1325" s="8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4">
        <f t="shared" si="144"/>
        <v>42486.079861111109</v>
      </c>
      <c r="T1325" s="12">
        <f t="shared" si="145"/>
        <v>42451.490115740737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9.84</v>
      </c>
      <c r="P1326" s="8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4">
        <f t="shared" si="144"/>
        <v>42656.425370370365</v>
      </c>
      <c r="T1326" s="12">
        <f t="shared" si="145"/>
        <v>42626.425370370365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2.4300000000000002</v>
      </c>
      <c r="P1327" s="8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4">
        <f t="shared" si="144"/>
        <v>42733.877719907403</v>
      </c>
      <c r="T1327" s="12">
        <f t="shared" si="145"/>
        <v>42703.877719907403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1.1299999999999999</v>
      </c>
      <c r="P1328" s="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4">
        <f t="shared" si="144"/>
        <v>42019.583657407406</v>
      </c>
      <c r="T1328" s="12">
        <f t="shared" si="145"/>
        <v>41974.583657407406</v>
      </c>
      <c r="U1328">
        <f t="shared" si="146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3.5520833333333335</v>
      </c>
      <c r="P1329" s="8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4">
        <f t="shared" si="144"/>
        <v>42153.470312500001</v>
      </c>
      <c r="T1329" s="12">
        <f t="shared" si="145"/>
        <v>42123.470312500001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2.3306666666666667</v>
      </c>
      <c r="P1330" s="8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4">
        <f t="shared" si="144"/>
        <v>42657.434421296297</v>
      </c>
      <c r="T1330" s="12">
        <f t="shared" si="145"/>
        <v>42612.434421296297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0.81599999999999995</v>
      </c>
      <c r="P1331" s="8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4">
        <f t="shared" si="144"/>
        <v>41975.054918981477</v>
      </c>
      <c r="T1331" s="12">
        <f t="shared" si="145"/>
        <v>41935.013252314813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22.494285714285713</v>
      </c>
      <c r="P1332" s="8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4">
        <f t="shared" si="144"/>
        <v>42552.958333333336</v>
      </c>
      <c r="T1332" s="12">
        <f t="shared" si="145"/>
        <v>42522.068391203698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1.3668</v>
      </c>
      <c r="P1333" s="8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4">
        <f t="shared" si="144"/>
        <v>42599.295763888884</v>
      </c>
      <c r="T1333" s="12">
        <f t="shared" si="145"/>
        <v>42569.295763888884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 s="8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4">
        <f t="shared" si="144"/>
        <v>42761.851944444446</v>
      </c>
      <c r="T1334" s="12">
        <f t="shared" si="145"/>
        <v>42731.851944444446</v>
      </c>
      <c r="U1334">
        <f t="shared" si="146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 s="8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4">
        <f t="shared" si="144"/>
        <v>41835.8984375</v>
      </c>
      <c r="T1335" s="12">
        <f t="shared" si="145"/>
        <v>41805.8984375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10.754135338345865</v>
      </c>
      <c r="P1336" s="8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4">
        <f t="shared" si="144"/>
        <v>42440.565821759257</v>
      </c>
      <c r="T1336" s="12">
        <f t="shared" si="145"/>
        <v>42410.565821759257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19.760000000000002</v>
      </c>
      <c r="P1337" s="8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4">
        <f t="shared" si="144"/>
        <v>42343.728032407402</v>
      </c>
      <c r="T1337" s="12">
        <f t="shared" si="145"/>
        <v>42313.728032407402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84.947000000000003</v>
      </c>
      <c r="P1338" s="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4">
        <f t="shared" si="144"/>
        <v>41990.655416666668</v>
      </c>
      <c r="T1338" s="12">
        <f t="shared" si="145"/>
        <v>41955.655416666668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49.381999999999998</v>
      </c>
      <c r="P1339" s="8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4">
        <f t="shared" si="144"/>
        <v>42797.368969907409</v>
      </c>
      <c r="T1339" s="12">
        <f t="shared" si="145"/>
        <v>42767.368969907409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3.3033333333333332</v>
      </c>
      <c r="P1340" s="8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4">
        <f t="shared" si="144"/>
        <v>42218.595289351848</v>
      </c>
      <c r="T1340" s="12">
        <f t="shared" si="145"/>
        <v>42188.595289351848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6.6340000000000003</v>
      </c>
      <c r="P1341" s="8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4">
        <f t="shared" si="144"/>
        <v>41981.480497685181</v>
      </c>
      <c r="T1341" s="12">
        <f t="shared" si="145"/>
        <v>41936.438831018517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 s="8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4">
        <f t="shared" si="144"/>
        <v>41866.387187499997</v>
      </c>
      <c r="T1342" s="12">
        <f t="shared" si="145"/>
        <v>41836.387187499997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70.36</v>
      </c>
      <c r="P1343" s="8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4">
        <f t="shared" si="144"/>
        <v>42644.415706018517</v>
      </c>
      <c r="T1343" s="12">
        <f t="shared" si="145"/>
        <v>42612.415706018517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0.2</v>
      </c>
      <c r="P1344" s="8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4">
        <f t="shared" si="144"/>
        <v>42202.608090277776</v>
      </c>
      <c r="T1344" s="12">
        <f t="shared" si="145"/>
        <v>42172.608090277776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102.298</v>
      </c>
      <c r="P1345" s="8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4">
        <f t="shared" si="144"/>
        <v>42600.957638888889</v>
      </c>
      <c r="T1345" s="12">
        <f t="shared" si="145"/>
        <v>42542.318090277775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40"/>
        <v>377.73333333333335</v>
      </c>
      <c r="P1346" s="8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4">
        <f t="shared" si="144"/>
        <v>42551.581469907404</v>
      </c>
      <c r="T1346" s="12">
        <f t="shared" si="145"/>
        <v>42522.581469907404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47">E1347*100/D1347</f>
        <v>125</v>
      </c>
      <c r="P1347" s="8">
        <f t="shared" ref="P1347:P1410" si="148">E1347/L1347</f>
        <v>53.571428571428569</v>
      </c>
      <c r="Q1347" t="str">
        <f t="shared" ref="Q1347:Q1410" si="149">MID(N1347,1,FIND("/",N1347) - 1)</f>
        <v>publishing</v>
      </c>
      <c r="R1347" t="str">
        <f t="shared" ref="R1347:R1410" si="150">MID(N1347,FIND("/",N1347)+1,LEN(N1347) -FIND("/",N1347))</f>
        <v>nonfiction</v>
      </c>
      <c r="S1347" s="14">
        <f t="shared" ref="S1347:S1410" si="151">(I1347/86400)+25569+(-5/24)</f>
        <v>41834.606006944443</v>
      </c>
      <c r="T1347" s="12">
        <f t="shared" ref="T1347:T1410" si="152">(J1347/86400)+25569+(-5/24)</f>
        <v>41799.606006944443</v>
      </c>
      <c r="U1347">
        <f t="shared" ref="U1347:U1410" si="153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147.32653061224491</v>
      </c>
      <c r="P1348" s="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4">
        <f t="shared" si="151"/>
        <v>41451.867488425924</v>
      </c>
      <c r="T1348" s="12">
        <f t="shared" si="152"/>
        <v>41421.867488425924</v>
      </c>
      <c r="U1348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102.2</v>
      </c>
      <c r="P1349" s="8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4">
        <f t="shared" si="151"/>
        <v>42070.429687499993</v>
      </c>
      <c r="T1349" s="12">
        <f t="shared" si="152"/>
        <v>42040.429687499993</v>
      </c>
      <c r="U1349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101.87234042553192</v>
      </c>
      <c r="P1350" s="8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4">
        <f t="shared" si="151"/>
        <v>41991.297835648147</v>
      </c>
      <c r="T1350" s="12">
        <f t="shared" si="152"/>
        <v>41963.297835648147</v>
      </c>
      <c r="U1350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204.2</v>
      </c>
      <c r="P1351" s="8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4">
        <f t="shared" si="151"/>
        <v>42354.082638888889</v>
      </c>
      <c r="T1351" s="12">
        <f t="shared" si="152"/>
        <v>42317.124247685184</v>
      </c>
      <c r="U1351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104.05</v>
      </c>
      <c r="P1352" s="8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4">
        <f t="shared" si="151"/>
        <v>42363.804791666662</v>
      </c>
      <c r="T1352" s="12">
        <f t="shared" si="152"/>
        <v>42333.804791666662</v>
      </c>
      <c r="U1352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101.265</v>
      </c>
      <c r="P1353" s="8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4">
        <f t="shared" si="151"/>
        <v>42412.531759259255</v>
      </c>
      <c r="T1353" s="12">
        <f t="shared" si="152"/>
        <v>42382.531759259255</v>
      </c>
      <c r="U1353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136.13999999999999</v>
      </c>
      <c r="P1354" s="8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4">
        <f t="shared" si="151"/>
        <v>42251.957638888889</v>
      </c>
      <c r="T1354" s="12">
        <f t="shared" si="152"/>
        <v>42200.369976851849</v>
      </c>
      <c r="U1354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133.6</v>
      </c>
      <c r="P1355" s="8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4">
        <f t="shared" si="151"/>
        <v>41343.791666666664</v>
      </c>
      <c r="T1355" s="12">
        <f t="shared" si="152"/>
        <v>41308.909583333334</v>
      </c>
      <c r="U1355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130.25</v>
      </c>
      <c r="P1356" s="8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4">
        <f t="shared" si="151"/>
        <v>42532.599293981482</v>
      </c>
      <c r="T1356" s="12">
        <f t="shared" si="152"/>
        <v>42502.599293981482</v>
      </c>
      <c r="U1356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122.68</v>
      </c>
      <c r="P1357" s="8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4">
        <f t="shared" si="151"/>
        <v>41243.208333333328</v>
      </c>
      <c r="T1357" s="12">
        <f t="shared" si="152"/>
        <v>41213.046354166661</v>
      </c>
      <c r="U1357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182.81058823529412</v>
      </c>
      <c r="P1358" s="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4">
        <f t="shared" si="151"/>
        <v>41459.830555555549</v>
      </c>
      <c r="T1358" s="12">
        <f t="shared" si="152"/>
        <v>41429.830555555549</v>
      </c>
      <c r="U1358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125.3</v>
      </c>
      <c r="P1359" s="8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4">
        <f t="shared" si="151"/>
        <v>41334.040972222218</v>
      </c>
      <c r="T1359" s="12">
        <f t="shared" si="152"/>
        <v>41304.753900462958</v>
      </c>
      <c r="U1359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111.66666666666667</v>
      </c>
      <c r="P1360" s="8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4">
        <f t="shared" si="151"/>
        <v>40719.362534722219</v>
      </c>
      <c r="T1360" s="12">
        <f t="shared" si="152"/>
        <v>40689.362534722219</v>
      </c>
      <c r="U1360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115.75757575757575</v>
      </c>
      <c r="P1361" s="8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4">
        <f t="shared" si="151"/>
        <v>40730.606365740736</v>
      </c>
      <c r="T1361" s="12">
        <f t="shared" si="152"/>
        <v>40668.606365740736</v>
      </c>
      <c r="U1361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173.2</v>
      </c>
      <c r="P1362" s="8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4">
        <f t="shared" si="151"/>
        <v>41123.692361111105</v>
      </c>
      <c r="T1362" s="12">
        <f t="shared" si="152"/>
        <v>41095.692361111105</v>
      </c>
      <c r="U1362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125.98333333333333</v>
      </c>
      <c r="P1363" s="8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4">
        <f t="shared" si="151"/>
        <v>41811.508935185186</v>
      </c>
      <c r="T1363" s="12">
        <f t="shared" si="152"/>
        <v>41781.508935185186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109.1</v>
      </c>
      <c r="P1364" s="8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4">
        <f t="shared" si="151"/>
        <v>41524.726053240738</v>
      </c>
      <c r="T1364" s="12">
        <f t="shared" si="152"/>
        <v>41464.726053240738</v>
      </c>
      <c r="U1364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100</v>
      </c>
      <c r="P1365" s="8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4">
        <f t="shared" si="151"/>
        <v>42415.124305555553</v>
      </c>
      <c r="T1365" s="12">
        <f t="shared" si="152"/>
        <v>42396.635729166665</v>
      </c>
      <c r="U1365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118.64285714285714</v>
      </c>
      <c r="P1366" s="8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4">
        <f t="shared" si="151"/>
        <v>42011.487337962964</v>
      </c>
      <c r="T1366" s="12">
        <f t="shared" si="152"/>
        <v>41951.487337962964</v>
      </c>
      <c r="U1366">
        <f t="shared" si="153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100.26666666666667</v>
      </c>
      <c r="P1367" s="8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4">
        <f t="shared" si="151"/>
        <v>42079.483240740738</v>
      </c>
      <c r="T1367" s="12">
        <f t="shared" si="152"/>
        <v>42049.524907407402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126.4892</v>
      </c>
      <c r="P1368" s="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4">
        <f t="shared" si="151"/>
        <v>41969.829432870371</v>
      </c>
      <c r="T1368" s="12">
        <f t="shared" si="152"/>
        <v>41924.787766203699</v>
      </c>
      <c r="U1368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114.26</v>
      </c>
      <c r="P1369" s="8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4">
        <f t="shared" si="151"/>
        <v>42321.836226851847</v>
      </c>
      <c r="T1369" s="12">
        <f t="shared" si="152"/>
        <v>42291.794560185182</v>
      </c>
      <c r="U1369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110.7</v>
      </c>
      <c r="P1370" s="8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4">
        <f t="shared" si="151"/>
        <v>42169.982569444437</v>
      </c>
      <c r="T1370" s="12">
        <f t="shared" si="152"/>
        <v>42145.982569444437</v>
      </c>
      <c r="U1370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105.34805315203954</v>
      </c>
      <c r="P1371" s="8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4">
        <f t="shared" si="151"/>
        <v>41740.385949074072</v>
      </c>
      <c r="T1371" s="12">
        <f t="shared" si="152"/>
        <v>41710.385949074072</v>
      </c>
      <c r="U1371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103.66666666666667</v>
      </c>
      <c r="P1372" s="8">
        <f t="shared" si="148"/>
        <v>77.75</v>
      </c>
      <c r="Q1372" t="str">
        <f t="shared" si="149"/>
        <v>music</v>
      </c>
      <c r="R1372" t="str">
        <f t="shared" si="150"/>
        <v>rock</v>
      </c>
      <c r="S1372" s="14">
        <f t="shared" si="151"/>
        <v>41562.795023148145</v>
      </c>
      <c r="T1372" s="12">
        <f t="shared" si="152"/>
        <v>41547.795023148145</v>
      </c>
      <c r="U1372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107.08672667523932</v>
      </c>
      <c r="P1373" s="8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4">
        <f t="shared" si="151"/>
        <v>42131.550254629627</v>
      </c>
      <c r="T1373" s="12">
        <f t="shared" si="152"/>
        <v>42101.550254629627</v>
      </c>
      <c r="U1373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124</v>
      </c>
      <c r="P1374" s="8">
        <f t="shared" si="148"/>
        <v>38.75</v>
      </c>
      <c r="Q1374" t="str">
        <f t="shared" si="149"/>
        <v>music</v>
      </c>
      <c r="R1374" t="str">
        <f t="shared" si="150"/>
        <v>rock</v>
      </c>
      <c r="S1374" s="14">
        <f t="shared" si="151"/>
        <v>41102.53162037037</v>
      </c>
      <c r="T1374" s="12">
        <f t="shared" si="152"/>
        <v>41072.53162037037</v>
      </c>
      <c r="U1374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105.01</v>
      </c>
      <c r="P1375" s="8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4">
        <f t="shared" si="151"/>
        <v>42734.743437499994</v>
      </c>
      <c r="T1375" s="12">
        <f t="shared" si="152"/>
        <v>42704.743437499994</v>
      </c>
      <c r="U1375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189.46666666666667</v>
      </c>
      <c r="P1376" s="8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4">
        <f t="shared" si="151"/>
        <v>42453.911898148144</v>
      </c>
      <c r="T1376" s="12">
        <f t="shared" si="152"/>
        <v>42423.953564814808</v>
      </c>
      <c r="U1376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171.32499999999999</v>
      </c>
      <c r="P1377" s="8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4">
        <f t="shared" si="151"/>
        <v>42749.857858796291</v>
      </c>
      <c r="T1377" s="12">
        <f t="shared" si="152"/>
        <v>42719.857858796291</v>
      </c>
      <c r="U1377">
        <f t="shared" si="153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252.48648648648648</v>
      </c>
      <c r="P1378" s="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4">
        <f t="shared" si="151"/>
        <v>42707.502384259256</v>
      </c>
      <c r="T1378" s="12">
        <f t="shared" si="152"/>
        <v>42677.460717592585</v>
      </c>
      <c r="U1378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116.15384615384616</v>
      </c>
      <c r="P1379" s="8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4">
        <f t="shared" si="151"/>
        <v>42768.96597222222</v>
      </c>
      <c r="T1379" s="12">
        <f t="shared" si="152"/>
        <v>42747.01122685185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203.35</v>
      </c>
      <c r="P1380" s="8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4">
        <f t="shared" si="151"/>
        <v>42583.551041666666</v>
      </c>
      <c r="T1380" s="12">
        <f t="shared" si="152"/>
        <v>42568.551041666666</v>
      </c>
      <c r="U1380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111.6</v>
      </c>
      <c r="P1381" s="8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4">
        <f t="shared" si="151"/>
        <v>42160.283287037033</v>
      </c>
      <c r="T1381" s="12">
        <f t="shared" si="152"/>
        <v>42130.283287037033</v>
      </c>
      <c r="U1381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424</v>
      </c>
      <c r="P1382" s="8">
        <f t="shared" si="148"/>
        <v>21.2</v>
      </c>
      <c r="Q1382" t="str">
        <f t="shared" si="149"/>
        <v>music</v>
      </c>
      <c r="R1382" t="str">
        <f t="shared" si="150"/>
        <v>rock</v>
      </c>
      <c r="S1382" s="14">
        <f t="shared" si="151"/>
        <v>42163.874999999993</v>
      </c>
      <c r="T1382" s="12">
        <f t="shared" si="152"/>
        <v>42141.554467592585</v>
      </c>
      <c r="U1382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107.1</v>
      </c>
      <c r="P1383" s="8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4">
        <f t="shared" si="151"/>
        <v>42733.006076388883</v>
      </c>
      <c r="T1383" s="12">
        <f t="shared" si="152"/>
        <v>42703.006076388883</v>
      </c>
      <c r="U1383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104.3625</v>
      </c>
      <c r="P1384" s="8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4">
        <f t="shared" si="151"/>
        <v>41400.591851851852</v>
      </c>
      <c r="T1384" s="12">
        <f t="shared" si="152"/>
        <v>41370.591851851852</v>
      </c>
      <c r="U1384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212.40909090909091</v>
      </c>
      <c r="P1385" s="8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4">
        <f t="shared" si="151"/>
        <v>42726.866643518515</v>
      </c>
      <c r="T1385" s="12">
        <f t="shared" si="152"/>
        <v>42706.866643518515</v>
      </c>
      <c r="U1385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124.08571428571429</v>
      </c>
      <c r="P1386" s="8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4">
        <f t="shared" si="151"/>
        <v>42190.526874999996</v>
      </c>
      <c r="T1386" s="12">
        <f t="shared" si="152"/>
        <v>42160.526874999996</v>
      </c>
      <c r="U1386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110.406125</v>
      </c>
      <c r="P1387" s="8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4">
        <f t="shared" si="151"/>
        <v>42489.299305555549</v>
      </c>
      <c r="T1387" s="12">
        <f t="shared" si="152"/>
        <v>42433.480567129627</v>
      </c>
      <c r="U1387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218.75</v>
      </c>
      <c r="P1388" s="8">
        <f t="shared" si="148"/>
        <v>62.5</v>
      </c>
      <c r="Q1388" t="str">
        <f t="shared" si="149"/>
        <v>music</v>
      </c>
      <c r="R1388" t="str">
        <f t="shared" si="150"/>
        <v>rock</v>
      </c>
      <c r="S1388" s="14">
        <f t="shared" si="151"/>
        <v>42214.438530092586</v>
      </c>
      <c r="T1388" s="12">
        <f t="shared" si="152"/>
        <v>42184.438530092586</v>
      </c>
      <c r="U1388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136.625</v>
      </c>
      <c r="P1389" s="8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4">
        <f t="shared" si="151"/>
        <v>42157.979166666664</v>
      </c>
      <c r="T1389" s="12">
        <f t="shared" si="152"/>
        <v>42126.712905092594</v>
      </c>
      <c r="U1389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134.8074</v>
      </c>
      <c r="P1390" s="8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4">
        <f t="shared" si="151"/>
        <v>42660.468055555553</v>
      </c>
      <c r="T1390" s="12">
        <f t="shared" si="152"/>
        <v>42634.406446759262</v>
      </c>
      <c r="U1390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145.4</v>
      </c>
      <c r="P1391" s="8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4">
        <f t="shared" si="151"/>
        <v>42595.272650462961</v>
      </c>
      <c r="T1391" s="12">
        <f t="shared" si="152"/>
        <v>42565.272650462961</v>
      </c>
      <c r="U1391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109.10714285714286</v>
      </c>
      <c r="P1392" s="8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4">
        <f t="shared" si="151"/>
        <v>42121.508333333331</v>
      </c>
      <c r="T1392" s="12">
        <f t="shared" si="152"/>
        <v>42087.594976851855</v>
      </c>
      <c r="U1392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110.2</v>
      </c>
      <c r="P1393" s="8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4">
        <f t="shared" si="151"/>
        <v>42237.999305555553</v>
      </c>
      <c r="T1393" s="12">
        <f t="shared" si="152"/>
        <v>42193.442337962959</v>
      </c>
      <c r="U1393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113.64</v>
      </c>
      <c r="P1394" s="8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4">
        <f t="shared" si="151"/>
        <v>42431.946597222217</v>
      </c>
      <c r="T1394" s="12">
        <f t="shared" si="152"/>
        <v>42400.946597222217</v>
      </c>
      <c r="U1394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102.35</v>
      </c>
      <c r="P1395" s="8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4">
        <f t="shared" si="151"/>
        <v>42583.473645833328</v>
      </c>
      <c r="T1395" s="12">
        <f t="shared" si="152"/>
        <v>42553.473645833328</v>
      </c>
      <c r="U1395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122.13333333333334</v>
      </c>
      <c r="P1396" s="8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4">
        <f t="shared" si="151"/>
        <v>42794.916666666664</v>
      </c>
      <c r="T1396" s="12">
        <f t="shared" si="152"/>
        <v>42751.936643518515</v>
      </c>
      <c r="U1396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111.88571428571429</v>
      </c>
      <c r="P1397" s="8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4">
        <f t="shared" si="151"/>
        <v>42749.700011574074</v>
      </c>
      <c r="T1397" s="12">
        <f t="shared" si="152"/>
        <v>42719.700011574074</v>
      </c>
      <c r="U1397">
        <f t="shared" si="153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107.3</v>
      </c>
      <c r="P1398" s="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4">
        <f t="shared" si="151"/>
        <v>42048.790300925924</v>
      </c>
      <c r="T1398" s="12">
        <f t="shared" si="152"/>
        <v>42018.790300925924</v>
      </c>
      <c r="U1398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113.85</v>
      </c>
      <c r="P1399" s="8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4">
        <f t="shared" si="151"/>
        <v>42670.679861111108</v>
      </c>
      <c r="T1399" s="12">
        <f t="shared" si="152"/>
        <v>42640.709606481476</v>
      </c>
      <c r="U1399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109.68181818181819</v>
      </c>
      <c r="P1400" s="8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4">
        <f t="shared" si="151"/>
        <v>42556.665902777771</v>
      </c>
      <c r="T1400" s="12">
        <f t="shared" si="152"/>
        <v>42526.665902777771</v>
      </c>
      <c r="U1400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126.14444444444445</v>
      </c>
      <c r="P1401" s="8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4">
        <f t="shared" si="151"/>
        <v>41918.795983796292</v>
      </c>
      <c r="T1401" s="12">
        <f t="shared" si="152"/>
        <v>41888.795983796292</v>
      </c>
      <c r="U1401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167.42857142857142</v>
      </c>
      <c r="P1402" s="8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4">
        <f t="shared" si="151"/>
        <v>42533.020833333336</v>
      </c>
      <c r="T1402" s="12">
        <f t="shared" si="152"/>
        <v>42498.132789351854</v>
      </c>
      <c r="U1402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496.52</v>
      </c>
      <c r="P1403" s="8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4">
        <f t="shared" si="151"/>
        <v>41420.787893518514</v>
      </c>
      <c r="T1403" s="12">
        <f t="shared" si="152"/>
        <v>41399.787893518514</v>
      </c>
      <c r="U1403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109.16</v>
      </c>
      <c r="P1404" s="8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4">
        <f t="shared" si="151"/>
        <v>42124.803368055553</v>
      </c>
      <c r="T1404" s="12">
        <f t="shared" si="152"/>
        <v>42064.845034722217</v>
      </c>
      <c r="U1404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102.575</v>
      </c>
      <c r="P1405" s="8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4">
        <f t="shared" si="151"/>
        <v>41480.854571759257</v>
      </c>
      <c r="T1405" s="12">
        <f t="shared" si="152"/>
        <v>41450.854571759257</v>
      </c>
      <c r="U1405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1.6620689655172414</v>
      </c>
      <c r="P1406" s="8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4">
        <f t="shared" si="151"/>
        <v>42057.30190972222</v>
      </c>
      <c r="T1406" s="12">
        <f t="shared" si="152"/>
        <v>42032.30190972222</v>
      </c>
      <c r="U1406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0.42</v>
      </c>
      <c r="P1407" s="8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4">
        <f t="shared" si="151"/>
        <v>41971.51390046296</v>
      </c>
      <c r="T1407" s="12">
        <f t="shared" si="152"/>
        <v>41941.472233796296</v>
      </c>
      <c r="U1407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0.125</v>
      </c>
      <c r="P1408" s="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4">
        <f t="shared" si="151"/>
        <v>42350.208333333336</v>
      </c>
      <c r="T1408" s="12">
        <f t="shared" si="152"/>
        <v>42297.224618055552</v>
      </c>
      <c r="U1408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0.5</v>
      </c>
      <c r="P1409" s="8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4">
        <f t="shared" si="151"/>
        <v>41863.32844907407</v>
      </c>
      <c r="T1409" s="12">
        <f t="shared" si="152"/>
        <v>41838.32844907407</v>
      </c>
      <c r="U1409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47"/>
        <v>7.2</v>
      </c>
      <c r="P1410" s="8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4">
        <f t="shared" si="151"/>
        <v>42321.705509259256</v>
      </c>
      <c r="T1410" s="12">
        <f t="shared" si="152"/>
        <v>42291.663842592585</v>
      </c>
      <c r="U1410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54">E1411*100/D1411</f>
        <v>0</v>
      </c>
      <c r="P1411" s="8" t="e">
        <f t="shared" ref="P1411:P1474" si="155">E1411/L1411</f>
        <v>#DIV/0!</v>
      </c>
      <c r="Q1411" t="str">
        <f t="shared" ref="Q1411:Q1474" si="156">MID(N1411,1,FIND("/",N1411) - 1)</f>
        <v>publishing</v>
      </c>
      <c r="R1411" t="str">
        <f t="shared" ref="R1411:R1474" si="157">MID(N1411,FIND("/",N1411)+1,LEN(N1411) -FIND("/",N1411))</f>
        <v>translations</v>
      </c>
      <c r="S1411" s="14">
        <f t="shared" ref="S1411:S1474" si="158">(I1411/86400)+25569+(-5/24)</f>
        <v>42004.966840277775</v>
      </c>
      <c r="T1411" s="12">
        <f t="shared" ref="T1411:T1474" si="159">(J1411/86400)+25569+(-5/24)</f>
        <v>41944.925173611111</v>
      </c>
      <c r="U1411">
        <f t="shared" ref="U1411:U1474" si="160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1.6666666666666666E-2</v>
      </c>
      <c r="P1412" s="8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4">
        <f t="shared" si="158"/>
        <v>42524.110185185178</v>
      </c>
      <c r="T1412" s="12">
        <f t="shared" si="159"/>
        <v>42479.110185185178</v>
      </c>
      <c r="U1412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0.23333333333333334</v>
      </c>
      <c r="P1413" s="8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4">
        <f t="shared" si="158"/>
        <v>42040.850694444445</v>
      </c>
      <c r="T1413" s="12">
        <f t="shared" si="159"/>
        <v>42012.850694444445</v>
      </c>
      <c r="U1413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4.5714285714285712</v>
      </c>
      <c r="P1414" s="8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4">
        <f t="shared" si="158"/>
        <v>41976.855312499996</v>
      </c>
      <c r="T1414" s="12">
        <f t="shared" si="159"/>
        <v>41946.855312499996</v>
      </c>
      <c r="U1414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5</v>
      </c>
      <c r="P1415" s="8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4">
        <f t="shared" si="158"/>
        <v>42420.228819444441</v>
      </c>
      <c r="T1415" s="12">
        <f t="shared" si="159"/>
        <v>42360.228819444441</v>
      </c>
      <c r="U1415">
        <f t="shared" si="160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0.2</v>
      </c>
      <c r="P1416" s="8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4">
        <f t="shared" si="158"/>
        <v>42738.044756944444</v>
      </c>
      <c r="T1416" s="12">
        <f t="shared" si="159"/>
        <v>42708.044756944444</v>
      </c>
      <c r="U1416">
        <f t="shared" si="160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18.181818181818183</v>
      </c>
      <c r="P1417" s="8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4">
        <f t="shared" si="158"/>
        <v>42232.467488425922</v>
      </c>
      <c r="T1417" s="12">
        <f t="shared" si="159"/>
        <v>42192.467488425922</v>
      </c>
      <c r="U1417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 s="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4">
        <f t="shared" si="158"/>
        <v>42329.759479166663</v>
      </c>
      <c r="T1418" s="12">
        <f t="shared" si="159"/>
        <v>42299.717812499999</v>
      </c>
      <c r="U1418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1.2222222222222223</v>
      </c>
      <c r="P1419" s="8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4">
        <f t="shared" si="158"/>
        <v>42262.257638888885</v>
      </c>
      <c r="T1419" s="12">
        <f t="shared" si="159"/>
        <v>42231.941828703704</v>
      </c>
      <c r="U1419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0.2</v>
      </c>
      <c r="P1420" s="8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4">
        <f t="shared" si="158"/>
        <v>42425.248078703698</v>
      </c>
      <c r="T1420" s="12">
        <f t="shared" si="159"/>
        <v>42395.248078703698</v>
      </c>
      <c r="U1420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7.0634920634920633</v>
      </c>
      <c r="P1421" s="8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4">
        <f t="shared" si="158"/>
        <v>42652.24790509259</v>
      </c>
      <c r="T1421" s="12">
        <f t="shared" si="159"/>
        <v>42622.24790509259</v>
      </c>
      <c r="U1421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2.7272727272727271</v>
      </c>
      <c r="P1422" s="8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4">
        <f t="shared" si="158"/>
        <v>42549.459328703706</v>
      </c>
      <c r="T1422" s="12">
        <f t="shared" si="159"/>
        <v>42524.459328703706</v>
      </c>
      <c r="U1422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0.1</v>
      </c>
      <c r="P1423" s="8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4">
        <f t="shared" si="158"/>
        <v>42043.707280092589</v>
      </c>
      <c r="T1423" s="12">
        <f t="shared" si="159"/>
        <v>42013.707280092589</v>
      </c>
      <c r="U1423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0.104</v>
      </c>
      <c r="P1424" s="8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4">
        <f t="shared" si="158"/>
        <v>42634.031296296293</v>
      </c>
      <c r="T1424" s="12">
        <f t="shared" si="159"/>
        <v>42604.031296296293</v>
      </c>
      <c r="U1424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0.33333333333333331</v>
      </c>
      <c r="P1425" s="8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4">
        <f t="shared" si="158"/>
        <v>42370.151979166665</v>
      </c>
      <c r="T1425" s="12">
        <f t="shared" si="159"/>
        <v>42340.151979166665</v>
      </c>
      <c r="U1425">
        <f t="shared" si="160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20.36</v>
      </c>
      <c r="P1426" s="8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4">
        <f t="shared" si="158"/>
        <v>42689.550949074073</v>
      </c>
      <c r="T1426" s="12">
        <f t="shared" si="159"/>
        <v>42676.509282407402</v>
      </c>
      <c r="U1426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 s="8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4">
        <f t="shared" si="158"/>
        <v>42122.923136574071</v>
      </c>
      <c r="T1427" s="12">
        <f t="shared" si="159"/>
        <v>42092.923136574071</v>
      </c>
      <c r="U1427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 s="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4">
        <f t="shared" si="158"/>
        <v>42240.181944444441</v>
      </c>
      <c r="T1428" s="12">
        <f t="shared" si="159"/>
        <v>42180.181944444441</v>
      </c>
      <c r="U1428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8.3800000000000008</v>
      </c>
      <c r="P1429" s="8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4">
        <f t="shared" si="158"/>
        <v>42631.643344907403</v>
      </c>
      <c r="T1429" s="12">
        <f t="shared" si="159"/>
        <v>42601.643344907403</v>
      </c>
      <c r="U1429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4.5</v>
      </c>
      <c r="P1430" s="8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4">
        <f t="shared" si="158"/>
        <v>42462.129826388882</v>
      </c>
      <c r="T1430" s="12">
        <f t="shared" si="159"/>
        <v>42432.171493055554</v>
      </c>
      <c r="U1430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 s="8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4">
        <f t="shared" si="158"/>
        <v>42103.852337962962</v>
      </c>
      <c r="T1431" s="12">
        <f t="shared" si="159"/>
        <v>42073.852337962962</v>
      </c>
      <c r="U1431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8.06</v>
      </c>
      <c r="P1432" s="8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4">
        <f t="shared" si="158"/>
        <v>41992.605185185188</v>
      </c>
      <c r="T1432" s="12">
        <f t="shared" si="159"/>
        <v>41961.605185185188</v>
      </c>
      <c r="U1432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31.94705882352941</v>
      </c>
      <c r="P1433" s="8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4">
        <f t="shared" si="158"/>
        <v>42334.044166666667</v>
      </c>
      <c r="T1433" s="12">
        <f t="shared" si="159"/>
        <v>42304.002499999995</v>
      </c>
      <c r="U1433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 s="8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4">
        <f t="shared" si="158"/>
        <v>42205.572083333333</v>
      </c>
      <c r="T1434" s="12">
        <f t="shared" si="159"/>
        <v>42175.572083333333</v>
      </c>
      <c r="U1434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6.708333333333333</v>
      </c>
      <c r="P1435" s="8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4">
        <f t="shared" si="158"/>
        <v>42714.249999999993</v>
      </c>
      <c r="T1435" s="12">
        <f t="shared" si="159"/>
        <v>42673.417534722219</v>
      </c>
      <c r="U1435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9.9878048780487809</v>
      </c>
      <c r="P1436" s="8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4">
        <f t="shared" si="158"/>
        <v>42163.416666666664</v>
      </c>
      <c r="T1436" s="12">
        <f t="shared" si="159"/>
        <v>42142.558773148143</v>
      </c>
      <c r="U1436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0.1</v>
      </c>
      <c r="P1437" s="8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4">
        <f t="shared" si="158"/>
        <v>42288.57199074074</v>
      </c>
      <c r="T1437" s="12">
        <f t="shared" si="159"/>
        <v>42258.57199074074</v>
      </c>
      <c r="U1437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0.77</v>
      </c>
      <c r="P1438" s="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4">
        <f t="shared" si="158"/>
        <v>42421.141863425924</v>
      </c>
      <c r="T1438" s="12">
        <f t="shared" si="159"/>
        <v>42391.141863425924</v>
      </c>
      <c r="U1438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26.9</v>
      </c>
      <c r="P1439" s="8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4">
        <f t="shared" si="158"/>
        <v>41832.999305555553</v>
      </c>
      <c r="T1439" s="12">
        <f t="shared" si="159"/>
        <v>41796.32336805555</v>
      </c>
      <c r="U1439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3</v>
      </c>
      <c r="P1440" s="8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4">
        <f t="shared" si="158"/>
        <v>42487.371527777774</v>
      </c>
      <c r="T1440" s="12">
        <f t="shared" si="159"/>
        <v>42457.663182870368</v>
      </c>
      <c r="U1440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6.6055045871559637</v>
      </c>
      <c r="P1441" s="8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4">
        <f t="shared" si="158"/>
        <v>42070.621539351851</v>
      </c>
      <c r="T1441" s="12">
        <f t="shared" si="159"/>
        <v>42040.621539351851</v>
      </c>
      <c r="U1441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7.6923076923076927E-3</v>
      </c>
      <c r="P1442" s="8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4">
        <f t="shared" si="158"/>
        <v>42516.540081018517</v>
      </c>
      <c r="T1442" s="12">
        <f t="shared" si="159"/>
        <v>42486.540081018517</v>
      </c>
      <c r="U1442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1.1222222222222222</v>
      </c>
      <c r="P1443" s="8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4">
        <f t="shared" si="158"/>
        <v>42258.557511574072</v>
      </c>
      <c r="T1443" s="12">
        <f t="shared" si="159"/>
        <v>42198.557511574072</v>
      </c>
      <c r="U1443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 s="8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4">
        <f t="shared" si="158"/>
        <v>42515.437013888884</v>
      </c>
      <c r="T1444" s="12">
        <f t="shared" si="159"/>
        <v>42485.437013888884</v>
      </c>
      <c r="U1444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 s="8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4">
        <f t="shared" si="158"/>
        <v>42737.71769675926</v>
      </c>
      <c r="T1445" s="12">
        <f t="shared" si="159"/>
        <v>42707.71769675926</v>
      </c>
      <c r="U1445">
        <f t="shared" si="160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 s="8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4">
        <f t="shared" si="158"/>
        <v>42259.665069444447</v>
      </c>
      <c r="T1446" s="12">
        <f t="shared" si="159"/>
        <v>42199.665069444447</v>
      </c>
      <c r="U1446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 s="8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4">
        <f t="shared" si="158"/>
        <v>42169.333969907406</v>
      </c>
      <c r="T1447" s="12">
        <f t="shared" si="159"/>
        <v>42139.333969907406</v>
      </c>
      <c r="U1447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 s="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4">
        <f t="shared" si="158"/>
        <v>42481.239328703705</v>
      </c>
      <c r="T1448" s="12">
        <f t="shared" si="159"/>
        <v>42461.239328703705</v>
      </c>
      <c r="U1448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1.4999999999999999E-2</v>
      </c>
      <c r="P1449" s="8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4">
        <f t="shared" si="158"/>
        <v>42559.52238425926</v>
      </c>
      <c r="T1449" s="12">
        <f t="shared" si="159"/>
        <v>42529.52238425926</v>
      </c>
      <c r="U1449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 s="8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4">
        <f t="shared" si="158"/>
        <v>42146.017361111109</v>
      </c>
      <c r="T1450" s="12">
        <f t="shared" si="159"/>
        <v>42115.728217592587</v>
      </c>
      <c r="U1450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 s="8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4">
        <f t="shared" si="158"/>
        <v>42134.603067129625</v>
      </c>
      <c r="T1451" s="12">
        <f t="shared" si="159"/>
        <v>42086.603067129625</v>
      </c>
      <c r="U1451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1E-3</v>
      </c>
      <c r="P1452" s="8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4">
        <f t="shared" si="158"/>
        <v>42419.962928240733</v>
      </c>
      <c r="T1452" s="12">
        <f t="shared" si="159"/>
        <v>42389.962928240733</v>
      </c>
      <c r="U1452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1.0554089709762533E-2</v>
      </c>
      <c r="P1453" s="8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4">
        <f t="shared" si="158"/>
        <v>41961.792349537034</v>
      </c>
      <c r="T1453" s="12">
        <f t="shared" si="159"/>
        <v>41931.75068287037</v>
      </c>
      <c r="U1453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 s="8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4">
        <f t="shared" si="158"/>
        <v>41848.494942129626</v>
      </c>
      <c r="T1454" s="12">
        <f t="shared" si="159"/>
        <v>41818.494942129626</v>
      </c>
      <c r="U1454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 s="8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4">
        <f t="shared" si="158"/>
        <v>42840.446145833332</v>
      </c>
      <c r="T1455" s="12">
        <f t="shared" si="159"/>
        <v>42795.487812499996</v>
      </c>
      <c r="U1455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0.8571428571428571</v>
      </c>
      <c r="P1456" s="8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4">
        <f t="shared" si="158"/>
        <v>42484.707638888889</v>
      </c>
      <c r="T1456" s="12">
        <f t="shared" si="159"/>
        <v>42463.658333333333</v>
      </c>
      <c r="U1456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10.5</v>
      </c>
      <c r="P1457" s="8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4">
        <f t="shared" si="158"/>
        <v>41887.360416666663</v>
      </c>
      <c r="T1457" s="12">
        <f t="shared" si="159"/>
        <v>41832.46435185185</v>
      </c>
      <c r="U1457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2.9</v>
      </c>
      <c r="P1458" s="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4">
        <f t="shared" si="158"/>
        <v>42738.460243055553</v>
      </c>
      <c r="T1458" s="12">
        <f t="shared" si="159"/>
        <v>42708.460243055553</v>
      </c>
      <c r="U1458">
        <f t="shared" si="160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 s="8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4">
        <f t="shared" si="158"/>
        <v>42319.729675925926</v>
      </c>
      <c r="T1459" s="12">
        <f t="shared" si="159"/>
        <v>42289.688009259255</v>
      </c>
      <c r="U1459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 s="8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4">
        <f t="shared" si="158"/>
        <v>41861.958333333328</v>
      </c>
      <c r="T1460" s="12">
        <f t="shared" si="159"/>
        <v>41831.49722222222</v>
      </c>
      <c r="U1460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 s="8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4">
        <f t="shared" si="158"/>
        <v>42340.517361111109</v>
      </c>
      <c r="T1461" s="12">
        <f t="shared" si="159"/>
        <v>42311.996481481481</v>
      </c>
      <c r="U1461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 s="8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4">
        <f t="shared" si="158"/>
        <v>41973.781249999993</v>
      </c>
      <c r="T1462" s="12">
        <f t="shared" si="159"/>
        <v>41915.688634259255</v>
      </c>
      <c r="U1462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101.24460000000001</v>
      </c>
      <c r="P1463" s="8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4">
        <f t="shared" si="158"/>
        <v>41932.791666666664</v>
      </c>
      <c r="T1463" s="12">
        <f t="shared" si="159"/>
        <v>41899.436967592592</v>
      </c>
      <c r="U1463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108.5175</v>
      </c>
      <c r="P1464" s="8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4">
        <f t="shared" si="158"/>
        <v>41374.454525462963</v>
      </c>
      <c r="T1464" s="12">
        <f t="shared" si="159"/>
        <v>41344.454525462963</v>
      </c>
      <c r="U1464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147.66666666666666</v>
      </c>
      <c r="P1465" s="8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4">
        <f t="shared" si="158"/>
        <v>41371.661319444444</v>
      </c>
      <c r="T1465" s="12">
        <f t="shared" si="159"/>
        <v>41326.702986111108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163.19999999999999</v>
      </c>
      <c r="P1466" s="8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4">
        <f t="shared" si="158"/>
        <v>41321.453217592592</v>
      </c>
      <c r="T1466" s="12">
        <f t="shared" si="159"/>
        <v>41291.453217592592</v>
      </c>
      <c r="U1466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456.41449999999998</v>
      </c>
      <c r="P1467" s="8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4">
        <f t="shared" si="158"/>
        <v>40989.916666666664</v>
      </c>
      <c r="T1467" s="12">
        <f t="shared" si="159"/>
        <v>40959.526064814811</v>
      </c>
      <c r="U1467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107.8773125</v>
      </c>
      <c r="P1468" s="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4">
        <f t="shared" si="158"/>
        <v>42380.999999999993</v>
      </c>
      <c r="T1468" s="12">
        <f t="shared" si="159"/>
        <v>42339.963726851849</v>
      </c>
      <c r="U1468">
        <f t="shared" si="160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115.08</v>
      </c>
      <c r="P1469" s="8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4">
        <f t="shared" si="158"/>
        <v>40993.55190972222</v>
      </c>
      <c r="T1469" s="12">
        <f t="shared" si="159"/>
        <v>40933.593576388885</v>
      </c>
      <c r="U1469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102.36842105263158</v>
      </c>
      <c r="P1470" s="8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4">
        <f t="shared" si="158"/>
        <v>40705.806122685179</v>
      </c>
      <c r="T1470" s="12">
        <f t="shared" si="159"/>
        <v>40645.806122685179</v>
      </c>
      <c r="U1470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108.42485875706215</v>
      </c>
      <c r="P1471" s="8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4">
        <f t="shared" si="158"/>
        <v>41320.390150462961</v>
      </c>
      <c r="T1471" s="12">
        <f t="shared" si="159"/>
        <v>41290.390150462961</v>
      </c>
      <c r="U1471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125.13333333333334</v>
      </c>
      <c r="P1472" s="8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4">
        <f t="shared" si="158"/>
        <v>41271.618784722217</v>
      </c>
      <c r="T1472" s="12">
        <f t="shared" si="159"/>
        <v>41250.618784722217</v>
      </c>
      <c r="U1472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103.840625</v>
      </c>
      <c r="P1473" s="8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4">
        <f t="shared" si="158"/>
        <v>42103.749236111107</v>
      </c>
      <c r="T1473" s="12">
        <f t="shared" si="159"/>
        <v>42073.749236111107</v>
      </c>
      <c r="U1473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54"/>
        <v>138.70400000000001</v>
      </c>
      <c r="P1474" s="8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4">
        <f t="shared" si="158"/>
        <v>41563.33452546296</v>
      </c>
      <c r="T1474" s="12">
        <f t="shared" si="159"/>
        <v>41533.33452546296</v>
      </c>
      <c r="U1474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61">E1475*100/D1475</f>
        <v>120.51600000000001</v>
      </c>
      <c r="P1475" s="8">
        <f t="shared" ref="P1475:P1538" si="162">E1475/L1475</f>
        <v>38.462553191489363</v>
      </c>
      <c r="Q1475" t="str">
        <f t="shared" ref="Q1475:Q1538" si="163">MID(N1475,1,FIND("/",N1475) - 1)</f>
        <v>publishing</v>
      </c>
      <c r="R1475" t="str">
        <f t="shared" ref="R1475:R1538" si="164">MID(N1475,FIND("/",N1475)+1,LEN(N1475) -FIND("/",N1475))</f>
        <v>radio &amp; podcasts</v>
      </c>
      <c r="S1475" s="14">
        <f t="shared" ref="S1475:S1538" si="165">(I1475/86400)+25569+(-5/24)</f>
        <v>40969.771284722221</v>
      </c>
      <c r="T1475" s="12">
        <f t="shared" ref="T1475:T1538" si="166">(J1475/86400)+25569+(-5/24)</f>
        <v>40939.771284722221</v>
      </c>
      <c r="U1475">
        <f t="shared" ref="U1475:U1538" si="167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112.26666666666667</v>
      </c>
      <c r="P1476" s="8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4">
        <f t="shared" si="165"/>
        <v>41530.519583333335</v>
      </c>
      <c r="T1476" s="12">
        <f t="shared" si="166"/>
        <v>41500.519583333335</v>
      </c>
      <c r="U1476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188.66966666666667</v>
      </c>
      <c r="P1477" s="8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4">
        <f t="shared" si="165"/>
        <v>41992.999305555553</v>
      </c>
      <c r="T1477" s="12">
        <f t="shared" si="166"/>
        <v>41960.514618055553</v>
      </c>
      <c r="U1477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661.55466666666666</v>
      </c>
      <c r="P1478" s="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4">
        <f t="shared" si="165"/>
        <v>40795.833587962959</v>
      </c>
      <c r="T1478" s="12">
        <f t="shared" si="166"/>
        <v>40765.833587962959</v>
      </c>
      <c r="U1478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111.31</v>
      </c>
      <c r="P1479" s="8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4">
        <f t="shared" si="165"/>
        <v>40899.916666666664</v>
      </c>
      <c r="T1479" s="12">
        <f t="shared" si="166"/>
        <v>40840.407453703701</v>
      </c>
      <c r="U1479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1181.6142199999999</v>
      </c>
      <c r="P1480" s="8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4">
        <f t="shared" si="165"/>
        <v>41408.663344907407</v>
      </c>
      <c r="T1480" s="12">
        <f t="shared" si="166"/>
        <v>41394.663344907407</v>
      </c>
      <c r="U1480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137.375</v>
      </c>
      <c r="P1481" s="8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4">
        <f t="shared" si="165"/>
        <v>41768.957638888889</v>
      </c>
      <c r="T1481" s="12">
        <f t="shared" si="166"/>
        <v>41754.536909722221</v>
      </c>
      <c r="U1481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117.04040000000001</v>
      </c>
      <c r="P1482" s="8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4">
        <f t="shared" si="165"/>
        <v>41481.5</v>
      </c>
      <c r="T1482" s="12">
        <f t="shared" si="166"/>
        <v>41464.725682870368</v>
      </c>
      <c r="U1482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2.1</v>
      </c>
      <c r="P1483" s="8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4">
        <f t="shared" si="165"/>
        <v>41580.714641203704</v>
      </c>
      <c r="T1483" s="12">
        <f t="shared" si="166"/>
        <v>41550.714641203704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0.1</v>
      </c>
      <c r="P1484" s="8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4">
        <f t="shared" si="165"/>
        <v>41159.118750000001</v>
      </c>
      <c r="T1484" s="12">
        <f t="shared" si="166"/>
        <v>41136.649722222217</v>
      </c>
      <c r="U1484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0.7142857142857143</v>
      </c>
      <c r="P1485" s="8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4">
        <f t="shared" si="165"/>
        <v>42572.984664351847</v>
      </c>
      <c r="T1485" s="12">
        <f t="shared" si="166"/>
        <v>42547.984664351847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 s="8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4">
        <f t="shared" si="165"/>
        <v>41111.410416666666</v>
      </c>
      <c r="T1486" s="12">
        <f t="shared" si="166"/>
        <v>41052.992627314808</v>
      </c>
      <c r="U1486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2.2388059701492535</v>
      </c>
      <c r="P1487" s="8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4">
        <f t="shared" si="165"/>
        <v>42175.587650462963</v>
      </c>
      <c r="T1487" s="12">
        <f t="shared" si="166"/>
        <v>42130.587650462963</v>
      </c>
      <c r="U1487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0.24</v>
      </c>
      <c r="P1488" s="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4">
        <f t="shared" si="165"/>
        <v>42061.960196759253</v>
      </c>
      <c r="T1488" s="12">
        <f t="shared" si="166"/>
        <v>42031.960196759253</v>
      </c>
      <c r="U1488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 s="8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4">
        <f t="shared" si="165"/>
        <v>42584.709155092591</v>
      </c>
      <c r="T1489" s="12">
        <f t="shared" si="166"/>
        <v>42554.709155092591</v>
      </c>
      <c r="U1489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2.4</v>
      </c>
      <c r="P1490" s="8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4">
        <f t="shared" si="165"/>
        <v>41644.354861111111</v>
      </c>
      <c r="T1490" s="12">
        <f t="shared" si="166"/>
        <v>41614.354861111111</v>
      </c>
      <c r="U1490">
        <f t="shared" si="167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 s="8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4">
        <f t="shared" si="165"/>
        <v>41228.445046296292</v>
      </c>
      <c r="T1491" s="12">
        <f t="shared" si="166"/>
        <v>41198.403379629628</v>
      </c>
      <c r="U1491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30.862068965517242</v>
      </c>
      <c r="P1492" s="8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4">
        <f t="shared" si="165"/>
        <v>41549.352708333332</v>
      </c>
      <c r="T1492" s="12">
        <f t="shared" si="166"/>
        <v>41520.352708333332</v>
      </c>
      <c r="U1492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8.3333333333333339</v>
      </c>
      <c r="P1493" s="8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4">
        <f t="shared" si="165"/>
        <v>42050.443055555552</v>
      </c>
      <c r="T1493" s="12">
        <f t="shared" si="166"/>
        <v>41991.505127314813</v>
      </c>
      <c r="U1493">
        <f t="shared" si="167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0.75</v>
      </c>
      <c r="P1494" s="8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4">
        <f t="shared" si="165"/>
        <v>40712.676458333335</v>
      </c>
      <c r="T1494" s="12">
        <f t="shared" si="166"/>
        <v>40682.676458333335</v>
      </c>
      <c r="U1494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 s="8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4">
        <f t="shared" si="165"/>
        <v>41441.658275462956</v>
      </c>
      <c r="T1495" s="12">
        <f t="shared" si="166"/>
        <v>41411.658275462956</v>
      </c>
      <c r="U1495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8.9</v>
      </c>
      <c r="P1496" s="8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4">
        <f t="shared" si="165"/>
        <v>42097.443055555552</v>
      </c>
      <c r="T1496" s="12">
        <f t="shared" si="166"/>
        <v>42067.514039351845</v>
      </c>
      <c r="U1496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 s="8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4">
        <f t="shared" si="165"/>
        <v>40782.581377314811</v>
      </c>
      <c r="T1497" s="12">
        <f t="shared" si="166"/>
        <v>40752.581377314811</v>
      </c>
      <c r="U1497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 s="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4">
        <f t="shared" si="165"/>
        <v>41898.266886574071</v>
      </c>
      <c r="T1498" s="12">
        <f t="shared" si="166"/>
        <v>41838.266886574071</v>
      </c>
      <c r="U1498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6.6666666666666671E-3</v>
      </c>
      <c r="P1499" s="8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4">
        <f t="shared" si="165"/>
        <v>41486.613194444442</v>
      </c>
      <c r="T1499" s="12">
        <f t="shared" si="166"/>
        <v>41444.434282407405</v>
      </c>
      <c r="U1499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1.9</v>
      </c>
      <c r="P1500" s="8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4">
        <f t="shared" si="165"/>
        <v>41885.775208333333</v>
      </c>
      <c r="T1500" s="12">
        <f t="shared" si="166"/>
        <v>41840.775208333333</v>
      </c>
      <c r="U1500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0.25</v>
      </c>
      <c r="P1501" s="8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4">
        <f t="shared" si="165"/>
        <v>42586.798993055556</v>
      </c>
      <c r="T1501" s="12">
        <f t="shared" si="166"/>
        <v>42526.798993055556</v>
      </c>
      <c r="U1501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25.035714285714285</v>
      </c>
      <c r="P1502" s="8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4">
        <f t="shared" si="165"/>
        <v>41395.69626157407</v>
      </c>
      <c r="T1502" s="12">
        <f t="shared" si="166"/>
        <v>41365.69626157407</v>
      </c>
      <c r="U1502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166.33076923076922</v>
      </c>
      <c r="P1503" s="8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4">
        <f t="shared" si="165"/>
        <v>42193.3752662037</v>
      </c>
      <c r="T1503" s="12">
        <f t="shared" si="166"/>
        <v>42163.3752662037</v>
      </c>
      <c r="U1503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101.44545454545455</v>
      </c>
      <c r="P1504" s="8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4">
        <f t="shared" si="165"/>
        <v>42454.708333333336</v>
      </c>
      <c r="T1504" s="12">
        <f t="shared" si="166"/>
        <v>42426.33425925926</v>
      </c>
      <c r="U1504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107.89146666666667</v>
      </c>
      <c r="P1505" s="8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4">
        <f t="shared" si="165"/>
        <v>42666.13890046296</v>
      </c>
      <c r="T1505" s="12">
        <f t="shared" si="166"/>
        <v>42606.13890046296</v>
      </c>
      <c r="U1505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277.93846153846152</v>
      </c>
      <c r="P1506" s="8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4">
        <f t="shared" si="165"/>
        <v>41800.147916666661</v>
      </c>
      <c r="T1506" s="12">
        <f t="shared" si="166"/>
        <v>41772.44935185185</v>
      </c>
      <c r="U1506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103.58125</v>
      </c>
      <c r="P1507" s="8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4">
        <f t="shared" si="165"/>
        <v>42451.625694444439</v>
      </c>
      <c r="T1507" s="12">
        <f t="shared" si="166"/>
        <v>42414.234988425924</v>
      </c>
      <c r="U1507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111.4</v>
      </c>
      <c r="P1508" s="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4">
        <f t="shared" si="165"/>
        <v>41844.577592592592</v>
      </c>
      <c r="T1508" s="12">
        <f t="shared" si="166"/>
        <v>41814.577592592592</v>
      </c>
      <c r="U1508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215</v>
      </c>
      <c r="P1509" s="8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4">
        <f t="shared" si="165"/>
        <v>40313.131944444445</v>
      </c>
      <c r="T1509" s="12">
        <f t="shared" si="166"/>
        <v>40254.242002314808</v>
      </c>
      <c r="U1509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110.76216216216216</v>
      </c>
      <c r="P1510" s="8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4">
        <f t="shared" si="165"/>
        <v>41817.406030092592</v>
      </c>
      <c r="T1510" s="12">
        <f t="shared" si="166"/>
        <v>41786.406030092592</v>
      </c>
      <c r="U1510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123.64125714285714</v>
      </c>
      <c r="P1511" s="8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4">
        <f t="shared" si="165"/>
        <v>42780.749305555553</v>
      </c>
      <c r="T1511" s="12">
        <f t="shared" si="166"/>
        <v>42751.325057870366</v>
      </c>
      <c r="U1511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101.035</v>
      </c>
      <c r="P1512" s="8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4">
        <f t="shared" si="165"/>
        <v>41839.176828703705</v>
      </c>
      <c r="T1512" s="12">
        <f t="shared" si="166"/>
        <v>41809.176828703705</v>
      </c>
      <c r="U1512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111.79285714285714</v>
      </c>
      <c r="P1513" s="8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4">
        <f t="shared" si="165"/>
        <v>42326.416712962957</v>
      </c>
      <c r="T1513" s="12">
        <f t="shared" si="166"/>
        <v>42296.375046296293</v>
      </c>
      <c r="U1513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558.7714285714286</v>
      </c>
      <c r="P1514" s="8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4">
        <f t="shared" si="165"/>
        <v>42771.476145833331</v>
      </c>
      <c r="T1514" s="12">
        <f t="shared" si="166"/>
        <v>42741.476145833331</v>
      </c>
      <c r="U1514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150.01875000000001</v>
      </c>
      <c r="P1515" s="8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4">
        <f t="shared" si="165"/>
        <v>41836.42900462963</v>
      </c>
      <c r="T1515" s="12">
        <f t="shared" si="166"/>
        <v>41806.42900462963</v>
      </c>
      <c r="U1515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106.476</v>
      </c>
      <c r="P1516" s="8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4">
        <f t="shared" si="165"/>
        <v>42274.389351851853</v>
      </c>
      <c r="T1516" s="12">
        <f t="shared" si="166"/>
        <v>42234.389351851853</v>
      </c>
      <c r="U1516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157.18899999999999</v>
      </c>
      <c r="P1517" s="8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4">
        <f t="shared" si="165"/>
        <v>42445.003437499996</v>
      </c>
      <c r="T1517" s="12">
        <f t="shared" si="166"/>
        <v>42415.04510416666</v>
      </c>
      <c r="U1517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108.65882352941176</v>
      </c>
      <c r="P1518" s="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4">
        <f t="shared" si="165"/>
        <v>42649.374999999993</v>
      </c>
      <c r="T1518" s="12">
        <f t="shared" si="166"/>
        <v>42619.258009259262</v>
      </c>
      <c r="U1518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161.97999999999999</v>
      </c>
      <c r="P1519" s="8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4">
        <f t="shared" si="165"/>
        <v>41979.041666666664</v>
      </c>
      <c r="T1519" s="12">
        <f t="shared" si="166"/>
        <v>41948.358252314814</v>
      </c>
      <c r="U1519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205.36666666666667</v>
      </c>
      <c r="P1520" s="8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4">
        <f t="shared" si="165"/>
        <v>41790.611712962964</v>
      </c>
      <c r="T1520" s="12">
        <f t="shared" si="166"/>
        <v>41760.611712962964</v>
      </c>
      <c r="U1520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103.36388888888889</v>
      </c>
      <c r="P1521" s="8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4">
        <f t="shared" si="165"/>
        <v>41810.707638888889</v>
      </c>
      <c r="T1521" s="12">
        <f t="shared" si="166"/>
        <v>41782.533368055556</v>
      </c>
      <c r="U1521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103.47222222222223</v>
      </c>
      <c r="P1522" s="8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4">
        <f t="shared" si="165"/>
        <v>41991.958333333336</v>
      </c>
      <c r="T1522" s="12">
        <f t="shared" si="166"/>
        <v>41955.649456018517</v>
      </c>
      <c r="U1522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106.81333333333333</v>
      </c>
      <c r="P1523" s="8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4">
        <f t="shared" si="165"/>
        <v>42527.959386574068</v>
      </c>
      <c r="T1523" s="12">
        <f t="shared" si="166"/>
        <v>42492.959386574068</v>
      </c>
      <c r="U1523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138.96574712643678</v>
      </c>
      <c r="P1524" s="8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4">
        <f t="shared" si="165"/>
        <v>41929.621979166666</v>
      </c>
      <c r="T1524" s="12">
        <f t="shared" si="166"/>
        <v>41899.621979166666</v>
      </c>
      <c r="U1524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124.84324324324324</v>
      </c>
      <c r="P1525" s="8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4">
        <f t="shared" si="165"/>
        <v>41995.791666666664</v>
      </c>
      <c r="T1525" s="12">
        <f t="shared" si="166"/>
        <v>41964.543009259258</v>
      </c>
      <c r="U1525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207</v>
      </c>
      <c r="P1526" s="8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4">
        <f t="shared" si="165"/>
        <v>42786.292708333327</v>
      </c>
      <c r="T1526" s="12">
        <f t="shared" si="166"/>
        <v>42756.292708333327</v>
      </c>
      <c r="U1526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174.0057692307692</v>
      </c>
      <c r="P1527" s="8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4">
        <f t="shared" si="165"/>
        <v>42600.494652777772</v>
      </c>
      <c r="T1527" s="12">
        <f t="shared" si="166"/>
        <v>42570.494652777772</v>
      </c>
      <c r="U1527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120.32608695652173</v>
      </c>
      <c r="P1528" s="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4">
        <f t="shared" si="165"/>
        <v>42388.067673611113</v>
      </c>
      <c r="T1528" s="12">
        <f t="shared" si="166"/>
        <v>42339.067673611113</v>
      </c>
      <c r="U1528">
        <f t="shared" si="167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110.44428571428571</v>
      </c>
      <c r="P1529" s="8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4">
        <f t="shared" si="165"/>
        <v>42808.350532407407</v>
      </c>
      <c r="T1529" s="12">
        <f t="shared" si="166"/>
        <v>42780.392199074071</v>
      </c>
      <c r="U1529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281.56666666666666</v>
      </c>
      <c r="P1530" s="8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4">
        <f t="shared" si="165"/>
        <v>42766.791666666664</v>
      </c>
      <c r="T1530" s="12">
        <f t="shared" si="166"/>
        <v>42736.524560185186</v>
      </c>
      <c r="U1530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100.67894736842105</v>
      </c>
      <c r="P1531" s="8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4">
        <f t="shared" si="165"/>
        <v>42082.378703703704</v>
      </c>
      <c r="T1531" s="12">
        <f t="shared" si="166"/>
        <v>42052.420370370368</v>
      </c>
      <c r="U1531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134.8257142857143</v>
      </c>
      <c r="P1532" s="8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4">
        <f t="shared" si="165"/>
        <v>42300.558969907404</v>
      </c>
      <c r="T1532" s="12">
        <f t="shared" si="166"/>
        <v>42275.558969907404</v>
      </c>
      <c r="U1532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175.95744680851064</v>
      </c>
      <c r="P1533" s="8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4">
        <f t="shared" si="165"/>
        <v>41973.916666666664</v>
      </c>
      <c r="T1533" s="12">
        <f t="shared" si="166"/>
        <v>41941.594050925924</v>
      </c>
      <c r="U1533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484.02</v>
      </c>
      <c r="P1534" s="8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4">
        <f t="shared" si="165"/>
        <v>42415.416666666664</v>
      </c>
      <c r="T1534" s="12">
        <f t="shared" si="166"/>
        <v>42391.266956018517</v>
      </c>
      <c r="U1534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145.13999999999999</v>
      </c>
      <c r="P1535" s="8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4">
        <f t="shared" si="165"/>
        <v>42491.957638888889</v>
      </c>
      <c r="T1535" s="12">
        <f t="shared" si="166"/>
        <v>42442.793715277774</v>
      </c>
      <c r="U1535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417.73333333333335</v>
      </c>
      <c r="P1536" s="8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4">
        <f t="shared" si="165"/>
        <v>42251.465995370367</v>
      </c>
      <c r="T1536" s="12">
        <f t="shared" si="166"/>
        <v>42221.465995370367</v>
      </c>
      <c r="U1536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132.42500000000001</v>
      </c>
      <c r="P1537" s="8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4">
        <f t="shared" si="165"/>
        <v>42513.708333333336</v>
      </c>
      <c r="T1537" s="12">
        <f t="shared" si="166"/>
        <v>42484.620729166665</v>
      </c>
      <c r="U1537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61"/>
        <v>250.30841666666666</v>
      </c>
      <c r="P1538" s="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4">
        <f t="shared" si="165"/>
        <v>42243.593865740739</v>
      </c>
      <c r="T1538" s="12">
        <f t="shared" si="166"/>
        <v>42213.593865740739</v>
      </c>
      <c r="U1538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68">E1539*100/D1539</f>
        <v>179.9</v>
      </c>
      <c r="P1539" s="8">
        <f t="shared" ref="P1539:P1602" si="169">E1539/L1539</f>
        <v>96.375</v>
      </c>
      <c r="Q1539" t="str">
        <f t="shared" ref="Q1539:Q1602" si="170">MID(N1539,1,FIND("/",N1539) - 1)</f>
        <v>photography</v>
      </c>
      <c r="R1539" t="str">
        <f t="shared" ref="R1539:R1602" si="171">MID(N1539,FIND("/",N1539)+1,LEN(N1539) -FIND("/",N1539))</f>
        <v>photobooks</v>
      </c>
      <c r="S1539" s="14">
        <f t="shared" ref="S1539:S1602" si="172">(I1539/86400)+25569+(-5/24)</f>
        <v>42588.541666666664</v>
      </c>
      <c r="T1539" s="12">
        <f t="shared" ref="T1539:T1602" si="173">(J1539/86400)+25569+(-5/24)</f>
        <v>42552.106793981475</v>
      </c>
      <c r="U1539">
        <f t="shared" ref="U1539:U1602" si="17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102.62857142857143</v>
      </c>
      <c r="P1540" s="8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4">
        <f t="shared" si="172"/>
        <v>42026.57372685185</v>
      </c>
      <c r="T1540" s="12">
        <f t="shared" si="173"/>
        <v>41981.57372685185</v>
      </c>
      <c r="U1540">
        <f t="shared" si="17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135.98609999999999</v>
      </c>
      <c r="P1541" s="8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4">
        <f t="shared" si="172"/>
        <v>42738.710868055554</v>
      </c>
      <c r="T1541" s="12">
        <f t="shared" si="173"/>
        <v>42705.710868055554</v>
      </c>
      <c r="U1541">
        <f t="shared" si="17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117.86666666666666</v>
      </c>
      <c r="P1542" s="8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4">
        <f t="shared" si="172"/>
        <v>41968.843749999993</v>
      </c>
      <c r="T1542" s="12">
        <f t="shared" si="173"/>
        <v>41938.798796296294</v>
      </c>
      <c r="U1542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3.3333333333333333E-2</v>
      </c>
      <c r="P1543" s="8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4">
        <f t="shared" si="172"/>
        <v>42004.503912037035</v>
      </c>
      <c r="T1543" s="12">
        <f t="shared" si="173"/>
        <v>41974.503912037035</v>
      </c>
      <c r="U1543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4</v>
      </c>
      <c r="P1544" s="8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4">
        <f t="shared" si="172"/>
        <v>42185.788194444445</v>
      </c>
      <c r="T1544" s="12">
        <f t="shared" si="173"/>
        <v>42170.788194444445</v>
      </c>
      <c r="U1544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0.44444444444444442</v>
      </c>
      <c r="P1545" s="8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4">
        <f t="shared" si="172"/>
        <v>41965.342986111107</v>
      </c>
      <c r="T1545" s="12">
        <f t="shared" si="173"/>
        <v>41935.301319444443</v>
      </c>
      <c r="U1545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 s="8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4">
        <f t="shared" si="172"/>
        <v>42094.804166666661</v>
      </c>
      <c r="T1546" s="12">
        <f t="shared" si="173"/>
        <v>42052.842870370368</v>
      </c>
      <c r="U1546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3.3333333333333333E-2</v>
      </c>
      <c r="P1547" s="8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4">
        <f t="shared" si="172"/>
        <v>42065.677777777775</v>
      </c>
      <c r="T1547" s="12">
        <f t="shared" si="173"/>
        <v>42031.676319444443</v>
      </c>
      <c r="U1547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28.9</v>
      </c>
      <c r="P1548" s="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4">
        <f t="shared" si="172"/>
        <v>41899.004618055551</v>
      </c>
      <c r="T1548" s="12">
        <f t="shared" si="173"/>
        <v>41839.004618055551</v>
      </c>
      <c r="U1548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 s="8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4">
        <f t="shared" si="172"/>
        <v>42789.218541666669</v>
      </c>
      <c r="T1549" s="12">
        <f t="shared" si="173"/>
        <v>42782.218541666669</v>
      </c>
      <c r="U1549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8.5714285714285712</v>
      </c>
      <c r="P1550" s="8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4">
        <f t="shared" si="172"/>
        <v>42316.715509259258</v>
      </c>
      <c r="T1550" s="12">
        <f t="shared" si="173"/>
        <v>42286.673842592594</v>
      </c>
      <c r="U1550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34</v>
      </c>
      <c r="P1551" s="8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4">
        <f t="shared" si="172"/>
        <v>42310.96943287037</v>
      </c>
      <c r="T1551" s="12">
        <f t="shared" si="173"/>
        <v>42280.927766203698</v>
      </c>
      <c r="U1551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13.466666666666667</v>
      </c>
      <c r="P1552" s="8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4">
        <f t="shared" si="172"/>
        <v>42502.24113425926</v>
      </c>
      <c r="T1552" s="12">
        <f t="shared" si="173"/>
        <v>42472.24113425926</v>
      </c>
      <c r="U1552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 s="8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4">
        <f t="shared" si="172"/>
        <v>42151.616192129623</v>
      </c>
      <c r="T1553" s="12">
        <f t="shared" si="173"/>
        <v>42121.616192129623</v>
      </c>
      <c r="U1553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49.186046511627907</v>
      </c>
      <c r="P1554" s="8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4">
        <f t="shared" si="172"/>
        <v>41912.957638888889</v>
      </c>
      <c r="T1554" s="12">
        <f t="shared" si="173"/>
        <v>41892.480416666665</v>
      </c>
      <c r="U1554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 s="8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4">
        <f t="shared" si="172"/>
        <v>42249.074618055551</v>
      </c>
      <c r="T1555" s="12">
        <f t="shared" si="173"/>
        <v>42219.074618055551</v>
      </c>
      <c r="U1555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 s="8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4">
        <f t="shared" si="172"/>
        <v>42218.043865740743</v>
      </c>
      <c r="T1556" s="12">
        <f t="shared" si="173"/>
        <v>42188.043865740743</v>
      </c>
      <c r="U1556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 s="8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4">
        <f t="shared" si="172"/>
        <v>42264.499999999993</v>
      </c>
      <c r="T1557" s="12">
        <f t="shared" si="173"/>
        <v>42241.405462962961</v>
      </c>
      <c r="U1557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45.133333333333333</v>
      </c>
      <c r="P1558" s="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4">
        <f t="shared" si="172"/>
        <v>42554.944722222215</v>
      </c>
      <c r="T1558" s="12">
        <f t="shared" si="173"/>
        <v>42524.944722222215</v>
      </c>
      <c r="U1558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4</v>
      </c>
      <c r="P1559" s="8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4">
        <f t="shared" si="172"/>
        <v>41902.444826388884</v>
      </c>
      <c r="T1559" s="12">
        <f t="shared" si="173"/>
        <v>41871.444826388884</v>
      </c>
      <c r="U1559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4.666666666666667</v>
      </c>
      <c r="P1560" s="8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4">
        <f t="shared" si="172"/>
        <v>42244.299999999996</v>
      </c>
      <c r="T1560" s="12">
        <f t="shared" si="173"/>
        <v>42185.189340277771</v>
      </c>
      <c r="U1560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0.33333333333333331</v>
      </c>
      <c r="P1561" s="8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4">
        <f t="shared" si="172"/>
        <v>42122.844895833332</v>
      </c>
      <c r="T1561" s="12">
        <f t="shared" si="173"/>
        <v>42107.844895833332</v>
      </c>
      <c r="U1561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3.76</v>
      </c>
      <c r="P1562" s="8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4">
        <f t="shared" si="172"/>
        <v>41955.854085648149</v>
      </c>
      <c r="T1562" s="12">
        <f t="shared" si="173"/>
        <v>41935.812418981477</v>
      </c>
      <c r="U1562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0.67</v>
      </c>
      <c r="P1563" s="8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4">
        <f t="shared" si="172"/>
        <v>41584.875034722216</v>
      </c>
      <c r="T1563" s="12">
        <f t="shared" si="173"/>
        <v>41554.833368055552</v>
      </c>
      <c r="U1563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 s="8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4">
        <f t="shared" si="172"/>
        <v>40148.826388888883</v>
      </c>
      <c r="T1564" s="12">
        <f t="shared" si="173"/>
        <v>40079.357824074068</v>
      </c>
      <c r="U1564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1.4166666666666667</v>
      </c>
      <c r="P1565" s="8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4">
        <f t="shared" si="172"/>
        <v>41712.492488425924</v>
      </c>
      <c r="T1565" s="12">
        <f t="shared" si="173"/>
        <v>41652.534155092588</v>
      </c>
      <c r="U1565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0.1</v>
      </c>
      <c r="P1566" s="8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4">
        <f t="shared" si="172"/>
        <v>42152.628472222219</v>
      </c>
      <c r="T1566" s="12">
        <f t="shared" si="173"/>
        <v>42121.158668981479</v>
      </c>
      <c r="U1566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2.5</v>
      </c>
      <c r="P1567" s="8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4">
        <f t="shared" si="172"/>
        <v>40702.521539351852</v>
      </c>
      <c r="T1567" s="12">
        <f t="shared" si="173"/>
        <v>40672.521539351852</v>
      </c>
      <c r="U1567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21.25</v>
      </c>
      <c r="P1568" s="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4">
        <f t="shared" si="172"/>
        <v>42578.708333333336</v>
      </c>
      <c r="T1568" s="12">
        <f t="shared" si="173"/>
        <v>42549.708379629628</v>
      </c>
      <c r="U1568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4.117647058823529</v>
      </c>
      <c r="P1569" s="8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4">
        <f t="shared" si="172"/>
        <v>41686.791666666664</v>
      </c>
      <c r="T1569" s="12">
        <f t="shared" si="173"/>
        <v>41671.728530092594</v>
      </c>
      <c r="U1569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13.64</v>
      </c>
      <c r="P1570" s="8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4">
        <f t="shared" si="172"/>
        <v>41996.853993055549</v>
      </c>
      <c r="T1570" s="12">
        <f t="shared" si="173"/>
        <v>41961.853993055549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 s="8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4">
        <f t="shared" si="172"/>
        <v>41419.471226851849</v>
      </c>
      <c r="T1571" s="12">
        <f t="shared" si="173"/>
        <v>41389.471226851849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41.4</v>
      </c>
      <c r="P1572" s="8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4">
        <f t="shared" si="172"/>
        <v>42468.56344907407</v>
      </c>
      <c r="T1572" s="12">
        <f t="shared" si="173"/>
        <v>42438.605115740742</v>
      </c>
      <c r="U1572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0.66115702479338845</v>
      </c>
      <c r="P1573" s="8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4">
        <f t="shared" si="172"/>
        <v>42174.56114583333</v>
      </c>
      <c r="T1573" s="12">
        <f t="shared" si="173"/>
        <v>42144.56114583333</v>
      </c>
      <c r="U1573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5</v>
      </c>
      <c r="P1574" s="8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4">
        <f t="shared" si="172"/>
        <v>42428.790972222218</v>
      </c>
      <c r="T1574" s="12">
        <f t="shared" si="173"/>
        <v>42403.824756944443</v>
      </c>
      <c r="U1574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2.4777777777777779</v>
      </c>
      <c r="P1575" s="8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4">
        <f t="shared" si="172"/>
        <v>42825.957638888889</v>
      </c>
      <c r="T1575" s="12">
        <f t="shared" si="173"/>
        <v>42785.791689814818</v>
      </c>
      <c r="U1575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5.0599999999999996</v>
      </c>
      <c r="P1576" s="8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4">
        <f t="shared" si="172"/>
        <v>42052.719085648147</v>
      </c>
      <c r="T1576" s="12">
        <f t="shared" si="173"/>
        <v>42017.719085648147</v>
      </c>
      <c r="U1576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22.91</v>
      </c>
      <c r="P1577" s="8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4">
        <f t="shared" si="172"/>
        <v>41829.315925925919</v>
      </c>
      <c r="T1577" s="12">
        <f t="shared" si="173"/>
        <v>41799.315925925919</v>
      </c>
      <c r="U1577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13</v>
      </c>
      <c r="P1578" s="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4">
        <f t="shared" si="172"/>
        <v>42185.670925925922</v>
      </c>
      <c r="T1578" s="12">
        <f t="shared" si="173"/>
        <v>42140.670925925922</v>
      </c>
      <c r="U1578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0.55000000000000004</v>
      </c>
      <c r="P1579" s="8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4">
        <f t="shared" si="172"/>
        <v>41114.639444444438</v>
      </c>
      <c r="T1579" s="12">
        <f t="shared" si="173"/>
        <v>41054.639444444438</v>
      </c>
      <c r="U1579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10.80653663679494</v>
      </c>
      <c r="P1580" s="8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4">
        <f t="shared" si="172"/>
        <v>40422.875</v>
      </c>
      <c r="T1580" s="12">
        <f t="shared" si="173"/>
        <v>40398.857534722221</v>
      </c>
      <c r="U1580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0.84008400840084008</v>
      </c>
      <c r="P1581" s="8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4">
        <f t="shared" si="172"/>
        <v>41514.788090277776</v>
      </c>
      <c r="T1581" s="12">
        <f t="shared" si="173"/>
        <v>41481.788090277776</v>
      </c>
      <c r="U1581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 s="8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4">
        <f t="shared" si="172"/>
        <v>41049.841736111106</v>
      </c>
      <c r="T1582" s="12">
        <f t="shared" si="173"/>
        <v>40989.841736111106</v>
      </c>
      <c r="U1582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0.5</v>
      </c>
      <c r="P1583" s="8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4">
        <f t="shared" si="172"/>
        <v>42357.240624999999</v>
      </c>
      <c r="T1583" s="12">
        <f t="shared" si="173"/>
        <v>42325.240624999999</v>
      </c>
      <c r="U1583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9.3000000000000007</v>
      </c>
      <c r="P1584" s="8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4">
        <f t="shared" si="172"/>
        <v>42303.680555555555</v>
      </c>
      <c r="T1584" s="12">
        <f t="shared" si="173"/>
        <v>42246.581631944442</v>
      </c>
      <c r="U1584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7.4999999999999997E-2</v>
      </c>
      <c r="P1585" s="8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4">
        <f t="shared" si="172"/>
        <v>41907.696655092594</v>
      </c>
      <c r="T1585" s="12">
        <f t="shared" si="173"/>
        <v>41877.696655092594</v>
      </c>
      <c r="U1585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 s="8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4">
        <f t="shared" si="172"/>
        <v>41789.440983796296</v>
      </c>
      <c r="T1586" s="12">
        <f t="shared" si="173"/>
        <v>41779.440983796296</v>
      </c>
      <c r="U1586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79</v>
      </c>
      <c r="P1587" s="8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4">
        <f t="shared" si="172"/>
        <v>42729.249999999993</v>
      </c>
      <c r="T1587" s="12">
        <f t="shared" si="173"/>
        <v>42707.687129629623</v>
      </c>
      <c r="U1587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 s="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4">
        <f t="shared" si="172"/>
        <v>42098.854421296295</v>
      </c>
      <c r="T1588" s="12">
        <f t="shared" si="173"/>
        <v>42068.896087962959</v>
      </c>
      <c r="U1588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1.3333333333333334E-2</v>
      </c>
      <c r="P1589" s="8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4">
        <f t="shared" si="172"/>
        <v>41986.742650462962</v>
      </c>
      <c r="T1589" s="12">
        <f t="shared" si="173"/>
        <v>41956.742650462962</v>
      </c>
      <c r="U1589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 s="8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4">
        <f t="shared" si="172"/>
        <v>42035.633333333331</v>
      </c>
      <c r="T1590" s="12">
        <f t="shared" si="173"/>
        <v>42005.041655092595</v>
      </c>
      <c r="U1590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 s="8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4">
        <f t="shared" si="172"/>
        <v>42286.776458333326</v>
      </c>
      <c r="T1591" s="12">
        <f t="shared" si="173"/>
        <v>42256.776458333326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1.7</v>
      </c>
      <c r="P1592" s="8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4">
        <f t="shared" si="172"/>
        <v>42270.648888888885</v>
      </c>
      <c r="T1592" s="12">
        <f t="shared" si="173"/>
        <v>42240.648888888885</v>
      </c>
      <c r="U1592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29.228571428571428</v>
      </c>
      <c r="P1593" s="8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4">
        <f t="shared" si="172"/>
        <v>42463.476168981484</v>
      </c>
      <c r="T1593" s="12">
        <f t="shared" si="173"/>
        <v>42433.517835648141</v>
      </c>
      <c r="U1593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 s="8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4">
        <f t="shared" si="172"/>
        <v>42090.822743055549</v>
      </c>
      <c r="T1594" s="12">
        <f t="shared" si="173"/>
        <v>42045.86440972222</v>
      </c>
      <c r="U1594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1.3636363636363636E-2</v>
      </c>
      <c r="P1595" s="8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4">
        <f t="shared" si="172"/>
        <v>42063.63721064815</v>
      </c>
      <c r="T1595" s="12">
        <f t="shared" si="173"/>
        <v>42033.63721064815</v>
      </c>
      <c r="U1595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20.5</v>
      </c>
      <c r="P1596" s="8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4">
        <f t="shared" si="172"/>
        <v>42505.472916666666</v>
      </c>
      <c r="T1596" s="12">
        <f t="shared" si="173"/>
        <v>42445.504421296289</v>
      </c>
      <c r="U1596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0.28000000000000003</v>
      </c>
      <c r="P1597" s="8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4">
        <f t="shared" si="172"/>
        <v>41808.634027777771</v>
      </c>
      <c r="T1597" s="12">
        <f t="shared" si="173"/>
        <v>41779.84175925926</v>
      </c>
      <c r="U1597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2.3076923076923075</v>
      </c>
      <c r="P1598" s="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4">
        <f t="shared" si="172"/>
        <v>41986.26353009259</v>
      </c>
      <c r="T1598" s="12">
        <f t="shared" si="173"/>
        <v>41941.221863425926</v>
      </c>
      <c r="U1598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 s="8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4">
        <f t="shared" si="172"/>
        <v>42633.145798611113</v>
      </c>
      <c r="T1599" s="12">
        <f t="shared" si="173"/>
        <v>42603.145798611113</v>
      </c>
      <c r="U1599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0.125</v>
      </c>
      <c r="P1600" s="8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4">
        <f t="shared" si="172"/>
        <v>42211.459004629629</v>
      </c>
      <c r="T1600" s="12">
        <f t="shared" si="173"/>
        <v>42151.459004629629</v>
      </c>
      <c r="U1600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 s="8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4">
        <f t="shared" si="172"/>
        <v>42468.289074074077</v>
      </c>
      <c r="T1601" s="12">
        <f t="shared" si="173"/>
        <v>42438.330740740734</v>
      </c>
      <c r="U1601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68"/>
        <v>7.34</v>
      </c>
      <c r="P1602" s="8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4">
        <f t="shared" si="172"/>
        <v>41835.007638888885</v>
      </c>
      <c r="T1602" s="12">
        <f t="shared" si="173"/>
        <v>41790.848981481475</v>
      </c>
      <c r="U1602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75">E1603*100/D1603</f>
        <v>108.2492</v>
      </c>
      <c r="P1603" s="8">
        <f t="shared" ref="P1603:P1666" si="176">E1603/L1603</f>
        <v>48.325535714285714</v>
      </c>
      <c r="Q1603" t="str">
        <f t="shared" ref="Q1603:Q1666" si="177">MID(N1603,1,FIND("/",N1603) - 1)</f>
        <v>music</v>
      </c>
      <c r="R1603" t="str">
        <f t="shared" ref="R1603:R1666" si="178">MID(N1603,FIND("/",N1603)+1,LEN(N1603) -FIND("/",N1603))</f>
        <v>rock</v>
      </c>
      <c r="S1603" s="14">
        <f t="shared" ref="S1603:S1666" si="179">(I1603/86400)+25569+(-5/24)</f>
        <v>40667.884641203702</v>
      </c>
      <c r="T1603" s="12">
        <f t="shared" ref="T1603:T1666" si="180">(J1603/86400)+25569+(-5/24)</f>
        <v>40637.884641203702</v>
      </c>
      <c r="U1603">
        <f t="shared" ref="U1603:U1666" si="181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100.16666666666667</v>
      </c>
      <c r="P1604" s="8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4">
        <f t="shared" si="179"/>
        <v>40830.75</v>
      </c>
      <c r="T1604" s="12">
        <f t="shared" si="180"/>
        <v>40788.089317129627</v>
      </c>
      <c r="U1604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100.033</v>
      </c>
      <c r="P1605" s="8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4">
        <f t="shared" si="179"/>
        <v>40935.961331018516</v>
      </c>
      <c r="T1605" s="12">
        <f t="shared" si="180"/>
        <v>40875.961331018516</v>
      </c>
      <c r="U1605">
        <f t="shared" si="181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122.10714285714286</v>
      </c>
      <c r="P1606" s="8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4">
        <f t="shared" si="179"/>
        <v>40985.595312500001</v>
      </c>
      <c r="T1606" s="12">
        <f t="shared" si="180"/>
        <v>40945.636979166666</v>
      </c>
      <c r="U1606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100.69333333333333</v>
      </c>
      <c r="P1607" s="8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4">
        <f t="shared" si="179"/>
        <v>40756.083333333328</v>
      </c>
      <c r="T1607" s="12">
        <f t="shared" si="180"/>
        <v>40746.804548611108</v>
      </c>
      <c r="U1607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101.004125</v>
      </c>
      <c r="P1608" s="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4">
        <f t="shared" si="179"/>
        <v>40625.861550925925</v>
      </c>
      <c r="T1608" s="12">
        <f t="shared" si="180"/>
        <v>40535.903217592589</v>
      </c>
      <c r="U1608">
        <f t="shared" si="181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145.11000000000001</v>
      </c>
      <c r="P1609" s="8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4">
        <f t="shared" si="179"/>
        <v>41074.600127314814</v>
      </c>
      <c r="T1609" s="12">
        <f t="shared" si="180"/>
        <v>41053.600127314814</v>
      </c>
      <c r="U1609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101.25</v>
      </c>
      <c r="P1610" s="8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4">
        <f t="shared" si="179"/>
        <v>41640.018055555549</v>
      </c>
      <c r="T1610" s="12">
        <f t="shared" si="180"/>
        <v>41607.622523148144</v>
      </c>
      <c r="U1610">
        <f t="shared" si="181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118.33333333333333</v>
      </c>
      <c r="P1611" s="8">
        <f t="shared" si="176"/>
        <v>443.75</v>
      </c>
      <c r="Q1611" t="str">
        <f t="shared" si="177"/>
        <v>music</v>
      </c>
      <c r="R1611" t="str">
        <f t="shared" si="178"/>
        <v>rock</v>
      </c>
      <c r="S1611" s="14">
        <f t="shared" si="179"/>
        <v>40849.125</v>
      </c>
      <c r="T1611" s="12">
        <f t="shared" si="180"/>
        <v>40795.792928240735</v>
      </c>
      <c r="U1611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271.85000000000002</v>
      </c>
      <c r="P1612" s="8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4">
        <f t="shared" si="179"/>
        <v>41258.716550925921</v>
      </c>
      <c r="T1612" s="12">
        <f t="shared" si="180"/>
        <v>41228.716550925921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125.125</v>
      </c>
      <c r="P1613" s="8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4">
        <f t="shared" si="179"/>
        <v>41429.792037037034</v>
      </c>
      <c r="T1613" s="12">
        <f t="shared" si="180"/>
        <v>41408.792037037034</v>
      </c>
      <c r="U1613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110</v>
      </c>
      <c r="P1614" s="8">
        <f t="shared" si="176"/>
        <v>50</v>
      </c>
      <c r="Q1614" t="str">
        <f t="shared" si="177"/>
        <v>music</v>
      </c>
      <c r="R1614" t="str">
        <f t="shared" si="178"/>
        <v>rock</v>
      </c>
      <c r="S1614" s="14">
        <f t="shared" si="179"/>
        <v>41276.666481481479</v>
      </c>
      <c r="T1614" s="12">
        <f t="shared" si="180"/>
        <v>41246.666481481479</v>
      </c>
      <c r="U1614">
        <f t="shared" si="181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101.5</v>
      </c>
      <c r="P1615" s="8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4">
        <f t="shared" si="179"/>
        <v>41111.861134259256</v>
      </c>
      <c r="T1615" s="12">
        <f t="shared" si="180"/>
        <v>41081.861134259256</v>
      </c>
      <c r="U1615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102.7</v>
      </c>
      <c r="P1616" s="8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4">
        <f t="shared" si="179"/>
        <v>41854.5</v>
      </c>
      <c r="T1616" s="12">
        <f t="shared" si="180"/>
        <v>41794.772789351853</v>
      </c>
      <c r="U1616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114.125</v>
      </c>
      <c r="P1617" s="8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4">
        <f t="shared" si="179"/>
        <v>40889.884212962963</v>
      </c>
      <c r="T1617" s="12">
        <f t="shared" si="180"/>
        <v>40844.842546296291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104.2</v>
      </c>
      <c r="P1618" s="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4">
        <f t="shared" si="179"/>
        <v>41235.708333333328</v>
      </c>
      <c r="T1618" s="12">
        <f t="shared" si="180"/>
        <v>41194.507187499999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145.85714285714286</v>
      </c>
      <c r="P1619" s="8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4">
        <f t="shared" si="179"/>
        <v>41579.583333333328</v>
      </c>
      <c r="T1619" s="12">
        <f t="shared" si="180"/>
        <v>41546.455879629626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105.06666666666666</v>
      </c>
      <c r="P1620" s="8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4">
        <f t="shared" si="179"/>
        <v>41341.446006944439</v>
      </c>
      <c r="T1620" s="12">
        <f t="shared" si="180"/>
        <v>41301.446006944439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133.33333333333334</v>
      </c>
      <c r="P1621" s="8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4">
        <f t="shared" si="179"/>
        <v>41896.977847222217</v>
      </c>
      <c r="T1621" s="12">
        <f t="shared" si="180"/>
        <v>41875.977847222217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113</v>
      </c>
      <c r="P1622" s="8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4">
        <f t="shared" si="179"/>
        <v>41328.131249999999</v>
      </c>
      <c r="T1622" s="12">
        <f t="shared" si="180"/>
        <v>41321.131249999999</v>
      </c>
      <c r="U1622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121.2</v>
      </c>
      <c r="P1623" s="8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4">
        <f t="shared" si="179"/>
        <v>41056.957638888889</v>
      </c>
      <c r="T1623" s="12">
        <f t="shared" si="180"/>
        <v>41003.398321759254</v>
      </c>
      <c r="U1623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101.72463768115942</v>
      </c>
      <c r="P1624" s="8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4">
        <f t="shared" si="179"/>
        <v>41990.124305555553</v>
      </c>
      <c r="T1624" s="12">
        <f t="shared" si="180"/>
        <v>41950.086504629631</v>
      </c>
      <c r="U1624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101.06666666666666</v>
      </c>
      <c r="P1625" s="8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4">
        <f t="shared" si="179"/>
        <v>41513.480196759258</v>
      </c>
      <c r="T1625" s="12">
        <f t="shared" si="180"/>
        <v>41453.480196759258</v>
      </c>
      <c r="U1625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118</v>
      </c>
      <c r="P1626" s="8">
        <f t="shared" si="176"/>
        <v>47.2</v>
      </c>
      <c r="Q1626" t="str">
        <f t="shared" si="177"/>
        <v>music</v>
      </c>
      <c r="R1626" t="str">
        <f t="shared" si="178"/>
        <v>rock</v>
      </c>
      <c r="S1626" s="14">
        <f t="shared" si="179"/>
        <v>41283.158969907403</v>
      </c>
      <c r="T1626" s="12">
        <f t="shared" si="180"/>
        <v>41243.158969907403</v>
      </c>
      <c r="U1626">
        <f t="shared" si="181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155.33333333333334</v>
      </c>
      <c r="P1627" s="8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4">
        <f t="shared" si="179"/>
        <v>41163.491354166668</v>
      </c>
      <c r="T1627" s="12">
        <f t="shared" si="180"/>
        <v>41135.491354166668</v>
      </c>
      <c r="U1627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101.1875</v>
      </c>
      <c r="P1628" s="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4">
        <f t="shared" si="179"/>
        <v>41609.681331018517</v>
      </c>
      <c r="T1628" s="12">
        <f t="shared" si="180"/>
        <v>41579.639664351846</v>
      </c>
      <c r="U1628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117</v>
      </c>
      <c r="P1629" s="8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4">
        <f t="shared" si="179"/>
        <v>41238.999305555553</v>
      </c>
      <c r="T1629" s="12">
        <f t="shared" si="180"/>
        <v>41205.498715277776</v>
      </c>
      <c r="U1629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100.925</v>
      </c>
      <c r="P1630" s="8">
        <f t="shared" si="176"/>
        <v>45.875</v>
      </c>
      <c r="Q1630" t="str">
        <f t="shared" si="177"/>
        <v>music</v>
      </c>
      <c r="R1630" t="str">
        <f t="shared" si="178"/>
        <v>rock</v>
      </c>
      <c r="S1630" s="14">
        <f t="shared" si="179"/>
        <v>41807.528726851851</v>
      </c>
      <c r="T1630" s="12">
        <f t="shared" si="180"/>
        <v>41774.528726851851</v>
      </c>
      <c r="U1630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103.66666666666667</v>
      </c>
      <c r="P1631" s="8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4">
        <f t="shared" si="179"/>
        <v>41690.658946759257</v>
      </c>
      <c r="T1631" s="12">
        <f t="shared" si="180"/>
        <v>41645.658946759257</v>
      </c>
      <c r="U1631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265.25</v>
      </c>
      <c r="P1632" s="8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4">
        <f t="shared" si="179"/>
        <v>40970.082638888889</v>
      </c>
      <c r="T1632" s="12">
        <f t="shared" si="180"/>
        <v>40939.629340277774</v>
      </c>
      <c r="U1632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155.91</v>
      </c>
      <c r="P1633" s="8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4">
        <f t="shared" si="179"/>
        <v>41194.65116898148</v>
      </c>
      <c r="T1633" s="12">
        <f t="shared" si="180"/>
        <v>41164.65116898148</v>
      </c>
      <c r="U1633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101.625</v>
      </c>
      <c r="P1634" s="8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4">
        <f t="shared" si="179"/>
        <v>40810.132569444446</v>
      </c>
      <c r="T1634" s="12">
        <f t="shared" si="180"/>
        <v>40750.132569444446</v>
      </c>
      <c r="U1634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100</v>
      </c>
      <c r="P1635" s="8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4">
        <f t="shared" si="179"/>
        <v>40924</v>
      </c>
      <c r="T1635" s="12">
        <f t="shared" si="180"/>
        <v>40896.675416666665</v>
      </c>
      <c r="U1635">
        <f t="shared" si="181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100.5</v>
      </c>
      <c r="P1636" s="8">
        <f t="shared" si="176"/>
        <v>62.8125</v>
      </c>
      <c r="Q1636" t="str">
        <f t="shared" si="177"/>
        <v>music</v>
      </c>
      <c r="R1636" t="str">
        <f t="shared" si="178"/>
        <v>rock</v>
      </c>
      <c r="S1636" s="14">
        <f t="shared" si="179"/>
        <v>40696.040972222218</v>
      </c>
      <c r="T1636" s="12">
        <f t="shared" si="180"/>
        <v>40657.981493055551</v>
      </c>
      <c r="U1636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125.3</v>
      </c>
      <c r="P1637" s="8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4">
        <f t="shared" si="179"/>
        <v>42562.660428240742</v>
      </c>
      <c r="T1637" s="12">
        <f t="shared" si="180"/>
        <v>42502.660428240742</v>
      </c>
      <c r="U1637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103.55555555555556</v>
      </c>
      <c r="P1638" s="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4">
        <f t="shared" si="179"/>
        <v>40705.958333333328</v>
      </c>
      <c r="T1638" s="12">
        <f t="shared" si="180"/>
        <v>40662.878333333334</v>
      </c>
      <c r="U1638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103.8</v>
      </c>
      <c r="P1639" s="8">
        <f t="shared" si="176"/>
        <v>34.6</v>
      </c>
      <c r="Q1639" t="str">
        <f t="shared" si="177"/>
        <v>music</v>
      </c>
      <c r="R1639" t="str">
        <f t="shared" si="178"/>
        <v>rock</v>
      </c>
      <c r="S1639" s="14">
        <f t="shared" si="179"/>
        <v>40178.777083333327</v>
      </c>
      <c r="T1639" s="12">
        <f t="shared" si="180"/>
        <v>40122.543287037035</v>
      </c>
      <c r="U1639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105</v>
      </c>
      <c r="P1640" s="8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4">
        <f t="shared" si="179"/>
        <v>41333.684027777774</v>
      </c>
      <c r="T1640" s="12">
        <f t="shared" si="180"/>
        <v>41288.478796296295</v>
      </c>
      <c r="U1640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100</v>
      </c>
      <c r="P1641" s="8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4">
        <f t="shared" si="179"/>
        <v>40971.444039351853</v>
      </c>
      <c r="T1641" s="12">
        <f t="shared" si="180"/>
        <v>40941.444039351853</v>
      </c>
      <c r="U1641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169.86</v>
      </c>
      <c r="P1642" s="8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4">
        <f t="shared" si="179"/>
        <v>40392.874305555553</v>
      </c>
      <c r="T1642" s="12">
        <f t="shared" si="180"/>
        <v>40379.022627314815</v>
      </c>
      <c r="U1642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101.4</v>
      </c>
      <c r="P1643" s="8">
        <f t="shared" si="176"/>
        <v>97.5</v>
      </c>
      <c r="Q1643" t="str">
        <f t="shared" si="177"/>
        <v>music</v>
      </c>
      <c r="R1643" t="str">
        <f t="shared" si="178"/>
        <v>pop</v>
      </c>
      <c r="S1643" s="14">
        <f t="shared" si="179"/>
        <v>41992.388240740744</v>
      </c>
      <c r="T1643" s="12">
        <f t="shared" si="180"/>
        <v>41962.388240740744</v>
      </c>
      <c r="U1643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100</v>
      </c>
      <c r="P1644" s="8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4">
        <f t="shared" si="179"/>
        <v>40707.816284722219</v>
      </c>
      <c r="T1644" s="12">
        <f t="shared" si="180"/>
        <v>40687.816284722219</v>
      </c>
      <c r="U1644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124.7</v>
      </c>
      <c r="P1645" s="8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4">
        <f t="shared" si="179"/>
        <v>41176.615879629629</v>
      </c>
      <c r="T1645" s="12">
        <f t="shared" si="180"/>
        <v>41146.615879629629</v>
      </c>
      <c r="U1645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109.5</v>
      </c>
      <c r="P1646" s="8">
        <f t="shared" si="176"/>
        <v>85.546875</v>
      </c>
      <c r="Q1646" t="str">
        <f t="shared" si="177"/>
        <v>music</v>
      </c>
      <c r="R1646" t="str">
        <f t="shared" si="178"/>
        <v>pop</v>
      </c>
      <c r="S1646" s="14">
        <f t="shared" si="179"/>
        <v>41234.893055555549</v>
      </c>
      <c r="T1646" s="12">
        <f t="shared" si="180"/>
        <v>41174.851388888885</v>
      </c>
      <c r="U1646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110.8</v>
      </c>
      <c r="P1647" s="8">
        <f t="shared" si="176"/>
        <v>554</v>
      </c>
      <c r="Q1647" t="str">
        <f t="shared" si="177"/>
        <v>music</v>
      </c>
      <c r="R1647" t="str">
        <f t="shared" si="178"/>
        <v>pop</v>
      </c>
      <c r="S1647" s="14">
        <f t="shared" si="179"/>
        <v>41535.40902777778</v>
      </c>
      <c r="T1647" s="12">
        <f t="shared" si="180"/>
        <v>41521.40902777778</v>
      </c>
      <c r="U1647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110.2</v>
      </c>
      <c r="P1648" s="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4">
        <f t="shared" si="179"/>
        <v>41865.549305555549</v>
      </c>
      <c r="T1648" s="12">
        <f t="shared" si="180"/>
        <v>41833.241932870369</v>
      </c>
      <c r="U1648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104.72</v>
      </c>
      <c r="P1649" s="8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4">
        <f t="shared" si="179"/>
        <v>41069.201122685183</v>
      </c>
      <c r="T1649" s="12">
        <f t="shared" si="180"/>
        <v>41039.201122685183</v>
      </c>
      <c r="U1649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125.26086956521739</v>
      </c>
      <c r="P1650" s="8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4">
        <f t="shared" si="179"/>
        <v>40622.454652777778</v>
      </c>
      <c r="T1650" s="12">
        <f t="shared" si="180"/>
        <v>40592.496319444443</v>
      </c>
      <c r="U1650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100.58763157894737</v>
      </c>
      <c r="P1651" s="8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4">
        <f t="shared" si="179"/>
        <v>41782.476331018515</v>
      </c>
      <c r="T1651" s="12">
        <f t="shared" si="180"/>
        <v>41737.476331018515</v>
      </c>
      <c r="U1651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141.55000000000001</v>
      </c>
      <c r="P1652" s="8">
        <f t="shared" si="176"/>
        <v>88.46875</v>
      </c>
      <c r="Q1652" t="str">
        <f t="shared" si="177"/>
        <v>music</v>
      </c>
      <c r="R1652" t="str">
        <f t="shared" si="178"/>
        <v>pop</v>
      </c>
      <c r="S1652" s="14">
        <f t="shared" si="179"/>
        <v>41556.227280092593</v>
      </c>
      <c r="T1652" s="12">
        <f t="shared" si="180"/>
        <v>41526.227280092593</v>
      </c>
      <c r="U1652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100.75</v>
      </c>
      <c r="P1653" s="8">
        <f t="shared" si="176"/>
        <v>100.75</v>
      </c>
      <c r="Q1653" t="str">
        <f t="shared" si="177"/>
        <v>music</v>
      </c>
      <c r="R1653" t="str">
        <f t="shared" si="178"/>
        <v>pop</v>
      </c>
      <c r="S1653" s="14">
        <f t="shared" si="179"/>
        <v>40659.082638888889</v>
      </c>
      <c r="T1653" s="12">
        <f t="shared" si="180"/>
        <v>40625.692361111105</v>
      </c>
      <c r="U1653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100.66666666666667</v>
      </c>
      <c r="P1654" s="8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4">
        <f t="shared" si="179"/>
        <v>41602.326307870368</v>
      </c>
      <c r="T1654" s="12">
        <f t="shared" si="180"/>
        <v>41572.284641203703</v>
      </c>
      <c r="U1654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174.2304</v>
      </c>
      <c r="P1655" s="8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4">
        <f t="shared" si="179"/>
        <v>40657.626111111109</v>
      </c>
      <c r="T1655" s="12">
        <f t="shared" si="180"/>
        <v>40626.626111111109</v>
      </c>
      <c r="U1655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119.90909090909091</v>
      </c>
      <c r="P1656" s="8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4">
        <f t="shared" si="179"/>
        <v>41017.682407407403</v>
      </c>
      <c r="T1656" s="12">
        <f t="shared" si="180"/>
        <v>40987.682407407403</v>
      </c>
      <c r="U1656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142.86666666666667</v>
      </c>
      <c r="P1657" s="8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4">
        <f t="shared" si="179"/>
        <v>41004.541898148142</v>
      </c>
      <c r="T1657" s="12">
        <f t="shared" si="180"/>
        <v>40974.583564814813</v>
      </c>
      <c r="U1657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100.33493333333334</v>
      </c>
      <c r="P1658" s="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4">
        <f t="shared" si="179"/>
        <v>41256.720509259256</v>
      </c>
      <c r="T1658" s="12">
        <f t="shared" si="180"/>
        <v>41226.720509259256</v>
      </c>
      <c r="U1658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104.93380000000001</v>
      </c>
      <c r="P1659" s="8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4">
        <f t="shared" si="179"/>
        <v>41053.573703703703</v>
      </c>
      <c r="T1659" s="12">
        <f t="shared" si="180"/>
        <v>41023.573703703703</v>
      </c>
      <c r="U1659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132.23333333333332</v>
      </c>
      <c r="P1660" s="8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4">
        <f t="shared" si="179"/>
        <v>41261.388888888883</v>
      </c>
      <c r="T1660" s="12">
        <f t="shared" si="180"/>
        <v>41223.013506944444</v>
      </c>
      <c r="U1660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112.8</v>
      </c>
      <c r="P1661" s="8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4">
        <f t="shared" si="179"/>
        <v>41625.291666666664</v>
      </c>
      <c r="T1661" s="12">
        <f t="shared" si="180"/>
        <v>41596.705104166664</v>
      </c>
      <c r="U1661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1253.75</v>
      </c>
      <c r="P1662" s="8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4">
        <f t="shared" si="179"/>
        <v>42490.707638888889</v>
      </c>
      <c r="T1662" s="12">
        <f t="shared" si="180"/>
        <v>42459.485532407409</v>
      </c>
      <c r="U1662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102.50632911392405</v>
      </c>
      <c r="P1663" s="8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4">
        <f t="shared" si="179"/>
        <v>42386.666666666664</v>
      </c>
      <c r="T1663" s="12">
        <f t="shared" si="180"/>
        <v>42343.789710648147</v>
      </c>
      <c r="U1663">
        <f t="shared" si="181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102.6375</v>
      </c>
      <c r="P1664" s="8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4">
        <f t="shared" si="179"/>
        <v>40908.031666666662</v>
      </c>
      <c r="T1664" s="12">
        <f t="shared" si="180"/>
        <v>40847.99</v>
      </c>
      <c r="U1664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108</v>
      </c>
      <c r="P1665" s="8">
        <f t="shared" si="176"/>
        <v>33.75</v>
      </c>
      <c r="Q1665" t="str">
        <f t="shared" si="177"/>
        <v>music</v>
      </c>
      <c r="R1665" t="str">
        <f t="shared" si="178"/>
        <v>pop</v>
      </c>
      <c r="S1665" s="14">
        <f t="shared" si="179"/>
        <v>42035.813738425924</v>
      </c>
      <c r="T1665" s="12">
        <f t="shared" si="180"/>
        <v>42005.813738425924</v>
      </c>
      <c r="U1665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75"/>
        <v>122.4088</v>
      </c>
      <c r="P1666" s="8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4">
        <f t="shared" si="179"/>
        <v>40983.957638888889</v>
      </c>
      <c r="T1666" s="12">
        <f t="shared" si="180"/>
        <v>40939.553449074076</v>
      </c>
      <c r="U1666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82">E1667*100/D1667</f>
        <v>119.45714285714286</v>
      </c>
      <c r="P1667" s="8">
        <f t="shared" ref="P1667:P1730" si="183">E1667/L1667</f>
        <v>44.956989247311824</v>
      </c>
      <c r="Q1667" t="str">
        <f t="shared" ref="Q1667:Q1730" si="184">MID(N1667,1,FIND("/",N1667) - 1)</f>
        <v>music</v>
      </c>
      <c r="R1667" t="str">
        <f t="shared" ref="R1667:R1730" si="185">MID(N1667,FIND("/",N1667)+1,LEN(N1667) -FIND("/",N1667))</f>
        <v>pop</v>
      </c>
      <c r="S1667" s="14">
        <f t="shared" ref="S1667:S1730" si="186">(I1667/86400)+25569+(-5/24)</f>
        <v>40595.916666666664</v>
      </c>
      <c r="T1667" s="12">
        <f t="shared" ref="T1667:T1730" si="187">(J1667/86400)+25569+(-5/24)</f>
        <v>40564.441122685181</v>
      </c>
      <c r="U1667">
        <f t="shared" ref="U1667:U1730" si="188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160.88</v>
      </c>
      <c r="P1668" s="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4">
        <f t="shared" si="186"/>
        <v>41361.003159722219</v>
      </c>
      <c r="T1668" s="12">
        <f t="shared" si="187"/>
        <v>41331.04482638889</v>
      </c>
      <c r="U1668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126.85294117647059</v>
      </c>
      <c r="P1669" s="8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4">
        <f t="shared" si="186"/>
        <v>41709.082638888889</v>
      </c>
      <c r="T1669" s="12">
        <f t="shared" si="187"/>
        <v>41681.862245370365</v>
      </c>
      <c r="U1669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102.6375</v>
      </c>
      <c r="P1670" s="8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4">
        <f t="shared" si="186"/>
        <v>40874.983090277776</v>
      </c>
      <c r="T1670" s="12">
        <f t="shared" si="187"/>
        <v>40844.941423611112</v>
      </c>
      <c r="U1670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139.75</v>
      </c>
      <c r="P1671" s="8">
        <f t="shared" si="183"/>
        <v>53.75</v>
      </c>
      <c r="Q1671" t="str">
        <f t="shared" si="184"/>
        <v>music</v>
      </c>
      <c r="R1671" t="str">
        <f t="shared" si="185"/>
        <v>pop</v>
      </c>
      <c r="S1671" s="14">
        <f t="shared" si="186"/>
        <v>42521.676805555551</v>
      </c>
      <c r="T1671" s="12">
        <f t="shared" si="187"/>
        <v>42461.676805555551</v>
      </c>
      <c r="U1671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102.6</v>
      </c>
      <c r="P1672" s="8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4">
        <f t="shared" si="186"/>
        <v>40363.958333333328</v>
      </c>
      <c r="T1672" s="12">
        <f t="shared" si="187"/>
        <v>40313.722210648142</v>
      </c>
      <c r="U1672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100.6735</v>
      </c>
      <c r="P1673" s="8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4">
        <f t="shared" si="186"/>
        <v>42583.335810185185</v>
      </c>
      <c r="T1673" s="12">
        <f t="shared" si="187"/>
        <v>42553.335810185185</v>
      </c>
      <c r="U1673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112.94117647058823</v>
      </c>
      <c r="P1674" s="8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4">
        <f t="shared" si="186"/>
        <v>41064.448263888888</v>
      </c>
      <c r="T1674" s="12">
        <f t="shared" si="187"/>
        <v>41034.448263888888</v>
      </c>
      <c r="U1674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128.0952380952381</v>
      </c>
      <c r="P1675" s="8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4">
        <f t="shared" si="186"/>
        <v>42069.670046296298</v>
      </c>
      <c r="T1675" s="12">
        <f t="shared" si="187"/>
        <v>42039.670046296298</v>
      </c>
      <c r="U1675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201.7</v>
      </c>
      <c r="P1676" s="8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4">
        <f t="shared" si="186"/>
        <v>42600.082638888889</v>
      </c>
      <c r="T1676" s="12">
        <f t="shared" si="187"/>
        <v>42569.397060185183</v>
      </c>
      <c r="U1676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137.416</v>
      </c>
      <c r="P1677" s="8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4">
        <f t="shared" si="186"/>
        <v>40832.710416666661</v>
      </c>
      <c r="T1677" s="12">
        <f t="shared" si="187"/>
        <v>40802.524768518517</v>
      </c>
      <c r="U1677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115.33333333333333</v>
      </c>
      <c r="P1678" s="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4">
        <f t="shared" si="186"/>
        <v>41019.957638888889</v>
      </c>
      <c r="T1678" s="12">
        <f t="shared" si="187"/>
        <v>40973.517905092587</v>
      </c>
      <c r="U1678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111.66666666666667</v>
      </c>
      <c r="P1679" s="8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4">
        <f t="shared" si="186"/>
        <v>42476.040972222218</v>
      </c>
      <c r="T1679" s="12">
        <f t="shared" si="187"/>
        <v>42416.198796296296</v>
      </c>
      <c r="U1679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118.4</v>
      </c>
      <c r="P1680" s="8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4">
        <f t="shared" si="186"/>
        <v>41676.646655092591</v>
      </c>
      <c r="T1680" s="12">
        <f t="shared" si="187"/>
        <v>41662.646655092591</v>
      </c>
      <c r="U1680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175</v>
      </c>
      <c r="P1681" s="8">
        <f t="shared" si="183"/>
        <v>62.5</v>
      </c>
      <c r="Q1681" t="str">
        <f t="shared" si="184"/>
        <v>music</v>
      </c>
      <c r="R1681" t="str">
        <f t="shared" si="185"/>
        <v>pop</v>
      </c>
      <c r="S1681" s="14">
        <f t="shared" si="186"/>
        <v>40745.860474537032</v>
      </c>
      <c r="T1681" s="12">
        <f t="shared" si="187"/>
        <v>40722.860474537032</v>
      </c>
      <c r="U1681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117.5</v>
      </c>
      <c r="P1682" s="8">
        <f t="shared" si="183"/>
        <v>47</v>
      </c>
      <c r="Q1682" t="str">
        <f t="shared" si="184"/>
        <v>music</v>
      </c>
      <c r="R1682" t="str">
        <f t="shared" si="185"/>
        <v>pop</v>
      </c>
      <c r="S1682" s="14">
        <f t="shared" si="186"/>
        <v>41832.549386574072</v>
      </c>
      <c r="T1682" s="12">
        <f t="shared" si="187"/>
        <v>41802.549386574072</v>
      </c>
      <c r="U1682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101.42212307692307</v>
      </c>
      <c r="P1683" s="8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4">
        <f t="shared" si="186"/>
        <v>42822.874999999993</v>
      </c>
      <c r="T1683" s="12">
        <f t="shared" si="187"/>
        <v>42773.91300925926</v>
      </c>
      <c r="U1683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 s="8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4">
        <f t="shared" si="186"/>
        <v>42838.963657407403</v>
      </c>
      <c r="T1684" s="12">
        <f t="shared" si="187"/>
        <v>42779.005324074074</v>
      </c>
      <c r="U1684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21.714285714285715</v>
      </c>
      <c r="P1685" s="8">
        <f t="shared" si="183"/>
        <v>76</v>
      </c>
      <c r="Q1685" t="str">
        <f t="shared" si="184"/>
        <v>music</v>
      </c>
      <c r="R1685" t="str">
        <f t="shared" si="185"/>
        <v>faith</v>
      </c>
      <c r="S1685" s="14">
        <f t="shared" si="186"/>
        <v>42832.57335648148</v>
      </c>
      <c r="T1685" s="12">
        <f t="shared" si="187"/>
        <v>42808.57335648148</v>
      </c>
      <c r="U1685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109.125</v>
      </c>
      <c r="P1686" s="8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4">
        <f t="shared" si="186"/>
        <v>42811.565289351849</v>
      </c>
      <c r="T1686" s="12">
        <f t="shared" si="187"/>
        <v>42783.606956018521</v>
      </c>
      <c r="U1686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102.85714285714286</v>
      </c>
      <c r="P1687" s="8">
        <f t="shared" si="183"/>
        <v>24</v>
      </c>
      <c r="Q1687" t="str">
        <f t="shared" si="184"/>
        <v>music</v>
      </c>
      <c r="R1687" t="str">
        <f t="shared" si="185"/>
        <v>faith</v>
      </c>
      <c r="S1687" s="14">
        <f t="shared" si="186"/>
        <v>42818.0002662037</v>
      </c>
      <c r="T1687" s="12">
        <f t="shared" si="187"/>
        <v>42788.041932870365</v>
      </c>
      <c r="U1687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0.36</v>
      </c>
      <c r="P1688" s="8">
        <f t="shared" si="183"/>
        <v>18</v>
      </c>
      <c r="Q1688" t="str">
        <f t="shared" si="184"/>
        <v>music</v>
      </c>
      <c r="R1688" t="str">
        <f t="shared" si="185"/>
        <v>faith</v>
      </c>
      <c r="S1688" s="14">
        <f t="shared" si="186"/>
        <v>42852.593969907401</v>
      </c>
      <c r="T1688" s="12">
        <f t="shared" si="187"/>
        <v>42792.635636574072</v>
      </c>
      <c r="U1688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31.25</v>
      </c>
      <c r="P1689" s="8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4">
        <f t="shared" si="186"/>
        <v>42835.635416666664</v>
      </c>
      <c r="T1689" s="12">
        <f t="shared" si="187"/>
        <v>42801.838483796295</v>
      </c>
      <c r="U1689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44.3</v>
      </c>
      <c r="P1690" s="8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4">
        <f t="shared" si="186"/>
        <v>42834.28465277778</v>
      </c>
      <c r="T1690" s="12">
        <f t="shared" si="187"/>
        <v>42804.326319444437</v>
      </c>
      <c r="U1690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100</v>
      </c>
      <c r="P1691" s="8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4">
        <f t="shared" si="186"/>
        <v>42810.692476851851</v>
      </c>
      <c r="T1691" s="12">
        <f t="shared" si="187"/>
        <v>42780.734143518515</v>
      </c>
      <c r="U1691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25.4</v>
      </c>
      <c r="P1692" s="8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4">
        <f t="shared" si="186"/>
        <v>42831.181041666663</v>
      </c>
      <c r="T1692" s="12">
        <f t="shared" si="187"/>
        <v>42801.222708333335</v>
      </c>
      <c r="U1692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33.473333333333336</v>
      </c>
      <c r="P1693" s="8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4">
        <f t="shared" si="186"/>
        <v>42827.833333333336</v>
      </c>
      <c r="T1693" s="12">
        <f t="shared" si="187"/>
        <v>42795.493148148147</v>
      </c>
      <c r="U1693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47.8</v>
      </c>
      <c r="P1694" s="8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4">
        <f t="shared" si="186"/>
        <v>42820.790972222218</v>
      </c>
      <c r="T1694" s="12">
        <f t="shared" si="187"/>
        <v>42787.94290509259</v>
      </c>
      <c r="U1694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9.3333333333333339</v>
      </c>
      <c r="P1695" s="8">
        <f t="shared" si="183"/>
        <v>35</v>
      </c>
      <c r="Q1695" t="str">
        <f t="shared" si="184"/>
        <v>music</v>
      </c>
      <c r="R1695" t="str">
        <f t="shared" si="185"/>
        <v>faith</v>
      </c>
      <c r="S1695" s="14">
        <f t="shared" si="186"/>
        <v>42834.624999999993</v>
      </c>
      <c r="T1695" s="12">
        <f t="shared" si="187"/>
        <v>42803.711944444447</v>
      </c>
      <c r="U1695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0.05</v>
      </c>
      <c r="P1696" s="8">
        <f t="shared" si="183"/>
        <v>5</v>
      </c>
      <c r="Q1696" t="str">
        <f t="shared" si="184"/>
        <v>music</v>
      </c>
      <c r="R1696" t="str">
        <f t="shared" si="185"/>
        <v>faith</v>
      </c>
      <c r="S1696" s="14">
        <f t="shared" si="186"/>
        <v>42820.98333333333</v>
      </c>
      <c r="T1696" s="12">
        <f t="shared" si="187"/>
        <v>42791.461504629631</v>
      </c>
      <c r="U1696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11.708333333333334</v>
      </c>
      <c r="P1697" s="8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4">
        <f t="shared" si="186"/>
        <v>42834.833333333336</v>
      </c>
      <c r="T1697" s="12">
        <f t="shared" si="187"/>
        <v>42800.823078703703</v>
      </c>
      <c r="U1697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 s="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4">
        <f t="shared" si="186"/>
        <v>42825.819571759253</v>
      </c>
      <c r="T1698" s="12">
        <f t="shared" si="187"/>
        <v>42795.861238425925</v>
      </c>
      <c r="U1698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20.207999999999998</v>
      </c>
      <c r="P1699" s="8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4">
        <f t="shared" si="186"/>
        <v>42834.782962962963</v>
      </c>
      <c r="T1699" s="12">
        <f t="shared" si="187"/>
        <v>42804.824629629627</v>
      </c>
      <c r="U1699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 s="8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4">
        <f t="shared" si="186"/>
        <v>42819.939583333333</v>
      </c>
      <c r="T1700" s="12">
        <f t="shared" si="187"/>
        <v>42795.999537037038</v>
      </c>
      <c r="U1700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4.2311459353574925</v>
      </c>
      <c r="P1701" s="8">
        <f t="shared" si="183"/>
        <v>54</v>
      </c>
      <c r="Q1701" t="str">
        <f t="shared" si="184"/>
        <v>music</v>
      </c>
      <c r="R1701" t="str">
        <f t="shared" si="185"/>
        <v>faith</v>
      </c>
      <c r="S1701" s="14">
        <f t="shared" si="186"/>
        <v>42836.655613425923</v>
      </c>
      <c r="T1701" s="12">
        <f t="shared" si="187"/>
        <v>42806.655613425923</v>
      </c>
      <c r="U1701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26.06</v>
      </c>
      <c r="P1702" s="8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4">
        <f t="shared" si="186"/>
        <v>42825.958333333336</v>
      </c>
      <c r="T1702" s="12">
        <f t="shared" si="187"/>
        <v>42795.863310185181</v>
      </c>
      <c r="U1702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0.19801980198019803</v>
      </c>
      <c r="P1703" s="8">
        <f t="shared" si="183"/>
        <v>5</v>
      </c>
      <c r="Q1703" t="str">
        <f t="shared" si="184"/>
        <v>music</v>
      </c>
      <c r="R1703" t="str">
        <f t="shared" si="185"/>
        <v>faith</v>
      </c>
      <c r="S1703" s="14">
        <f t="shared" si="186"/>
        <v>42019.456076388888</v>
      </c>
      <c r="T1703" s="12">
        <f t="shared" si="187"/>
        <v>41989.456076388888</v>
      </c>
      <c r="U1703">
        <f t="shared" si="188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6.0606060606060606E-3</v>
      </c>
      <c r="P1704" s="8">
        <f t="shared" si="183"/>
        <v>1</v>
      </c>
      <c r="Q1704" t="str">
        <f t="shared" si="184"/>
        <v>music</v>
      </c>
      <c r="R1704" t="str">
        <f t="shared" si="185"/>
        <v>faith</v>
      </c>
      <c r="S1704" s="14">
        <f t="shared" si="186"/>
        <v>42093.619791666664</v>
      </c>
      <c r="T1704" s="12">
        <f t="shared" si="187"/>
        <v>42063.661458333336</v>
      </c>
      <c r="U1704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1.02</v>
      </c>
      <c r="P1705" s="8">
        <f t="shared" si="183"/>
        <v>25.5</v>
      </c>
      <c r="Q1705" t="str">
        <f t="shared" si="184"/>
        <v>music</v>
      </c>
      <c r="R1705" t="str">
        <f t="shared" si="185"/>
        <v>faith</v>
      </c>
      <c r="S1705" s="14">
        <f t="shared" si="186"/>
        <v>42247.073344907403</v>
      </c>
      <c r="T1705" s="12">
        <f t="shared" si="187"/>
        <v>42187.073344907403</v>
      </c>
      <c r="U1705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65.099999999999994</v>
      </c>
      <c r="P1706" s="8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4">
        <f t="shared" si="186"/>
        <v>42050.931400462963</v>
      </c>
      <c r="T1706" s="12">
        <f t="shared" si="187"/>
        <v>42020.931400462963</v>
      </c>
      <c r="U1706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 s="8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4">
        <f t="shared" si="186"/>
        <v>42256.458333333336</v>
      </c>
      <c r="T1707" s="12">
        <f t="shared" si="187"/>
        <v>42244.808402777773</v>
      </c>
      <c r="U1707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 s="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4">
        <f t="shared" si="186"/>
        <v>42239.098055555551</v>
      </c>
      <c r="T1708" s="12">
        <f t="shared" si="187"/>
        <v>42179.098055555551</v>
      </c>
      <c r="U1708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9.74</v>
      </c>
      <c r="P1709" s="8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4">
        <f t="shared" si="186"/>
        <v>42457.471006944441</v>
      </c>
      <c r="T1709" s="12">
        <f t="shared" si="187"/>
        <v>42427.512673611105</v>
      </c>
      <c r="U1709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 s="8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4">
        <f t="shared" si="186"/>
        <v>42491.658634259256</v>
      </c>
      <c r="T1710" s="12">
        <f t="shared" si="187"/>
        <v>42451.658634259256</v>
      </c>
      <c r="U1710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4.8571428571428568</v>
      </c>
      <c r="P1711" s="8">
        <f t="shared" si="183"/>
        <v>21.25</v>
      </c>
      <c r="Q1711" t="str">
        <f t="shared" si="184"/>
        <v>music</v>
      </c>
      <c r="R1711" t="str">
        <f t="shared" si="185"/>
        <v>faith</v>
      </c>
      <c r="S1711" s="14">
        <f t="shared" si="186"/>
        <v>41882.610416666663</v>
      </c>
      <c r="T1711" s="12">
        <f t="shared" si="187"/>
        <v>41841.355486111112</v>
      </c>
      <c r="U1711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0.68</v>
      </c>
      <c r="P1712" s="8">
        <f t="shared" si="183"/>
        <v>34</v>
      </c>
      <c r="Q1712" t="str">
        <f t="shared" si="184"/>
        <v>music</v>
      </c>
      <c r="R1712" t="str">
        <f t="shared" si="185"/>
        <v>faith</v>
      </c>
      <c r="S1712" s="14">
        <f t="shared" si="186"/>
        <v>42387.333333333336</v>
      </c>
      <c r="T1712" s="12">
        <f t="shared" si="187"/>
        <v>42341.382962962962</v>
      </c>
      <c r="U1712">
        <f t="shared" si="188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10.5</v>
      </c>
      <c r="P1713" s="8">
        <f t="shared" si="183"/>
        <v>525</v>
      </c>
      <c r="Q1713" t="str">
        <f t="shared" si="184"/>
        <v>music</v>
      </c>
      <c r="R1713" t="str">
        <f t="shared" si="185"/>
        <v>faith</v>
      </c>
      <c r="S1713" s="14">
        <f t="shared" si="186"/>
        <v>41883.437893518516</v>
      </c>
      <c r="T1713" s="12">
        <f t="shared" si="187"/>
        <v>41852.437893518516</v>
      </c>
      <c r="U1713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 s="8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4">
        <f t="shared" si="186"/>
        <v>42185.705474537033</v>
      </c>
      <c r="T1714" s="12">
        <f t="shared" si="187"/>
        <v>42125.705474537033</v>
      </c>
      <c r="U1714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1.6666666666666667</v>
      </c>
      <c r="P1715" s="8">
        <f t="shared" si="183"/>
        <v>50</v>
      </c>
      <c r="Q1715" t="str">
        <f t="shared" si="184"/>
        <v>music</v>
      </c>
      <c r="R1715" t="str">
        <f t="shared" si="185"/>
        <v>faith</v>
      </c>
      <c r="S1715" s="14">
        <f t="shared" si="186"/>
        <v>41917.592731481483</v>
      </c>
      <c r="T1715" s="12">
        <f t="shared" si="187"/>
        <v>41887.592731481483</v>
      </c>
      <c r="U1715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7.8680000000000003</v>
      </c>
      <c r="P1716" s="8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4">
        <f t="shared" si="186"/>
        <v>42125.710196759253</v>
      </c>
      <c r="T1716" s="12">
        <f t="shared" si="187"/>
        <v>42095.710196759253</v>
      </c>
      <c r="U1716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0.22</v>
      </c>
      <c r="P1717" s="8">
        <f t="shared" si="183"/>
        <v>5.5</v>
      </c>
      <c r="Q1717" t="str">
        <f t="shared" si="184"/>
        <v>music</v>
      </c>
      <c r="R1717" t="str">
        <f t="shared" si="185"/>
        <v>faith</v>
      </c>
      <c r="S1717" s="14">
        <f t="shared" si="186"/>
        <v>42093.931944444441</v>
      </c>
      <c r="T1717" s="12">
        <f t="shared" si="187"/>
        <v>42064.009085648147</v>
      </c>
      <c r="U1717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7.5</v>
      </c>
      <c r="P1718" s="8">
        <f t="shared" si="183"/>
        <v>50</v>
      </c>
      <c r="Q1718" t="str">
        <f t="shared" si="184"/>
        <v>music</v>
      </c>
      <c r="R1718" t="str">
        <f t="shared" si="185"/>
        <v>faith</v>
      </c>
      <c r="S1718" s="14">
        <f t="shared" si="186"/>
        <v>42713.410868055558</v>
      </c>
      <c r="T1718" s="12">
        <f t="shared" si="187"/>
        <v>42673.369201388887</v>
      </c>
      <c r="U1718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42.725880551301685</v>
      </c>
      <c r="P1719" s="8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4">
        <f t="shared" si="186"/>
        <v>42480.958333333336</v>
      </c>
      <c r="T1719" s="12">
        <f t="shared" si="187"/>
        <v>42460.773587962962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0.21428571428571427</v>
      </c>
      <c r="P1720" s="8">
        <f t="shared" si="183"/>
        <v>37.5</v>
      </c>
      <c r="Q1720" t="str">
        <f t="shared" si="184"/>
        <v>music</v>
      </c>
      <c r="R1720" t="str">
        <f t="shared" si="185"/>
        <v>faith</v>
      </c>
      <c r="S1720" s="14">
        <f t="shared" si="186"/>
        <v>42503.999305555553</v>
      </c>
      <c r="T1720" s="12">
        <f t="shared" si="187"/>
        <v>42460.402187499996</v>
      </c>
      <c r="U1720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0.875</v>
      </c>
      <c r="P1721" s="8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4">
        <f t="shared" si="186"/>
        <v>41899.326284722221</v>
      </c>
      <c r="T1721" s="12">
        <f t="shared" si="187"/>
        <v>41869.326284722221</v>
      </c>
      <c r="U1721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5.625</v>
      </c>
      <c r="P1722" s="8">
        <f t="shared" si="183"/>
        <v>28.125</v>
      </c>
      <c r="Q1722" t="str">
        <f t="shared" si="184"/>
        <v>music</v>
      </c>
      <c r="R1722" t="str">
        <f t="shared" si="185"/>
        <v>faith</v>
      </c>
      <c r="S1722" s="14">
        <f t="shared" si="186"/>
        <v>41952.616562499999</v>
      </c>
      <c r="T1722" s="12">
        <f t="shared" si="187"/>
        <v>41922.574895833335</v>
      </c>
      <c r="U1722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 s="8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4">
        <f t="shared" si="186"/>
        <v>42349.25304398148</v>
      </c>
      <c r="T1723" s="12">
        <f t="shared" si="187"/>
        <v>42319.25304398148</v>
      </c>
      <c r="U1723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3.4722222222222224E-2</v>
      </c>
      <c r="P1724" s="8">
        <f t="shared" si="183"/>
        <v>1</v>
      </c>
      <c r="Q1724" t="str">
        <f t="shared" si="184"/>
        <v>music</v>
      </c>
      <c r="R1724" t="str">
        <f t="shared" si="185"/>
        <v>faith</v>
      </c>
      <c r="S1724" s="14">
        <f t="shared" si="186"/>
        <v>42462.798611111109</v>
      </c>
      <c r="T1724" s="12">
        <f t="shared" si="187"/>
        <v>42425.752650462957</v>
      </c>
      <c r="U1724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6.5</v>
      </c>
      <c r="P1725" s="8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4">
        <f t="shared" si="186"/>
        <v>42186.041666666664</v>
      </c>
      <c r="T1725" s="12">
        <f t="shared" si="187"/>
        <v>42129.617071759254</v>
      </c>
      <c r="U1725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0.58333333333333337</v>
      </c>
      <c r="P1726" s="8">
        <f t="shared" si="183"/>
        <v>8.75</v>
      </c>
      <c r="Q1726" t="str">
        <f t="shared" si="184"/>
        <v>music</v>
      </c>
      <c r="R1726" t="str">
        <f t="shared" si="185"/>
        <v>faith</v>
      </c>
      <c r="S1726" s="14">
        <f t="shared" si="186"/>
        <v>41942.724097222221</v>
      </c>
      <c r="T1726" s="12">
        <f t="shared" si="187"/>
        <v>41912.724097222221</v>
      </c>
      <c r="U1726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10.181818181818182</v>
      </c>
      <c r="P1727" s="8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4">
        <f t="shared" si="186"/>
        <v>41875.759826388887</v>
      </c>
      <c r="T1727" s="12">
        <f t="shared" si="187"/>
        <v>41845.759826388887</v>
      </c>
      <c r="U1727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33.784615384615385</v>
      </c>
      <c r="P1728" s="8">
        <f t="shared" si="183"/>
        <v>137.25</v>
      </c>
      <c r="Q1728" t="str">
        <f t="shared" si="184"/>
        <v>music</v>
      </c>
      <c r="R1728" t="str">
        <f t="shared" si="185"/>
        <v>faith</v>
      </c>
      <c r="S1728" s="14">
        <f t="shared" si="186"/>
        <v>41817.711388888885</v>
      </c>
      <c r="T1728" s="12">
        <f t="shared" si="187"/>
        <v>41788.711388888885</v>
      </c>
      <c r="U1728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3.3333333333333333E-2</v>
      </c>
      <c r="P1729" s="8">
        <f t="shared" si="183"/>
        <v>1</v>
      </c>
      <c r="Q1729" t="str">
        <f t="shared" si="184"/>
        <v>music</v>
      </c>
      <c r="R1729" t="str">
        <f t="shared" si="185"/>
        <v>faith</v>
      </c>
      <c r="S1729" s="14">
        <f t="shared" si="186"/>
        <v>42099.249999999993</v>
      </c>
      <c r="T1729" s="12">
        <f t="shared" si="187"/>
        <v>42044.719641203701</v>
      </c>
      <c r="U1729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82"/>
        <v>68.400000000000006</v>
      </c>
      <c r="P1730" s="8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4">
        <f t="shared" si="186"/>
        <v>42298.417523148142</v>
      </c>
      <c r="T1730" s="12">
        <f t="shared" si="187"/>
        <v>42268.417523148142</v>
      </c>
      <c r="U1730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9">E1731*100/D1731</f>
        <v>0</v>
      </c>
      <c r="P1731" s="8" t="e">
        <f t="shared" ref="P1731:P1794" si="190">E1731/L1731</f>
        <v>#DIV/0!</v>
      </c>
      <c r="Q1731" t="str">
        <f t="shared" ref="Q1731:Q1794" si="191">MID(N1731,1,FIND("/",N1731) - 1)</f>
        <v>music</v>
      </c>
      <c r="R1731" t="str">
        <f t="shared" ref="R1731:R1794" si="192">MID(N1731,FIND("/",N1731)+1,LEN(N1731) -FIND("/",N1731))</f>
        <v>faith</v>
      </c>
      <c r="S1731" s="14">
        <f t="shared" ref="S1731:S1794" si="193">(I1731/86400)+25569+(-5/24)</f>
        <v>42530.843819444439</v>
      </c>
      <c r="T1731" s="12">
        <f t="shared" ref="T1731:T1794" si="194">(J1731/86400)+25569+(-5/24)</f>
        <v>42470.843819444439</v>
      </c>
      <c r="U1731">
        <f t="shared" ref="U1731:U1794" si="195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s="8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4">
        <f t="shared" si="193"/>
        <v>42301.879432870366</v>
      </c>
      <c r="T1732" s="12">
        <f t="shared" si="194"/>
        <v>42271.879432870366</v>
      </c>
      <c r="U1732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s="8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4">
        <f t="shared" si="193"/>
        <v>42166.416666666664</v>
      </c>
      <c r="T1733" s="12">
        <f t="shared" si="194"/>
        <v>42152.698518518511</v>
      </c>
      <c r="U1733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s="8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4">
        <f t="shared" si="193"/>
        <v>42384.999999999993</v>
      </c>
      <c r="T1734" s="12">
        <f t="shared" si="194"/>
        <v>42325.475474537037</v>
      </c>
      <c r="U1734">
        <f t="shared" si="195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s="8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4">
        <f t="shared" si="193"/>
        <v>42626.687499999993</v>
      </c>
      <c r="T1735" s="12">
        <f t="shared" si="194"/>
        <v>42614.467291666668</v>
      </c>
      <c r="U1735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2.2222222222222223E-2</v>
      </c>
      <c r="P1736" s="8">
        <f t="shared" si="190"/>
        <v>1</v>
      </c>
      <c r="Q1736" t="str">
        <f t="shared" si="191"/>
        <v>music</v>
      </c>
      <c r="R1736" t="str">
        <f t="shared" si="192"/>
        <v>faith</v>
      </c>
      <c r="S1736" s="14">
        <f t="shared" si="193"/>
        <v>42131.828194444439</v>
      </c>
      <c r="T1736" s="12">
        <f t="shared" si="194"/>
        <v>42101.828194444439</v>
      </c>
      <c r="U1736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11</v>
      </c>
      <c r="P1737" s="8">
        <f t="shared" si="190"/>
        <v>55</v>
      </c>
      <c r="Q1737" t="str">
        <f t="shared" si="191"/>
        <v>music</v>
      </c>
      <c r="R1737" t="str">
        <f t="shared" si="192"/>
        <v>faith</v>
      </c>
      <c r="S1737" s="14">
        <f t="shared" si="193"/>
        <v>42589.605844907404</v>
      </c>
      <c r="T1737" s="12">
        <f t="shared" si="194"/>
        <v>42559.605844907404</v>
      </c>
      <c r="U1737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0.73333333333333328</v>
      </c>
      <c r="P1738" s="8">
        <f t="shared" si="190"/>
        <v>22</v>
      </c>
      <c r="Q1738" t="str">
        <f t="shared" si="191"/>
        <v>music</v>
      </c>
      <c r="R1738" t="str">
        <f t="shared" si="192"/>
        <v>faith</v>
      </c>
      <c r="S1738" s="14">
        <f t="shared" si="193"/>
        <v>42316.694826388884</v>
      </c>
      <c r="T1738" s="12">
        <f t="shared" si="194"/>
        <v>42286.65315972222</v>
      </c>
      <c r="U1738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21.25</v>
      </c>
      <c r="P1739" s="8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4">
        <f t="shared" si="193"/>
        <v>42205.740648148145</v>
      </c>
      <c r="T1739" s="12">
        <f t="shared" si="194"/>
        <v>42175.740648148145</v>
      </c>
      <c r="U1739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0.4</v>
      </c>
      <c r="P1740" s="8">
        <f t="shared" si="190"/>
        <v>20</v>
      </c>
      <c r="Q1740" t="str">
        <f t="shared" si="191"/>
        <v>music</v>
      </c>
      <c r="R1740" t="str">
        <f t="shared" si="192"/>
        <v>faith</v>
      </c>
      <c r="S1740" s="14">
        <f t="shared" si="193"/>
        <v>41914.665995370371</v>
      </c>
      <c r="T1740" s="12">
        <f t="shared" si="194"/>
        <v>41884.665995370371</v>
      </c>
      <c r="U1740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0.1</v>
      </c>
      <c r="P1741" s="8">
        <f t="shared" si="190"/>
        <v>1</v>
      </c>
      <c r="Q1741" t="str">
        <f t="shared" si="191"/>
        <v>music</v>
      </c>
      <c r="R1741" t="str">
        <f t="shared" si="192"/>
        <v>faith</v>
      </c>
      <c r="S1741" s="14">
        <f t="shared" si="193"/>
        <v>42494.624212962961</v>
      </c>
      <c r="T1741" s="12">
        <f t="shared" si="194"/>
        <v>42435.665879629632</v>
      </c>
      <c r="U1741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s="8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4">
        <f t="shared" si="193"/>
        <v>42201.609050925923</v>
      </c>
      <c r="T1742" s="12">
        <f t="shared" si="194"/>
        <v>42171.609050925923</v>
      </c>
      <c r="U1742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110.83333333333333</v>
      </c>
      <c r="P1743" s="8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4">
        <f t="shared" si="193"/>
        <v>42165.419803240737</v>
      </c>
      <c r="T1743" s="12">
        <f t="shared" si="194"/>
        <v>42120.419803240737</v>
      </c>
      <c r="U1743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108.75</v>
      </c>
      <c r="P1744" s="8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4">
        <f t="shared" si="193"/>
        <v>42742.666666666664</v>
      </c>
      <c r="T1744" s="12">
        <f t="shared" si="194"/>
        <v>42710.668634259258</v>
      </c>
      <c r="U1744">
        <f t="shared" si="195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100.41666666666667</v>
      </c>
      <c r="P1745" s="8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4">
        <f t="shared" si="193"/>
        <v>42608.957638888889</v>
      </c>
      <c r="T1745" s="12">
        <f t="shared" si="194"/>
        <v>42586.717303240737</v>
      </c>
      <c r="U1745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118.45454545454545</v>
      </c>
      <c r="P1746" s="8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4">
        <f t="shared" si="193"/>
        <v>42071.355057870365</v>
      </c>
      <c r="T1746" s="12">
        <f t="shared" si="194"/>
        <v>42026.396724537037</v>
      </c>
      <c r="U1746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114.01428571428572</v>
      </c>
      <c r="P1747" s="8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4">
        <f t="shared" si="193"/>
        <v>42725.874999999993</v>
      </c>
      <c r="T1747" s="12">
        <f t="shared" si="194"/>
        <v>42690.051365740735</v>
      </c>
      <c r="U1747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148.1</v>
      </c>
      <c r="P1748" s="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4">
        <f t="shared" si="193"/>
        <v>42697.874999999993</v>
      </c>
      <c r="T1748" s="12">
        <f t="shared" si="194"/>
        <v>42667.968368055554</v>
      </c>
      <c r="U1748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104.95555555555555</v>
      </c>
      <c r="P1749" s="8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4">
        <f t="shared" si="193"/>
        <v>42321.416666666664</v>
      </c>
      <c r="T1749" s="12">
        <f t="shared" si="194"/>
        <v>42292.22719907407</v>
      </c>
      <c r="U1749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129.94800000000001</v>
      </c>
      <c r="P1750" s="8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4">
        <f t="shared" si="193"/>
        <v>42249.742395833331</v>
      </c>
      <c r="T1750" s="12">
        <f t="shared" si="194"/>
        <v>42219.742395833331</v>
      </c>
      <c r="U1750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123.48756218905473</v>
      </c>
      <c r="P1751" s="8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4">
        <f t="shared" si="193"/>
        <v>42795.583333333336</v>
      </c>
      <c r="T1751" s="12">
        <f t="shared" si="194"/>
        <v>42758.767604166664</v>
      </c>
      <c r="U1751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201.62</v>
      </c>
      <c r="P1752" s="8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4">
        <f t="shared" si="193"/>
        <v>42479.628518518519</v>
      </c>
      <c r="T1752" s="12">
        <f t="shared" si="194"/>
        <v>42454.628518518519</v>
      </c>
      <c r="U1752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102.9</v>
      </c>
      <c r="P1753" s="8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4">
        <f t="shared" si="193"/>
        <v>42082.5315162037</v>
      </c>
      <c r="T1753" s="12">
        <f t="shared" si="194"/>
        <v>42052.573182870365</v>
      </c>
      <c r="U1753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260.16666666666669</v>
      </c>
      <c r="P1754" s="8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4">
        <f t="shared" si="193"/>
        <v>42657.044930555552</v>
      </c>
      <c r="T1754" s="12">
        <f t="shared" si="194"/>
        <v>42627.044930555552</v>
      </c>
      <c r="U1754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108</v>
      </c>
      <c r="P1755" s="8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4">
        <f t="shared" si="193"/>
        <v>42450.499629629623</v>
      </c>
      <c r="T1755" s="12">
        <f t="shared" si="194"/>
        <v>42420.541296296295</v>
      </c>
      <c r="U1755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110.52941176470588</v>
      </c>
      <c r="P1756" s="8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4">
        <f t="shared" si="193"/>
        <v>42097.626770833333</v>
      </c>
      <c r="T1756" s="12">
        <f t="shared" si="194"/>
        <v>42067.668437499997</v>
      </c>
      <c r="U1756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120</v>
      </c>
      <c r="P1757" s="8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4">
        <f t="shared" si="193"/>
        <v>42282.580567129626</v>
      </c>
      <c r="T1757" s="12">
        <f t="shared" si="194"/>
        <v>42252.580567129626</v>
      </c>
      <c r="U1757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102.82909090909091</v>
      </c>
      <c r="P1758" s="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4">
        <f t="shared" si="193"/>
        <v>42610.959131944437</v>
      </c>
      <c r="T1758" s="12">
        <f t="shared" si="194"/>
        <v>42570.959131944437</v>
      </c>
      <c r="U1758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116</v>
      </c>
      <c r="P1759" s="8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4">
        <f t="shared" si="193"/>
        <v>42763.603472222218</v>
      </c>
      <c r="T1759" s="12">
        <f t="shared" si="194"/>
        <v>42733.619016203702</v>
      </c>
      <c r="U1759">
        <f t="shared" si="195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114.7</v>
      </c>
      <c r="P1760" s="8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4">
        <f t="shared" si="193"/>
        <v>42565.74759259259</v>
      </c>
      <c r="T1760" s="12">
        <f t="shared" si="194"/>
        <v>42505.74759259259</v>
      </c>
      <c r="U1760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106.6</v>
      </c>
      <c r="P1761" s="8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4">
        <f t="shared" si="193"/>
        <v>42088.579039351847</v>
      </c>
      <c r="T1761" s="12">
        <f t="shared" si="194"/>
        <v>42068.620706018519</v>
      </c>
      <c r="U1761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165.44</v>
      </c>
      <c r="P1762" s="8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4">
        <f t="shared" si="193"/>
        <v>42425.464270833334</v>
      </c>
      <c r="T1762" s="12">
        <f t="shared" si="194"/>
        <v>42405.464270833334</v>
      </c>
      <c r="U1762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155</v>
      </c>
      <c r="P1763" s="8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4">
        <f t="shared" si="193"/>
        <v>42259.359490740739</v>
      </c>
      <c r="T1763" s="12">
        <f t="shared" si="194"/>
        <v>42209.359490740739</v>
      </c>
      <c r="U1763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885</v>
      </c>
      <c r="P1764" s="8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4">
        <f t="shared" si="193"/>
        <v>42440.773668981477</v>
      </c>
      <c r="T1764" s="12">
        <f t="shared" si="194"/>
        <v>42410.773668981477</v>
      </c>
      <c r="U1764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101.90833333333333</v>
      </c>
      <c r="P1765" s="8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4">
        <f t="shared" si="193"/>
        <v>42666.660185185181</v>
      </c>
      <c r="T1765" s="12">
        <f t="shared" si="194"/>
        <v>42636.660185185181</v>
      </c>
      <c r="U1765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19.600000000000001</v>
      </c>
      <c r="P1766" s="8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4">
        <f t="shared" si="193"/>
        <v>41854.27753472222</v>
      </c>
      <c r="T1766" s="12">
        <f t="shared" si="194"/>
        <v>41825.27753472222</v>
      </c>
      <c r="U1766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59.467840000000002</v>
      </c>
      <c r="P1767" s="8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4">
        <f t="shared" si="193"/>
        <v>41864.772129629629</v>
      </c>
      <c r="T1767" s="12">
        <f t="shared" si="194"/>
        <v>41834.772129629629</v>
      </c>
      <c r="U1767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s="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4">
        <f t="shared" si="193"/>
        <v>41876.65148148148</v>
      </c>
      <c r="T1768" s="12">
        <f t="shared" si="194"/>
        <v>41855.65148148148</v>
      </c>
      <c r="U1768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45.72</v>
      </c>
      <c r="P1769" s="8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4">
        <f t="shared" si="193"/>
        <v>41854.450046296297</v>
      </c>
      <c r="T1769" s="12">
        <f t="shared" si="194"/>
        <v>41824.450046296297</v>
      </c>
      <c r="U1769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</v>
      </c>
      <c r="P1770" s="8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4">
        <f t="shared" si="193"/>
        <v>41909.352361111109</v>
      </c>
      <c r="T1770" s="12">
        <f t="shared" si="194"/>
        <v>41849.352361111109</v>
      </c>
      <c r="U1770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2.7025000000000001</v>
      </c>
      <c r="P1771" s="8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4">
        <f t="shared" si="193"/>
        <v>42017.610636574071</v>
      </c>
      <c r="T1771" s="12">
        <f t="shared" si="194"/>
        <v>41987.610636574071</v>
      </c>
      <c r="U1771">
        <f t="shared" si="195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56.514285714285712</v>
      </c>
      <c r="P1772" s="8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4">
        <f t="shared" si="193"/>
        <v>41926.571689814817</v>
      </c>
      <c r="T1772" s="12">
        <f t="shared" si="194"/>
        <v>41891.571689814817</v>
      </c>
      <c r="U1772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21.30952380952381</v>
      </c>
      <c r="P1773" s="8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4">
        <f t="shared" si="193"/>
        <v>41935.771296296291</v>
      </c>
      <c r="T1773" s="12">
        <f t="shared" si="194"/>
        <v>41905.771296296291</v>
      </c>
      <c r="U1773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15.6</v>
      </c>
      <c r="P1774" s="8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4">
        <f t="shared" si="193"/>
        <v>41826.509675925925</v>
      </c>
      <c r="T1774" s="12">
        <f t="shared" si="194"/>
        <v>41766.509675925925</v>
      </c>
      <c r="U1774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6.2566666666666668</v>
      </c>
      <c r="P1775" s="8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4">
        <f t="shared" si="193"/>
        <v>42023.552060185182</v>
      </c>
      <c r="T1775" s="12">
        <f t="shared" si="194"/>
        <v>41978.552060185182</v>
      </c>
      <c r="U1775">
        <f t="shared" si="195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45.92</v>
      </c>
      <c r="P1776" s="8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4">
        <f t="shared" si="193"/>
        <v>41972.415972222218</v>
      </c>
      <c r="T1776" s="12">
        <f t="shared" si="194"/>
        <v>41930.010324074072</v>
      </c>
      <c r="U1776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65.101538461538468</v>
      </c>
      <c r="P1777" s="8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4">
        <f t="shared" si="193"/>
        <v>41936.768055555549</v>
      </c>
      <c r="T1777" s="12">
        <f t="shared" si="194"/>
        <v>41891.768055555549</v>
      </c>
      <c r="U1777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</v>
      </c>
      <c r="P1778" s="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4">
        <f t="shared" si="193"/>
        <v>41941.748506944445</v>
      </c>
      <c r="T1778" s="12">
        <f t="shared" si="194"/>
        <v>41905.748506944445</v>
      </c>
      <c r="U1778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13.5625</v>
      </c>
      <c r="P1779" s="8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4">
        <f t="shared" si="193"/>
        <v>42055.14876157407</v>
      </c>
      <c r="T1779" s="12">
        <f t="shared" si="194"/>
        <v>42025.14876157407</v>
      </c>
      <c r="U1779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</v>
      </c>
      <c r="P1780" s="8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4">
        <f t="shared" si="193"/>
        <v>42090.613368055558</v>
      </c>
      <c r="T1780" s="12">
        <f t="shared" si="194"/>
        <v>42045.655034722215</v>
      </c>
      <c r="U1780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36.236363636363635</v>
      </c>
      <c r="P1781" s="8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4">
        <f t="shared" si="193"/>
        <v>42615.483564814807</v>
      </c>
      <c r="T1781" s="12">
        <f t="shared" si="194"/>
        <v>42585.483564814807</v>
      </c>
      <c r="U1781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39.743333333333332</v>
      </c>
      <c r="P1782" s="8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4">
        <f t="shared" si="193"/>
        <v>42553.392476851848</v>
      </c>
      <c r="T1782" s="12">
        <f t="shared" si="194"/>
        <v>42493.392476851848</v>
      </c>
      <c r="U1782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25.763636363636362</v>
      </c>
      <c r="P1783" s="8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4">
        <f t="shared" si="193"/>
        <v>42628.409085648142</v>
      </c>
      <c r="T1783" s="12">
        <f t="shared" si="194"/>
        <v>42597.409085648142</v>
      </c>
      <c r="U1783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15.491428571428571</v>
      </c>
      <c r="P1784" s="8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4">
        <f t="shared" si="193"/>
        <v>42421.366770833331</v>
      </c>
      <c r="T1784" s="12">
        <f t="shared" si="194"/>
        <v>42388.366770833331</v>
      </c>
      <c r="U1784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23.692499999999999</v>
      </c>
      <c r="P1785" s="8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4">
        <f t="shared" si="193"/>
        <v>42145.741643518515</v>
      </c>
      <c r="T1785" s="12">
        <f t="shared" si="194"/>
        <v>42115.741643518515</v>
      </c>
      <c r="U1785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39.76</v>
      </c>
      <c r="P1786" s="8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4">
        <f t="shared" si="193"/>
        <v>42034.934027777774</v>
      </c>
      <c r="T1786" s="12">
        <f t="shared" si="194"/>
        <v>42003.447222222218</v>
      </c>
      <c r="U1786">
        <f t="shared" si="195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20.220833333333335</v>
      </c>
      <c r="P1787" s="8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4">
        <f t="shared" si="193"/>
        <v>41927.791666666664</v>
      </c>
      <c r="T1787" s="12">
        <f t="shared" si="194"/>
        <v>41896.926562499997</v>
      </c>
      <c r="U1787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47.631578947368418</v>
      </c>
      <c r="P1788" s="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4">
        <f t="shared" si="193"/>
        <v>41988.342326388891</v>
      </c>
      <c r="T1788" s="12">
        <f t="shared" si="194"/>
        <v>41958.342326388891</v>
      </c>
      <c r="U1788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15.33</v>
      </c>
      <c r="P1789" s="8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4">
        <f t="shared" si="193"/>
        <v>42098.40552083333</v>
      </c>
      <c r="T1789" s="12">
        <f t="shared" si="194"/>
        <v>42068.447187499994</v>
      </c>
      <c r="U1789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1.3818181818181818</v>
      </c>
      <c r="P1790" s="8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4">
        <f t="shared" si="193"/>
        <v>41943.740069444444</v>
      </c>
      <c r="T1790" s="12">
        <f t="shared" si="194"/>
        <v>41913.740069444444</v>
      </c>
      <c r="U1790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0.5</v>
      </c>
      <c r="P1791" s="8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4">
        <f t="shared" si="193"/>
        <v>42016.041701388887</v>
      </c>
      <c r="T1791" s="12">
        <f t="shared" si="194"/>
        <v>41956.041701388887</v>
      </c>
      <c r="U1791">
        <f t="shared" si="195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4.957575757575758</v>
      </c>
      <c r="P1792" s="8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4">
        <f t="shared" si="193"/>
        <v>42040.466180555552</v>
      </c>
      <c r="T1792" s="12">
        <f t="shared" si="194"/>
        <v>42010.466180555552</v>
      </c>
      <c r="U1792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3.5666666666666669</v>
      </c>
      <c r="P1793" s="8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4">
        <f t="shared" si="193"/>
        <v>42033.532002314816</v>
      </c>
      <c r="T1793" s="12">
        <f t="shared" si="194"/>
        <v>41973.532002314816</v>
      </c>
      <c r="U1793">
        <f t="shared" si="195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9"/>
        <v>61.124000000000002</v>
      </c>
      <c r="P1794" s="8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4">
        <f t="shared" si="193"/>
        <v>42226.082638888889</v>
      </c>
      <c r="T1794" s="12">
        <f t="shared" si="194"/>
        <v>42188.822708333326</v>
      </c>
      <c r="U1794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96">E1795*100/D1795</f>
        <v>1.3333333333333333</v>
      </c>
      <c r="P1795" s="8">
        <f t="shared" ref="P1795:P1858" si="197">E1795/L1795</f>
        <v>20</v>
      </c>
      <c r="Q1795" t="str">
        <f t="shared" ref="Q1795:Q1858" si="198">MID(N1795,1,FIND("/",N1795) - 1)</f>
        <v>photography</v>
      </c>
      <c r="R1795" t="str">
        <f t="shared" ref="R1795:R1858" si="199">MID(N1795,FIND("/",N1795)+1,LEN(N1795) -FIND("/",N1795))</f>
        <v>photobooks</v>
      </c>
      <c r="S1795" s="14">
        <f t="shared" ref="S1795:S1858" si="200">(I1795/86400)+25569+(-5/24)</f>
        <v>41970.724999999999</v>
      </c>
      <c r="T1795" s="12">
        <f t="shared" ref="T1795:T1858" si="201">(J1795/86400)+25569+(-5/24)</f>
        <v>41940.683333333327</v>
      </c>
      <c r="U1795">
        <f t="shared" ref="U1795:U1858" si="202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11.077777777777778</v>
      </c>
      <c r="P1796" s="8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4">
        <f t="shared" si="200"/>
        <v>42046.342847222222</v>
      </c>
      <c r="T1796" s="12">
        <f t="shared" si="201"/>
        <v>42011.342847222222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38.735714285714288</v>
      </c>
      <c r="P1797" s="8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4">
        <f t="shared" si="200"/>
        <v>42657.458333333336</v>
      </c>
      <c r="T1797" s="12">
        <f t="shared" si="201"/>
        <v>42628.080335648141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22.05263157894737</v>
      </c>
      <c r="P1798" s="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4">
        <f t="shared" si="200"/>
        <v>42575.231087962959</v>
      </c>
      <c r="T1798" s="12">
        <f t="shared" si="201"/>
        <v>42515.231087962959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67.55</v>
      </c>
      <c r="P1799" s="8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4">
        <f t="shared" si="200"/>
        <v>42719.360983796294</v>
      </c>
      <c r="T1799" s="12">
        <f t="shared" si="201"/>
        <v>42689.360983796294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13.637499999999999</v>
      </c>
      <c r="P1800" s="8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4">
        <f t="shared" si="200"/>
        <v>42404.118437499994</v>
      </c>
      <c r="T1800" s="12">
        <f t="shared" si="201"/>
        <v>42344.118437499994</v>
      </c>
      <c r="U1800">
        <f t="shared" si="202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1.7457499999999999</v>
      </c>
      <c r="P1801" s="8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4">
        <f t="shared" si="200"/>
        <v>41954.676018518519</v>
      </c>
      <c r="T1801" s="12">
        <f t="shared" si="201"/>
        <v>41934.634351851848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20.44963251188932</v>
      </c>
      <c r="P1802" s="8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4">
        <f t="shared" si="200"/>
        <v>42653.397800925923</v>
      </c>
      <c r="T1802" s="12">
        <f t="shared" si="201"/>
        <v>42623.397800925923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13.852941176470589</v>
      </c>
      <c r="P1803" s="8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4">
        <f t="shared" si="200"/>
        <v>42353.298611111109</v>
      </c>
      <c r="T1803" s="12">
        <f t="shared" si="201"/>
        <v>42321.452175925922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48.485714285714288</v>
      </c>
      <c r="P1804" s="8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4">
        <f t="shared" si="200"/>
        <v>42182.707638888889</v>
      </c>
      <c r="T1804" s="12">
        <f t="shared" si="201"/>
        <v>42159.264236111114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30.8</v>
      </c>
      <c r="P1805" s="8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4">
        <f t="shared" si="200"/>
        <v>42048.863217592589</v>
      </c>
      <c r="T1805" s="12">
        <f t="shared" si="201"/>
        <v>42017.863217592589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35.174193548387095</v>
      </c>
      <c r="P1806" s="8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4">
        <f t="shared" si="200"/>
        <v>42322.511620370373</v>
      </c>
      <c r="T1806" s="12">
        <f t="shared" si="201"/>
        <v>42282.469953703701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36.404444444444444</v>
      </c>
      <c r="P1807" s="8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4">
        <f t="shared" si="200"/>
        <v>42279.541666666664</v>
      </c>
      <c r="T1807" s="12">
        <f t="shared" si="201"/>
        <v>42247.595578703702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2.9550000000000001</v>
      </c>
      <c r="P1808" s="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4">
        <f t="shared" si="200"/>
        <v>41912.429965277777</v>
      </c>
      <c r="T1808" s="12">
        <f t="shared" si="201"/>
        <v>41877.429965277777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11.06</v>
      </c>
      <c r="P1809" s="8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4">
        <f t="shared" si="200"/>
        <v>41909.860104166662</v>
      </c>
      <c r="T1809" s="12">
        <f t="shared" si="201"/>
        <v>41879.860104166662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41.407142857142858</v>
      </c>
      <c r="P1810" s="8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4">
        <f t="shared" si="200"/>
        <v>42777.472569444442</v>
      </c>
      <c r="T1810" s="12">
        <f t="shared" si="201"/>
        <v>42742.472569444442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10.857142857142858</v>
      </c>
      <c r="P1811" s="8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4">
        <f t="shared" si="200"/>
        <v>42064.699525462966</v>
      </c>
      <c r="T1811" s="12">
        <f t="shared" si="201"/>
        <v>42029.699525462966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3.3333333333333335</v>
      </c>
      <c r="P1812" s="8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4">
        <f t="shared" si="200"/>
        <v>41872.701689814814</v>
      </c>
      <c r="T1812" s="12">
        <f t="shared" si="201"/>
        <v>41860.701689814814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7.407407407407407E-2</v>
      </c>
      <c r="P1813" s="8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4">
        <f t="shared" si="200"/>
        <v>41935.958333333328</v>
      </c>
      <c r="T1813" s="12">
        <f t="shared" si="201"/>
        <v>41876.225347222222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13.307692307692308</v>
      </c>
      <c r="P1814" s="8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4">
        <f t="shared" si="200"/>
        <v>42554.110370370363</v>
      </c>
      <c r="T1814" s="12">
        <f t="shared" si="201"/>
        <v>42524.110370370363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s="8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4">
        <f t="shared" si="200"/>
        <v>41859.68069444444</v>
      </c>
      <c r="T1815" s="12">
        <f t="shared" si="201"/>
        <v>41829.68069444444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49.18333333333333</v>
      </c>
      <c r="P1816" s="8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4">
        <f t="shared" si="200"/>
        <v>42063.105740740742</v>
      </c>
      <c r="T1816" s="12">
        <f t="shared" si="201"/>
        <v>42033.105740740742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s="8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4">
        <f t="shared" si="200"/>
        <v>42186.698344907403</v>
      </c>
      <c r="T1817" s="12">
        <f t="shared" si="201"/>
        <v>42172.698344907403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2.036</v>
      </c>
      <c r="P1818" s="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4">
        <f t="shared" si="200"/>
        <v>42576.583333333336</v>
      </c>
      <c r="T1818" s="12">
        <f t="shared" si="201"/>
        <v>42548.667858796289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52.327777777777776</v>
      </c>
      <c r="P1819" s="8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4">
        <f t="shared" si="200"/>
        <v>42765.082638888889</v>
      </c>
      <c r="T1819" s="12">
        <f t="shared" si="201"/>
        <v>42705.453784722216</v>
      </c>
      <c r="U1819">
        <f t="shared" si="202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s="8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4">
        <f t="shared" si="200"/>
        <v>42096.984374999993</v>
      </c>
      <c r="T1820" s="12">
        <f t="shared" si="201"/>
        <v>42067.026041666664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2.0833333333333335</v>
      </c>
      <c r="P1821" s="8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4">
        <f t="shared" si="200"/>
        <v>41850.543935185182</v>
      </c>
      <c r="T1821" s="12">
        <f t="shared" si="201"/>
        <v>41820.543935185182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6.5653846153846152</v>
      </c>
      <c r="P1822" s="8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4">
        <f t="shared" si="200"/>
        <v>42094.834374999999</v>
      </c>
      <c r="T1822" s="12">
        <f t="shared" si="201"/>
        <v>42064.876041666663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134.88999999999999</v>
      </c>
      <c r="P1823" s="8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4">
        <f t="shared" si="200"/>
        <v>40971.110729166663</v>
      </c>
      <c r="T1823" s="12">
        <f t="shared" si="201"/>
        <v>40926.110729166663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100</v>
      </c>
      <c r="P1824" s="8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4">
        <f t="shared" si="200"/>
        <v>41670.584027777775</v>
      </c>
      <c r="T1824" s="12">
        <f t="shared" si="201"/>
        <v>41634.588680555556</v>
      </c>
      <c r="U1824">
        <f t="shared" si="202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115.85714285714286</v>
      </c>
      <c r="P1825" s="8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4">
        <f t="shared" si="200"/>
        <v>41206.47657407407</v>
      </c>
      <c r="T1825" s="12">
        <f t="shared" si="201"/>
        <v>41176.47657407407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100.06666666666666</v>
      </c>
      <c r="P1826" s="8">
        <f t="shared" si="197"/>
        <v>75.05</v>
      </c>
      <c r="Q1826" t="str">
        <f t="shared" si="198"/>
        <v>music</v>
      </c>
      <c r="R1826" t="str">
        <f t="shared" si="199"/>
        <v>rock</v>
      </c>
      <c r="S1826" s="14">
        <f t="shared" si="200"/>
        <v>41646.880555555552</v>
      </c>
      <c r="T1826" s="12">
        <f t="shared" si="201"/>
        <v>41626.707951388882</v>
      </c>
      <c r="U1826">
        <f t="shared" si="202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105.05</v>
      </c>
      <c r="P1827" s="8">
        <f t="shared" si="197"/>
        <v>42.02</v>
      </c>
      <c r="Q1827" t="str">
        <f t="shared" si="198"/>
        <v>music</v>
      </c>
      <c r="R1827" t="str">
        <f t="shared" si="199"/>
        <v>rock</v>
      </c>
      <c r="S1827" s="14">
        <f t="shared" si="200"/>
        <v>41466.626192129625</v>
      </c>
      <c r="T1827" s="12">
        <f t="shared" si="201"/>
        <v>41443.626192129625</v>
      </c>
      <c r="U1827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101</v>
      </c>
      <c r="P1828" s="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4">
        <f t="shared" si="200"/>
        <v>41687.715474537035</v>
      </c>
      <c r="T1828" s="12">
        <f t="shared" si="201"/>
        <v>41657.715474537035</v>
      </c>
      <c r="U1828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100.66249999999999</v>
      </c>
      <c r="P1829" s="8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4">
        <f t="shared" si="200"/>
        <v>40605.117604166662</v>
      </c>
      <c r="T1829" s="12">
        <f t="shared" si="201"/>
        <v>40555.117604166662</v>
      </c>
      <c r="U1829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100.16</v>
      </c>
      <c r="P1830" s="8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4">
        <f t="shared" si="200"/>
        <v>41768.708333333328</v>
      </c>
      <c r="T1830" s="12">
        <f t="shared" si="201"/>
        <v>41736.691319444442</v>
      </c>
      <c r="U1830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166.68333333333334</v>
      </c>
      <c r="P1831" s="8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4">
        <f t="shared" si="200"/>
        <v>40564.708333333328</v>
      </c>
      <c r="T1831" s="12">
        <f t="shared" si="201"/>
        <v>40515.879293981481</v>
      </c>
      <c r="U1831">
        <f t="shared" si="202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101.53333333333333</v>
      </c>
      <c r="P1832" s="8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4">
        <f t="shared" si="200"/>
        <v>41694.475775462961</v>
      </c>
      <c r="T1832" s="12">
        <f t="shared" si="201"/>
        <v>41664.475775462961</v>
      </c>
      <c r="U1832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103</v>
      </c>
      <c r="P1833" s="8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4">
        <f t="shared" si="200"/>
        <v>41041.787766203699</v>
      </c>
      <c r="T1833" s="12">
        <f t="shared" si="201"/>
        <v>41026.787766203699</v>
      </c>
      <c r="U1833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142.85714285714286</v>
      </c>
      <c r="P1834" s="8">
        <f t="shared" si="197"/>
        <v>25</v>
      </c>
      <c r="Q1834" t="str">
        <f t="shared" si="198"/>
        <v>music</v>
      </c>
      <c r="R1834" t="str">
        <f t="shared" si="199"/>
        <v>rock</v>
      </c>
      <c r="S1834" s="14">
        <f t="shared" si="200"/>
        <v>40606.331331018519</v>
      </c>
      <c r="T1834" s="12">
        <f t="shared" si="201"/>
        <v>40576.331331018519</v>
      </c>
      <c r="U1834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262.5</v>
      </c>
      <c r="P1835" s="8">
        <f t="shared" si="197"/>
        <v>42</v>
      </c>
      <c r="Q1835" t="str">
        <f t="shared" si="198"/>
        <v>music</v>
      </c>
      <c r="R1835" t="str">
        <f t="shared" si="199"/>
        <v>rock</v>
      </c>
      <c r="S1835" s="14">
        <f t="shared" si="200"/>
        <v>41335.124305555553</v>
      </c>
      <c r="T1835" s="12">
        <f t="shared" si="201"/>
        <v>41302.835682870369</v>
      </c>
      <c r="U1835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118.05</v>
      </c>
      <c r="P1836" s="8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4">
        <f t="shared" si="200"/>
        <v>42028.755729166667</v>
      </c>
      <c r="T1836" s="12">
        <f t="shared" si="201"/>
        <v>41988.755729166667</v>
      </c>
      <c r="U1836">
        <f t="shared" si="202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104</v>
      </c>
      <c r="P1837" s="8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4">
        <f t="shared" si="200"/>
        <v>42460.452210648145</v>
      </c>
      <c r="T1837" s="12">
        <f t="shared" si="201"/>
        <v>42430.49387731481</v>
      </c>
      <c r="U1837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200.34</v>
      </c>
      <c r="P1838" s="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4">
        <f t="shared" si="200"/>
        <v>41322.601030092592</v>
      </c>
      <c r="T1838" s="12">
        <f t="shared" si="201"/>
        <v>41305.601030092592</v>
      </c>
      <c r="U1838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306.83333333333331</v>
      </c>
      <c r="P1839" s="8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4">
        <f t="shared" si="200"/>
        <v>40985.797858796293</v>
      </c>
      <c r="T1839" s="12">
        <f t="shared" si="201"/>
        <v>40925.839525462965</v>
      </c>
      <c r="U1839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100.149</v>
      </c>
      <c r="P1840" s="8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4">
        <f t="shared" si="200"/>
        <v>40816.916666666664</v>
      </c>
      <c r="T1840" s="12">
        <f t="shared" si="201"/>
        <v>40788.578206018516</v>
      </c>
      <c r="U1840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205.3</v>
      </c>
      <c r="P1841" s="8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4">
        <f t="shared" si="200"/>
        <v>42644.513680555552</v>
      </c>
      <c r="T1841" s="12">
        <f t="shared" si="201"/>
        <v>42614.513680555552</v>
      </c>
      <c r="U1841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108.88888888888889</v>
      </c>
      <c r="P1842" s="8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4">
        <f t="shared" si="200"/>
        <v>41400.999305555553</v>
      </c>
      <c r="T1842" s="12">
        <f t="shared" si="201"/>
        <v>41381.88784722222</v>
      </c>
      <c r="U1842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101.75</v>
      </c>
      <c r="P1843" s="8">
        <f t="shared" si="197"/>
        <v>50.875</v>
      </c>
      <c r="Q1843" t="str">
        <f t="shared" si="198"/>
        <v>music</v>
      </c>
      <c r="R1843" t="str">
        <f t="shared" si="199"/>
        <v>rock</v>
      </c>
      <c r="S1843" s="14">
        <f t="shared" si="200"/>
        <v>41778.999305555553</v>
      </c>
      <c r="T1843" s="12">
        <f t="shared" si="201"/>
        <v>41745.637094907404</v>
      </c>
      <c r="U1843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125.25</v>
      </c>
      <c r="P1844" s="8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4">
        <f t="shared" si="200"/>
        <v>42065.040972222218</v>
      </c>
      <c r="T1844" s="12">
        <f t="shared" si="201"/>
        <v>42031.423391203702</v>
      </c>
      <c r="U1844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124.0061</v>
      </c>
      <c r="P1845" s="8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4">
        <f t="shared" si="200"/>
        <v>40594.786504629628</v>
      </c>
      <c r="T1845" s="12">
        <f t="shared" si="201"/>
        <v>40564.786504629628</v>
      </c>
      <c r="U1845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101.4</v>
      </c>
      <c r="P1846" s="8">
        <f t="shared" si="197"/>
        <v>76.05</v>
      </c>
      <c r="Q1846" t="str">
        <f t="shared" si="198"/>
        <v>music</v>
      </c>
      <c r="R1846" t="str">
        <f t="shared" si="199"/>
        <v>rock</v>
      </c>
      <c r="S1846" s="14">
        <f t="shared" si="200"/>
        <v>40704.916666666664</v>
      </c>
      <c r="T1846" s="12">
        <f t="shared" si="201"/>
        <v>40666.765208333331</v>
      </c>
      <c r="U1846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100</v>
      </c>
      <c r="P1847" s="8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4">
        <f t="shared" si="200"/>
        <v>42537.996527777774</v>
      </c>
      <c r="T1847" s="12">
        <f t="shared" si="201"/>
        <v>42523.124976851854</v>
      </c>
      <c r="U1847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137.92666666666668</v>
      </c>
      <c r="P1848" s="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4">
        <f t="shared" si="200"/>
        <v>41258.441863425927</v>
      </c>
      <c r="T1848" s="12">
        <f t="shared" si="201"/>
        <v>41228.441863425927</v>
      </c>
      <c r="U1848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120.88</v>
      </c>
      <c r="P1849" s="8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4">
        <f t="shared" si="200"/>
        <v>42115.028148148143</v>
      </c>
      <c r="T1849" s="12">
        <f t="shared" si="201"/>
        <v>42094.028148148143</v>
      </c>
      <c r="U1849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107.36666666666666</v>
      </c>
      <c r="P1850" s="8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4">
        <f t="shared" si="200"/>
        <v>40755.082638888889</v>
      </c>
      <c r="T1850" s="12">
        <f t="shared" si="201"/>
        <v>40691.579722222217</v>
      </c>
      <c r="U1850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100.33333333333333</v>
      </c>
      <c r="P1851" s="8">
        <f t="shared" si="197"/>
        <v>37.625</v>
      </c>
      <c r="Q1851" t="str">
        <f t="shared" si="198"/>
        <v>music</v>
      </c>
      <c r="R1851" t="str">
        <f t="shared" si="199"/>
        <v>rock</v>
      </c>
      <c r="S1851" s="14">
        <f t="shared" si="200"/>
        <v>41199.637256944443</v>
      </c>
      <c r="T1851" s="12">
        <f t="shared" si="201"/>
        <v>41169.637256944443</v>
      </c>
      <c r="U1851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101.52222222222223</v>
      </c>
      <c r="P1852" s="8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4">
        <f t="shared" si="200"/>
        <v>41830.751157407409</v>
      </c>
      <c r="T1852" s="12">
        <f t="shared" si="201"/>
        <v>41800.751157407409</v>
      </c>
      <c r="U1852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100.07692307692308</v>
      </c>
      <c r="P1853" s="8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4">
        <f t="shared" si="200"/>
        <v>41847.833333333328</v>
      </c>
      <c r="T1853" s="12">
        <f t="shared" si="201"/>
        <v>41827.69835648148</v>
      </c>
      <c r="U1853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116.96666666666667</v>
      </c>
      <c r="P1854" s="8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4">
        <f t="shared" si="200"/>
        <v>42118.791666666664</v>
      </c>
      <c r="T1854" s="12">
        <f t="shared" si="201"/>
        <v>42081.563101851854</v>
      </c>
      <c r="U1854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101.875</v>
      </c>
      <c r="P1855" s="8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4">
        <f t="shared" si="200"/>
        <v>41226.893715277773</v>
      </c>
      <c r="T1855" s="12">
        <f t="shared" si="201"/>
        <v>41176.852048611108</v>
      </c>
      <c r="U1855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102.12366666666667</v>
      </c>
      <c r="P1856" s="8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4">
        <f t="shared" si="200"/>
        <v>41417.812928240739</v>
      </c>
      <c r="T1856" s="12">
        <f t="shared" si="201"/>
        <v>41387.812928240739</v>
      </c>
      <c r="U1856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154.05897142857143</v>
      </c>
      <c r="P1857" s="8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4">
        <f t="shared" si="200"/>
        <v>41645.330324074072</v>
      </c>
      <c r="T1857" s="12">
        <f t="shared" si="201"/>
        <v>41600.330324074072</v>
      </c>
      <c r="U1857">
        <f t="shared" si="202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96"/>
        <v>101.25</v>
      </c>
      <c r="P1858" s="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4">
        <f t="shared" si="200"/>
        <v>41838.64666666666</v>
      </c>
      <c r="T1858" s="12">
        <f t="shared" si="201"/>
        <v>41817.64666666666</v>
      </c>
      <c r="U1858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03">E1859*100/D1859</f>
        <v>100</v>
      </c>
      <c r="P1859" s="8">
        <f t="shared" ref="P1859:P1922" si="204">E1859/L1859</f>
        <v>136.36363636363637</v>
      </c>
      <c r="Q1859" t="str">
        <f t="shared" ref="Q1859:Q1922" si="205">MID(N1859,1,FIND("/",N1859) - 1)</f>
        <v>music</v>
      </c>
      <c r="R1859" t="str">
        <f t="shared" ref="R1859:R1922" si="206">MID(N1859,FIND("/",N1859)+1,LEN(N1859) -FIND("/",N1859))</f>
        <v>rock</v>
      </c>
      <c r="S1859" s="14">
        <f t="shared" ref="S1859:S1922" si="207">(I1859/86400)+25569+(-5/24)</f>
        <v>41894.560335648144</v>
      </c>
      <c r="T1859" s="12">
        <f t="shared" ref="T1859:T1922" si="208">(J1859/86400)+25569+(-5/24)</f>
        <v>41864.560335648144</v>
      </c>
      <c r="U1859">
        <f t="shared" ref="U1859:U1922" si="20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108.74800874800874</v>
      </c>
      <c r="P1860" s="8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4">
        <f t="shared" si="207"/>
        <v>40893.033807870372</v>
      </c>
      <c r="T1860" s="12">
        <f t="shared" si="208"/>
        <v>40832.9921412037</v>
      </c>
      <c r="U1860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131.83333333333334</v>
      </c>
      <c r="P1861" s="8">
        <f t="shared" si="204"/>
        <v>70.625</v>
      </c>
      <c r="Q1861" t="str">
        <f t="shared" si="205"/>
        <v>music</v>
      </c>
      <c r="R1861" t="str">
        <f t="shared" si="206"/>
        <v>rock</v>
      </c>
      <c r="S1861" s="14">
        <f t="shared" si="207"/>
        <v>40808.561678240738</v>
      </c>
      <c r="T1861" s="12">
        <f t="shared" si="208"/>
        <v>40778.561678240738</v>
      </c>
      <c r="U1861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133.46666666666667</v>
      </c>
      <c r="P1862" s="8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4">
        <f t="shared" si="207"/>
        <v>41676.500972222224</v>
      </c>
      <c r="T1862" s="12">
        <f t="shared" si="208"/>
        <v>41655.500972222224</v>
      </c>
      <c r="U1862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 s="8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4">
        <f t="shared" si="207"/>
        <v>42030.091909722221</v>
      </c>
      <c r="T1863" s="12">
        <f t="shared" si="208"/>
        <v>42000.091909722221</v>
      </c>
      <c r="U1863">
        <f t="shared" si="20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8.0833333333333339</v>
      </c>
      <c r="P1864" s="8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4">
        <f t="shared" si="207"/>
        <v>42802.104166666664</v>
      </c>
      <c r="T1864" s="12">
        <f t="shared" si="208"/>
        <v>42755.284421296295</v>
      </c>
      <c r="U1864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0.4</v>
      </c>
      <c r="P1865" s="8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4">
        <f t="shared" si="207"/>
        <v>41802.588946759257</v>
      </c>
      <c r="T1865" s="12">
        <f t="shared" si="208"/>
        <v>41772.588946759257</v>
      </c>
      <c r="U1865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42.892307692307689</v>
      </c>
      <c r="P1866" s="8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4">
        <f t="shared" si="207"/>
        <v>41763.508101851847</v>
      </c>
      <c r="T1866" s="12">
        <f t="shared" si="208"/>
        <v>41733.508101851847</v>
      </c>
      <c r="U1866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3.6363636363636364E-3</v>
      </c>
      <c r="P1867" s="8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4">
        <f t="shared" si="207"/>
        <v>42680.200775462959</v>
      </c>
      <c r="T1867" s="12">
        <f t="shared" si="208"/>
        <v>42645.159108796295</v>
      </c>
      <c r="U1867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0.5</v>
      </c>
      <c r="P1868" s="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4">
        <f t="shared" si="207"/>
        <v>42794.958333333336</v>
      </c>
      <c r="T1868" s="12">
        <f t="shared" si="208"/>
        <v>42742.038159722222</v>
      </c>
      <c r="U1868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0.05</v>
      </c>
      <c r="P1869" s="8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4">
        <f t="shared" si="207"/>
        <v>42679.716574074067</v>
      </c>
      <c r="T1869" s="12">
        <f t="shared" si="208"/>
        <v>42649.716574074067</v>
      </c>
      <c r="U1869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4.8680000000000003</v>
      </c>
      <c r="P1870" s="8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4">
        <f t="shared" si="207"/>
        <v>42353.124305555553</v>
      </c>
      <c r="T1870" s="12">
        <f t="shared" si="208"/>
        <v>42328.570891203701</v>
      </c>
      <c r="U1870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 s="8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4">
        <f t="shared" si="207"/>
        <v>42738.794548611106</v>
      </c>
      <c r="T1871" s="12">
        <f t="shared" si="208"/>
        <v>42708.794548611106</v>
      </c>
      <c r="U1871">
        <f t="shared" si="20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10.314285714285715</v>
      </c>
      <c r="P1872" s="8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4">
        <f t="shared" si="207"/>
        <v>42399.970138888886</v>
      </c>
      <c r="T1872" s="12">
        <f t="shared" si="208"/>
        <v>42371.14739583333</v>
      </c>
      <c r="U1872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71.784615384615378</v>
      </c>
      <c r="P1873" s="8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4">
        <f t="shared" si="207"/>
        <v>41963.616909722223</v>
      </c>
      <c r="T1873" s="12">
        <f t="shared" si="208"/>
        <v>41923.575243055551</v>
      </c>
      <c r="U1873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1.06</v>
      </c>
      <c r="P1874" s="8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4">
        <f t="shared" si="207"/>
        <v>42184.921319444438</v>
      </c>
      <c r="T1874" s="12">
        <f t="shared" si="208"/>
        <v>42154.921319444438</v>
      </c>
      <c r="U1874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0.45</v>
      </c>
      <c r="P1875" s="8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4">
        <f t="shared" si="207"/>
        <v>42193.489583333336</v>
      </c>
      <c r="T1875" s="12">
        <f t="shared" si="208"/>
        <v>42164.407523148147</v>
      </c>
      <c r="U1875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1.6250000000000001E-2</v>
      </c>
      <c r="P1876" s="8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4">
        <f t="shared" si="207"/>
        <v>42549.760798611103</v>
      </c>
      <c r="T1876" s="12">
        <f t="shared" si="208"/>
        <v>42529.760798611103</v>
      </c>
      <c r="U1876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0.51</v>
      </c>
      <c r="P1877" s="8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4">
        <f t="shared" si="207"/>
        <v>42588.691064814811</v>
      </c>
      <c r="T1877" s="12">
        <f t="shared" si="208"/>
        <v>42528.691064814811</v>
      </c>
      <c r="U1877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 s="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4">
        <f t="shared" si="207"/>
        <v>41806.07644675926</v>
      </c>
      <c r="T1878" s="12">
        <f t="shared" si="208"/>
        <v>41776.07644675926</v>
      </c>
      <c r="U1878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 s="8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4">
        <f t="shared" si="207"/>
        <v>42063.820891203701</v>
      </c>
      <c r="T1879" s="12">
        <f t="shared" si="208"/>
        <v>42034.820891203701</v>
      </c>
      <c r="U1879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 s="8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4">
        <f t="shared" si="207"/>
        <v>41802.800405092588</v>
      </c>
      <c r="T1880" s="12">
        <f t="shared" si="208"/>
        <v>41772.800405092588</v>
      </c>
      <c r="U1880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0.12</v>
      </c>
      <c r="P1881" s="8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4">
        <f t="shared" si="207"/>
        <v>42443.399641203701</v>
      </c>
      <c r="T1881" s="12">
        <f t="shared" si="208"/>
        <v>42413.441307870373</v>
      </c>
      <c r="U1881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20.079999999999998</v>
      </c>
      <c r="P1882" s="8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4">
        <f t="shared" si="207"/>
        <v>42459.31689814815</v>
      </c>
      <c r="T1882" s="12">
        <f t="shared" si="208"/>
        <v>42430.358564814807</v>
      </c>
      <c r="U1882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172.68450000000001</v>
      </c>
      <c r="P1883" s="8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4">
        <f t="shared" si="207"/>
        <v>42072.902650462966</v>
      </c>
      <c r="T1883" s="12">
        <f t="shared" si="208"/>
        <v>42042.944317129623</v>
      </c>
      <c r="U1883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100.8955223880597</v>
      </c>
      <c r="P1884" s="8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4">
        <f t="shared" si="207"/>
        <v>41100.783333333333</v>
      </c>
      <c r="T1884" s="12">
        <f t="shared" si="208"/>
        <v>41067.740879629629</v>
      </c>
      <c r="U1884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104.8048048048048</v>
      </c>
      <c r="P1885" s="8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4">
        <f t="shared" si="207"/>
        <v>41007.698009259257</v>
      </c>
      <c r="T1885" s="12">
        <f t="shared" si="208"/>
        <v>40977.739675925921</v>
      </c>
      <c r="U1885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135.1</v>
      </c>
      <c r="P1886" s="8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4">
        <f t="shared" si="207"/>
        <v>41240.291666666664</v>
      </c>
      <c r="T1886" s="12">
        <f t="shared" si="208"/>
        <v>41204.989988425921</v>
      </c>
      <c r="U1886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116.32786885245902</v>
      </c>
      <c r="P1887" s="8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4">
        <f t="shared" si="207"/>
        <v>41131.708333333328</v>
      </c>
      <c r="T1887" s="12">
        <f t="shared" si="208"/>
        <v>41098.885532407403</v>
      </c>
      <c r="U1887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102.08333333333333</v>
      </c>
      <c r="P1888" s="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4">
        <f t="shared" si="207"/>
        <v>41955.740023148144</v>
      </c>
      <c r="T1888" s="12">
        <f t="shared" si="208"/>
        <v>41925.69835648148</v>
      </c>
      <c r="U1888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111.16666666666667</v>
      </c>
      <c r="P1889" s="8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4">
        <f t="shared" si="207"/>
        <v>42341.687499999993</v>
      </c>
      <c r="T1889" s="12">
        <f t="shared" si="208"/>
        <v>42323.591805555552</v>
      </c>
      <c r="U1889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166.08</v>
      </c>
      <c r="P1890" s="8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4">
        <f t="shared" si="207"/>
        <v>40329.999305555553</v>
      </c>
      <c r="T1890" s="12">
        <f t="shared" si="208"/>
        <v>40299.03162037037</v>
      </c>
      <c r="U1890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106.6</v>
      </c>
      <c r="P1891" s="8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4">
        <f t="shared" si="207"/>
        <v>41344.543356481481</v>
      </c>
      <c r="T1891" s="12">
        <f t="shared" si="208"/>
        <v>41299.585023148145</v>
      </c>
      <c r="U1891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144.58441666666667</v>
      </c>
      <c r="P1892" s="8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4">
        <f t="shared" si="207"/>
        <v>41258.577870370369</v>
      </c>
      <c r="T1892" s="12">
        <f t="shared" si="208"/>
        <v>41228.577870370369</v>
      </c>
      <c r="U1892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105.55</v>
      </c>
      <c r="P1893" s="8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4">
        <f t="shared" si="207"/>
        <v>40381.041666666664</v>
      </c>
      <c r="T1893" s="12">
        <f t="shared" si="208"/>
        <v>40335.589745370366</v>
      </c>
      <c r="U1893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136.6</v>
      </c>
      <c r="P1894" s="8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4">
        <f t="shared" si="207"/>
        <v>40701.429178240738</v>
      </c>
      <c r="T1894" s="12">
        <f t="shared" si="208"/>
        <v>40671.429178240738</v>
      </c>
      <c r="U1894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104</v>
      </c>
      <c r="P1895" s="8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4">
        <f t="shared" si="207"/>
        <v>40648.957638888889</v>
      </c>
      <c r="T1895" s="12">
        <f t="shared" si="208"/>
        <v>40632.733622685184</v>
      </c>
      <c r="U1895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114.5</v>
      </c>
      <c r="P1896" s="8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4">
        <f t="shared" si="207"/>
        <v>40951.696562499994</v>
      </c>
      <c r="T1896" s="12">
        <f t="shared" si="208"/>
        <v>40920.696562499994</v>
      </c>
      <c r="U1896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101.71957671957672</v>
      </c>
      <c r="P1897" s="8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4">
        <f t="shared" si="207"/>
        <v>42297.538449074076</v>
      </c>
      <c r="T1897" s="12">
        <f t="shared" si="208"/>
        <v>42267.538449074076</v>
      </c>
      <c r="U1897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123.94678492239468</v>
      </c>
      <c r="P1898" s="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4">
        <f t="shared" si="207"/>
        <v>41011.501909722218</v>
      </c>
      <c r="T1898" s="12">
        <f t="shared" si="208"/>
        <v>40981.501909722218</v>
      </c>
      <c r="U1898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102.45669291338582</v>
      </c>
      <c r="P1899" s="8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4">
        <f t="shared" si="207"/>
        <v>41702.666666666664</v>
      </c>
      <c r="T1899" s="12">
        <f t="shared" si="208"/>
        <v>41680.375069444439</v>
      </c>
      <c r="U1899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144.5</v>
      </c>
      <c r="P1900" s="8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4">
        <f t="shared" si="207"/>
        <v>42401.541666666664</v>
      </c>
      <c r="T1900" s="12">
        <f t="shared" si="208"/>
        <v>42365.9846412037</v>
      </c>
      <c r="U1900">
        <f t="shared" si="20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133.33333333333334</v>
      </c>
      <c r="P1901" s="8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4">
        <f t="shared" si="207"/>
        <v>42088.691736111105</v>
      </c>
      <c r="T1901" s="12">
        <f t="shared" si="208"/>
        <v>42058.733402777776</v>
      </c>
      <c r="U1901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109.3644</v>
      </c>
      <c r="P1902" s="8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4">
        <f t="shared" si="207"/>
        <v>41188.207638888889</v>
      </c>
      <c r="T1902" s="12">
        <f t="shared" si="208"/>
        <v>41160.663553240738</v>
      </c>
      <c r="U1902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2.6969696969696968</v>
      </c>
      <c r="P1903" s="8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4">
        <f t="shared" si="207"/>
        <v>42146.333333333336</v>
      </c>
      <c r="T1903" s="12">
        <f t="shared" si="208"/>
        <v>42116.334826388884</v>
      </c>
      <c r="U1903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1.2</v>
      </c>
      <c r="P1904" s="8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4">
        <f t="shared" si="207"/>
        <v>42067.581562499996</v>
      </c>
      <c r="T1904" s="12">
        <f t="shared" si="208"/>
        <v>42037.581562499996</v>
      </c>
      <c r="U1904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46.6</v>
      </c>
      <c r="P1905" s="8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4">
        <f t="shared" si="207"/>
        <v>42762.562395833331</v>
      </c>
      <c r="T1905" s="12">
        <f t="shared" si="208"/>
        <v>42702.562395833331</v>
      </c>
      <c r="U1905">
        <f t="shared" si="20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0.1</v>
      </c>
      <c r="P1906" s="8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4">
        <f t="shared" si="207"/>
        <v>42371.477094907408</v>
      </c>
      <c r="T1906" s="12">
        <f t="shared" si="208"/>
        <v>42326.477094907408</v>
      </c>
      <c r="U1906">
        <f t="shared" si="20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0.16800000000000001</v>
      </c>
      <c r="P1907" s="8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4">
        <f t="shared" si="207"/>
        <v>41889.717523148145</v>
      </c>
      <c r="T1907" s="12">
        <f t="shared" si="208"/>
        <v>41859.717523148145</v>
      </c>
      <c r="U1907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42.76</v>
      </c>
      <c r="P1908" s="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4">
        <f t="shared" si="207"/>
        <v>42544.462766203702</v>
      </c>
      <c r="T1908" s="12">
        <f t="shared" si="208"/>
        <v>42514.462766203702</v>
      </c>
      <c r="U1908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0.28333333333333333</v>
      </c>
      <c r="P1909" s="8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4">
        <f t="shared" si="207"/>
        <v>41782.378761574073</v>
      </c>
      <c r="T1909" s="12">
        <f t="shared" si="208"/>
        <v>41767.378761574073</v>
      </c>
      <c r="U1909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1.732</v>
      </c>
      <c r="P1910" s="8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4">
        <f t="shared" si="207"/>
        <v>42733.709490740737</v>
      </c>
      <c r="T1910" s="12">
        <f t="shared" si="208"/>
        <v>42703.709490740737</v>
      </c>
      <c r="U1910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14.111428571428572</v>
      </c>
      <c r="P1911" s="8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4">
        <f t="shared" si="207"/>
        <v>41935.220821759256</v>
      </c>
      <c r="T1911" s="12">
        <f t="shared" si="208"/>
        <v>41905.220821759256</v>
      </c>
      <c r="U1911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39.395294117647062</v>
      </c>
      <c r="P1912" s="8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4">
        <f t="shared" si="207"/>
        <v>42308.739583333336</v>
      </c>
      <c r="T1912" s="12">
        <f t="shared" si="208"/>
        <v>42264.754826388882</v>
      </c>
      <c r="U1912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2.3529411764705882E-2</v>
      </c>
      <c r="P1913" s="8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4">
        <f t="shared" si="207"/>
        <v>41859.825624999998</v>
      </c>
      <c r="T1913" s="12">
        <f t="shared" si="208"/>
        <v>41829.825624999998</v>
      </c>
      <c r="U1913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59.3</v>
      </c>
      <c r="P1914" s="8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4">
        <f t="shared" si="207"/>
        <v>42159.018055555549</v>
      </c>
      <c r="T1914" s="12">
        <f t="shared" si="208"/>
        <v>42129.018055555549</v>
      </c>
      <c r="U1914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1.3270833333333334</v>
      </c>
      <c r="P1915" s="8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4">
        <f t="shared" si="207"/>
        <v>41920.302986111106</v>
      </c>
      <c r="T1915" s="12">
        <f t="shared" si="208"/>
        <v>41890.302986111106</v>
      </c>
      <c r="U1915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9.0090090090090094</v>
      </c>
      <c r="P1916" s="8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4">
        <f t="shared" si="207"/>
        <v>41943.957638888889</v>
      </c>
      <c r="T1916" s="12">
        <f t="shared" si="208"/>
        <v>41928.966122685182</v>
      </c>
      <c r="U1916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1.6</v>
      </c>
      <c r="P1917" s="8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4">
        <f t="shared" si="207"/>
        <v>41883.840532407405</v>
      </c>
      <c r="T1917" s="12">
        <f t="shared" si="208"/>
        <v>41863.840532407405</v>
      </c>
      <c r="U1917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0.51</v>
      </c>
      <c r="P1918" s="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4">
        <f t="shared" si="207"/>
        <v>42681.550636574073</v>
      </c>
      <c r="T1918" s="12">
        <f t="shared" si="208"/>
        <v>42656.508969907409</v>
      </c>
      <c r="U1918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52.570512820512818</v>
      </c>
      <c r="P1919" s="8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4">
        <f t="shared" si="207"/>
        <v>42776.06172453703</v>
      </c>
      <c r="T1919" s="12">
        <f t="shared" si="208"/>
        <v>42746.06172453703</v>
      </c>
      <c r="U1919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1.04</v>
      </c>
      <c r="P1920" s="8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4">
        <f t="shared" si="207"/>
        <v>41863.581608796296</v>
      </c>
      <c r="T1920" s="12">
        <f t="shared" si="208"/>
        <v>41828.581608796296</v>
      </c>
      <c r="U1920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47.4</v>
      </c>
      <c r="P1921" s="8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4">
        <f t="shared" si="207"/>
        <v>42143.667233796295</v>
      </c>
      <c r="T1921" s="12">
        <f t="shared" si="208"/>
        <v>42113.667233796295</v>
      </c>
      <c r="U1921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03"/>
        <v>43.03</v>
      </c>
      <c r="P1922" s="8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4">
        <f t="shared" si="207"/>
        <v>42298.749999999993</v>
      </c>
      <c r="T1922" s="12">
        <f t="shared" si="208"/>
        <v>42270.66737268518</v>
      </c>
      <c r="U1922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10">E1923*100/D1923</f>
        <v>136.80000000000001</v>
      </c>
      <c r="P1923" s="8">
        <f t="shared" ref="P1923:P1986" si="211">E1923/L1923</f>
        <v>54</v>
      </c>
      <c r="Q1923" t="str">
        <f t="shared" ref="Q1923:Q1986" si="212">MID(N1923,1,FIND("/",N1923) - 1)</f>
        <v>music</v>
      </c>
      <c r="R1923" t="str">
        <f t="shared" ref="R1923:R1986" si="213">MID(N1923,FIND("/",N1923)+1,LEN(N1923) -FIND("/",N1923))</f>
        <v>indie rock</v>
      </c>
      <c r="S1923" s="14">
        <f t="shared" ref="S1923:S1986" si="214">(I1923/86400)+25569+(-5/24)</f>
        <v>41104.013229166667</v>
      </c>
      <c r="T1923" s="12">
        <f t="shared" ref="T1923:T1986" si="215">(J1923/86400)+25569+(-5/24)</f>
        <v>41074.013229166667</v>
      </c>
      <c r="U1923">
        <f t="shared" ref="U1923:U1986" si="216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115.55</v>
      </c>
      <c r="P1924" s="8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4">
        <f t="shared" si="214"/>
        <v>41620.047534722216</v>
      </c>
      <c r="T1924" s="12">
        <f t="shared" si="215"/>
        <v>41590.047534722216</v>
      </c>
      <c r="U1924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240.8</v>
      </c>
      <c r="P1925" s="8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4">
        <f t="shared" si="214"/>
        <v>40812.999305555553</v>
      </c>
      <c r="T1925" s="12">
        <f t="shared" si="215"/>
        <v>40772.640416666662</v>
      </c>
      <c r="U1925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114.4</v>
      </c>
      <c r="P1926" s="8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4">
        <f t="shared" si="214"/>
        <v>41654.606249999997</v>
      </c>
      <c r="T1926" s="12">
        <f t="shared" si="215"/>
        <v>41626.552719907406</v>
      </c>
      <c r="U1926">
        <f t="shared" si="216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110.33333333333333</v>
      </c>
      <c r="P1927" s="8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4">
        <f t="shared" si="214"/>
        <v>41557.791666666664</v>
      </c>
      <c r="T1927" s="12">
        <f t="shared" si="215"/>
        <v>41535.693148148144</v>
      </c>
      <c r="U1927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195.37933333333334</v>
      </c>
      <c r="P1928" s="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4">
        <f t="shared" si="214"/>
        <v>40483.80972222222</v>
      </c>
      <c r="T1928" s="12">
        <f t="shared" si="215"/>
        <v>40456.746018518512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103.33333333333333</v>
      </c>
      <c r="P1929" s="8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4">
        <f t="shared" si="214"/>
        <v>40975.999305555553</v>
      </c>
      <c r="T1929" s="12">
        <f t="shared" si="215"/>
        <v>40960.653229166666</v>
      </c>
      <c r="U1929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103.13725490196079</v>
      </c>
      <c r="P1930" s="8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4">
        <f t="shared" si="214"/>
        <v>41401.439745370364</v>
      </c>
      <c r="T1930" s="12">
        <f t="shared" si="215"/>
        <v>41371.439745370364</v>
      </c>
      <c r="U1930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100.3125</v>
      </c>
      <c r="P1931" s="8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4">
        <f t="shared" si="214"/>
        <v>40728.813263888886</v>
      </c>
      <c r="T1931" s="12">
        <f t="shared" si="215"/>
        <v>40686.813263888886</v>
      </c>
      <c r="U1931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127</v>
      </c>
      <c r="P1932" s="8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4">
        <f t="shared" si="214"/>
        <v>41462.350486111107</v>
      </c>
      <c r="T1932" s="12">
        <f t="shared" si="215"/>
        <v>41402.350486111107</v>
      </c>
      <c r="U1932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120.601</v>
      </c>
      <c r="P1933" s="8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4">
        <f t="shared" si="214"/>
        <v>41050.9375</v>
      </c>
      <c r="T1933" s="12">
        <f t="shared" si="215"/>
        <v>41037.684131944443</v>
      </c>
      <c r="U1933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106.99047619047619</v>
      </c>
      <c r="P1934" s="8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4">
        <f t="shared" si="214"/>
        <v>40932.601539351854</v>
      </c>
      <c r="T1934" s="12">
        <f t="shared" si="215"/>
        <v>40911.601539351854</v>
      </c>
      <c r="U1934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172.43333333333334</v>
      </c>
      <c r="P1935" s="8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4">
        <f t="shared" si="214"/>
        <v>41908.922534722216</v>
      </c>
      <c r="T1935" s="12">
        <f t="shared" si="215"/>
        <v>41878.922534722216</v>
      </c>
      <c r="U1935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123.62</v>
      </c>
      <c r="P1936" s="8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4">
        <f t="shared" si="214"/>
        <v>40902</v>
      </c>
      <c r="T1936" s="12">
        <f t="shared" si="215"/>
        <v>40865.658807870372</v>
      </c>
      <c r="U1936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108.4</v>
      </c>
      <c r="P1937" s="8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4">
        <f t="shared" si="214"/>
        <v>41810.999305555553</v>
      </c>
      <c r="T1937" s="12">
        <f t="shared" si="215"/>
        <v>41773.724201388883</v>
      </c>
      <c r="U1937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116.52013333333333</v>
      </c>
      <c r="P1938" s="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4">
        <f t="shared" si="214"/>
        <v>40883.040972222218</v>
      </c>
      <c r="T1938" s="12">
        <f t="shared" si="215"/>
        <v>40852.68136574074</v>
      </c>
      <c r="U1938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187.245</v>
      </c>
      <c r="P1939" s="8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4">
        <f t="shared" si="214"/>
        <v>41074.957638888889</v>
      </c>
      <c r="T1939" s="12">
        <f t="shared" si="215"/>
        <v>41058.91065972222</v>
      </c>
      <c r="U1939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115.93333333333334</v>
      </c>
      <c r="P1940" s="8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4">
        <f t="shared" si="214"/>
        <v>41457</v>
      </c>
      <c r="T1940" s="12">
        <f t="shared" si="215"/>
        <v>41426.05128472222</v>
      </c>
      <c r="U1940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110.7</v>
      </c>
      <c r="P1941" s="8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4">
        <f t="shared" si="214"/>
        <v>41343.735046296293</v>
      </c>
      <c r="T1941" s="12">
        <f t="shared" si="215"/>
        <v>41313.776712962957</v>
      </c>
      <c r="U1941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170.92307692307693</v>
      </c>
      <c r="P1942" s="8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4">
        <f t="shared" si="214"/>
        <v>40708.957638888889</v>
      </c>
      <c r="T1942" s="12">
        <f t="shared" si="215"/>
        <v>40670.298993055556</v>
      </c>
      <c r="U1942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126.11835600000001</v>
      </c>
      <c r="P1943" s="8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4">
        <f t="shared" si="214"/>
        <v>41774.08253472222</v>
      </c>
      <c r="T1943" s="12">
        <f t="shared" si="215"/>
        <v>41744.08253472222</v>
      </c>
      <c r="U1943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138.44033333333334</v>
      </c>
      <c r="P1944" s="8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4">
        <f t="shared" si="214"/>
        <v>40728.619675925926</v>
      </c>
      <c r="T1944" s="12">
        <f t="shared" si="215"/>
        <v>40638.619675925926</v>
      </c>
      <c r="U1944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1705.25</v>
      </c>
      <c r="P1945" s="8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4">
        <f t="shared" si="214"/>
        <v>42593.061527777776</v>
      </c>
      <c r="T1945" s="12">
        <f t="shared" si="215"/>
        <v>42548.061527777776</v>
      </c>
      <c r="U1945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788.05550000000005</v>
      </c>
      <c r="P1946" s="8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4">
        <f t="shared" si="214"/>
        <v>41760.376041666663</v>
      </c>
      <c r="T1946" s="12">
        <f t="shared" si="215"/>
        <v>41730.376041666663</v>
      </c>
      <c r="U1946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348.01799999999997</v>
      </c>
      <c r="P1947" s="8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4">
        <f t="shared" si="214"/>
        <v>42197.043495370366</v>
      </c>
      <c r="T1947" s="12">
        <f t="shared" si="215"/>
        <v>42157.043495370366</v>
      </c>
      <c r="U1947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149.74666666666667</v>
      </c>
      <c r="P1948" s="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4">
        <f t="shared" si="214"/>
        <v>41748.900011574071</v>
      </c>
      <c r="T1948" s="12">
        <f t="shared" si="215"/>
        <v>41688.941678240742</v>
      </c>
      <c r="U1948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100.63375000000001</v>
      </c>
      <c r="P1949" s="8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4">
        <f t="shared" si="214"/>
        <v>40140.040972222218</v>
      </c>
      <c r="T1949" s="12">
        <f t="shared" si="215"/>
        <v>40102.709722222222</v>
      </c>
      <c r="U1949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800.21100000000001</v>
      </c>
      <c r="P1950" s="8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4">
        <f t="shared" si="214"/>
        <v>42527.501388888886</v>
      </c>
      <c r="T1950" s="12">
        <f t="shared" si="215"/>
        <v>42473.395937499998</v>
      </c>
      <c r="U1950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106.0026</v>
      </c>
      <c r="P1951" s="8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4">
        <f t="shared" si="214"/>
        <v>41830.21471064815</v>
      </c>
      <c r="T1951" s="12">
        <f t="shared" si="215"/>
        <v>41800.21471064815</v>
      </c>
      <c r="U1951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200.51866666666666</v>
      </c>
      <c r="P1952" s="8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4">
        <f t="shared" si="214"/>
        <v>40654.973067129627</v>
      </c>
      <c r="T1952" s="12">
        <f t="shared" si="215"/>
        <v>40623.973067129627</v>
      </c>
      <c r="U1952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212.44399999999999</v>
      </c>
      <c r="P1953" s="8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4">
        <f t="shared" si="214"/>
        <v>42681.253900462958</v>
      </c>
      <c r="T1953" s="12">
        <f t="shared" si="215"/>
        <v>42651.212233796294</v>
      </c>
      <c r="U1953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198.47237142857142</v>
      </c>
      <c r="P1954" s="8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4">
        <f t="shared" si="214"/>
        <v>41563.398321759254</v>
      </c>
      <c r="T1954" s="12">
        <f t="shared" si="215"/>
        <v>41526.398321759254</v>
      </c>
      <c r="U1954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225.94666666666666</v>
      </c>
      <c r="P1955" s="8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4">
        <f t="shared" si="214"/>
        <v>40969.916666666664</v>
      </c>
      <c r="T1955" s="12">
        <f t="shared" si="215"/>
        <v>40940.991493055553</v>
      </c>
      <c r="U1955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698.94799999999998</v>
      </c>
      <c r="P1956" s="8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4">
        <f t="shared" si="214"/>
        <v>42440.999999999993</v>
      </c>
      <c r="T1956" s="12">
        <f t="shared" si="215"/>
        <v>42394.372407407405</v>
      </c>
      <c r="U1956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398.59528571428569</v>
      </c>
      <c r="P1957" s="8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4">
        <f t="shared" si="214"/>
        <v>41052.583333333328</v>
      </c>
      <c r="T1957" s="12">
        <f t="shared" si="215"/>
        <v>41020.063437500001</v>
      </c>
      <c r="U1957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294.03333333333336</v>
      </c>
      <c r="P1958" s="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4">
        <f t="shared" si="214"/>
        <v>42112.673668981479</v>
      </c>
      <c r="T1958" s="12">
        <f t="shared" si="215"/>
        <v>42067.71533564815</v>
      </c>
      <c r="U1958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167.50470000000001</v>
      </c>
      <c r="P1959" s="8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4">
        <f t="shared" si="214"/>
        <v>41208.890196759261</v>
      </c>
      <c r="T1959" s="12">
        <f t="shared" si="215"/>
        <v>41178.890196759261</v>
      </c>
      <c r="U1959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1435.5717142857143</v>
      </c>
      <c r="P1960" s="8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4">
        <f t="shared" si="214"/>
        <v>41356.737974537034</v>
      </c>
      <c r="T1960" s="12">
        <f t="shared" si="215"/>
        <v>41326.779641203699</v>
      </c>
      <c r="U1960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156.73439999999999</v>
      </c>
      <c r="P1961" s="8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4">
        <f t="shared" si="214"/>
        <v>41912.791666666664</v>
      </c>
      <c r="T1961" s="12">
        <f t="shared" si="215"/>
        <v>41871.637268518512</v>
      </c>
      <c r="U1961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117.90285714285714</v>
      </c>
      <c r="P1962" s="8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4">
        <f t="shared" si="214"/>
        <v>41994.154409722221</v>
      </c>
      <c r="T1962" s="12">
        <f t="shared" si="215"/>
        <v>41964.154409722221</v>
      </c>
      <c r="U1962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1105.3812</v>
      </c>
      <c r="P1963" s="8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4">
        <f t="shared" si="214"/>
        <v>41187.957638888889</v>
      </c>
      <c r="T1963" s="12">
        <f t="shared" si="215"/>
        <v>41147.986307870371</v>
      </c>
      <c r="U1963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192.92500000000001</v>
      </c>
      <c r="P1964" s="8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4">
        <f t="shared" si="214"/>
        <v>41772.572175925925</v>
      </c>
      <c r="T1964" s="12">
        <f t="shared" si="215"/>
        <v>41742.572175925925</v>
      </c>
      <c r="U1964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126.88421052631578</v>
      </c>
      <c r="P1965" s="8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4">
        <f t="shared" si="214"/>
        <v>41898.221458333333</v>
      </c>
      <c r="T1965" s="12">
        <f t="shared" si="215"/>
        <v>41863.221458333333</v>
      </c>
      <c r="U1965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259.57748878923769</v>
      </c>
      <c r="P1966" s="8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4">
        <f t="shared" si="214"/>
        <v>42482.064490740733</v>
      </c>
      <c r="T1966" s="12">
        <f t="shared" si="215"/>
        <v>42452.064490740733</v>
      </c>
      <c r="U1966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262.27999999999997</v>
      </c>
      <c r="P1967" s="8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4">
        <f t="shared" si="214"/>
        <v>40919.833333333328</v>
      </c>
      <c r="T1967" s="12">
        <f t="shared" si="215"/>
        <v>40897.880902777775</v>
      </c>
      <c r="U1967">
        <f t="shared" si="216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206.74309</v>
      </c>
      <c r="P1968" s="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4">
        <f t="shared" si="214"/>
        <v>41865.332152777773</v>
      </c>
      <c r="T1968" s="12">
        <f t="shared" si="215"/>
        <v>41835.332152777773</v>
      </c>
      <c r="U1968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370.13</v>
      </c>
      <c r="P1969" s="8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4">
        <f t="shared" si="214"/>
        <v>41760.455196759256</v>
      </c>
      <c r="T1969" s="12">
        <f t="shared" si="215"/>
        <v>41730.455196759256</v>
      </c>
      <c r="U1969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284.96600000000001</v>
      </c>
      <c r="P1970" s="8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4">
        <f t="shared" si="214"/>
        <v>42707.420312499999</v>
      </c>
      <c r="T1970" s="12">
        <f t="shared" si="215"/>
        <v>42676.378645833327</v>
      </c>
      <c r="U1970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579.08000000000004</v>
      </c>
      <c r="P1971" s="8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4">
        <f t="shared" si="214"/>
        <v>42587.584120370368</v>
      </c>
      <c r="T1971" s="12">
        <f t="shared" si="215"/>
        <v>42557.584120370368</v>
      </c>
      <c r="U1971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1131.8</v>
      </c>
      <c r="P1972" s="8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4">
        <f t="shared" si="214"/>
        <v>41383.943298611106</v>
      </c>
      <c r="T1972" s="12">
        <f t="shared" si="215"/>
        <v>41323.984965277778</v>
      </c>
      <c r="U1972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263.02771750000005</v>
      </c>
      <c r="P1973" s="8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4">
        <f t="shared" si="214"/>
        <v>41592.958333333328</v>
      </c>
      <c r="T1973" s="12">
        <f t="shared" si="215"/>
        <v>41561.29237268518</v>
      </c>
      <c r="U1973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674.48</v>
      </c>
      <c r="P1974" s="8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4">
        <f t="shared" si="214"/>
        <v>41230.845416666663</v>
      </c>
      <c r="T1974" s="12">
        <f t="shared" si="215"/>
        <v>41200.803749999999</v>
      </c>
      <c r="U1974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256.83081313131311</v>
      </c>
      <c r="P1975" s="8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4">
        <f t="shared" si="214"/>
        <v>42588.083333333336</v>
      </c>
      <c r="T1975" s="12">
        <f t="shared" si="215"/>
        <v>42549.514629629623</v>
      </c>
      <c r="U1975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375.49599999999998</v>
      </c>
      <c r="P1976" s="8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4">
        <f t="shared" si="214"/>
        <v>41505.125798611109</v>
      </c>
      <c r="T1976" s="12">
        <f t="shared" si="215"/>
        <v>41445.125798611109</v>
      </c>
      <c r="U1976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208.70837499999996</v>
      </c>
      <c r="P1977" s="8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4">
        <f t="shared" si="214"/>
        <v>41343.54688657407</v>
      </c>
      <c r="T1977" s="12">
        <f t="shared" si="215"/>
        <v>41313.54688657407</v>
      </c>
      <c r="U1977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346.6</v>
      </c>
      <c r="P1978" s="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4">
        <f t="shared" si="214"/>
        <v>41468.691261574073</v>
      </c>
      <c r="T1978" s="12">
        <f t="shared" si="215"/>
        <v>41438.691261574073</v>
      </c>
      <c r="U1978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402.33</v>
      </c>
      <c r="P1979" s="8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4">
        <f t="shared" si="214"/>
        <v>42357.124305555553</v>
      </c>
      <c r="T1979" s="12">
        <f t="shared" si="215"/>
        <v>42311.008564814816</v>
      </c>
      <c r="U1979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1026.8451399999999</v>
      </c>
      <c r="P1980" s="8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4">
        <f t="shared" si="214"/>
        <v>41072.083333333328</v>
      </c>
      <c r="T1980" s="12">
        <f t="shared" si="215"/>
        <v>41039.017268518517</v>
      </c>
      <c r="U1980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114.901155</v>
      </c>
      <c r="P1981" s="8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4">
        <f t="shared" si="214"/>
        <v>42326.999305555553</v>
      </c>
      <c r="T1981" s="12">
        <f t="shared" si="215"/>
        <v>42290.25168981481</v>
      </c>
      <c r="U1981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354.82402000000002</v>
      </c>
      <c r="P1982" s="8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4">
        <f t="shared" si="214"/>
        <v>42463.292384259257</v>
      </c>
      <c r="T1982" s="12">
        <f t="shared" si="215"/>
        <v>42423.334050925921</v>
      </c>
      <c r="U1982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5.08</v>
      </c>
      <c r="P1983" s="8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4">
        <f t="shared" si="214"/>
        <v>41829.516956018517</v>
      </c>
      <c r="T1983" s="12">
        <f t="shared" si="215"/>
        <v>41799.516956018517</v>
      </c>
      <c r="U1983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 s="8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4">
        <f t="shared" si="214"/>
        <v>42708.419988425921</v>
      </c>
      <c r="T1984" s="12">
        <f t="shared" si="215"/>
        <v>42678.378321759257</v>
      </c>
      <c r="U1984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4.3</v>
      </c>
      <c r="P1985" s="8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4">
        <f t="shared" si="214"/>
        <v>42615.083333333336</v>
      </c>
      <c r="T1985" s="12">
        <f t="shared" si="215"/>
        <v>42592.803449074076</v>
      </c>
      <c r="U1985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10"/>
        <v>21.146666666666668</v>
      </c>
      <c r="P1986" s="8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4">
        <f t="shared" si="214"/>
        <v>41973.623622685183</v>
      </c>
      <c r="T1986" s="12">
        <f t="shared" si="215"/>
        <v>41913.581956018512</v>
      </c>
      <c r="U1986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17">E1987*100/D1987</f>
        <v>3.1875</v>
      </c>
      <c r="P1987" s="8">
        <f t="shared" ref="P1987:P2050" si="218">E1987/L1987</f>
        <v>12.75</v>
      </c>
      <c r="Q1987" t="str">
        <f t="shared" ref="Q1987:Q2050" si="219">MID(N1987,1,FIND("/",N1987) - 1)</f>
        <v>photography</v>
      </c>
      <c r="R1987" t="str">
        <f t="shared" ref="R1987:R2050" si="220">MID(N1987,FIND("/",N1987)+1,LEN(N1987) -FIND("/",N1987))</f>
        <v>people</v>
      </c>
      <c r="S1987" s="14">
        <f t="shared" ref="S1987:S2050" si="221">(I1987/86400)+25569+(-5/24)</f>
        <v>42584.749999999993</v>
      </c>
      <c r="T1987" s="12">
        <f t="shared" ref="T1987:T2050" si="222">(J1987/86400)+25569+(-5/24)</f>
        <v>42555.490405092591</v>
      </c>
      <c r="U1987">
        <f t="shared" ref="U1987:U2050" si="223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0.05</v>
      </c>
      <c r="P1988" s="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4">
        <f t="shared" si="221"/>
        <v>42443.183831018519</v>
      </c>
      <c r="T1988" s="12">
        <f t="shared" si="222"/>
        <v>42413.225497685184</v>
      </c>
      <c r="U1988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42.472727272727276</v>
      </c>
      <c r="P1989" s="8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4">
        <f t="shared" si="221"/>
        <v>42064.431435185186</v>
      </c>
      <c r="T1989" s="12">
        <f t="shared" si="222"/>
        <v>42034.431435185186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0.41666666666666669</v>
      </c>
      <c r="P1990" s="8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4">
        <f t="shared" si="221"/>
        <v>42236.554884259262</v>
      </c>
      <c r="T1990" s="12">
        <f t="shared" si="222"/>
        <v>42206.554884259262</v>
      </c>
      <c r="U1990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1</v>
      </c>
      <c r="P1991" s="8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4">
        <f t="shared" si="221"/>
        <v>42715.472314814811</v>
      </c>
      <c r="T1991" s="12">
        <f t="shared" si="222"/>
        <v>42685.472314814811</v>
      </c>
      <c r="U1991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16.966666666666665</v>
      </c>
      <c r="P1992" s="8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4">
        <f t="shared" si="221"/>
        <v>42412.987638888888</v>
      </c>
      <c r="T1992" s="12">
        <f t="shared" si="222"/>
        <v>42397.987638888888</v>
      </c>
      <c r="U1992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</v>
      </c>
      <c r="P1993" s="8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4">
        <f t="shared" si="221"/>
        <v>42188.685023148144</v>
      </c>
      <c r="T1993" s="12">
        <f t="shared" si="222"/>
        <v>42167.685023148144</v>
      </c>
      <c r="U1993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0.13333333333333333</v>
      </c>
      <c r="P1994" s="8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4">
        <f t="shared" si="221"/>
        <v>42052.935081018521</v>
      </c>
      <c r="T1994" s="12">
        <f t="shared" si="222"/>
        <v>42022.935081018521</v>
      </c>
      <c r="U1994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 s="8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4">
        <f t="shared" si="221"/>
        <v>42359.380057870367</v>
      </c>
      <c r="T1995" s="12">
        <f t="shared" si="222"/>
        <v>42329.380057870367</v>
      </c>
      <c r="U1995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 s="8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4">
        <f t="shared" si="221"/>
        <v>42710.839606481481</v>
      </c>
      <c r="T1996" s="12">
        <f t="shared" si="222"/>
        <v>42650.797939814809</v>
      </c>
      <c r="U1996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7.8</v>
      </c>
      <c r="P1997" s="8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4">
        <f t="shared" si="221"/>
        <v>42201.693703703706</v>
      </c>
      <c r="T1997" s="12">
        <f t="shared" si="222"/>
        <v>42181.693703703706</v>
      </c>
      <c r="U1997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 s="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4">
        <f t="shared" si="221"/>
        <v>41830.611238425925</v>
      </c>
      <c r="T1998" s="12">
        <f t="shared" si="222"/>
        <v>41800.611238425925</v>
      </c>
      <c r="U1998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 s="8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4">
        <f t="shared" si="221"/>
        <v>41877.722361111111</v>
      </c>
      <c r="T1999" s="12">
        <f t="shared" si="222"/>
        <v>41847.722361111111</v>
      </c>
      <c r="U1999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26.2</v>
      </c>
      <c r="P2000" s="8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4">
        <f t="shared" si="221"/>
        <v>41851.910162037035</v>
      </c>
      <c r="T2000" s="12">
        <f t="shared" si="222"/>
        <v>41806.910162037035</v>
      </c>
      <c r="U2000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0.76129032258064511</v>
      </c>
      <c r="P2001" s="8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4">
        <f t="shared" si="221"/>
        <v>41956.316064814811</v>
      </c>
      <c r="T2001" s="12">
        <f t="shared" si="222"/>
        <v>41926.274398148147</v>
      </c>
      <c r="U2001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12.5</v>
      </c>
      <c r="P2002" s="8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4">
        <f t="shared" si="221"/>
        <v>42375.743206018517</v>
      </c>
      <c r="T2002" s="12">
        <f t="shared" si="222"/>
        <v>42345.743206018517</v>
      </c>
      <c r="U2002">
        <f t="shared" si="223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382.12909090909091</v>
      </c>
      <c r="P2003" s="8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4">
        <f t="shared" si="221"/>
        <v>42167.624999999993</v>
      </c>
      <c r="T2003" s="12">
        <f t="shared" si="222"/>
        <v>42136.001342592594</v>
      </c>
      <c r="U2003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216.79422</v>
      </c>
      <c r="P2004" s="8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4">
        <f t="shared" si="221"/>
        <v>42758.503969907404</v>
      </c>
      <c r="T2004" s="12">
        <f t="shared" si="222"/>
        <v>42728.503969907404</v>
      </c>
      <c r="U2004">
        <f t="shared" si="223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312</v>
      </c>
      <c r="P2005" s="8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4">
        <f t="shared" si="221"/>
        <v>40361.75</v>
      </c>
      <c r="T2005" s="12">
        <f t="shared" si="222"/>
        <v>40346.917268518519</v>
      </c>
      <c r="U2005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234.42048</v>
      </c>
      <c r="P2006" s="8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4">
        <f t="shared" si="221"/>
        <v>41830.396562499998</v>
      </c>
      <c r="T2006" s="12">
        <f t="shared" si="222"/>
        <v>41800.396562499998</v>
      </c>
      <c r="U2006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123.6801</v>
      </c>
      <c r="P2007" s="8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4">
        <f t="shared" si="221"/>
        <v>41562.957638888889</v>
      </c>
      <c r="T2007" s="12">
        <f t="shared" si="222"/>
        <v>41535.604374999995</v>
      </c>
      <c r="U2007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247.84</v>
      </c>
      <c r="P2008" s="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4">
        <f t="shared" si="221"/>
        <v>41976.333854166667</v>
      </c>
      <c r="T2008" s="12">
        <f t="shared" si="222"/>
        <v>41941.292187499996</v>
      </c>
      <c r="U2008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115.7092</v>
      </c>
      <c r="P2009" s="8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4">
        <f t="shared" si="221"/>
        <v>40413.958333333328</v>
      </c>
      <c r="T2009" s="12">
        <f t="shared" si="222"/>
        <v>40347.629467592589</v>
      </c>
      <c r="U2009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117.07484768810599</v>
      </c>
      <c r="P2010" s="8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4">
        <f t="shared" si="221"/>
        <v>40805.396087962959</v>
      </c>
      <c r="T2010" s="12">
        <f t="shared" si="222"/>
        <v>40761.396087962959</v>
      </c>
      <c r="U2010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305.15800000000002</v>
      </c>
      <c r="P2011" s="8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4">
        <f t="shared" si="221"/>
        <v>42697.156747685185</v>
      </c>
      <c r="T2011" s="12">
        <f t="shared" si="222"/>
        <v>42661.115081018514</v>
      </c>
      <c r="U2011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320.053</v>
      </c>
      <c r="P2012" s="8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4">
        <f t="shared" si="221"/>
        <v>42600.788090277776</v>
      </c>
      <c r="T2012" s="12">
        <f t="shared" si="222"/>
        <v>42570.788090277776</v>
      </c>
      <c r="U2012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819.56399999999996</v>
      </c>
      <c r="P2013" s="8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4">
        <f t="shared" si="221"/>
        <v>42380.749999999993</v>
      </c>
      <c r="T2013" s="12">
        <f t="shared" si="222"/>
        <v>42347.150150462963</v>
      </c>
      <c r="U2013">
        <f t="shared" si="223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234.9</v>
      </c>
      <c r="P2014" s="8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4">
        <f t="shared" si="221"/>
        <v>42040.613900462959</v>
      </c>
      <c r="T2014" s="12">
        <f t="shared" si="222"/>
        <v>42010.613900462959</v>
      </c>
      <c r="U2014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494.91374999999999</v>
      </c>
      <c r="P2015" s="8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4">
        <f t="shared" si="221"/>
        <v>42559.752476851849</v>
      </c>
      <c r="T2015" s="12">
        <f t="shared" si="222"/>
        <v>42499.752476851849</v>
      </c>
      <c r="U2015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7813.7822333333334</v>
      </c>
      <c r="P2016" s="8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4">
        <f t="shared" si="221"/>
        <v>41357.964571759258</v>
      </c>
      <c r="T2016" s="12">
        <f t="shared" si="222"/>
        <v>41324.006238425922</v>
      </c>
      <c r="U2016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113.00013888888888</v>
      </c>
      <c r="P2017" s="8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4">
        <f t="shared" si="221"/>
        <v>40795.668553240735</v>
      </c>
      <c r="T2017" s="12">
        <f t="shared" si="222"/>
        <v>40765.668553240735</v>
      </c>
      <c r="U2017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921.54219999999998</v>
      </c>
      <c r="P2018" s="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4">
        <f t="shared" si="221"/>
        <v>41342.672442129631</v>
      </c>
      <c r="T2018" s="12">
        <f t="shared" si="222"/>
        <v>41312.672442129631</v>
      </c>
      <c r="U2018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125.1024</v>
      </c>
      <c r="P2019" s="8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4">
        <f t="shared" si="221"/>
        <v>40991.958333333328</v>
      </c>
      <c r="T2019" s="12">
        <f t="shared" si="222"/>
        <v>40960.849016203698</v>
      </c>
      <c r="U2019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102.24343076923077</v>
      </c>
      <c r="P2020" s="8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4">
        <f t="shared" si="221"/>
        <v>42229.157511574071</v>
      </c>
      <c r="T2020" s="12">
        <f t="shared" si="222"/>
        <v>42199.157511574071</v>
      </c>
      <c r="U2020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484.90974999999997</v>
      </c>
      <c r="P2021" s="8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4">
        <f t="shared" si="221"/>
        <v>42635.500243055554</v>
      </c>
      <c r="T2021" s="12">
        <f t="shared" si="222"/>
        <v>42605.500243055554</v>
      </c>
      <c r="U2021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192.33333333333334</v>
      </c>
      <c r="P2022" s="8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4">
        <f t="shared" si="221"/>
        <v>41773.75277777778</v>
      </c>
      <c r="T2022" s="12">
        <f t="shared" si="222"/>
        <v>41736.889166666668</v>
      </c>
      <c r="U2022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281.10000000000002</v>
      </c>
      <c r="P2023" s="8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4">
        <f t="shared" si="221"/>
        <v>41905.862233796295</v>
      </c>
      <c r="T2023" s="12">
        <f t="shared" si="222"/>
        <v>41860.862233796295</v>
      </c>
      <c r="U2023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125.137</v>
      </c>
      <c r="P2024" s="8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4">
        <f t="shared" si="221"/>
        <v>42532.36078703704</v>
      </c>
      <c r="T2024" s="12">
        <f t="shared" si="222"/>
        <v>42502.36078703704</v>
      </c>
      <c r="U2024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161.459</v>
      </c>
      <c r="P2025" s="8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4">
        <f t="shared" si="221"/>
        <v>42166.212418981479</v>
      </c>
      <c r="T2025" s="12">
        <f t="shared" si="222"/>
        <v>42136.212418981479</v>
      </c>
      <c r="U2025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585.35</v>
      </c>
      <c r="P2026" s="8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4">
        <f t="shared" si="221"/>
        <v>41133.916666666664</v>
      </c>
      <c r="T2026" s="12">
        <f t="shared" si="222"/>
        <v>41099.758611111109</v>
      </c>
      <c r="U2026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201.15</v>
      </c>
      <c r="P2027" s="8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4">
        <f t="shared" si="221"/>
        <v>42165.976226851846</v>
      </c>
      <c r="T2027" s="12">
        <f t="shared" si="222"/>
        <v>42135.976226851846</v>
      </c>
      <c r="U2027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133.48307999999997</v>
      </c>
      <c r="P2028" s="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4">
        <f t="shared" si="221"/>
        <v>41749.957638888889</v>
      </c>
      <c r="T2028" s="12">
        <f t="shared" si="222"/>
        <v>41704.527604166666</v>
      </c>
      <c r="U2028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120.249</v>
      </c>
      <c r="P2029" s="8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4">
        <f t="shared" si="221"/>
        <v>42093.563877314817</v>
      </c>
      <c r="T2029" s="12">
        <f t="shared" si="222"/>
        <v>42048.605543981474</v>
      </c>
      <c r="U2029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126.16666666666667</v>
      </c>
      <c r="P2030" s="8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4">
        <f t="shared" si="221"/>
        <v>40252.704861111109</v>
      </c>
      <c r="T2030" s="12">
        <f t="shared" si="222"/>
        <v>40215.710717592592</v>
      </c>
      <c r="U2030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361.2</v>
      </c>
      <c r="P2031" s="8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4">
        <f t="shared" si="221"/>
        <v>41877.813437500001</v>
      </c>
      <c r="T2031" s="12">
        <f t="shared" si="222"/>
        <v>41847.813437500001</v>
      </c>
      <c r="U2031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226.239013671875</v>
      </c>
      <c r="P2032" s="8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4">
        <f t="shared" si="221"/>
        <v>41242.788148148145</v>
      </c>
      <c r="T2032" s="12">
        <f t="shared" si="222"/>
        <v>41212.788148148145</v>
      </c>
      <c r="U2032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120.35</v>
      </c>
      <c r="P2033" s="8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4">
        <f t="shared" si="221"/>
        <v>42012.833333333336</v>
      </c>
      <c r="T2033" s="12">
        <f t="shared" si="222"/>
        <v>41975.120983796289</v>
      </c>
      <c r="U2033">
        <f t="shared" si="223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304.18799999999999</v>
      </c>
      <c r="P2034" s="8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4">
        <f t="shared" si="221"/>
        <v>42718.999999999993</v>
      </c>
      <c r="T2034" s="12">
        <f t="shared" si="222"/>
        <v>42689.35733796296</v>
      </c>
      <c r="U2034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178.67599999999999</v>
      </c>
      <c r="P2035" s="8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4">
        <f t="shared" si="221"/>
        <v>41754.874050925922</v>
      </c>
      <c r="T2035" s="12">
        <f t="shared" si="222"/>
        <v>41724.874050925922</v>
      </c>
      <c r="U2035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386.81998717948721</v>
      </c>
      <c r="P2036" s="8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4">
        <f t="shared" si="221"/>
        <v>42131.081944444442</v>
      </c>
      <c r="T2036" s="12">
        <f t="shared" si="222"/>
        <v>42075.921678240738</v>
      </c>
      <c r="U2036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211.03642500000001</v>
      </c>
      <c r="P2037" s="8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4">
        <f t="shared" si="221"/>
        <v>42356.833333333336</v>
      </c>
      <c r="T2037" s="12">
        <f t="shared" si="222"/>
        <v>42311.41674768518</v>
      </c>
      <c r="U2037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131.66833333333332</v>
      </c>
      <c r="P2038" s="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4">
        <f t="shared" si="221"/>
        <v>41768.656469907401</v>
      </c>
      <c r="T2038" s="12">
        <f t="shared" si="222"/>
        <v>41738.656469907401</v>
      </c>
      <c r="U2038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300.47640000000001</v>
      </c>
      <c r="P2039" s="8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4">
        <f t="shared" si="221"/>
        <v>41638.043437499997</v>
      </c>
      <c r="T2039" s="12">
        <f t="shared" si="222"/>
        <v>41578.001770833333</v>
      </c>
      <c r="U2039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420.51249999999999</v>
      </c>
      <c r="P2040" s="8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4">
        <f t="shared" si="221"/>
        <v>41456.541666666664</v>
      </c>
      <c r="T2040" s="12">
        <f t="shared" si="222"/>
        <v>41424.062743055554</v>
      </c>
      <c r="U2040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136.21680000000001</v>
      </c>
      <c r="P2041" s="8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4">
        <f t="shared" si="221"/>
        <v>42704.999305555553</v>
      </c>
      <c r="T2041" s="12">
        <f t="shared" si="222"/>
        <v>42675.23061342592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248.17133333333334</v>
      </c>
      <c r="P2042" s="8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4">
        <f t="shared" si="221"/>
        <v>41593.760451388887</v>
      </c>
      <c r="T2042" s="12">
        <f t="shared" si="222"/>
        <v>41578.718784722216</v>
      </c>
      <c r="U2042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181.86315789473684</v>
      </c>
      <c r="P2043" s="8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4">
        <f t="shared" si="221"/>
        <v>42684.359108796292</v>
      </c>
      <c r="T2043" s="12">
        <f t="shared" si="222"/>
        <v>42654.317442129628</v>
      </c>
      <c r="U2043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123.53</v>
      </c>
      <c r="P2044" s="8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4">
        <f t="shared" si="221"/>
        <v>42391.499699074069</v>
      </c>
      <c r="T2044" s="12">
        <f t="shared" si="222"/>
        <v>42331.499699074069</v>
      </c>
      <c r="U2044">
        <f t="shared" si="223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506.20938628158842</v>
      </c>
      <c r="P2045" s="8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4">
        <f t="shared" si="221"/>
        <v>42714.999305555553</v>
      </c>
      <c r="T2045" s="12">
        <f t="shared" si="222"/>
        <v>42660.968483796292</v>
      </c>
      <c r="U2045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108.21333333333334</v>
      </c>
      <c r="P2046" s="8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4">
        <f t="shared" si="221"/>
        <v>42168.475856481477</v>
      </c>
      <c r="T2046" s="12">
        <f t="shared" si="222"/>
        <v>42138.475856481477</v>
      </c>
      <c r="U2046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819.18387755102037</v>
      </c>
      <c r="P2047" s="8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4">
        <f t="shared" si="221"/>
        <v>41098.880173611113</v>
      </c>
      <c r="T2047" s="12">
        <f t="shared" si="222"/>
        <v>41068.880173611113</v>
      </c>
      <c r="U2047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121.1</v>
      </c>
      <c r="P2048" s="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4">
        <f t="shared" si="221"/>
        <v>41416.963472222218</v>
      </c>
      <c r="T2048" s="12">
        <f t="shared" si="222"/>
        <v>41386.963472222218</v>
      </c>
      <c r="U2048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102.99897959183673</v>
      </c>
      <c r="P2049" s="8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4">
        <f t="shared" si="221"/>
        <v>42110.791666666664</v>
      </c>
      <c r="T2049" s="12">
        <f t="shared" si="222"/>
        <v>42081.695254629631</v>
      </c>
      <c r="U2049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17"/>
        <v>148.33229411764705</v>
      </c>
      <c r="P2050" s="8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4">
        <f t="shared" si="221"/>
        <v>41417.443182870367</v>
      </c>
      <c r="T2050" s="12">
        <f t="shared" si="222"/>
        <v>41387.443182870367</v>
      </c>
      <c r="U2050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24">E2051*100/D2051</f>
        <v>120.19070000000001</v>
      </c>
      <c r="P2051" s="8">
        <f t="shared" ref="P2051:P2114" si="225">E2051/L2051</f>
        <v>80.991037735849048</v>
      </c>
      <c r="Q2051" t="str">
        <f t="shared" ref="Q2051:Q2114" si="226">MID(N2051,1,FIND("/",N2051) - 1)</f>
        <v>technology</v>
      </c>
      <c r="R2051" t="str">
        <f t="shared" ref="R2051:R2114" si="227">MID(N2051,FIND("/",N2051)+1,LEN(N2051) -FIND("/",N2051))</f>
        <v>hardware</v>
      </c>
      <c r="S2051" s="14">
        <f t="shared" ref="S2051:S2114" si="228">(I2051/86400)+25569+(-5/24)</f>
        <v>41610.749305555553</v>
      </c>
      <c r="T2051" s="12">
        <f t="shared" ref="T2051:T2114" si="229">(J2051/86400)+25569+(-5/24)</f>
        <v>41575.319016203699</v>
      </c>
      <c r="U2051">
        <f t="shared" ref="U2051:U2114" si="230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473.27</v>
      </c>
      <c r="P2052" s="8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4">
        <f t="shared" si="228"/>
        <v>42154.863171296289</v>
      </c>
      <c r="T2052" s="12">
        <f t="shared" si="229"/>
        <v>42114.863171296289</v>
      </c>
      <c r="U2052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130.36250000000001</v>
      </c>
      <c r="P2053" s="8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4">
        <f t="shared" si="228"/>
        <v>41633.814085648148</v>
      </c>
      <c r="T2053" s="12">
        <f t="shared" si="229"/>
        <v>41603.814085648148</v>
      </c>
      <c r="U2053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353.048</v>
      </c>
      <c r="P2054" s="8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4">
        <f t="shared" si="228"/>
        <v>42419.875613425924</v>
      </c>
      <c r="T2054" s="12">
        <f t="shared" si="229"/>
        <v>42374.875613425924</v>
      </c>
      <c r="U2054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101.02</v>
      </c>
      <c r="P2055" s="8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4">
        <f t="shared" si="228"/>
        <v>42333.450821759259</v>
      </c>
      <c r="T2055" s="12">
        <f t="shared" si="229"/>
        <v>42303.409155092588</v>
      </c>
      <c r="U2055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113.59142857142857</v>
      </c>
      <c r="P2056" s="8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4">
        <f t="shared" si="228"/>
        <v>41761.312615740739</v>
      </c>
      <c r="T2056" s="12">
        <f t="shared" si="229"/>
        <v>41731.312615740739</v>
      </c>
      <c r="U2056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167.41666666666666</v>
      </c>
      <c r="P2057" s="8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4">
        <f t="shared" si="228"/>
        <v>41975.958333333336</v>
      </c>
      <c r="T2057" s="12">
        <f t="shared" si="229"/>
        <v>41946.465775462959</v>
      </c>
      <c r="U2057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153.452</v>
      </c>
      <c r="P2058" s="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4">
        <f t="shared" si="228"/>
        <v>41381.552569444444</v>
      </c>
      <c r="T2058" s="12">
        <f t="shared" si="229"/>
        <v>41351.552569444444</v>
      </c>
      <c r="U2058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202.23220000000001</v>
      </c>
      <c r="P2059" s="8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4">
        <f t="shared" si="228"/>
        <v>42426.286249999997</v>
      </c>
      <c r="T2059" s="12">
        <f t="shared" si="229"/>
        <v>42396.286249999997</v>
      </c>
      <c r="U2059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168.28125</v>
      </c>
      <c r="P2060" s="8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4">
        <f t="shared" si="228"/>
        <v>42065.624999999993</v>
      </c>
      <c r="T2060" s="12">
        <f t="shared" si="229"/>
        <v>42026.16238425926</v>
      </c>
      <c r="U2060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143.45666666666668</v>
      </c>
      <c r="P2061" s="8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4">
        <f t="shared" si="228"/>
        <v>42400.707638888889</v>
      </c>
      <c r="T2061" s="12">
        <f t="shared" si="229"/>
        <v>42361.394143518519</v>
      </c>
      <c r="U2061">
        <f t="shared" si="230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196.4</v>
      </c>
      <c r="P2062" s="8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4">
        <f t="shared" si="228"/>
        <v>41843.434606481482</v>
      </c>
      <c r="T2062" s="12">
        <f t="shared" si="229"/>
        <v>41783.434606481482</v>
      </c>
      <c r="U2062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107.92</v>
      </c>
      <c r="P2063" s="8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4">
        <f t="shared" si="228"/>
        <v>42735.556180555555</v>
      </c>
      <c r="T2063" s="12">
        <f t="shared" si="229"/>
        <v>42705.556180555555</v>
      </c>
      <c r="U2063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114.977</v>
      </c>
      <c r="P2064" s="8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4">
        <f t="shared" si="228"/>
        <v>42453.1330787037</v>
      </c>
      <c r="T2064" s="12">
        <f t="shared" si="229"/>
        <v>42423.174745370365</v>
      </c>
      <c r="U2064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148.05000000000001</v>
      </c>
      <c r="P2065" s="8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4">
        <f t="shared" si="228"/>
        <v>42505.524317129624</v>
      </c>
      <c r="T2065" s="12">
        <f t="shared" si="229"/>
        <v>42472.524317129624</v>
      </c>
      <c r="U2065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191.16676082790633</v>
      </c>
      <c r="P2066" s="8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4">
        <f t="shared" si="228"/>
        <v>41425.291666666664</v>
      </c>
      <c r="T2066" s="12">
        <f t="shared" si="229"/>
        <v>41389.1565162037</v>
      </c>
      <c r="U2066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199.215125</v>
      </c>
      <c r="P2067" s="8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4">
        <f t="shared" si="228"/>
        <v>41633.125335648147</v>
      </c>
      <c r="T2067" s="12">
        <f t="shared" si="229"/>
        <v>41603.125335648147</v>
      </c>
      <c r="U2067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218.6</v>
      </c>
      <c r="P2068" s="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4">
        <f t="shared" si="228"/>
        <v>41874.563460648147</v>
      </c>
      <c r="T2068" s="12">
        <f t="shared" si="229"/>
        <v>41844.563460648147</v>
      </c>
      <c r="U2068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126.86868686868686</v>
      </c>
      <c r="P2069" s="8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4">
        <f t="shared" si="228"/>
        <v>42148.645555555551</v>
      </c>
      <c r="T2069" s="12">
        <f t="shared" si="229"/>
        <v>42115.645555555551</v>
      </c>
      <c r="U2069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105.22387999999999</v>
      </c>
      <c r="P2070" s="8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4">
        <f t="shared" si="228"/>
        <v>42663.633275462962</v>
      </c>
      <c r="T2070" s="12">
        <f t="shared" si="229"/>
        <v>42633.633275462962</v>
      </c>
      <c r="U2070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128.40665999999999</v>
      </c>
      <c r="P2071" s="8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4">
        <f t="shared" si="228"/>
        <v>42371.763784722221</v>
      </c>
      <c r="T2071" s="12">
        <f t="shared" si="229"/>
        <v>42340.763784722221</v>
      </c>
      <c r="U2071">
        <f t="shared" si="230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317.3272</v>
      </c>
      <c r="P2072" s="8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4">
        <f t="shared" si="228"/>
        <v>42549.448182870365</v>
      </c>
      <c r="T2072" s="12">
        <f t="shared" si="229"/>
        <v>42519.448182870365</v>
      </c>
      <c r="U2072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280.73</v>
      </c>
      <c r="P2073" s="8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4">
        <f t="shared" si="228"/>
        <v>42645.070416666662</v>
      </c>
      <c r="T2073" s="12">
        <f t="shared" si="229"/>
        <v>42600.070416666662</v>
      </c>
      <c r="U2073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110.73146853146854</v>
      </c>
      <c r="P2074" s="8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4">
        <f t="shared" si="228"/>
        <v>42497.373055555552</v>
      </c>
      <c r="T2074" s="12">
        <f t="shared" si="229"/>
        <v>42467.373055555552</v>
      </c>
      <c r="U2074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152.60429999999999</v>
      </c>
      <c r="P2075" s="8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4">
        <f t="shared" si="228"/>
        <v>42132.459699074076</v>
      </c>
      <c r="T2075" s="12">
        <f t="shared" si="229"/>
        <v>42087.459699074076</v>
      </c>
      <c r="U2075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102.5</v>
      </c>
      <c r="P2076" s="8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4">
        <f t="shared" si="228"/>
        <v>42496.617847222216</v>
      </c>
      <c r="T2076" s="12">
        <f t="shared" si="229"/>
        <v>42466.617847222216</v>
      </c>
      <c r="U2076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1678.3738373837384</v>
      </c>
      <c r="P2077" s="8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4">
        <f t="shared" si="228"/>
        <v>41480.473240740735</v>
      </c>
      <c r="T2077" s="12">
        <f t="shared" si="229"/>
        <v>41450.473240740735</v>
      </c>
      <c r="U2077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543.349156424581</v>
      </c>
      <c r="P2078" s="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4">
        <f t="shared" si="228"/>
        <v>41843.672326388885</v>
      </c>
      <c r="T2078" s="12">
        <f t="shared" si="229"/>
        <v>41803.672326388885</v>
      </c>
      <c r="U2078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115.508</v>
      </c>
      <c r="P2079" s="8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4">
        <f t="shared" si="228"/>
        <v>42160.666666666664</v>
      </c>
      <c r="T2079" s="12">
        <f t="shared" si="229"/>
        <v>42102.83421296296</v>
      </c>
      <c r="U2079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131.20500000000001</v>
      </c>
      <c r="P2080" s="8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4">
        <f t="shared" si="228"/>
        <v>42722.563159722216</v>
      </c>
      <c r="T2080" s="12">
        <f t="shared" si="229"/>
        <v>42692.563159722216</v>
      </c>
      <c r="U2080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288.17</v>
      </c>
      <c r="P2081" s="8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4">
        <f t="shared" si="228"/>
        <v>42180.583333333336</v>
      </c>
      <c r="T2081" s="12">
        <f t="shared" si="229"/>
        <v>42150.502233796295</v>
      </c>
      <c r="U2081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507.8</v>
      </c>
      <c r="P2082" s="8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4">
        <f t="shared" si="228"/>
        <v>42319.790509259255</v>
      </c>
      <c r="T2082" s="12">
        <f t="shared" si="229"/>
        <v>42289.748842592591</v>
      </c>
      <c r="U2082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114.57142857142857</v>
      </c>
      <c r="P2083" s="8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4">
        <f t="shared" si="228"/>
        <v>41044.999305555553</v>
      </c>
      <c r="T2083" s="12">
        <f t="shared" si="229"/>
        <v>41003.948553240734</v>
      </c>
      <c r="U2083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110.73333333333333</v>
      </c>
      <c r="P2084" s="8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4">
        <f t="shared" si="228"/>
        <v>40870.953657407408</v>
      </c>
      <c r="T2084" s="12">
        <f t="shared" si="229"/>
        <v>40810.911990740737</v>
      </c>
      <c r="U2084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113.33333333333333</v>
      </c>
      <c r="P2085" s="8">
        <f t="shared" si="225"/>
        <v>34</v>
      </c>
      <c r="Q2085" t="str">
        <f t="shared" si="226"/>
        <v>music</v>
      </c>
      <c r="R2085" t="str">
        <f t="shared" si="227"/>
        <v>indie rock</v>
      </c>
      <c r="S2085" s="14">
        <f t="shared" si="228"/>
        <v>41064.513831018514</v>
      </c>
      <c r="T2085" s="12">
        <f t="shared" si="229"/>
        <v>41034.513831018514</v>
      </c>
      <c r="U2085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108.33333333333333</v>
      </c>
      <c r="P2086" s="8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4">
        <f t="shared" si="228"/>
        <v>41763.082638888889</v>
      </c>
      <c r="T2086" s="12">
        <f t="shared" si="229"/>
        <v>41731.624791666662</v>
      </c>
      <c r="U2086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123.53333333333333</v>
      </c>
      <c r="P2087" s="8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4">
        <f t="shared" si="228"/>
        <v>41105.627164351848</v>
      </c>
      <c r="T2087" s="12">
        <f t="shared" si="229"/>
        <v>41075.627164351848</v>
      </c>
      <c r="U2087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100.7</v>
      </c>
      <c r="P2088" s="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4">
        <f t="shared" si="228"/>
        <v>40890.999305555553</v>
      </c>
      <c r="T2088" s="12">
        <f t="shared" si="229"/>
        <v>40860.462175925924</v>
      </c>
      <c r="U2088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103.53333333333333</v>
      </c>
      <c r="P2089" s="8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4">
        <f t="shared" si="228"/>
        <v>40793.996041666665</v>
      </c>
      <c r="T2089" s="12">
        <f t="shared" si="229"/>
        <v>40763.996041666665</v>
      </c>
      <c r="U2089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115.51066666666667</v>
      </c>
      <c r="P2090" s="8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4">
        <f t="shared" si="228"/>
        <v>40431.957638888889</v>
      </c>
      <c r="T2090" s="12">
        <f t="shared" si="229"/>
        <v>40395.506388888891</v>
      </c>
      <c r="U2090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120.4004</v>
      </c>
      <c r="P2091" s="8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4">
        <f t="shared" si="228"/>
        <v>41487.867986111109</v>
      </c>
      <c r="T2091" s="12">
        <f t="shared" si="229"/>
        <v>41452.867986111109</v>
      </c>
      <c r="U2091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115.040375</v>
      </c>
      <c r="P2092" s="8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4">
        <f t="shared" si="228"/>
        <v>41329.173090277771</v>
      </c>
      <c r="T2092" s="12">
        <f t="shared" si="229"/>
        <v>41299.173090277771</v>
      </c>
      <c r="U2092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120.46777777777778</v>
      </c>
      <c r="P2093" s="8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4">
        <f t="shared" si="228"/>
        <v>40603.625</v>
      </c>
      <c r="T2093" s="12">
        <f t="shared" si="229"/>
        <v>40555.114328703705</v>
      </c>
      <c r="U2093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101.28333333333333</v>
      </c>
      <c r="P2094" s="8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4">
        <f t="shared" si="228"/>
        <v>40823.499212962961</v>
      </c>
      <c r="T2094" s="12">
        <f t="shared" si="229"/>
        <v>40763.499212962961</v>
      </c>
      <c r="U2094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102.46666666666667</v>
      </c>
      <c r="P2095" s="8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4">
        <f t="shared" si="228"/>
        <v>41265.68787037037</v>
      </c>
      <c r="T2095" s="12">
        <f t="shared" si="229"/>
        <v>41205.646203703705</v>
      </c>
      <c r="U2095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120.54285714285714</v>
      </c>
      <c r="P2096" s="8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4">
        <f t="shared" si="228"/>
        <v>40972.916666666664</v>
      </c>
      <c r="T2096" s="12">
        <f t="shared" si="229"/>
        <v>40938.811689814815</v>
      </c>
      <c r="U2096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100</v>
      </c>
      <c r="P2097" s="8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4">
        <f t="shared" si="228"/>
        <v>40818.525150462963</v>
      </c>
      <c r="T2097" s="12">
        <f t="shared" si="229"/>
        <v>40758.525150462963</v>
      </c>
      <c r="U2097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101.66666666666667</v>
      </c>
      <c r="P2098" s="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4">
        <f t="shared" si="228"/>
        <v>41207.957638888889</v>
      </c>
      <c r="T2098" s="12">
        <f t="shared" si="229"/>
        <v>41192.550173611111</v>
      </c>
      <c r="U2098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100</v>
      </c>
      <c r="P2099" s="8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4">
        <f t="shared" si="228"/>
        <v>40878.418229166666</v>
      </c>
      <c r="T2099" s="12">
        <f t="shared" si="229"/>
        <v>40818.376562500001</v>
      </c>
      <c r="U2099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100.33333333333333</v>
      </c>
      <c r="P2100" s="8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4">
        <f t="shared" si="228"/>
        <v>40975.905497685184</v>
      </c>
      <c r="T2100" s="12">
        <f t="shared" si="229"/>
        <v>40945.905497685184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132.36666666666667</v>
      </c>
      <c r="P2101" s="8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4">
        <f t="shared" si="228"/>
        <v>42186.944444444445</v>
      </c>
      <c r="T2101" s="12">
        <f t="shared" si="229"/>
        <v>42173.53800925926</v>
      </c>
      <c r="U2101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136.66666666666666</v>
      </c>
      <c r="P2102" s="8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4">
        <f t="shared" si="228"/>
        <v>41089.957638888889</v>
      </c>
      <c r="T2102" s="12">
        <f t="shared" si="229"/>
        <v>41074.62663194444</v>
      </c>
      <c r="U2102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113.25</v>
      </c>
      <c r="P2103" s="8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4">
        <f t="shared" si="228"/>
        <v>40951.941134259258</v>
      </c>
      <c r="T2103" s="12">
        <f t="shared" si="229"/>
        <v>40891.941134259258</v>
      </c>
      <c r="U2103">
        <f t="shared" si="230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136</v>
      </c>
      <c r="P2104" s="8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4">
        <f t="shared" si="228"/>
        <v>40668.660277777773</v>
      </c>
      <c r="T2104" s="12">
        <f t="shared" si="229"/>
        <v>40638.660277777773</v>
      </c>
      <c r="U2104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146.12318374694613</v>
      </c>
      <c r="P2105" s="8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4">
        <f t="shared" si="228"/>
        <v>41222.588275462964</v>
      </c>
      <c r="T2105" s="12">
        <f t="shared" si="229"/>
        <v>41192.546608796292</v>
      </c>
      <c r="U2105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129.5</v>
      </c>
      <c r="P2106" s="8">
        <f t="shared" si="225"/>
        <v>28</v>
      </c>
      <c r="Q2106" t="str">
        <f t="shared" si="226"/>
        <v>music</v>
      </c>
      <c r="R2106" t="str">
        <f t="shared" si="227"/>
        <v>indie rock</v>
      </c>
      <c r="S2106" s="14">
        <f t="shared" si="228"/>
        <v>41424.791666666664</v>
      </c>
      <c r="T2106" s="12">
        <f t="shared" si="229"/>
        <v>41393.86613425926</v>
      </c>
      <c r="U2106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254</v>
      </c>
      <c r="P2107" s="8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4">
        <f t="shared" si="228"/>
        <v>41963.958333333336</v>
      </c>
      <c r="T2107" s="12">
        <f t="shared" si="229"/>
        <v>41951.580474537033</v>
      </c>
      <c r="U2107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107.04545454545455</v>
      </c>
      <c r="P2108" s="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4">
        <f t="shared" si="228"/>
        <v>41300.006643518514</v>
      </c>
      <c r="T2108" s="12">
        <f t="shared" si="229"/>
        <v>41270.006643518514</v>
      </c>
      <c r="U2108">
        <f t="shared" si="230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107.733</v>
      </c>
      <c r="P2109" s="8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4">
        <f t="shared" si="228"/>
        <v>41955.543900462959</v>
      </c>
      <c r="T2109" s="12">
        <f t="shared" si="229"/>
        <v>41934.502233796295</v>
      </c>
      <c r="U2109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107.3125</v>
      </c>
      <c r="P2110" s="8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4">
        <f t="shared" si="228"/>
        <v>41161.954861111109</v>
      </c>
      <c r="T2110" s="12">
        <f t="shared" si="229"/>
        <v>41134.967361111107</v>
      </c>
      <c r="U2110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106.52500000000001</v>
      </c>
      <c r="P2111" s="8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4">
        <f t="shared" si="228"/>
        <v>42190.500196759262</v>
      </c>
      <c r="T2111" s="12">
        <f t="shared" si="229"/>
        <v>42160.500196759262</v>
      </c>
      <c r="U2111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100.35</v>
      </c>
      <c r="P2112" s="8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4">
        <f t="shared" si="228"/>
        <v>41786.999305555553</v>
      </c>
      <c r="T2112" s="12">
        <f t="shared" si="229"/>
        <v>41759.462604166663</v>
      </c>
      <c r="U2112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106.5</v>
      </c>
      <c r="P2113" s="8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4">
        <f t="shared" si="228"/>
        <v>40769.833333333328</v>
      </c>
      <c r="T2113" s="12">
        <f t="shared" si="229"/>
        <v>40702.988715277774</v>
      </c>
      <c r="U2113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24"/>
        <v>100</v>
      </c>
      <c r="P2114" s="8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4">
        <f t="shared" si="228"/>
        <v>41379.719826388886</v>
      </c>
      <c r="T2114" s="12">
        <f t="shared" si="229"/>
        <v>41365.719826388886</v>
      </c>
      <c r="U2114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31">E2115*100/D2115</f>
        <v>104.85714285714286</v>
      </c>
      <c r="P2115" s="8">
        <f t="shared" ref="P2115:P2178" si="232">E2115/L2115</f>
        <v>68.598130841121488</v>
      </c>
      <c r="Q2115" t="str">
        <f t="shared" ref="Q2115:Q2178" si="233">MID(N2115,1,FIND("/",N2115) - 1)</f>
        <v>music</v>
      </c>
      <c r="R2115" t="str">
        <f t="shared" ref="R2115:R2178" si="234">MID(N2115,FIND("/",N2115)+1,LEN(N2115) -FIND("/",N2115))</f>
        <v>indie rock</v>
      </c>
      <c r="S2115" s="14">
        <f t="shared" ref="S2115:S2178" si="235">(I2115/86400)+25569+(-5/24)</f>
        <v>41905.657129629624</v>
      </c>
      <c r="T2115" s="12">
        <f t="shared" ref="T2115:T2178" si="236">(J2115/86400)+25569+(-5/24)</f>
        <v>41870.657129629624</v>
      </c>
      <c r="U2115">
        <f t="shared" ref="U2115:U2178" si="237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104.7</v>
      </c>
      <c r="P2116" s="8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4">
        <f t="shared" si="235"/>
        <v>40520.999305555553</v>
      </c>
      <c r="T2116" s="12">
        <f t="shared" si="236"/>
        <v>40458.607291666667</v>
      </c>
      <c r="U2116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225.66666666666666</v>
      </c>
      <c r="P2117" s="8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4">
        <f t="shared" si="235"/>
        <v>40593.872696759259</v>
      </c>
      <c r="T2117" s="12">
        <f t="shared" si="236"/>
        <v>40563.872696759259</v>
      </c>
      <c r="U2117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100.90416666666667</v>
      </c>
      <c r="P2118" s="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4">
        <f t="shared" si="235"/>
        <v>41184.569479166668</v>
      </c>
      <c r="T2118" s="12">
        <f t="shared" si="236"/>
        <v>41136.569479166668</v>
      </c>
      <c r="U2118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147.75</v>
      </c>
      <c r="P2119" s="8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4">
        <f t="shared" si="235"/>
        <v>42303.999305555553</v>
      </c>
      <c r="T2119" s="12">
        <f t="shared" si="236"/>
        <v>42289.851261574069</v>
      </c>
      <c r="U2119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134.61099999999999</v>
      </c>
      <c r="P2120" s="8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4">
        <f t="shared" si="235"/>
        <v>40748.631203703699</v>
      </c>
      <c r="T2120" s="12">
        <f t="shared" si="236"/>
        <v>40718.631203703699</v>
      </c>
      <c r="U2120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100.75</v>
      </c>
      <c r="P2121" s="8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4">
        <f t="shared" si="235"/>
        <v>41136.921817129631</v>
      </c>
      <c r="T2121" s="12">
        <f t="shared" si="236"/>
        <v>41106.921817129631</v>
      </c>
      <c r="U2121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100.880375</v>
      </c>
      <c r="P2122" s="8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4">
        <f t="shared" si="235"/>
        <v>41640.756203703699</v>
      </c>
      <c r="T2122" s="12">
        <f t="shared" si="236"/>
        <v>41591.756203703699</v>
      </c>
      <c r="U2122">
        <f t="shared" si="237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0.56799999999999995</v>
      </c>
      <c r="P2123" s="8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4">
        <f t="shared" si="235"/>
        <v>42746.534120370365</v>
      </c>
      <c r="T2123" s="12">
        <f t="shared" si="236"/>
        <v>42716.534120370365</v>
      </c>
      <c r="U2123">
        <f t="shared" si="237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0.38750000000000001</v>
      </c>
      <c r="P2124" s="8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4">
        <f t="shared" si="235"/>
        <v>42742.092233796291</v>
      </c>
      <c r="T2124" s="12">
        <f t="shared" si="236"/>
        <v>42712.092233796291</v>
      </c>
      <c r="U2124">
        <f t="shared" si="237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10</v>
      </c>
      <c r="P2125" s="8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4">
        <f t="shared" si="235"/>
        <v>40252.082638888889</v>
      </c>
      <c r="T2125" s="12">
        <f t="shared" si="236"/>
        <v>40198.216516203705</v>
      </c>
      <c r="U2125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10.454545454545455</v>
      </c>
      <c r="P2126" s="8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4">
        <f t="shared" si="235"/>
        <v>40512</v>
      </c>
      <c r="T2126" s="12">
        <f t="shared" si="236"/>
        <v>40463.819849537038</v>
      </c>
      <c r="U2126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1.42</v>
      </c>
      <c r="P2127" s="8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4">
        <f t="shared" si="235"/>
        <v>42220.815196759257</v>
      </c>
      <c r="T2127" s="12">
        <f t="shared" si="236"/>
        <v>42190.815196759257</v>
      </c>
      <c r="U2127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0.05</v>
      </c>
      <c r="P2128" s="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4">
        <f t="shared" si="235"/>
        <v>41981.76489583333</v>
      </c>
      <c r="T2128" s="12">
        <f t="shared" si="236"/>
        <v>41951.76489583333</v>
      </c>
      <c r="U2128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28.842857142857142</v>
      </c>
      <c r="P2129" s="8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4">
        <f t="shared" si="235"/>
        <v>42075.255358796298</v>
      </c>
      <c r="T2129" s="12">
        <f t="shared" si="236"/>
        <v>42045.297025462962</v>
      </c>
      <c r="U2129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0.16666666666666666</v>
      </c>
      <c r="P2130" s="8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4">
        <f t="shared" si="235"/>
        <v>41903.564456018517</v>
      </c>
      <c r="T2130" s="12">
        <f t="shared" si="236"/>
        <v>41843.564456018517</v>
      </c>
      <c r="U2130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11.8</v>
      </c>
      <c r="P2131" s="8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4">
        <f t="shared" si="235"/>
        <v>42438.815972222219</v>
      </c>
      <c r="T2131" s="12">
        <f t="shared" si="236"/>
        <v>42408.815972222219</v>
      </c>
      <c r="U2131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0.20238095238095238</v>
      </c>
      <c r="P2132" s="8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4">
        <f t="shared" si="235"/>
        <v>41866.87804398148</v>
      </c>
      <c r="T2132" s="12">
        <f t="shared" si="236"/>
        <v>41831.87804398148</v>
      </c>
      <c r="U2132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5</v>
      </c>
      <c r="P2133" s="8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4">
        <f t="shared" si="235"/>
        <v>42196.998738425922</v>
      </c>
      <c r="T2133" s="12">
        <f t="shared" si="236"/>
        <v>42166.998738425922</v>
      </c>
      <c r="U2133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2.1129899999999999</v>
      </c>
      <c r="P2134" s="8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4">
        <f t="shared" si="235"/>
        <v>41673.27884259259</v>
      </c>
      <c r="T2134" s="12">
        <f t="shared" si="236"/>
        <v>41643.27884259259</v>
      </c>
      <c r="U2134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1.6</v>
      </c>
      <c r="P2135" s="8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4">
        <f t="shared" si="235"/>
        <v>40657.082638888889</v>
      </c>
      <c r="T2135" s="12">
        <f t="shared" si="236"/>
        <v>40618.888877314814</v>
      </c>
      <c r="U2135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1.7333333333333334</v>
      </c>
      <c r="P2136" s="8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4">
        <f t="shared" si="235"/>
        <v>41391.678136574068</v>
      </c>
      <c r="T2136" s="12">
        <f t="shared" si="236"/>
        <v>41361.678136574068</v>
      </c>
      <c r="U2136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9.56</v>
      </c>
      <c r="P2137" s="8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4">
        <f t="shared" si="235"/>
        <v>41186.755011574074</v>
      </c>
      <c r="T2137" s="12">
        <f t="shared" si="236"/>
        <v>41156.755011574074</v>
      </c>
      <c r="U2137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5.9612499999999999E-2</v>
      </c>
      <c r="P2138" s="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4">
        <f t="shared" si="235"/>
        <v>41566.300763888888</v>
      </c>
      <c r="T2138" s="12">
        <f t="shared" si="236"/>
        <v>41536.300763888888</v>
      </c>
      <c r="U2138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28.405999999999999</v>
      </c>
      <c r="P2139" s="8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4">
        <f t="shared" si="235"/>
        <v>41978.562835648147</v>
      </c>
      <c r="T2139" s="12">
        <f t="shared" si="236"/>
        <v>41948.562835648147</v>
      </c>
      <c r="U2139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12.8</v>
      </c>
      <c r="P2140" s="8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4">
        <f t="shared" si="235"/>
        <v>41586.846516203703</v>
      </c>
      <c r="T2140" s="12">
        <f t="shared" si="236"/>
        <v>41556.804849537039</v>
      </c>
      <c r="U2140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5.42</v>
      </c>
      <c r="P2141" s="8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4">
        <f t="shared" si="235"/>
        <v>42677.541759259257</v>
      </c>
      <c r="T2141" s="12">
        <f t="shared" si="236"/>
        <v>42647.541759259257</v>
      </c>
      <c r="U2141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0.112</v>
      </c>
      <c r="P2142" s="8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4">
        <f t="shared" si="235"/>
        <v>41285.625277777777</v>
      </c>
      <c r="T2142" s="12">
        <f t="shared" si="236"/>
        <v>41255.625277777777</v>
      </c>
      <c r="U2142">
        <f t="shared" si="237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 s="8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4">
        <f t="shared" si="235"/>
        <v>41957.068969907406</v>
      </c>
      <c r="T2143" s="12">
        <f t="shared" si="236"/>
        <v>41927.027303240735</v>
      </c>
      <c r="U2143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5.7238095238095239</v>
      </c>
      <c r="P2144" s="8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4">
        <f t="shared" si="235"/>
        <v>42368.493171296293</v>
      </c>
      <c r="T2144" s="12">
        <f t="shared" si="236"/>
        <v>42340.493171296293</v>
      </c>
      <c r="U2144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11.25</v>
      </c>
      <c r="P2145" s="8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4">
        <f t="shared" si="235"/>
        <v>40380.583333333328</v>
      </c>
      <c r="T2145" s="12">
        <f t="shared" si="236"/>
        <v>40332.678379629629</v>
      </c>
      <c r="U2145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1.7098591549295774</v>
      </c>
      <c r="P2146" s="8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4">
        <f t="shared" si="235"/>
        <v>41531.338425925926</v>
      </c>
      <c r="T2146" s="12">
        <f t="shared" si="236"/>
        <v>41499.338425925926</v>
      </c>
      <c r="U2146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30.433333333333334</v>
      </c>
      <c r="P2147" s="8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4">
        <f t="shared" si="235"/>
        <v>41605.070763888885</v>
      </c>
      <c r="T2147" s="12">
        <f t="shared" si="236"/>
        <v>41575.029097222221</v>
      </c>
      <c r="U2147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0.02</v>
      </c>
      <c r="P2148" s="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4">
        <f t="shared" si="235"/>
        <v>42411.471180555549</v>
      </c>
      <c r="T2148" s="12">
        <f t="shared" si="236"/>
        <v>42397.471180555549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0.69641025641025645</v>
      </c>
      <c r="P2149" s="8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4">
        <f t="shared" si="235"/>
        <v>41959.129027777781</v>
      </c>
      <c r="T2149" s="12">
        <f t="shared" si="236"/>
        <v>41927.087361111109</v>
      </c>
      <c r="U2149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2</v>
      </c>
      <c r="P2150" s="8">
        <f t="shared" si="232"/>
        <v>1</v>
      </c>
      <c r="Q2150" t="str">
        <f t="shared" si="233"/>
        <v>games</v>
      </c>
      <c r="R2150" t="str">
        <f t="shared" si="234"/>
        <v>video games</v>
      </c>
      <c r="S2150" s="14">
        <f t="shared" si="235"/>
        <v>42096.483587962961</v>
      </c>
      <c r="T2150" s="12">
        <f t="shared" si="236"/>
        <v>42066.525254629632</v>
      </c>
      <c r="U2150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 s="8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4">
        <f t="shared" si="235"/>
        <v>40389.791666666664</v>
      </c>
      <c r="T2151" s="12">
        <f t="shared" si="236"/>
        <v>40354.816620370366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0.81</v>
      </c>
      <c r="P2152" s="8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4">
        <f t="shared" si="235"/>
        <v>42564.076377314814</v>
      </c>
      <c r="T2152" s="12">
        <f t="shared" si="236"/>
        <v>42534.076377314814</v>
      </c>
      <c r="U2152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0.26222222222222225</v>
      </c>
      <c r="P2153" s="8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4">
        <f t="shared" si="235"/>
        <v>42550.639050925922</v>
      </c>
      <c r="T2153" s="12">
        <f t="shared" si="236"/>
        <v>42520.639050925922</v>
      </c>
      <c r="U2153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0.16666666666666666</v>
      </c>
      <c r="P2154" s="8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4">
        <f t="shared" si="235"/>
        <v>41713.582280092589</v>
      </c>
      <c r="T2154" s="12">
        <f t="shared" si="236"/>
        <v>41683.62394675926</v>
      </c>
      <c r="U2154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9.124454880912446E-3</v>
      </c>
      <c r="P2155" s="8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4">
        <f t="shared" si="235"/>
        <v>42014.124305555553</v>
      </c>
      <c r="T2155" s="12">
        <f t="shared" si="236"/>
        <v>41974.702754629623</v>
      </c>
      <c r="U2155">
        <f t="shared" si="237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0.8</v>
      </c>
      <c r="P2156" s="8">
        <f t="shared" si="232"/>
        <v>1</v>
      </c>
      <c r="Q2156" t="str">
        <f t="shared" si="233"/>
        <v>games</v>
      </c>
      <c r="R2156" t="str">
        <f t="shared" si="234"/>
        <v>video games</v>
      </c>
      <c r="S2156" s="14">
        <f t="shared" si="235"/>
        <v>41667.42392361111</v>
      </c>
      <c r="T2156" s="12">
        <f t="shared" si="236"/>
        <v>41647.42392361111</v>
      </c>
      <c r="U2156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2.2999999999999998</v>
      </c>
      <c r="P2157" s="8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4">
        <f t="shared" si="235"/>
        <v>42460.497511574074</v>
      </c>
      <c r="T2157" s="12">
        <f t="shared" si="236"/>
        <v>42430.539178240739</v>
      </c>
      <c r="U2157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2.6660714285714286</v>
      </c>
      <c r="P2158" s="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4">
        <f t="shared" si="235"/>
        <v>41533.645902777775</v>
      </c>
      <c r="T2158" s="12">
        <f t="shared" si="236"/>
        <v>41488.645902777775</v>
      </c>
      <c r="U2158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28.192</v>
      </c>
      <c r="P2159" s="8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4">
        <f t="shared" si="235"/>
        <v>42727.124305555553</v>
      </c>
      <c r="T2159" s="12">
        <f t="shared" si="236"/>
        <v>42694.772951388884</v>
      </c>
      <c r="U2159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6.5900366666666663</v>
      </c>
      <c r="P2160" s="8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4">
        <f t="shared" si="235"/>
        <v>41309.645532407405</v>
      </c>
      <c r="T2160" s="12">
        <f t="shared" si="236"/>
        <v>41264.645532407405</v>
      </c>
      <c r="U2160">
        <f t="shared" si="237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0.72222222222222221</v>
      </c>
      <c r="P2161" s="8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4">
        <f t="shared" si="235"/>
        <v>40740.522847222222</v>
      </c>
      <c r="T2161" s="12">
        <f t="shared" si="236"/>
        <v>40710.522847222222</v>
      </c>
      <c r="U2161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0.85</v>
      </c>
      <c r="P2162" s="8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4">
        <f t="shared" si="235"/>
        <v>41048.503530092588</v>
      </c>
      <c r="T2162" s="12">
        <f t="shared" si="236"/>
        <v>41018.503530092588</v>
      </c>
      <c r="U2162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115.75</v>
      </c>
      <c r="P2163" s="8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4">
        <f t="shared" si="235"/>
        <v>42270.644201388888</v>
      </c>
      <c r="T2163" s="12">
        <f t="shared" si="236"/>
        <v>42240.644201388888</v>
      </c>
      <c r="U2163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112.26666666666667</v>
      </c>
      <c r="P2164" s="8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4">
        <f t="shared" si="235"/>
        <v>41844.557766203703</v>
      </c>
      <c r="T2164" s="12">
        <f t="shared" si="236"/>
        <v>41813.557766203703</v>
      </c>
      <c r="U2164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132.19999999999999</v>
      </c>
      <c r="P2165" s="8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4">
        <f t="shared" si="235"/>
        <v>42162.951388888883</v>
      </c>
      <c r="T2165" s="12">
        <f t="shared" si="236"/>
        <v>42111.691203703704</v>
      </c>
      <c r="U2165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102.63636363636364</v>
      </c>
      <c r="P2166" s="8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4">
        <f t="shared" si="235"/>
        <v>42545.957638888889</v>
      </c>
      <c r="T2166" s="12">
        <f t="shared" si="236"/>
        <v>42515.509421296294</v>
      </c>
      <c r="U2166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138.63999999999999</v>
      </c>
      <c r="P2167" s="8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4">
        <f t="shared" si="235"/>
        <v>42468.417071759257</v>
      </c>
      <c r="T2167" s="12">
        <f t="shared" si="236"/>
        <v>42438.458738425928</v>
      </c>
      <c r="U2167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146.6</v>
      </c>
      <c r="P2168" s="8">
        <f t="shared" si="232"/>
        <v>91.625</v>
      </c>
      <c r="Q2168" t="str">
        <f t="shared" si="233"/>
        <v>music</v>
      </c>
      <c r="R2168" t="str">
        <f t="shared" si="234"/>
        <v>rock</v>
      </c>
      <c r="S2168" s="14">
        <f t="shared" si="235"/>
        <v>41978.671504629623</v>
      </c>
      <c r="T2168" s="12">
        <f t="shared" si="236"/>
        <v>41933.629837962959</v>
      </c>
      <c r="U2168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120</v>
      </c>
      <c r="P2169" s="8">
        <f t="shared" si="232"/>
        <v>22.5</v>
      </c>
      <c r="Q2169" t="str">
        <f t="shared" si="233"/>
        <v>music</v>
      </c>
      <c r="R2169" t="str">
        <f t="shared" si="234"/>
        <v>rock</v>
      </c>
      <c r="S2169" s="14">
        <f t="shared" si="235"/>
        <v>41166.858067129629</v>
      </c>
      <c r="T2169" s="12">
        <f t="shared" si="236"/>
        <v>41152.858067129629</v>
      </c>
      <c r="U2169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121.58161111111112</v>
      </c>
      <c r="P2170" s="8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4">
        <f t="shared" si="235"/>
        <v>42775.999999999993</v>
      </c>
      <c r="T2170" s="12">
        <f t="shared" si="236"/>
        <v>42745.391909722217</v>
      </c>
      <c r="U2170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100</v>
      </c>
      <c r="P2171" s="8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4">
        <f t="shared" si="235"/>
        <v>42796.492488425924</v>
      </c>
      <c r="T2171" s="12">
        <f t="shared" si="236"/>
        <v>42793.492488425924</v>
      </c>
      <c r="U2171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180.85714285714286</v>
      </c>
      <c r="P2172" s="8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4">
        <f t="shared" si="235"/>
        <v>42238.541921296295</v>
      </c>
      <c r="T2172" s="12">
        <f t="shared" si="236"/>
        <v>42198.541921296295</v>
      </c>
      <c r="U2172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106.075</v>
      </c>
      <c r="P2173" s="8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4">
        <f t="shared" si="235"/>
        <v>42176.999999999993</v>
      </c>
      <c r="T2173" s="12">
        <f t="shared" si="236"/>
        <v>42141.748784722215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100</v>
      </c>
      <c r="P2174" s="8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4">
        <f t="shared" si="235"/>
        <v>42112.371759259258</v>
      </c>
      <c r="T2174" s="12">
        <f t="shared" si="236"/>
        <v>42082.371759259258</v>
      </c>
      <c r="U2174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126.92857142857143</v>
      </c>
      <c r="P2175" s="8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4">
        <f t="shared" si="235"/>
        <v>41526.957638888889</v>
      </c>
      <c r="T2175" s="12">
        <f t="shared" si="236"/>
        <v>41495.484293981477</v>
      </c>
      <c r="U2175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102.97499999999999</v>
      </c>
      <c r="P2176" s="8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4">
        <f t="shared" si="235"/>
        <v>42495.334571759253</v>
      </c>
      <c r="T2176" s="12">
        <f t="shared" si="236"/>
        <v>42465.334571759253</v>
      </c>
      <c r="U2176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250</v>
      </c>
      <c r="P2177" s="8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4">
        <f t="shared" si="235"/>
        <v>42571.800763888888</v>
      </c>
      <c r="T2177" s="12">
        <f t="shared" si="236"/>
        <v>42564.800763888888</v>
      </c>
      <c r="U2177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31"/>
        <v>126.02</v>
      </c>
      <c r="P2178" s="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4">
        <f t="shared" si="235"/>
        <v>42126.424872685187</v>
      </c>
      <c r="T2178" s="12">
        <f t="shared" si="236"/>
        <v>42096.424872685187</v>
      </c>
      <c r="U2178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38">E2179*100/D2179</f>
        <v>100.12</v>
      </c>
      <c r="P2179" s="8">
        <f t="shared" ref="P2179:P2242" si="239">E2179/L2179</f>
        <v>65.868421052631575</v>
      </c>
      <c r="Q2179" t="str">
        <f t="shared" ref="Q2179:Q2242" si="240">MID(N2179,1,FIND("/",N2179) - 1)</f>
        <v>music</v>
      </c>
      <c r="R2179" t="str">
        <f t="shared" ref="R2179:R2242" si="241">MID(N2179,FIND("/",N2179)+1,LEN(N2179) -FIND("/",N2179))</f>
        <v>rock</v>
      </c>
      <c r="S2179" s="14">
        <f t="shared" ref="S2179:S2242" si="242">(I2179/86400)+25569+(-5/24)</f>
        <v>42527.042442129627</v>
      </c>
      <c r="T2179" s="12">
        <f t="shared" ref="T2179:T2242" si="243">(J2179/86400)+25569+(-5/24)</f>
        <v>42502.042442129627</v>
      </c>
      <c r="U2179">
        <f t="shared" ref="U2179:U2242" si="24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138.63999999999999</v>
      </c>
      <c r="P2180" s="8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4">
        <f t="shared" si="242"/>
        <v>42753.428206018514</v>
      </c>
      <c r="T2180" s="12">
        <f t="shared" si="243"/>
        <v>42723.428206018514</v>
      </c>
      <c r="U2180">
        <f t="shared" si="24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161.4</v>
      </c>
      <c r="P2181" s="8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4">
        <f t="shared" si="242"/>
        <v>42104.962870370371</v>
      </c>
      <c r="T2181" s="12">
        <f t="shared" si="243"/>
        <v>42074.962870370371</v>
      </c>
      <c r="U2181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107.1842</v>
      </c>
      <c r="P2182" s="8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4">
        <f t="shared" si="242"/>
        <v>42321.503101851849</v>
      </c>
      <c r="T2182" s="12">
        <f t="shared" si="243"/>
        <v>42279.461435185185</v>
      </c>
      <c r="U2182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153.1</v>
      </c>
      <c r="P2183" s="8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4">
        <f t="shared" si="242"/>
        <v>42786.796909722216</v>
      </c>
      <c r="T2183" s="12">
        <f t="shared" si="243"/>
        <v>42772.796909722216</v>
      </c>
      <c r="U2183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524.16666666666663</v>
      </c>
      <c r="P2184" s="8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4">
        <f t="shared" si="242"/>
        <v>41914.692418981482</v>
      </c>
      <c r="T2184" s="12">
        <f t="shared" si="243"/>
        <v>41879.692418981482</v>
      </c>
      <c r="U2184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489.27777777777777</v>
      </c>
      <c r="P2185" s="8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4">
        <f t="shared" si="242"/>
        <v>42774.999999999993</v>
      </c>
      <c r="T2185" s="12">
        <f t="shared" si="243"/>
        <v>42745.157141203701</v>
      </c>
      <c r="U2185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284.74</v>
      </c>
      <c r="P2186" s="8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4">
        <f t="shared" si="242"/>
        <v>42394.458333333336</v>
      </c>
      <c r="T2186" s="12">
        <f t="shared" si="243"/>
        <v>42380.481956018521</v>
      </c>
      <c r="U2186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1856.97</v>
      </c>
      <c r="P2187" s="8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4">
        <f t="shared" si="242"/>
        <v>41359.141655092586</v>
      </c>
      <c r="T2187" s="12">
        <f t="shared" si="243"/>
        <v>41319.141655092586</v>
      </c>
      <c r="U2187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109.675</v>
      </c>
      <c r="P2188" s="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4">
        <f t="shared" si="242"/>
        <v>42619.874999999993</v>
      </c>
      <c r="T2188" s="12">
        <f t="shared" si="243"/>
        <v>42583.406747685185</v>
      </c>
      <c r="U2188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1014.6425</v>
      </c>
      <c r="P2189" s="8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4">
        <f t="shared" si="242"/>
        <v>42096.957638888889</v>
      </c>
      <c r="T2189" s="12">
        <f t="shared" si="243"/>
        <v>42068.000763888886</v>
      </c>
      <c r="U2189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412.17692027666544</v>
      </c>
      <c r="P2190" s="8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4">
        <f t="shared" si="242"/>
        <v>42668.499999999993</v>
      </c>
      <c r="T2190" s="12">
        <f t="shared" si="243"/>
        <v>42633.377789351849</v>
      </c>
      <c r="U2190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503.25</v>
      </c>
      <c r="P2191" s="8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4">
        <f t="shared" si="242"/>
        <v>42481.708333333336</v>
      </c>
      <c r="T2191" s="12">
        <f t="shared" si="243"/>
        <v>42467.579861111109</v>
      </c>
      <c r="U2191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184.61052631578949</v>
      </c>
      <c r="P2192" s="8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4">
        <f t="shared" si="242"/>
        <v>42452.082638888889</v>
      </c>
      <c r="T2192" s="12">
        <f t="shared" si="243"/>
        <v>42417.416712962957</v>
      </c>
      <c r="U2192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119.73333333333333</v>
      </c>
      <c r="P2193" s="8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4">
        <f t="shared" si="242"/>
        <v>42780.6253125</v>
      </c>
      <c r="T2193" s="12">
        <f t="shared" si="243"/>
        <v>42768.6253125</v>
      </c>
      <c r="U2193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1081.2401666666667</v>
      </c>
      <c r="P2194" s="8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4">
        <f t="shared" si="242"/>
        <v>42719.749999999993</v>
      </c>
      <c r="T2194" s="12">
        <f t="shared" si="243"/>
        <v>42691.642870370364</v>
      </c>
      <c r="U2194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452.37333333333333</v>
      </c>
      <c r="P2195" s="8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4">
        <f t="shared" si="242"/>
        <v>42694.999305555553</v>
      </c>
      <c r="T2195" s="12">
        <f t="shared" si="243"/>
        <v>42664.197592592587</v>
      </c>
      <c r="U2195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537.37</v>
      </c>
      <c r="P2196" s="8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4">
        <f t="shared" si="242"/>
        <v>42455.507986111108</v>
      </c>
      <c r="T2196" s="12">
        <f t="shared" si="243"/>
        <v>42425.54965277778</v>
      </c>
      <c r="U2196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120.32608695652173</v>
      </c>
      <c r="P2197" s="8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4">
        <f t="shared" si="242"/>
        <v>42227.563657407409</v>
      </c>
      <c r="T2197" s="12">
        <f t="shared" si="243"/>
        <v>42197.563657407409</v>
      </c>
      <c r="U2197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113.83571428571429</v>
      </c>
      <c r="P2198" s="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4">
        <f t="shared" si="242"/>
        <v>42706.083333333336</v>
      </c>
      <c r="T2198" s="12">
        <f t="shared" si="243"/>
        <v>42675.278958333329</v>
      </c>
      <c r="U2198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951.03110000000004</v>
      </c>
      <c r="P2199" s="8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4">
        <f t="shared" si="242"/>
        <v>42063.37568287037</v>
      </c>
      <c r="T2199" s="12">
        <f t="shared" si="243"/>
        <v>42033.37568287037</v>
      </c>
      <c r="U2199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132.89250000000001</v>
      </c>
      <c r="P2200" s="8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4">
        <f t="shared" si="242"/>
        <v>42322.347222222219</v>
      </c>
      <c r="T2200" s="12">
        <f t="shared" si="243"/>
        <v>42292.305555555555</v>
      </c>
      <c r="U2200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146.97777777777779</v>
      </c>
      <c r="P2201" s="8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4">
        <f t="shared" si="242"/>
        <v>42292.208310185182</v>
      </c>
      <c r="T2201" s="12">
        <f t="shared" si="243"/>
        <v>42262.208310185182</v>
      </c>
      <c r="U2201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542.15</v>
      </c>
      <c r="P2202" s="8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4">
        <f t="shared" si="242"/>
        <v>42190.916666666664</v>
      </c>
      <c r="T2202" s="12">
        <f t="shared" si="243"/>
        <v>42163.417453703696</v>
      </c>
      <c r="U2202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382.71818181818179</v>
      </c>
      <c r="P2203" s="8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4">
        <f t="shared" si="242"/>
        <v>41290.638483796291</v>
      </c>
      <c r="T2203" s="12">
        <f t="shared" si="243"/>
        <v>41276.638483796291</v>
      </c>
      <c r="U2203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704.18124999999998</v>
      </c>
      <c r="P2204" s="8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4">
        <f t="shared" si="242"/>
        <v>41214.640833333331</v>
      </c>
      <c r="T2204" s="12">
        <f t="shared" si="243"/>
        <v>41184.640833333331</v>
      </c>
      <c r="U2204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109.55</v>
      </c>
      <c r="P2205" s="8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4">
        <f t="shared" si="242"/>
        <v>42271.651412037034</v>
      </c>
      <c r="T2205" s="12">
        <f t="shared" si="243"/>
        <v>42241.651412037034</v>
      </c>
      <c r="U2205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132.86666666666667</v>
      </c>
      <c r="P2206" s="8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4">
        <f t="shared" si="242"/>
        <v>41342.103229166663</v>
      </c>
      <c r="T2206" s="12">
        <f t="shared" si="243"/>
        <v>41312.103229166663</v>
      </c>
      <c r="U2206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152</v>
      </c>
      <c r="P2207" s="8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4">
        <f t="shared" si="242"/>
        <v>41061.613298611112</v>
      </c>
      <c r="T2207" s="12">
        <f t="shared" si="243"/>
        <v>41031.613298611112</v>
      </c>
      <c r="U2207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102.72727272727273</v>
      </c>
      <c r="P2208" s="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4">
        <f t="shared" si="242"/>
        <v>41015.048888888887</v>
      </c>
      <c r="T2208" s="12">
        <f t="shared" si="243"/>
        <v>40997.048888888887</v>
      </c>
      <c r="U2208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100</v>
      </c>
      <c r="P2209" s="8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4">
        <f t="shared" si="242"/>
        <v>41594.027465277773</v>
      </c>
      <c r="T2209" s="12">
        <f t="shared" si="243"/>
        <v>41563.985798611109</v>
      </c>
      <c r="U2209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101.6</v>
      </c>
      <c r="P2210" s="8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4">
        <f t="shared" si="242"/>
        <v>41005.958333333328</v>
      </c>
      <c r="T2210" s="12">
        <f t="shared" si="243"/>
        <v>40946.673912037033</v>
      </c>
      <c r="U2210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150.80000000000001</v>
      </c>
      <c r="P2211" s="8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4">
        <f t="shared" si="242"/>
        <v>41743.75</v>
      </c>
      <c r="T2211" s="12">
        <f t="shared" si="243"/>
        <v>41732.27134259259</v>
      </c>
      <c r="U2211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111.425</v>
      </c>
      <c r="P2212" s="8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4">
        <f t="shared" si="242"/>
        <v>41013.525000000001</v>
      </c>
      <c r="T2212" s="12">
        <f t="shared" si="243"/>
        <v>40955.857754629629</v>
      </c>
      <c r="U2212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195.6</v>
      </c>
      <c r="P2213" s="8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4">
        <f t="shared" si="242"/>
        <v>41739.082638888889</v>
      </c>
      <c r="T2213" s="12">
        <f t="shared" si="243"/>
        <v>41716.576678240737</v>
      </c>
      <c r="U2213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114.38333333333334</v>
      </c>
      <c r="P2214" s="8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4">
        <f t="shared" si="242"/>
        <v>41581.833333333328</v>
      </c>
      <c r="T2214" s="12">
        <f t="shared" si="243"/>
        <v>41548.539085648146</v>
      </c>
      <c r="U2214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200</v>
      </c>
      <c r="P2215" s="8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4">
        <f t="shared" si="242"/>
        <v>42139.617812499993</v>
      </c>
      <c r="T2215" s="12">
        <f t="shared" si="243"/>
        <v>42109.617812499993</v>
      </c>
      <c r="U2215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292.50166666666667</v>
      </c>
      <c r="P2216" s="8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4">
        <f t="shared" si="242"/>
        <v>41676.58388888889</v>
      </c>
      <c r="T2216" s="12">
        <f t="shared" si="243"/>
        <v>41646.58388888889</v>
      </c>
      <c r="U2216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156.36363636363637</v>
      </c>
      <c r="P2217" s="8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4">
        <f t="shared" si="242"/>
        <v>40981.082638888889</v>
      </c>
      <c r="T2217" s="12">
        <f t="shared" si="243"/>
        <v>40958.508935185186</v>
      </c>
      <c r="U2217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105.66666666666667</v>
      </c>
      <c r="P2218" s="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4">
        <f t="shared" si="242"/>
        <v>42208.543344907404</v>
      </c>
      <c r="T2218" s="12">
        <f t="shared" si="243"/>
        <v>42194.543344907404</v>
      </c>
      <c r="U2218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101.19047619047619</v>
      </c>
      <c r="P2219" s="8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4">
        <f t="shared" si="242"/>
        <v>42310.124999999993</v>
      </c>
      <c r="T2219" s="12">
        <f t="shared" si="243"/>
        <v>42299.568437499998</v>
      </c>
      <c r="U2219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122.833</v>
      </c>
      <c r="P2220" s="8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4">
        <f t="shared" si="242"/>
        <v>41149.791666666664</v>
      </c>
      <c r="T2220" s="12">
        <f t="shared" si="243"/>
        <v>41127.603969907403</v>
      </c>
      <c r="U2220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101.5</v>
      </c>
      <c r="P2221" s="8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4">
        <f t="shared" si="242"/>
        <v>42235.510555555556</v>
      </c>
      <c r="T2221" s="12">
        <f t="shared" si="243"/>
        <v>42205.510555555556</v>
      </c>
      <c r="U2221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101.14285714285714</v>
      </c>
      <c r="P2222" s="8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4">
        <f t="shared" si="242"/>
        <v>41481.852268518516</v>
      </c>
      <c r="T2222" s="12">
        <f t="shared" si="243"/>
        <v>41451.852268518516</v>
      </c>
      <c r="U2222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108.12</v>
      </c>
      <c r="P2223" s="8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4">
        <f t="shared" si="242"/>
        <v>42482.791666666664</v>
      </c>
      <c r="T2223" s="12">
        <f t="shared" si="243"/>
        <v>42452.458437499998</v>
      </c>
      <c r="U2223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162.6</v>
      </c>
      <c r="P2224" s="8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4">
        <f t="shared" si="242"/>
        <v>40936.579247685186</v>
      </c>
      <c r="T2224" s="12">
        <f t="shared" si="243"/>
        <v>40906.579247685186</v>
      </c>
      <c r="U2224">
        <f t="shared" si="24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105.8</v>
      </c>
      <c r="P2225" s="8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4">
        <f t="shared" si="242"/>
        <v>42182.432500000003</v>
      </c>
      <c r="T2225" s="12">
        <f t="shared" si="243"/>
        <v>42152.432500000003</v>
      </c>
      <c r="U2225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243.15</v>
      </c>
      <c r="P2226" s="8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4">
        <f t="shared" si="242"/>
        <v>42672.583333333336</v>
      </c>
      <c r="T2226" s="12">
        <f t="shared" si="243"/>
        <v>42644.459201388883</v>
      </c>
      <c r="U2226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944.83338095238094</v>
      </c>
      <c r="P2227" s="8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4">
        <f t="shared" si="242"/>
        <v>41903.583506944444</v>
      </c>
      <c r="T2227" s="12">
        <f t="shared" si="243"/>
        <v>41873.583506944444</v>
      </c>
      <c r="U2227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108.46283333333335</v>
      </c>
      <c r="P2228" s="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4">
        <f t="shared" si="242"/>
        <v>42411.999305555553</v>
      </c>
      <c r="T2228" s="12">
        <f t="shared" si="243"/>
        <v>42381.590532407405</v>
      </c>
      <c r="U2228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157.37692307692308</v>
      </c>
      <c r="P2229" s="8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4">
        <f t="shared" si="242"/>
        <v>41591.640682870369</v>
      </c>
      <c r="T2229" s="12">
        <f t="shared" si="243"/>
        <v>41561.599016203698</v>
      </c>
      <c r="U2229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1174.49</v>
      </c>
      <c r="P2230" s="8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4">
        <f t="shared" si="242"/>
        <v>42232.069861111107</v>
      </c>
      <c r="T2230" s="12">
        <f t="shared" si="243"/>
        <v>42202.069861111107</v>
      </c>
      <c r="U2230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171.04755366949576</v>
      </c>
      <c r="P2231" s="8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4">
        <f t="shared" si="242"/>
        <v>41519.958333333328</v>
      </c>
      <c r="T2231" s="12">
        <f t="shared" si="243"/>
        <v>41484.455914351849</v>
      </c>
      <c r="U2231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125.95294117647059</v>
      </c>
      <c r="P2232" s="8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4">
        <f t="shared" si="242"/>
        <v>41754.672766203701</v>
      </c>
      <c r="T2232" s="12">
        <f t="shared" si="243"/>
        <v>41724.672766203701</v>
      </c>
      <c r="U2232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1212.1296</v>
      </c>
      <c r="P2233" s="8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4">
        <f t="shared" si="242"/>
        <v>41450</v>
      </c>
      <c r="T2233" s="12">
        <f t="shared" si="243"/>
        <v>41423.702557870369</v>
      </c>
      <c r="U2233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495.8</v>
      </c>
      <c r="P2234" s="8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4">
        <f t="shared" si="242"/>
        <v>41838.916666666664</v>
      </c>
      <c r="T2234" s="12">
        <f t="shared" si="243"/>
        <v>41806.585740740738</v>
      </c>
      <c r="U2234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332.04</v>
      </c>
      <c r="P2235" s="8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4">
        <f t="shared" si="242"/>
        <v>42351.791666666664</v>
      </c>
      <c r="T2235" s="12">
        <f t="shared" si="243"/>
        <v>42331.170590277776</v>
      </c>
      <c r="U2235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1165</v>
      </c>
      <c r="P2236" s="8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4">
        <f t="shared" si="242"/>
        <v>42740.616284722222</v>
      </c>
      <c r="T2236" s="12">
        <f t="shared" si="243"/>
        <v>42710.616284722222</v>
      </c>
      <c r="U2236">
        <f t="shared" si="24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153.3153846153846</v>
      </c>
      <c r="P2237" s="8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4">
        <f t="shared" si="242"/>
        <v>42091.772118055553</v>
      </c>
      <c r="T2237" s="12">
        <f t="shared" si="243"/>
        <v>42061.813784722217</v>
      </c>
      <c r="U2237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537.10714285714289</v>
      </c>
      <c r="P2238" s="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4">
        <f t="shared" si="242"/>
        <v>42401.408831018511</v>
      </c>
      <c r="T2238" s="12">
        <f t="shared" si="243"/>
        <v>42371.408831018511</v>
      </c>
      <c r="U2238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352.92777777777781</v>
      </c>
      <c r="P2239" s="8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4">
        <f t="shared" si="242"/>
        <v>41955.124305555553</v>
      </c>
      <c r="T2239" s="12">
        <f t="shared" si="243"/>
        <v>41914.794942129629</v>
      </c>
      <c r="U2239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137.4</v>
      </c>
      <c r="P2240" s="8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4">
        <f t="shared" si="242"/>
        <v>42804.41337962963</v>
      </c>
      <c r="T2240" s="12">
        <f t="shared" si="243"/>
        <v>42774.41337962963</v>
      </c>
      <c r="U2240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128.02668</v>
      </c>
      <c r="P2241" s="8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4">
        <f t="shared" si="242"/>
        <v>41608.959722222222</v>
      </c>
      <c r="T2241" s="12">
        <f t="shared" si="243"/>
        <v>41572.750162037039</v>
      </c>
      <c r="U2241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38"/>
        <v>270.68</v>
      </c>
      <c r="P2242" s="8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4">
        <f t="shared" si="242"/>
        <v>42482.617407407401</v>
      </c>
      <c r="T2242" s="12">
        <f t="shared" si="243"/>
        <v>42452.617407407401</v>
      </c>
      <c r="U2242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45">E2243*100/D2243</f>
        <v>806.4</v>
      </c>
      <c r="P2243" s="8">
        <f t="shared" ref="P2243:P2306" si="246">E2243/L2243</f>
        <v>49.472392638036808</v>
      </c>
      <c r="Q2243" t="str">
        <f t="shared" ref="Q2243:Q2306" si="247">MID(N2243,1,FIND("/",N2243) - 1)</f>
        <v>games</v>
      </c>
      <c r="R2243" t="str">
        <f t="shared" ref="R2243:R2306" si="248">MID(N2243,FIND("/",N2243)+1,LEN(N2243) -FIND("/",N2243))</f>
        <v>tabletop games</v>
      </c>
      <c r="S2243" s="14">
        <f t="shared" ref="S2243:S2306" si="249">(I2243/86400)+25569+(-5/24)</f>
        <v>42796.619212962956</v>
      </c>
      <c r="T2243" s="12">
        <f t="shared" ref="T2243:T2306" si="250">(J2243/86400)+25569+(-5/24)</f>
        <v>42766.619212962956</v>
      </c>
      <c r="U2243">
        <f t="shared" ref="U2243:U2306" si="251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1360.0976000000001</v>
      </c>
      <c r="P2244" s="8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4">
        <f t="shared" si="249"/>
        <v>41604.918055555558</v>
      </c>
      <c r="T2244" s="12">
        <f t="shared" si="250"/>
        <v>41569.367280092592</v>
      </c>
      <c r="U2244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930250</v>
      </c>
      <c r="P2245" s="8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4">
        <f t="shared" si="249"/>
        <v>42806.916666666664</v>
      </c>
      <c r="T2245" s="12">
        <f t="shared" si="250"/>
        <v>42800.542708333327</v>
      </c>
      <c r="U2245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377.02</v>
      </c>
      <c r="P2246" s="8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4">
        <f t="shared" si="249"/>
        <v>42659.645833333336</v>
      </c>
      <c r="T2246" s="12">
        <f t="shared" si="250"/>
        <v>42647.610486111109</v>
      </c>
      <c r="U2246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2647.0250000000001</v>
      </c>
      <c r="P2247" s="8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4">
        <f t="shared" si="249"/>
        <v>41691.541666666664</v>
      </c>
      <c r="T2247" s="12">
        <f t="shared" si="250"/>
        <v>41660.500196759254</v>
      </c>
      <c r="U2247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100.12</v>
      </c>
      <c r="P2248" s="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4">
        <f t="shared" si="249"/>
        <v>42251.583449074074</v>
      </c>
      <c r="T2248" s="12">
        <f t="shared" si="250"/>
        <v>42221.583449074074</v>
      </c>
      <c r="U2248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104.45405405405405</v>
      </c>
      <c r="P2249" s="8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4">
        <f t="shared" si="249"/>
        <v>42214.457928240743</v>
      </c>
      <c r="T2249" s="12">
        <f t="shared" si="250"/>
        <v>42200.457928240743</v>
      </c>
      <c r="U2249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107.21428571428571</v>
      </c>
      <c r="P2250" s="8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4">
        <f t="shared" si="249"/>
        <v>42718.667569444442</v>
      </c>
      <c r="T2250" s="12">
        <f t="shared" si="250"/>
        <v>42688.667569444442</v>
      </c>
      <c r="U2250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168.77142857142857</v>
      </c>
      <c r="P2251" s="8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4">
        <f t="shared" si="249"/>
        <v>41366.453298611108</v>
      </c>
      <c r="T2251" s="12">
        <f t="shared" si="250"/>
        <v>41336.49496527778</v>
      </c>
      <c r="U2251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975.11199999999997</v>
      </c>
      <c r="P2252" s="8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4">
        <f t="shared" si="249"/>
        <v>42706.838807870365</v>
      </c>
      <c r="T2252" s="12">
        <f t="shared" si="250"/>
        <v>42676.7971412037</v>
      </c>
      <c r="U2252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134.44929411764707</v>
      </c>
      <c r="P2253" s="8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4">
        <f t="shared" si="249"/>
        <v>41867.137465277774</v>
      </c>
      <c r="T2253" s="12">
        <f t="shared" si="250"/>
        <v>41846.137465277774</v>
      </c>
      <c r="U2253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272.27777777777777</v>
      </c>
      <c r="P2254" s="8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4">
        <f t="shared" si="249"/>
        <v>42588.119652777772</v>
      </c>
      <c r="T2254" s="12">
        <f t="shared" si="250"/>
        <v>42573.119652777772</v>
      </c>
      <c r="U2254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112.6875</v>
      </c>
      <c r="P2255" s="8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4">
        <f t="shared" si="249"/>
        <v>42326.46466435185</v>
      </c>
      <c r="T2255" s="12">
        <f t="shared" si="250"/>
        <v>42296.422997685186</v>
      </c>
      <c r="U2255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459.8</v>
      </c>
      <c r="P2256" s="8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4">
        <f t="shared" si="249"/>
        <v>42759.439444444441</v>
      </c>
      <c r="T2256" s="12">
        <f t="shared" si="250"/>
        <v>42752.439444444441</v>
      </c>
      <c r="U2256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286.65822784810126</v>
      </c>
      <c r="P2257" s="8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4">
        <f t="shared" si="249"/>
        <v>42497.743645833332</v>
      </c>
      <c r="T2257" s="12">
        <f t="shared" si="250"/>
        <v>42467.743645833332</v>
      </c>
      <c r="U2257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222.70833333333334</v>
      </c>
      <c r="P2258" s="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4">
        <f t="shared" si="249"/>
        <v>42696.243587962956</v>
      </c>
      <c r="T2258" s="12">
        <f t="shared" si="250"/>
        <v>42682.243587962956</v>
      </c>
      <c r="U2258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636.14</v>
      </c>
      <c r="P2259" s="8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4">
        <f t="shared" si="249"/>
        <v>42540.749999999993</v>
      </c>
      <c r="T2259" s="12">
        <f t="shared" si="250"/>
        <v>42505.728344907409</v>
      </c>
      <c r="U2259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146.5</v>
      </c>
      <c r="P2260" s="8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4">
        <f t="shared" si="249"/>
        <v>42166.542673611104</v>
      </c>
      <c r="T2260" s="12">
        <f t="shared" si="250"/>
        <v>42136.542673611104</v>
      </c>
      <c r="U2260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1867.1</v>
      </c>
      <c r="P2261" s="8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4">
        <f t="shared" si="249"/>
        <v>42712.59648148148</v>
      </c>
      <c r="T2261" s="12">
        <f t="shared" si="250"/>
        <v>42702.59648148148</v>
      </c>
      <c r="U2261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326.92</v>
      </c>
      <c r="P2262" s="8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4">
        <f t="shared" si="249"/>
        <v>41724.766782407409</v>
      </c>
      <c r="T2262" s="12">
        <f t="shared" si="250"/>
        <v>41694.808449074073</v>
      </c>
      <c r="U2262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779.5</v>
      </c>
      <c r="P2263" s="8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4">
        <f t="shared" si="249"/>
        <v>42780.516435185178</v>
      </c>
      <c r="T2263" s="12">
        <f t="shared" si="250"/>
        <v>42759.516435185178</v>
      </c>
      <c r="U2263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154.15151515151516</v>
      </c>
      <c r="P2264" s="8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4">
        <f t="shared" si="249"/>
        <v>41960.791666666664</v>
      </c>
      <c r="T2264" s="12">
        <f t="shared" si="250"/>
        <v>41926.376828703702</v>
      </c>
      <c r="U2264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115.54666666666667</v>
      </c>
      <c r="P2265" s="8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4">
        <f t="shared" si="249"/>
        <v>42035.623993055553</v>
      </c>
      <c r="T2265" s="12">
        <f t="shared" si="250"/>
        <v>42014.623993055553</v>
      </c>
      <c r="U2265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180.03333333333333</v>
      </c>
      <c r="P2266" s="8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4">
        <f t="shared" si="249"/>
        <v>42512.916666666664</v>
      </c>
      <c r="T2266" s="12">
        <f t="shared" si="250"/>
        <v>42496.374004629623</v>
      </c>
      <c r="U2266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298.5</v>
      </c>
      <c r="P2267" s="8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4">
        <f t="shared" si="249"/>
        <v>42696.644756944443</v>
      </c>
      <c r="T2267" s="12">
        <f t="shared" si="250"/>
        <v>42689.644756944443</v>
      </c>
      <c r="U2267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320.26666666666665</v>
      </c>
      <c r="P2268" s="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4">
        <f t="shared" si="249"/>
        <v>42486.874999999993</v>
      </c>
      <c r="T2268" s="12">
        <f t="shared" si="250"/>
        <v>42469.666574074072</v>
      </c>
      <c r="U2268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380.52499999999998</v>
      </c>
      <c r="P2269" s="8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4">
        <f t="shared" si="249"/>
        <v>41993.833333333336</v>
      </c>
      <c r="T2269" s="12">
        <f t="shared" si="250"/>
        <v>41968.621493055551</v>
      </c>
      <c r="U2269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102.6</v>
      </c>
      <c r="P2270" s="8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4">
        <f t="shared" si="249"/>
        <v>42805.874016203707</v>
      </c>
      <c r="T2270" s="12">
        <f t="shared" si="250"/>
        <v>42775.874016203707</v>
      </c>
      <c r="U2270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1801.64</v>
      </c>
      <c r="P2271" s="8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4">
        <f t="shared" si="249"/>
        <v>42800.999999999993</v>
      </c>
      <c r="T2271" s="12">
        <f t="shared" si="250"/>
        <v>42776.496099537035</v>
      </c>
      <c r="U2271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720.24800000000005</v>
      </c>
      <c r="P2272" s="8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4">
        <f t="shared" si="249"/>
        <v>42745.707638888889</v>
      </c>
      <c r="T2272" s="12">
        <f t="shared" si="250"/>
        <v>42725.661030092589</v>
      </c>
      <c r="U2272">
        <f t="shared" si="251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283.08999999999997</v>
      </c>
      <c r="P2273" s="8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4">
        <f t="shared" si="249"/>
        <v>42713.791712962957</v>
      </c>
      <c r="T2273" s="12">
        <f t="shared" si="250"/>
        <v>42683.791712962957</v>
      </c>
      <c r="U2273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1356.6</v>
      </c>
      <c r="P2274" s="8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4">
        <f t="shared" si="249"/>
        <v>42345.491157407407</v>
      </c>
      <c r="T2274" s="12">
        <f t="shared" si="250"/>
        <v>42315.491157407407</v>
      </c>
      <c r="U2274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220.36</v>
      </c>
      <c r="P2275" s="8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4">
        <f t="shared" si="249"/>
        <v>42806.299097222225</v>
      </c>
      <c r="T2275" s="12">
        <f t="shared" si="250"/>
        <v>42781.340763888882</v>
      </c>
      <c r="U2275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119.6</v>
      </c>
      <c r="P2276" s="8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4">
        <f t="shared" si="249"/>
        <v>41693.292326388888</v>
      </c>
      <c r="T2276" s="12">
        <f t="shared" si="250"/>
        <v>41663.292326388888</v>
      </c>
      <c r="U2276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407.76923076923077</v>
      </c>
      <c r="P2277" s="8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4">
        <f t="shared" si="249"/>
        <v>41995.408321759256</v>
      </c>
      <c r="T2277" s="12">
        <f t="shared" si="250"/>
        <v>41965.408321759256</v>
      </c>
      <c r="U2277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105.81826105905427</v>
      </c>
      <c r="P2278" s="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4">
        <f t="shared" si="249"/>
        <v>41644.443159722221</v>
      </c>
      <c r="T2278" s="12">
        <f t="shared" si="250"/>
        <v>41614.443159722221</v>
      </c>
      <c r="U2278">
        <f t="shared" si="251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141.08235294117648</v>
      </c>
      <c r="P2279" s="8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4">
        <f t="shared" si="249"/>
        <v>40966.470173611109</v>
      </c>
      <c r="T2279" s="12">
        <f t="shared" si="250"/>
        <v>40936.470173611109</v>
      </c>
      <c r="U2279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270.7</v>
      </c>
      <c r="P2280" s="8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4">
        <f t="shared" si="249"/>
        <v>42372.749305555553</v>
      </c>
      <c r="T2280" s="12">
        <f t="shared" si="250"/>
        <v>42338.500775462962</v>
      </c>
      <c r="U2280">
        <f t="shared" si="251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153.80000000000001</v>
      </c>
      <c r="P2281" s="8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4">
        <f t="shared" si="249"/>
        <v>42038.958333333336</v>
      </c>
      <c r="T2281" s="12">
        <f t="shared" si="250"/>
        <v>42020.598368055558</v>
      </c>
      <c r="U2281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403.57653061224488</v>
      </c>
      <c r="P2282" s="8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4">
        <f t="shared" si="249"/>
        <v>42264.416562499995</v>
      </c>
      <c r="T2282" s="12">
        <f t="shared" si="250"/>
        <v>42234.416562499995</v>
      </c>
      <c r="U2282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185</v>
      </c>
      <c r="P2283" s="8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4">
        <f t="shared" si="249"/>
        <v>40749.076388888883</v>
      </c>
      <c r="T2283" s="12">
        <f t="shared" si="250"/>
        <v>40687.077511574069</v>
      </c>
      <c r="U2283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185.33333333333334</v>
      </c>
      <c r="P2284" s="8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4">
        <f t="shared" si="249"/>
        <v>42382.966273148144</v>
      </c>
      <c r="T2284" s="12">
        <f t="shared" si="250"/>
        <v>42322.966273148144</v>
      </c>
      <c r="U2284">
        <f t="shared" si="251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100.85533333333333</v>
      </c>
      <c r="P2285" s="8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4">
        <f t="shared" si="249"/>
        <v>41037.875046296293</v>
      </c>
      <c r="T2285" s="12">
        <f t="shared" si="250"/>
        <v>40977.916712962957</v>
      </c>
      <c r="U2285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106.22116666666666</v>
      </c>
      <c r="P2286" s="8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4">
        <f t="shared" si="249"/>
        <v>40613.958333333328</v>
      </c>
      <c r="T2286" s="12">
        <f t="shared" si="250"/>
        <v>40585.588483796295</v>
      </c>
      <c r="U2286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121.36666666666666</v>
      </c>
      <c r="P2287" s="8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4">
        <f t="shared" si="249"/>
        <v>41088.977349537039</v>
      </c>
      <c r="T2287" s="12">
        <f t="shared" si="250"/>
        <v>41058.977349537039</v>
      </c>
      <c r="U2287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100.06666666666666</v>
      </c>
      <c r="P2288" s="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4">
        <f t="shared" si="249"/>
        <v>41522.957638888889</v>
      </c>
      <c r="T2288" s="12">
        <f t="shared" si="250"/>
        <v>41494.755254629628</v>
      </c>
      <c r="U2288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119.97755555555555</v>
      </c>
      <c r="P2289" s="8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4">
        <f t="shared" si="249"/>
        <v>41813.459027777775</v>
      </c>
      <c r="T2289" s="12">
        <f t="shared" si="250"/>
        <v>41792.459027777775</v>
      </c>
      <c r="U2289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100.1</v>
      </c>
      <c r="P2290" s="8">
        <f t="shared" si="246"/>
        <v>40.04</v>
      </c>
      <c r="Q2290" t="str">
        <f t="shared" si="247"/>
        <v>music</v>
      </c>
      <c r="R2290" t="str">
        <f t="shared" si="248"/>
        <v>rock</v>
      </c>
      <c r="S2290" s="14">
        <f t="shared" si="249"/>
        <v>41086.541666666664</v>
      </c>
      <c r="T2290" s="12">
        <f t="shared" si="250"/>
        <v>41067.619085648148</v>
      </c>
      <c r="U2290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107.4</v>
      </c>
      <c r="P2291" s="8">
        <f t="shared" si="246"/>
        <v>64.44</v>
      </c>
      <c r="Q2291" t="str">
        <f t="shared" si="247"/>
        <v>music</v>
      </c>
      <c r="R2291" t="str">
        <f t="shared" si="248"/>
        <v>rock</v>
      </c>
      <c r="S2291" s="14">
        <f t="shared" si="249"/>
        <v>41614.765277777777</v>
      </c>
      <c r="T2291" s="12">
        <f t="shared" si="250"/>
        <v>41571.790046296293</v>
      </c>
      <c r="U2291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104.06666666666666</v>
      </c>
      <c r="P2292" s="8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4">
        <f t="shared" si="249"/>
        <v>40148.5</v>
      </c>
      <c r="T2292" s="12">
        <f t="shared" si="250"/>
        <v>40070.045486111107</v>
      </c>
      <c r="U2292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172.8</v>
      </c>
      <c r="P2293" s="8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4">
        <f t="shared" si="249"/>
        <v>41021.958333333328</v>
      </c>
      <c r="T2293" s="12">
        <f t="shared" si="250"/>
        <v>40987.768726851849</v>
      </c>
      <c r="U2293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107.25050000000002</v>
      </c>
      <c r="P2294" s="8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4">
        <f t="shared" si="249"/>
        <v>41017.489305555551</v>
      </c>
      <c r="T2294" s="12">
        <f t="shared" si="250"/>
        <v>40987.489305555551</v>
      </c>
      <c r="U2294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108.23529411764706</v>
      </c>
      <c r="P2295" s="8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4">
        <f t="shared" si="249"/>
        <v>41176.957638888889</v>
      </c>
      <c r="T2295" s="12">
        <f t="shared" si="250"/>
        <v>41151.499988425923</v>
      </c>
      <c r="U2295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146.08080000000001</v>
      </c>
      <c r="P2296" s="8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4">
        <f t="shared" si="249"/>
        <v>41294.514814814815</v>
      </c>
      <c r="T2296" s="12">
        <f t="shared" si="250"/>
        <v>41264.514814814815</v>
      </c>
      <c r="U2296">
        <f t="shared" si="251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125.25</v>
      </c>
      <c r="P2297" s="8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4">
        <f t="shared" si="249"/>
        <v>41300.746018518512</v>
      </c>
      <c r="T2297" s="12">
        <f t="shared" si="250"/>
        <v>41270.746018518512</v>
      </c>
      <c r="U2297">
        <f t="shared" si="251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149.07142857142858</v>
      </c>
      <c r="P2298" s="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4">
        <f t="shared" si="249"/>
        <v>40962.52344907407</v>
      </c>
      <c r="T2298" s="12">
        <f t="shared" si="250"/>
        <v>40927.52344907407</v>
      </c>
      <c r="U2298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100.6</v>
      </c>
      <c r="P2299" s="8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4">
        <f t="shared" si="249"/>
        <v>40981.957638888889</v>
      </c>
      <c r="T2299" s="12">
        <f t="shared" si="250"/>
        <v>40947.83390046296</v>
      </c>
      <c r="U2299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105.07333333333334</v>
      </c>
      <c r="P2300" s="8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4">
        <f t="shared" si="249"/>
        <v>41724.59065972222</v>
      </c>
      <c r="T2300" s="12">
        <f t="shared" si="250"/>
        <v>41694.632326388884</v>
      </c>
      <c r="U2300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350.16666666666669</v>
      </c>
      <c r="P2301" s="8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4">
        <f t="shared" si="249"/>
        <v>40579.824178240735</v>
      </c>
      <c r="T2301" s="12">
        <f t="shared" si="250"/>
        <v>40564.824178240735</v>
      </c>
      <c r="U2301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101.25</v>
      </c>
      <c r="P2302" s="8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4">
        <f t="shared" si="249"/>
        <v>41088.518703703703</v>
      </c>
      <c r="T2302" s="12">
        <f t="shared" si="250"/>
        <v>41074.518703703703</v>
      </c>
      <c r="U2302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133.6044</v>
      </c>
      <c r="P2303" s="8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4">
        <f t="shared" si="249"/>
        <v>41445.938611111109</v>
      </c>
      <c r="T2303" s="12">
        <f t="shared" si="250"/>
        <v>41415.938611111109</v>
      </c>
      <c r="U2303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170.65217391304347</v>
      </c>
      <c r="P2304" s="8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4">
        <f t="shared" si="249"/>
        <v>41639.083333333328</v>
      </c>
      <c r="T2304" s="12">
        <f t="shared" si="250"/>
        <v>41605.660115740735</v>
      </c>
      <c r="U2304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109.35829457364341</v>
      </c>
      <c r="P2305" s="8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4">
        <f t="shared" si="249"/>
        <v>40889.944398148145</v>
      </c>
      <c r="T2305" s="12">
        <f t="shared" si="250"/>
        <v>40849.902731481481</v>
      </c>
      <c r="U2305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45"/>
        <v>100.70033333333333</v>
      </c>
      <c r="P2306" s="8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4">
        <f t="shared" si="249"/>
        <v>40543.999305555553</v>
      </c>
      <c r="T2306" s="12">
        <f t="shared" si="250"/>
        <v>40502.607534722221</v>
      </c>
      <c r="U2306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52">E2307*100/D2307</f>
        <v>101.22777777777777</v>
      </c>
      <c r="P2307" s="8">
        <f t="shared" ref="P2307:P2370" si="253">E2307/L2307</f>
        <v>109.10778443113773</v>
      </c>
      <c r="Q2307" t="str">
        <f t="shared" ref="Q2307:Q2370" si="254">MID(N2307,1,FIND("/",N2307) - 1)</f>
        <v>music</v>
      </c>
      <c r="R2307" t="str">
        <f t="shared" ref="R2307:R2370" si="255">MID(N2307,FIND("/",N2307)+1,LEN(N2307) -FIND("/",N2307))</f>
        <v>indie rock</v>
      </c>
      <c r="S2307" s="14">
        <f t="shared" ref="S2307:S2370" si="256">(I2307/86400)+25569+(-5/24)</f>
        <v>41859.541666666664</v>
      </c>
      <c r="T2307" s="12">
        <f t="shared" ref="T2307:T2370" si="257">(J2307/86400)+25569+(-5/24)</f>
        <v>41834.486944444441</v>
      </c>
      <c r="U2307">
        <f t="shared" ref="U2307:U2370" si="258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106.75857142857143</v>
      </c>
      <c r="P2308" s="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4">
        <f t="shared" si="256"/>
        <v>40977.959826388884</v>
      </c>
      <c r="T2308" s="12">
        <f t="shared" si="257"/>
        <v>40947.959826388884</v>
      </c>
      <c r="U2308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106.65777537961894</v>
      </c>
      <c r="P2309" s="8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4">
        <f t="shared" si="256"/>
        <v>41034.59407407407</v>
      </c>
      <c r="T2309" s="12">
        <f t="shared" si="257"/>
        <v>41004.594131944446</v>
      </c>
      <c r="U2309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101.30622</v>
      </c>
      <c r="P2310" s="8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4">
        <f t="shared" si="256"/>
        <v>41879.833333333328</v>
      </c>
      <c r="T2310" s="12">
        <f t="shared" si="257"/>
        <v>41851.754583333335</v>
      </c>
      <c r="U2310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106.67449999999999</v>
      </c>
      <c r="P2311" s="8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4">
        <f t="shared" si="256"/>
        <v>41342.779363425921</v>
      </c>
      <c r="T2311" s="12">
        <f t="shared" si="257"/>
        <v>41307.779363425921</v>
      </c>
      <c r="U2311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428.83978378378379</v>
      </c>
      <c r="P2312" s="8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4">
        <f t="shared" si="256"/>
        <v>41354.54415509259</v>
      </c>
      <c r="T2312" s="12">
        <f t="shared" si="257"/>
        <v>41324.585821759254</v>
      </c>
      <c r="U2312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104.11111111111111</v>
      </c>
      <c r="P2313" s="8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4">
        <f t="shared" si="256"/>
        <v>41765.796168981477</v>
      </c>
      <c r="T2313" s="12">
        <f t="shared" si="257"/>
        <v>41735.796168981477</v>
      </c>
      <c r="U2313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107.86666666666666</v>
      </c>
      <c r="P2314" s="8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4">
        <f t="shared" si="256"/>
        <v>41747.75</v>
      </c>
      <c r="T2314" s="12">
        <f t="shared" si="257"/>
        <v>41716.424513888887</v>
      </c>
      <c r="U2314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175.84039999999999</v>
      </c>
      <c r="P2315" s="8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4">
        <f t="shared" si="256"/>
        <v>41032.750300925924</v>
      </c>
      <c r="T2315" s="12">
        <f t="shared" si="257"/>
        <v>41002.750300925924</v>
      </c>
      <c r="U2315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156.97</v>
      </c>
      <c r="P2316" s="8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4">
        <f t="shared" si="256"/>
        <v>41067.343252314815</v>
      </c>
      <c r="T2316" s="12">
        <f t="shared" si="257"/>
        <v>41037.343252314815</v>
      </c>
      <c r="U2316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102.6</v>
      </c>
      <c r="P2317" s="8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4">
        <f t="shared" si="256"/>
        <v>41034.517858796295</v>
      </c>
      <c r="T2317" s="12">
        <f t="shared" si="257"/>
        <v>41004.517858796295</v>
      </c>
      <c r="U2317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104.04266666666666</v>
      </c>
      <c r="P2318" s="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4">
        <f t="shared" si="256"/>
        <v>40156.558333333327</v>
      </c>
      <c r="T2318" s="12">
        <f t="shared" si="257"/>
        <v>40079.516782407409</v>
      </c>
      <c r="U2318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104</v>
      </c>
      <c r="P2319" s="8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4">
        <f t="shared" si="256"/>
        <v>40224</v>
      </c>
      <c r="T2319" s="12">
        <f t="shared" si="257"/>
        <v>40192.33390046296</v>
      </c>
      <c r="U2319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121.06</v>
      </c>
      <c r="P2320" s="8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4">
        <f t="shared" si="256"/>
        <v>40081.957638888889</v>
      </c>
      <c r="T2320" s="12">
        <f t="shared" si="257"/>
        <v>40050.435347222221</v>
      </c>
      <c r="U2320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107.7</v>
      </c>
      <c r="P2321" s="8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4">
        <f t="shared" si="256"/>
        <v>41622.873668981476</v>
      </c>
      <c r="T2321" s="12">
        <f t="shared" si="257"/>
        <v>41592.873668981476</v>
      </c>
      <c r="U2321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108.66</v>
      </c>
      <c r="P2322" s="8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4">
        <f t="shared" si="256"/>
        <v>41731.567129629628</v>
      </c>
      <c r="T2322" s="12">
        <f t="shared" si="257"/>
        <v>41696.608796296292</v>
      </c>
      <c r="U2322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39.120962394619681</v>
      </c>
      <c r="P2323" s="8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4">
        <f t="shared" si="256"/>
        <v>42829.010428240734</v>
      </c>
      <c r="T2323" s="12">
        <f t="shared" si="257"/>
        <v>42799.052094907405</v>
      </c>
      <c r="U2323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3.1481481481481484</v>
      </c>
      <c r="P2324" s="8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4">
        <f t="shared" si="256"/>
        <v>42834.645474537036</v>
      </c>
      <c r="T2324" s="12">
        <f t="shared" si="257"/>
        <v>42804.6871412037</v>
      </c>
      <c r="U2324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48</v>
      </c>
      <c r="P2325" s="8">
        <f t="shared" si="253"/>
        <v>30</v>
      </c>
      <c r="Q2325" t="str">
        <f t="shared" si="254"/>
        <v>food</v>
      </c>
      <c r="R2325" t="str">
        <f t="shared" si="255"/>
        <v>small batch</v>
      </c>
      <c r="S2325" s="14">
        <f t="shared" si="256"/>
        <v>42814.546840277777</v>
      </c>
      <c r="T2325" s="12">
        <f t="shared" si="257"/>
        <v>42807.546840277777</v>
      </c>
      <c r="U2325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20.733333333333334</v>
      </c>
      <c r="P2326" s="8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4">
        <f t="shared" si="256"/>
        <v>42820.635243055549</v>
      </c>
      <c r="T2326" s="12">
        <f t="shared" si="257"/>
        <v>42790.67690972222</v>
      </c>
      <c r="U2326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8</v>
      </c>
      <c r="P2327" s="8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4">
        <f t="shared" si="256"/>
        <v>42823.772349537037</v>
      </c>
      <c r="T2327" s="12">
        <f t="shared" si="257"/>
        <v>42793.814016203702</v>
      </c>
      <c r="U2327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0.72</v>
      </c>
      <c r="P2328" s="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4">
        <f t="shared" si="256"/>
        <v>42855.499999999993</v>
      </c>
      <c r="T2328" s="12">
        <f t="shared" si="257"/>
        <v>42803.825787037036</v>
      </c>
      <c r="U2328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526.09431428571429</v>
      </c>
      <c r="P2329" s="8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4">
        <f t="shared" si="256"/>
        <v>41877.708796296291</v>
      </c>
      <c r="T2329" s="12">
        <f t="shared" si="257"/>
        <v>41842.708796296291</v>
      </c>
      <c r="U2329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254.45</v>
      </c>
      <c r="P2330" s="8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4">
        <f t="shared" si="256"/>
        <v>42169.573344907403</v>
      </c>
      <c r="T2330" s="12">
        <f t="shared" si="257"/>
        <v>42139.573344907403</v>
      </c>
      <c r="U2330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105.92</v>
      </c>
      <c r="P2331" s="8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4">
        <f t="shared" si="256"/>
        <v>41837.416041666664</v>
      </c>
      <c r="T2331" s="12">
        <f t="shared" si="257"/>
        <v>41807.416041666664</v>
      </c>
      <c r="U2331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102.42285714285714</v>
      </c>
      <c r="P2332" s="8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4">
        <f t="shared" si="256"/>
        <v>42362.791666666664</v>
      </c>
      <c r="T2332" s="12">
        <f t="shared" si="257"/>
        <v>42332.691469907404</v>
      </c>
      <c r="U2332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144.31375</v>
      </c>
      <c r="P2333" s="8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4">
        <f t="shared" si="256"/>
        <v>41868.797337962962</v>
      </c>
      <c r="T2333" s="12">
        <f t="shared" si="257"/>
        <v>41838.797337962962</v>
      </c>
      <c r="U2333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106.30800000000001</v>
      </c>
      <c r="P2334" s="8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4">
        <f t="shared" si="256"/>
        <v>42041.419803240737</v>
      </c>
      <c r="T2334" s="12">
        <f t="shared" si="257"/>
        <v>42011.419803240737</v>
      </c>
      <c r="U2334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212.16666666666666</v>
      </c>
      <c r="P2335" s="8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4">
        <f t="shared" si="256"/>
        <v>41788.534722222219</v>
      </c>
      <c r="T2335" s="12">
        <f t="shared" si="257"/>
        <v>41767.442013888889</v>
      </c>
      <c r="U2335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101.95</v>
      </c>
      <c r="P2336" s="8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4">
        <f t="shared" si="256"/>
        <v>41948.523611111108</v>
      </c>
      <c r="T2336" s="12">
        <f t="shared" si="257"/>
        <v>41918.461782407401</v>
      </c>
      <c r="U2336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102.27200000000001</v>
      </c>
      <c r="P2337" s="8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4">
        <f t="shared" si="256"/>
        <v>41801.363923611112</v>
      </c>
      <c r="T2337" s="12">
        <f t="shared" si="257"/>
        <v>41771.363923611112</v>
      </c>
      <c r="U2337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520.73254999999995</v>
      </c>
      <c r="P2338" s="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4">
        <f t="shared" si="256"/>
        <v>41706.716377314813</v>
      </c>
      <c r="T2338" s="12">
        <f t="shared" si="257"/>
        <v>41666.716377314813</v>
      </c>
      <c r="U2338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110.65833333333333</v>
      </c>
      <c r="P2339" s="8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4">
        <f t="shared" si="256"/>
        <v>41816.432210648149</v>
      </c>
      <c r="T2339" s="12">
        <f t="shared" si="257"/>
        <v>41786.432210648149</v>
      </c>
      <c r="U2339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101.14333333333333</v>
      </c>
      <c r="P2340" s="8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4">
        <f t="shared" si="256"/>
        <v>41819.688472222224</v>
      </c>
      <c r="T2340" s="12">
        <f t="shared" si="257"/>
        <v>41789.688472222224</v>
      </c>
      <c r="U2340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294.20800000000003</v>
      </c>
      <c r="P2341" s="8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4">
        <f t="shared" si="256"/>
        <v>42723.124305555553</v>
      </c>
      <c r="T2341" s="12">
        <f t="shared" si="257"/>
        <v>42692.591539351844</v>
      </c>
      <c r="U2341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105.7775</v>
      </c>
      <c r="P2342" s="8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4">
        <f t="shared" si="256"/>
        <v>42673.434467592589</v>
      </c>
      <c r="T2342" s="12">
        <f t="shared" si="257"/>
        <v>42643.434467592589</v>
      </c>
      <c r="U2342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 s="8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4">
        <f t="shared" si="256"/>
        <v>42197.605370370373</v>
      </c>
      <c r="T2343" s="12">
        <f t="shared" si="257"/>
        <v>42167.605370370373</v>
      </c>
      <c r="U2343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 s="8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4">
        <f t="shared" si="256"/>
        <v>41918</v>
      </c>
      <c r="T2344" s="12">
        <f t="shared" si="257"/>
        <v>41897.49386574074</v>
      </c>
      <c r="U2344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3</v>
      </c>
      <c r="P2345" s="8">
        <f t="shared" si="253"/>
        <v>300</v>
      </c>
      <c r="Q2345" t="str">
        <f t="shared" si="254"/>
        <v>technology</v>
      </c>
      <c r="R2345" t="str">
        <f t="shared" si="255"/>
        <v>web</v>
      </c>
      <c r="S2345" s="14">
        <f t="shared" si="256"/>
        <v>42377.615972222215</v>
      </c>
      <c r="T2345" s="12">
        <f t="shared" si="257"/>
        <v>42327.616956018515</v>
      </c>
      <c r="U2345">
        <f t="shared" si="258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0.1</v>
      </c>
      <c r="P2346" s="8">
        <f t="shared" si="253"/>
        <v>1</v>
      </c>
      <c r="Q2346" t="str">
        <f t="shared" si="254"/>
        <v>technology</v>
      </c>
      <c r="R2346" t="str">
        <f t="shared" si="255"/>
        <v>web</v>
      </c>
      <c r="S2346" s="14">
        <f t="shared" si="256"/>
        <v>42545.519317129627</v>
      </c>
      <c r="T2346" s="12">
        <f t="shared" si="257"/>
        <v>42515.519317129627</v>
      </c>
      <c r="U2346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 s="8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4">
        <f t="shared" si="256"/>
        <v>42094.777083333327</v>
      </c>
      <c r="T2347" s="12">
        <f t="shared" si="257"/>
        <v>42059.79347222222</v>
      </c>
      <c r="U2347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6.5000000000000002E-2</v>
      </c>
      <c r="P2348" s="8">
        <f t="shared" si="253"/>
        <v>13</v>
      </c>
      <c r="Q2348" t="str">
        <f t="shared" si="254"/>
        <v>technology</v>
      </c>
      <c r="R2348" t="str">
        <f t="shared" si="255"/>
        <v>web</v>
      </c>
      <c r="S2348" s="14">
        <f t="shared" si="256"/>
        <v>42660.590636574074</v>
      </c>
      <c r="T2348" s="12">
        <f t="shared" si="257"/>
        <v>42615.590636574074</v>
      </c>
      <c r="U2348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1.5</v>
      </c>
      <c r="P2349" s="8">
        <f t="shared" si="253"/>
        <v>15</v>
      </c>
      <c r="Q2349" t="str">
        <f t="shared" si="254"/>
        <v>technology</v>
      </c>
      <c r="R2349" t="str">
        <f t="shared" si="255"/>
        <v>web</v>
      </c>
      <c r="S2349" s="14">
        <f t="shared" si="256"/>
        <v>42607.39902777777</v>
      </c>
      <c r="T2349" s="12">
        <f t="shared" si="257"/>
        <v>42577.39902777777</v>
      </c>
      <c r="U2349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0.38571428571428573</v>
      </c>
      <c r="P2350" s="8">
        <f t="shared" si="253"/>
        <v>54</v>
      </c>
      <c r="Q2350" t="str">
        <f t="shared" si="254"/>
        <v>technology</v>
      </c>
      <c r="R2350" t="str">
        <f t="shared" si="255"/>
        <v>web</v>
      </c>
      <c r="S2350" s="14">
        <f t="shared" si="256"/>
        <v>42420.723819444444</v>
      </c>
      <c r="T2350" s="12">
        <f t="shared" si="257"/>
        <v>42360.723819444444</v>
      </c>
      <c r="U2350">
        <f t="shared" si="258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 s="8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4">
        <f t="shared" si="256"/>
        <v>42227.567453703705</v>
      </c>
      <c r="T2351" s="12">
        <f t="shared" si="257"/>
        <v>42198.567453703705</v>
      </c>
      <c r="U2351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 s="8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4">
        <f t="shared" si="256"/>
        <v>42738.633912037032</v>
      </c>
      <c r="T2352" s="12">
        <f t="shared" si="257"/>
        <v>42708.633912037032</v>
      </c>
      <c r="U2352">
        <f t="shared" si="258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0.5714285714285714</v>
      </c>
      <c r="P2353" s="8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4">
        <f t="shared" si="256"/>
        <v>42123.892812500002</v>
      </c>
      <c r="T2353" s="12">
        <f t="shared" si="257"/>
        <v>42093.892812500002</v>
      </c>
      <c r="U2353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 s="8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4">
        <f t="shared" si="256"/>
        <v>42161.425370370365</v>
      </c>
      <c r="T2354" s="12">
        <f t="shared" si="257"/>
        <v>42101.425370370365</v>
      </c>
      <c r="U2354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 s="8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4">
        <f t="shared" si="256"/>
        <v>42115.467847222222</v>
      </c>
      <c r="T2355" s="12">
        <f t="shared" si="257"/>
        <v>42103.467847222222</v>
      </c>
      <c r="U2355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7.1428571428571425E-2</v>
      </c>
      <c r="P2356" s="8">
        <f t="shared" si="253"/>
        <v>25</v>
      </c>
      <c r="Q2356" t="str">
        <f t="shared" si="254"/>
        <v>technology</v>
      </c>
      <c r="R2356" t="str">
        <f t="shared" si="255"/>
        <v>web</v>
      </c>
      <c r="S2356" s="14">
        <f t="shared" si="256"/>
        <v>42014.51458333333</v>
      </c>
      <c r="T2356" s="12">
        <f t="shared" si="257"/>
        <v>41954.51458333333</v>
      </c>
      <c r="U2356">
        <f t="shared" si="258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0.6875</v>
      </c>
      <c r="P2357" s="8">
        <f t="shared" si="253"/>
        <v>27.5</v>
      </c>
      <c r="Q2357" t="str">
        <f t="shared" si="254"/>
        <v>technology</v>
      </c>
      <c r="R2357" t="str">
        <f t="shared" si="255"/>
        <v>web</v>
      </c>
      <c r="S2357" s="14">
        <f t="shared" si="256"/>
        <v>42126.709907407407</v>
      </c>
      <c r="T2357" s="12">
        <f t="shared" si="257"/>
        <v>42096.709907407407</v>
      </c>
      <c r="U2357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 s="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4">
        <f t="shared" si="256"/>
        <v>42160.575277777774</v>
      </c>
      <c r="T2358" s="12">
        <f t="shared" si="257"/>
        <v>42130.575277777774</v>
      </c>
      <c r="U2358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 s="8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4">
        <f t="shared" si="256"/>
        <v>42294.411782407406</v>
      </c>
      <c r="T2359" s="12">
        <f t="shared" si="257"/>
        <v>42264.411782407406</v>
      </c>
      <c r="U2359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 s="8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4">
        <f t="shared" si="256"/>
        <v>42034.818749999999</v>
      </c>
      <c r="T2360" s="12">
        <f t="shared" si="257"/>
        <v>41978.722638888888</v>
      </c>
      <c r="U2360">
        <f t="shared" si="258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14.68</v>
      </c>
      <c r="P2361" s="8">
        <f t="shared" si="253"/>
        <v>367</v>
      </c>
      <c r="Q2361" t="str">
        <f t="shared" si="254"/>
        <v>technology</v>
      </c>
      <c r="R2361" t="str">
        <f t="shared" si="255"/>
        <v>web</v>
      </c>
      <c r="S2361" s="14">
        <f t="shared" si="256"/>
        <v>42219.441249999996</v>
      </c>
      <c r="T2361" s="12">
        <f t="shared" si="257"/>
        <v>42159.441249999996</v>
      </c>
      <c r="U2361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0.04</v>
      </c>
      <c r="P2362" s="8">
        <f t="shared" si="253"/>
        <v>2</v>
      </c>
      <c r="Q2362" t="str">
        <f t="shared" si="254"/>
        <v>technology</v>
      </c>
      <c r="R2362" t="str">
        <f t="shared" si="255"/>
        <v>web</v>
      </c>
      <c r="S2362" s="14">
        <f t="shared" si="256"/>
        <v>42407.498611111114</v>
      </c>
      <c r="T2362" s="12">
        <f t="shared" si="257"/>
        <v>42377.498611111114</v>
      </c>
      <c r="U2362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 s="8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4">
        <f t="shared" si="256"/>
        <v>42490.708333333336</v>
      </c>
      <c r="T2363" s="12">
        <f t="shared" si="257"/>
        <v>42466.650555555556</v>
      </c>
      <c r="U2363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28.571428571428573</v>
      </c>
      <c r="P2364" s="8">
        <f t="shared" si="253"/>
        <v>60</v>
      </c>
      <c r="Q2364" t="str">
        <f t="shared" si="254"/>
        <v>technology</v>
      </c>
      <c r="R2364" t="str">
        <f t="shared" si="255"/>
        <v>web</v>
      </c>
      <c r="S2364" s="14">
        <f t="shared" si="256"/>
        <v>41984.47997685185</v>
      </c>
      <c r="T2364" s="12">
        <f t="shared" si="257"/>
        <v>41954.47997685185</v>
      </c>
      <c r="U2364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 s="8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4">
        <f t="shared" si="256"/>
        <v>42366.803240740737</v>
      </c>
      <c r="T2365" s="12">
        <f t="shared" si="257"/>
        <v>42321.803240740737</v>
      </c>
      <c r="U2365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 s="8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4">
        <f t="shared" si="256"/>
        <v>42303.726342592585</v>
      </c>
      <c r="T2366" s="12">
        <f t="shared" si="257"/>
        <v>42248.726342592585</v>
      </c>
      <c r="U2366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 s="8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4">
        <f t="shared" si="256"/>
        <v>42386.749999999993</v>
      </c>
      <c r="T2367" s="12">
        <f t="shared" si="257"/>
        <v>42346.528067129628</v>
      </c>
      <c r="U2367">
        <f t="shared" si="258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10.52</v>
      </c>
      <c r="P2368" s="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4">
        <f t="shared" si="256"/>
        <v>42298.323298611103</v>
      </c>
      <c r="T2368" s="12">
        <f t="shared" si="257"/>
        <v>42268.323298611103</v>
      </c>
      <c r="U2368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1.34</v>
      </c>
      <c r="P2369" s="8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4">
        <f t="shared" si="256"/>
        <v>42485.720092592594</v>
      </c>
      <c r="T2369" s="12">
        <f t="shared" si="257"/>
        <v>42425.761759259258</v>
      </c>
      <c r="U2369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52"/>
        <v>0.25</v>
      </c>
      <c r="P2370" s="8">
        <f t="shared" si="253"/>
        <v>50</v>
      </c>
      <c r="Q2370" t="str">
        <f t="shared" si="254"/>
        <v>technology</v>
      </c>
      <c r="R2370" t="str">
        <f t="shared" si="255"/>
        <v>web</v>
      </c>
      <c r="S2370" s="14">
        <f t="shared" si="256"/>
        <v>42108.471817129626</v>
      </c>
      <c r="T2370" s="12">
        <f t="shared" si="257"/>
        <v>42063.513483796291</v>
      </c>
      <c r="U2370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59">E2371*100/D2371</f>
        <v>0</v>
      </c>
      <c r="P2371" s="8" t="e">
        <f t="shared" ref="P2371:P2434" si="260">E2371/L2371</f>
        <v>#DIV/0!</v>
      </c>
      <c r="Q2371" t="str">
        <f t="shared" ref="Q2371:Q2434" si="261">MID(N2371,1,FIND("/",N2371) - 1)</f>
        <v>technology</v>
      </c>
      <c r="R2371" t="str">
        <f t="shared" ref="R2371:R2434" si="262">MID(N2371,FIND("/",N2371)+1,LEN(N2371) -FIND("/",N2371))</f>
        <v>web</v>
      </c>
      <c r="S2371" s="14">
        <f t="shared" ref="S2371:S2434" si="263">(I2371/86400)+25569+(-5/24)</f>
        <v>42410.60429398148</v>
      </c>
      <c r="T2371" s="12">
        <f t="shared" ref="T2371:T2434" si="264">(J2371/86400)+25569+(-5/24)</f>
        <v>42380.60429398148</v>
      </c>
      <c r="U2371">
        <f t="shared" ref="U2371:U2434" si="265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0.32800000000000001</v>
      </c>
      <c r="P2372" s="8">
        <f t="shared" si="260"/>
        <v>20.5</v>
      </c>
      <c r="Q2372" t="str">
        <f t="shared" si="261"/>
        <v>technology</v>
      </c>
      <c r="R2372" t="str">
        <f t="shared" si="262"/>
        <v>web</v>
      </c>
      <c r="S2372" s="14">
        <f t="shared" si="263"/>
        <v>41990.980798611105</v>
      </c>
      <c r="T2372" s="12">
        <f t="shared" si="264"/>
        <v>41960.980798611105</v>
      </c>
      <c r="U2372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 s="8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4">
        <f t="shared" si="263"/>
        <v>42180.569398148145</v>
      </c>
      <c r="T2373" s="12">
        <f t="shared" si="264"/>
        <v>42150.569398148145</v>
      </c>
      <c r="U2373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3.2727272727272729</v>
      </c>
      <c r="P2374" s="8">
        <f t="shared" si="260"/>
        <v>30</v>
      </c>
      <c r="Q2374" t="str">
        <f t="shared" si="261"/>
        <v>technology</v>
      </c>
      <c r="R2374" t="str">
        <f t="shared" si="262"/>
        <v>web</v>
      </c>
      <c r="S2374" s="14">
        <f t="shared" si="263"/>
        <v>42117.860775462956</v>
      </c>
      <c r="T2374" s="12">
        <f t="shared" si="264"/>
        <v>42087.860775462956</v>
      </c>
      <c r="U2374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5.8823529411764705E-3</v>
      </c>
      <c r="P2375" s="8">
        <f t="shared" si="260"/>
        <v>50</v>
      </c>
      <c r="Q2375" t="str">
        <f t="shared" si="261"/>
        <v>technology</v>
      </c>
      <c r="R2375" t="str">
        <f t="shared" si="262"/>
        <v>web</v>
      </c>
      <c r="S2375" s="14">
        <f t="shared" si="263"/>
        <v>42245.453981481478</v>
      </c>
      <c r="T2375" s="12">
        <f t="shared" si="264"/>
        <v>42215.453981481478</v>
      </c>
      <c r="U2375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4.5454545454545456E-2</v>
      </c>
      <c r="P2376" s="8">
        <f t="shared" si="260"/>
        <v>10</v>
      </c>
      <c r="Q2376" t="str">
        <f t="shared" si="261"/>
        <v>technology</v>
      </c>
      <c r="R2376" t="str">
        <f t="shared" si="262"/>
        <v>web</v>
      </c>
      <c r="S2376" s="14">
        <f t="shared" si="263"/>
        <v>42047.634953703702</v>
      </c>
      <c r="T2376" s="12">
        <f t="shared" si="264"/>
        <v>42017.634953703702</v>
      </c>
      <c r="U2376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 s="8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4">
        <f t="shared" si="263"/>
        <v>42622.627743055556</v>
      </c>
      <c r="T2377" s="12">
        <f t="shared" si="264"/>
        <v>42592.627743055556</v>
      </c>
      <c r="U2377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10.877666666666666</v>
      </c>
      <c r="P2378" s="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4">
        <f t="shared" si="263"/>
        <v>42348.717199074068</v>
      </c>
      <c r="T2378" s="12">
        <f t="shared" si="264"/>
        <v>42318.717199074068</v>
      </c>
      <c r="U2378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 s="8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4">
        <f t="shared" si="263"/>
        <v>42699.703506944446</v>
      </c>
      <c r="T2379" s="12">
        <f t="shared" si="264"/>
        <v>42669.661840277775</v>
      </c>
      <c r="U2379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 s="8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4">
        <f t="shared" si="263"/>
        <v>42241.804745370369</v>
      </c>
      <c r="T2380" s="12">
        <f t="shared" si="264"/>
        <v>42212.804745370369</v>
      </c>
      <c r="U2380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 s="8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4">
        <f t="shared" si="263"/>
        <v>42281.808055555557</v>
      </c>
      <c r="T2381" s="12">
        <f t="shared" si="264"/>
        <v>42236.808055555557</v>
      </c>
      <c r="U2381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0.36666666666666664</v>
      </c>
      <c r="P2382" s="8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4">
        <f t="shared" si="263"/>
        <v>42278.584976851846</v>
      </c>
      <c r="T2382" s="12">
        <f t="shared" si="264"/>
        <v>42248.584976851846</v>
      </c>
      <c r="U2382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1.8193398957730167</v>
      </c>
      <c r="P2383" s="8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4">
        <f t="shared" si="263"/>
        <v>42104.727407407401</v>
      </c>
      <c r="T2383" s="12">
        <f t="shared" si="264"/>
        <v>42074.727407407401</v>
      </c>
      <c r="U2383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2.5</v>
      </c>
      <c r="P2384" s="8">
        <f t="shared" si="260"/>
        <v>37.5</v>
      </c>
      <c r="Q2384" t="str">
        <f t="shared" si="261"/>
        <v>technology</v>
      </c>
      <c r="R2384" t="str">
        <f t="shared" si="262"/>
        <v>web</v>
      </c>
      <c r="S2384" s="14">
        <f t="shared" si="263"/>
        <v>42219.979201388887</v>
      </c>
      <c r="T2384" s="12">
        <f t="shared" si="264"/>
        <v>42194.979201388887</v>
      </c>
      <c r="U2384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4.3499999999999996</v>
      </c>
      <c r="P2385" s="8">
        <f t="shared" si="260"/>
        <v>145</v>
      </c>
      <c r="Q2385" t="str">
        <f t="shared" si="261"/>
        <v>technology</v>
      </c>
      <c r="R2385" t="str">
        <f t="shared" si="262"/>
        <v>web</v>
      </c>
      <c r="S2385" s="14">
        <f t="shared" si="263"/>
        <v>42056.848460648143</v>
      </c>
      <c r="T2385" s="12">
        <f t="shared" si="264"/>
        <v>42026.848460648143</v>
      </c>
      <c r="U2385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0.8</v>
      </c>
      <c r="P2386" s="8">
        <f t="shared" si="260"/>
        <v>1</v>
      </c>
      <c r="Q2386" t="str">
        <f t="shared" si="261"/>
        <v>technology</v>
      </c>
      <c r="R2386" t="str">
        <f t="shared" si="262"/>
        <v>web</v>
      </c>
      <c r="S2386" s="14">
        <f t="shared" si="263"/>
        <v>41956.900960648149</v>
      </c>
      <c r="T2386" s="12">
        <f t="shared" si="264"/>
        <v>41926.859293981477</v>
      </c>
      <c r="U2386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1.2123076923076923</v>
      </c>
      <c r="P2387" s="8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4">
        <f t="shared" si="263"/>
        <v>42221.493425925924</v>
      </c>
      <c r="T2387" s="12">
        <f t="shared" si="264"/>
        <v>42191.493425925924</v>
      </c>
      <c r="U2387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 s="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4">
        <f t="shared" si="263"/>
        <v>42014.629907407405</v>
      </c>
      <c r="T2388" s="12">
        <f t="shared" si="264"/>
        <v>41954.629907407405</v>
      </c>
      <c r="U2388">
        <f t="shared" si="265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0.68400000000000005</v>
      </c>
      <c r="P2389" s="8">
        <f t="shared" si="260"/>
        <v>342</v>
      </c>
      <c r="Q2389" t="str">
        <f t="shared" si="261"/>
        <v>technology</v>
      </c>
      <c r="R2389" t="str">
        <f t="shared" si="262"/>
        <v>web</v>
      </c>
      <c r="S2389" s="14">
        <f t="shared" si="263"/>
        <v>42573.418287037035</v>
      </c>
      <c r="T2389" s="12">
        <f t="shared" si="264"/>
        <v>42528.418287037035</v>
      </c>
      <c r="U2389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1.2513513513513514</v>
      </c>
      <c r="P2390" s="8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4">
        <f t="shared" si="263"/>
        <v>42019.603472222218</v>
      </c>
      <c r="T2390" s="12">
        <f t="shared" si="264"/>
        <v>41989.645358796297</v>
      </c>
      <c r="U2390">
        <f t="shared" si="265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0.1875</v>
      </c>
      <c r="P2391" s="8">
        <f t="shared" si="260"/>
        <v>30</v>
      </c>
      <c r="Q2391" t="str">
        <f t="shared" si="261"/>
        <v>technology</v>
      </c>
      <c r="R2391" t="str">
        <f t="shared" si="262"/>
        <v>web</v>
      </c>
      <c r="S2391" s="14">
        <f t="shared" si="263"/>
        <v>42210.707638888889</v>
      </c>
      <c r="T2391" s="12">
        <f t="shared" si="264"/>
        <v>42179.445046296292</v>
      </c>
      <c r="U2391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 s="8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4">
        <f t="shared" si="263"/>
        <v>42008.053981481477</v>
      </c>
      <c r="T2392" s="12">
        <f t="shared" si="264"/>
        <v>41968.053981481477</v>
      </c>
      <c r="U2392">
        <f t="shared" si="265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0.125</v>
      </c>
      <c r="P2393" s="8">
        <f t="shared" si="260"/>
        <v>25</v>
      </c>
      <c r="Q2393" t="str">
        <f t="shared" si="261"/>
        <v>technology</v>
      </c>
      <c r="R2393" t="str">
        <f t="shared" si="262"/>
        <v>web</v>
      </c>
      <c r="S2393" s="14">
        <f t="shared" si="263"/>
        <v>42094.544490740744</v>
      </c>
      <c r="T2393" s="12">
        <f t="shared" si="264"/>
        <v>42064.586157407401</v>
      </c>
      <c r="U2393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 s="8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4">
        <f t="shared" si="263"/>
        <v>42305.912303240737</v>
      </c>
      <c r="T2394" s="12">
        <f t="shared" si="264"/>
        <v>42275.912303240737</v>
      </c>
      <c r="U2394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0.05</v>
      </c>
      <c r="P2395" s="8">
        <f t="shared" si="260"/>
        <v>50</v>
      </c>
      <c r="Q2395" t="str">
        <f t="shared" si="261"/>
        <v>technology</v>
      </c>
      <c r="R2395" t="str">
        <f t="shared" si="262"/>
        <v>web</v>
      </c>
      <c r="S2395" s="14">
        <f t="shared" si="263"/>
        <v>42224.440011574072</v>
      </c>
      <c r="T2395" s="12">
        <f t="shared" si="264"/>
        <v>42194.440011574072</v>
      </c>
      <c r="U2395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0.06</v>
      </c>
      <c r="P2396" s="8">
        <f t="shared" si="260"/>
        <v>1.5</v>
      </c>
      <c r="Q2396" t="str">
        <f t="shared" si="261"/>
        <v>technology</v>
      </c>
      <c r="R2396" t="str">
        <f t="shared" si="262"/>
        <v>web</v>
      </c>
      <c r="S2396" s="14">
        <f t="shared" si="263"/>
        <v>42061.15385416666</v>
      </c>
      <c r="T2396" s="12">
        <f t="shared" si="264"/>
        <v>42031.15385416666</v>
      </c>
      <c r="U2396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 s="8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4">
        <f t="shared" si="263"/>
        <v>42745.164583333331</v>
      </c>
      <c r="T2397" s="12">
        <f t="shared" si="264"/>
        <v>42716.913043981483</v>
      </c>
      <c r="U2397">
        <f t="shared" si="265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0.2</v>
      </c>
      <c r="P2398" s="8">
        <f t="shared" si="260"/>
        <v>10</v>
      </c>
      <c r="Q2398" t="str">
        <f t="shared" si="261"/>
        <v>technology</v>
      </c>
      <c r="R2398" t="str">
        <f t="shared" si="262"/>
        <v>web</v>
      </c>
      <c r="S2398" s="14">
        <f t="shared" si="263"/>
        <v>42292.640717592592</v>
      </c>
      <c r="T2398" s="12">
        <f t="shared" si="264"/>
        <v>42262.640717592592</v>
      </c>
      <c r="U2398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 s="8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4">
        <f t="shared" si="263"/>
        <v>42006.676574074074</v>
      </c>
      <c r="T2399" s="12">
        <f t="shared" si="264"/>
        <v>41976.676574074074</v>
      </c>
      <c r="U2399">
        <f t="shared" si="265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 s="8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4">
        <f t="shared" si="263"/>
        <v>42187.708148148151</v>
      </c>
      <c r="T2400" s="12">
        <f t="shared" si="264"/>
        <v>42157.708148148151</v>
      </c>
      <c r="U2400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 s="8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4">
        <f t="shared" si="263"/>
        <v>41991.644745370366</v>
      </c>
      <c r="T2401" s="12">
        <f t="shared" si="264"/>
        <v>41956.644745370366</v>
      </c>
      <c r="U2401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 s="8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4">
        <f t="shared" si="263"/>
        <v>42474.059768518513</v>
      </c>
      <c r="T2402" s="12">
        <f t="shared" si="264"/>
        <v>42444.059768518513</v>
      </c>
      <c r="U2402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0.71785714285714286</v>
      </c>
      <c r="P2403" s="8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4">
        <f t="shared" si="263"/>
        <v>42434.614537037036</v>
      </c>
      <c r="T2403" s="12">
        <f t="shared" si="264"/>
        <v>42374.614537037036</v>
      </c>
      <c r="U2403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0.43333333333333335</v>
      </c>
      <c r="P2404" s="8">
        <f t="shared" si="260"/>
        <v>52</v>
      </c>
      <c r="Q2404" t="str">
        <f t="shared" si="261"/>
        <v>food</v>
      </c>
      <c r="R2404" t="str">
        <f t="shared" si="262"/>
        <v>food trucks</v>
      </c>
      <c r="S2404" s="14">
        <f t="shared" si="263"/>
        <v>42137.47142361111</v>
      </c>
      <c r="T2404" s="12">
        <f t="shared" si="264"/>
        <v>42107.47142361111</v>
      </c>
      <c r="U2404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16.833333333333332</v>
      </c>
      <c r="P2405" s="8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4">
        <f t="shared" si="263"/>
        <v>42459.632615740738</v>
      </c>
      <c r="T2405" s="12">
        <f t="shared" si="264"/>
        <v>42399.67428240741</v>
      </c>
      <c r="U2405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 s="8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4">
        <f t="shared" si="263"/>
        <v>42371.831099537034</v>
      </c>
      <c r="T2406" s="12">
        <f t="shared" si="264"/>
        <v>42341.831099537034</v>
      </c>
      <c r="U2406">
        <f t="shared" si="265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22.52</v>
      </c>
      <c r="P2407" s="8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4">
        <f t="shared" si="263"/>
        <v>42616.377025462956</v>
      </c>
      <c r="T2407" s="12">
        <f t="shared" si="264"/>
        <v>42595.377025462956</v>
      </c>
      <c r="U2407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41.384615384615387</v>
      </c>
      <c r="P2408" s="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4">
        <f t="shared" si="263"/>
        <v>42022.902662037035</v>
      </c>
      <c r="T2408" s="12">
        <f t="shared" si="264"/>
        <v>41982.902662037035</v>
      </c>
      <c r="U2408">
        <f t="shared" si="265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25.259090909090908</v>
      </c>
      <c r="P2409" s="8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4">
        <f t="shared" si="263"/>
        <v>42105.041666666664</v>
      </c>
      <c r="T2409" s="12">
        <f t="shared" si="264"/>
        <v>42082.367222222216</v>
      </c>
      <c r="U2409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0.2</v>
      </c>
      <c r="P2410" s="8">
        <f t="shared" si="260"/>
        <v>15</v>
      </c>
      <c r="Q2410" t="str">
        <f t="shared" si="261"/>
        <v>food</v>
      </c>
      <c r="R2410" t="str">
        <f t="shared" si="262"/>
        <v>food trucks</v>
      </c>
      <c r="S2410" s="14">
        <f t="shared" si="263"/>
        <v>41948.974039351851</v>
      </c>
      <c r="T2410" s="12">
        <f t="shared" si="264"/>
        <v>41918.93237268518</v>
      </c>
      <c r="U2410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1.84</v>
      </c>
      <c r="P2411" s="8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4">
        <f t="shared" si="263"/>
        <v>42234.667534722219</v>
      </c>
      <c r="T2411" s="12">
        <f t="shared" si="264"/>
        <v>42204.667534722219</v>
      </c>
      <c r="U2411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 s="8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4">
        <f t="shared" si="263"/>
        <v>42254.199942129628</v>
      </c>
      <c r="T2412" s="12">
        <f t="shared" si="264"/>
        <v>42224.199942129628</v>
      </c>
      <c r="U2412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0.60399999999999998</v>
      </c>
      <c r="P2413" s="8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4">
        <f t="shared" si="263"/>
        <v>42241.524097222216</v>
      </c>
      <c r="T2413" s="12">
        <f t="shared" si="264"/>
        <v>42211.524097222216</v>
      </c>
      <c r="U2413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 s="8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4">
        <f t="shared" si="263"/>
        <v>42700.570289351854</v>
      </c>
      <c r="T2414" s="12">
        <f t="shared" si="264"/>
        <v>42655.528622685182</v>
      </c>
      <c r="U2414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0.83333333333333337</v>
      </c>
      <c r="P2415" s="8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4">
        <f t="shared" si="263"/>
        <v>41790.770833333328</v>
      </c>
      <c r="T2415" s="12">
        <f t="shared" si="264"/>
        <v>41759.901412037034</v>
      </c>
      <c r="U2415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3.0666666666666669</v>
      </c>
      <c r="P2416" s="8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4">
        <f t="shared" si="263"/>
        <v>42237.957638888889</v>
      </c>
      <c r="T2416" s="12">
        <f t="shared" si="264"/>
        <v>42198.486805555549</v>
      </c>
      <c r="U2416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0.55833333333333335</v>
      </c>
      <c r="P2417" s="8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4">
        <f t="shared" si="263"/>
        <v>42566.654467592591</v>
      </c>
      <c r="T2417" s="12">
        <f t="shared" si="264"/>
        <v>42536.654467592591</v>
      </c>
      <c r="U2417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2.5000000000000001E-2</v>
      </c>
      <c r="P2418" s="8">
        <f t="shared" si="260"/>
        <v>5</v>
      </c>
      <c r="Q2418" t="str">
        <f t="shared" si="261"/>
        <v>food</v>
      </c>
      <c r="R2418" t="str">
        <f t="shared" si="262"/>
        <v>food trucks</v>
      </c>
      <c r="S2418" s="14">
        <f t="shared" si="263"/>
        <v>42077.416666666664</v>
      </c>
      <c r="T2418" s="12">
        <f t="shared" si="264"/>
        <v>42019.529432870368</v>
      </c>
      <c r="U2418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 s="8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4">
        <f t="shared" si="263"/>
        <v>41861.675775462958</v>
      </c>
      <c r="T2419" s="12">
        <f t="shared" si="264"/>
        <v>41831.675775462958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0.02</v>
      </c>
      <c r="P2420" s="8">
        <f t="shared" si="260"/>
        <v>1</v>
      </c>
      <c r="Q2420" t="str">
        <f t="shared" si="261"/>
        <v>food</v>
      </c>
      <c r="R2420" t="str">
        <f t="shared" si="262"/>
        <v>food trucks</v>
      </c>
      <c r="S2420" s="14">
        <f t="shared" si="263"/>
        <v>42087.606990740744</v>
      </c>
      <c r="T2420" s="12">
        <f t="shared" si="264"/>
        <v>42027.648657407401</v>
      </c>
      <c r="U2420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 s="8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4">
        <f t="shared" si="263"/>
        <v>42053.529965277776</v>
      </c>
      <c r="T2421" s="12">
        <f t="shared" si="264"/>
        <v>41993.529965277776</v>
      </c>
      <c r="U2421">
        <f t="shared" si="265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14.825133372851216</v>
      </c>
      <c r="P2422" s="8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4">
        <f t="shared" si="263"/>
        <v>41952.862210648142</v>
      </c>
      <c r="T2422" s="12">
        <f t="shared" si="264"/>
        <v>41892.820543981477</v>
      </c>
      <c r="U2422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1.6666666666666666E-2</v>
      </c>
      <c r="P2423" s="8">
        <f t="shared" si="260"/>
        <v>1</v>
      </c>
      <c r="Q2423" t="str">
        <f t="shared" si="261"/>
        <v>food</v>
      </c>
      <c r="R2423" t="str">
        <f t="shared" si="262"/>
        <v>food trucks</v>
      </c>
      <c r="S2423" s="14">
        <f t="shared" si="263"/>
        <v>42056.479120370372</v>
      </c>
      <c r="T2423" s="12">
        <f t="shared" si="264"/>
        <v>42026.479120370372</v>
      </c>
      <c r="U2423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0.2</v>
      </c>
      <c r="P2424" s="8">
        <f t="shared" si="260"/>
        <v>1</v>
      </c>
      <c r="Q2424" t="str">
        <f t="shared" si="261"/>
        <v>food</v>
      </c>
      <c r="R2424" t="str">
        <f t="shared" si="262"/>
        <v>food trucks</v>
      </c>
      <c r="S2424" s="14">
        <f t="shared" si="263"/>
        <v>42074.474953703706</v>
      </c>
      <c r="T2424" s="12">
        <f t="shared" si="264"/>
        <v>42044.516620370363</v>
      </c>
      <c r="U2424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1.3333333333333334E-2</v>
      </c>
      <c r="P2425" s="8">
        <f t="shared" si="260"/>
        <v>8</v>
      </c>
      <c r="Q2425" t="str">
        <f t="shared" si="261"/>
        <v>food</v>
      </c>
      <c r="R2425" t="str">
        <f t="shared" si="262"/>
        <v>food trucks</v>
      </c>
      <c r="S2425" s="14">
        <f t="shared" si="263"/>
        <v>42004.496412037035</v>
      </c>
      <c r="T2425" s="12">
        <f t="shared" si="264"/>
        <v>41974.496412037035</v>
      </c>
      <c r="U2425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1.24</v>
      </c>
      <c r="P2426" s="8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4">
        <f t="shared" si="263"/>
        <v>41939.684120370366</v>
      </c>
      <c r="T2426" s="12">
        <f t="shared" si="264"/>
        <v>41909.684120370366</v>
      </c>
      <c r="U2426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2.8571428571428571E-2</v>
      </c>
      <c r="P2427" s="8">
        <f t="shared" si="260"/>
        <v>1</v>
      </c>
      <c r="Q2427" t="str">
        <f t="shared" si="261"/>
        <v>food</v>
      </c>
      <c r="R2427" t="str">
        <f t="shared" si="262"/>
        <v>food trucks</v>
      </c>
      <c r="S2427" s="14">
        <f t="shared" si="263"/>
        <v>42517.711111111108</v>
      </c>
      <c r="T2427" s="12">
        <f t="shared" si="264"/>
        <v>42502.705428240741</v>
      </c>
      <c r="U2427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 s="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4">
        <f t="shared" si="263"/>
        <v>42223.961712962962</v>
      </c>
      <c r="T2428" s="12">
        <f t="shared" si="264"/>
        <v>42163.961712962962</v>
      </c>
      <c r="U2428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2E-3</v>
      </c>
      <c r="P2429" s="8">
        <f t="shared" si="260"/>
        <v>1</v>
      </c>
      <c r="Q2429" t="str">
        <f t="shared" si="261"/>
        <v>food</v>
      </c>
      <c r="R2429" t="str">
        <f t="shared" si="262"/>
        <v>food trucks</v>
      </c>
      <c r="S2429" s="14">
        <f t="shared" si="263"/>
        <v>42452.068668981483</v>
      </c>
      <c r="T2429" s="12">
        <f t="shared" si="264"/>
        <v>42412.110335648147</v>
      </c>
      <c r="U2429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2.8571428571428571E-3</v>
      </c>
      <c r="P2430" s="8">
        <f t="shared" si="260"/>
        <v>1</v>
      </c>
      <c r="Q2430" t="str">
        <f t="shared" si="261"/>
        <v>food</v>
      </c>
      <c r="R2430" t="str">
        <f t="shared" si="262"/>
        <v>food trucks</v>
      </c>
      <c r="S2430" s="14">
        <f t="shared" si="263"/>
        <v>42075.534155092588</v>
      </c>
      <c r="T2430" s="12">
        <f t="shared" si="264"/>
        <v>42045.575821759259</v>
      </c>
      <c r="U2430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1.4321428571428572</v>
      </c>
      <c r="P2431" s="8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4">
        <f t="shared" si="263"/>
        <v>42771.488888888889</v>
      </c>
      <c r="T2431" s="12">
        <f t="shared" si="264"/>
        <v>42734.670902777776</v>
      </c>
      <c r="U2431">
        <f t="shared" si="265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0.7</v>
      </c>
      <c r="P2432" s="8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4">
        <f t="shared" si="263"/>
        <v>42411.922499999993</v>
      </c>
      <c r="T2432" s="12">
        <f t="shared" si="264"/>
        <v>42381.922499999993</v>
      </c>
      <c r="U2432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2E-3</v>
      </c>
      <c r="P2433" s="8">
        <f t="shared" si="260"/>
        <v>1</v>
      </c>
      <c r="Q2433" t="str">
        <f t="shared" si="261"/>
        <v>food</v>
      </c>
      <c r="R2433" t="str">
        <f t="shared" si="262"/>
        <v>food trucks</v>
      </c>
      <c r="S2433" s="14">
        <f t="shared" si="263"/>
        <v>42548.891354166662</v>
      </c>
      <c r="T2433" s="12">
        <f t="shared" si="264"/>
        <v>42488.891354166662</v>
      </c>
      <c r="U2433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59"/>
        <v>1.4285714285714285E-2</v>
      </c>
      <c r="P2434" s="8">
        <f t="shared" si="260"/>
        <v>1</v>
      </c>
      <c r="Q2434" t="str">
        <f t="shared" si="261"/>
        <v>food</v>
      </c>
      <c r="R2434" t="str">
        <f t="shared" si="262"/>
        <v>food trucks</v>
      </c>
      <c r="S2434" s="14">
        <f t="shared" si="263"/>
        <v>42071.010381944441</v>
      </c>
      <c r="T2434" s="12">
        <f t="shared" si="264"/>
        <v>42041.010381944441</v>
      </c>
      <c r="U2434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66">E2435*100/D2435</f>
        <v>0</v>
      </c>
      <c r="P2435" s="8" t="e">
        <f t="shared" ref="P2435:P2498" si="267">E2435/L2435</f>
        <v>#DIV/0!</v>
      </c>
      <c r="Q2435" t="str">
        <f t="shared" ref="Q2435:Q2498" si="268">MID(N2435,1,FIND("/",N2435) - 1)</f>
        <v>food</v>
      </c>
      <c r="R2435" t="str">
        <f t="shared" ref="R2435:R2498" si="269">MID(N2435,FIND("/",N2435)+1,LEN(N2435) -FIND("/",N2435))</f>
        <v>food trucks</v>
      </c>
      <c r="S2435" s="14">
        <f t="shared" ref="S2435:S2498" si="270">(I2435/86400)+25569+(-5/24)</f>
        <v>42427.691469907404</v>
      </c>
      <c r="T2435" s="12">
        <f t="shared" ref="T2435:T2498" si="271">(J2435/86400)+25569+(-5/24)</f>
        <v>42397.691469907404</v>
      </c>
      <c r="U2435">
        <f t="shared" ref="U2435:U2498" si="272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0.13</v>
      </c>
      <c r="P2436" s="8">
        <f t="shared" si="267"/>
        <v>13</v>
      </c>
      <c r="Q2436" t="str">
        <f t="shared" si="268"/>
        <v>food</v>
      </c>
      <c r="R2436" t="str">
        <f t="shared" si="269"/>
        <v>food trucks</v>
      </c>
      <c r="S2436" s="14">
        <f t="shared" si="270"/>
        <v>42219.977708333332</v>
      </c>
      <c r="T2436" s="12">
        <f t="shared" si="271"/>
        <v>42179.977708333332</v>
      </c>
      <c r="U2436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0.48959999999999998</v>
      </c>
      <c r="P2437" s="8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4">
        <f t="shared" si="270"/>
        <v>42282.069282407407</v>
      </c>
      <c r="T2437" s="12">
        <f t="shared" si="271"/>
        <v>42252.069282407407</v>
      </c>
      <c r="U2437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3.8461538461538464E-2</v>
      </c>
      <c r="P2438" s="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4">
        <f t="shared" si="270"/>
        <v>42398.407060185178</v>
      </c>
      <c r="T2438" s="12">
        <f t="shared" si="271"/>
        <v>42338.407060185178</v>
      </c>
      <c r="U2438">
        <f t="shared" si="272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 s="8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4">
        <f t="shared" si="270"/>
        <v>42080.541666666664</v>
      </c>
      <c r="T2439" s="12">
        <f t="shared" si="271"/>
        <v>42031.756805555553</v>
      </c>
      <c r="U2439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0.33333333333333331</v>
      </c>
      <c r="P2440" s="8">
        <f t="shared" si="267"/>
        <v>50</v>
      </c>
      <c r="Q2440" t="str">
        <f t="shared" si="268"/>
        <v>food</v>
      </c>
      <c r="R2440" t="str">
        <f t="shared" si="269"/>
        <v>food trucks</v>
      </c>
      <c r="S2440" s="14">
        <f t="shared" si="270"/>
        <v>42345.748402777775</v>
      </c>
      <c r="T2440" s="12">
        <f t="shared" si="271"/>
        <v>42285.706736111104</v>
      </c>
      <c r="U2440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 s="8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4">
        <f t="shared" si="270"/>
        <v>42295.610289351847</v>
      </c>
      <c r="T2441" s="12">
        <f t="shared" si="271"/>
        <v>42265.610289351847</v>
      </c>
      <c r="U2441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0.2</v>
      </c>
      <c r="P2442" s="8">
        <f t="shared" si="267"/>
        <v>5</v>
      </c>
      <c r="Q2442" t="str">
        <f t="shared" si="268"/>
        <v>food</v>
      </c>
      <c r="R2442" t="str">
        <f t="shared" si="269"/>
        <v>food trucks</v>
      </c>
      <c r="S2442" s="14">
        <f t="shared" si="270"/>
        <v>42413.691122685188</v>
      </c>
      <c r="T2442" s="12">
        <f t="shared" si="271"/>
        <v>42383.691122685188</v>
      </c>
      <c r="U2442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107.88</v>
      </c>
      <c r="P2443" s="8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4">
        <f t="shared" si="270"/>
        <v>42207.999305555553</v>
      </c>
      <c r="T2443" s="12">
        <f t="shared" si="271"/>
        <v>42186.917291666665</v>
      </c>
      <c r="U2443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125.94166666666666</v>
      </c>
      <c r="P2444" s="8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4">
        <f t="shared" si="270"/>
        <v>42082.416990740741</v>
      </c>
      <c r="T2444" s="12">
        <f t="shared" si="271"/>
        <v>42052.458657407406</v>
      </c>
      <c r="U2444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202.51495</v>
      </c>
      <c r="P2445" s="8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4">
        <f t="shared" si="270"/>
        <v>41866.416921296295</v>
      </c>
      <c r="T2445" s="12">
        <f t="shared" si="271"/>
        <v>41836.416921296295</v>
      </c>
      <c r="U2445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108.6</v>
      </c>
      <c r="P2446" s="8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4">
        <f t="shared" si="270"/>
        <v>42515.54619212963</v>
      </c>
      <c r="T2446" s="12">
        <f t="shared" si="271"/>
        <v>42485.54619212963</v>
      </c>
      <c r="U2446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172.8</v>
      </c>
      <c r="P2447" s="8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4">
        <f t="shared" si="270"/>
        <v>42272.981724537036</v>
      </c>
      <c r="T2447" s="12">
        <f t="shared" si="271"/>
        <v>42242.981724537036</v>
      </c>
      <c r="U2447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167.98</v>
      </c>
      <c r="P2448" s="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4">
        <f t="shared" si="270"/>
        <v>42700.436006944445</v>
      </c>
      <c r="T2448" s="12">
        <f t="shared" si="271"/>
        <v>42670.394340277773</v>
      </c>
      <c r="U2448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427.2</v>
      </c>
      <c r="P2449" s="8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4">
        <f t="shared" si="270"/>
        <v>42685.958333333336</v>
      </c>
      <c r="T2449" s="12">
        <f t="shared" si="271"/>
        <v>42654.26149305555</v>
      </c>
      <c r="U2449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107.5</v>
      </c>
      <c r="P2450" s="8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4">
        <f t="shared" si="270"/>
        <v>42613.025000000001</v>
      </c>
      <c r="T2450" s="12">
        <f t="shared" si="271"/>
        <v>42607.107789351845</v>
      </c>
      <c r="U2450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108</v>
      </c>
      <c r="P2451" s="8">
        <f t="shared" si="267"/>
        <v>90</v>
      </c>
      <c r="Q2451" t="str">
        <f t="shared" si="268"/>
        <v>food</v>
      </c>
      <c r="R2451" t="str">
        <f t="shared" si="269"/>
        <v>small batch</v>
      </c>
      <c r="S2451" s="14">
        <f t="shared" si="270"/>
        <v>41972.975868055553</v>
      </c>
      <c r="T2451" s="12">
        <f t="shared" si="271"/>
        <v>41942.934201388889</v>
      </c>
      <c r="U2451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101.53353333333334</v>
      </c>
      <c r="P2452" s="8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4">
        <f t="shared" si="270"/>
        <v>41939.924305555549</v>
      </c>
      <c r="T2452" s="12">
        <f t="shared" si="271"/>
        <v>41901.864074074074</v>
      </c>
      <c r="U2452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115.45</v>
      </c>
      <c r="P2453" s="8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4">
        <f t="shared" si="270"/>
        <v>42799.700115740743</v>
      </c>
      <c r="T2453" s="12">
        <f t="shared" si="271"/>
        <v>42779.700115740743</v>
      </c>
      <c r="U2453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133.5</v>
      </c>
      <c r="P2454" s="8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4">
        <f t="shared" si="270"/>
        <v>42367.749999999993</v>
      </c>
      <c r="T2454" s="12">
        <f t="shared" si="271"/>
        <v>42338.635416666664</v>
      </c>
      <c r="U2454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154.69999999999999</v>
      </c>
      <c r="P2455" s="8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4">
        <f t="shared" si="270"/>
        <v>42768.483900462961</v>
      </c>
      <c r="T2455" s="12">
        <f t="shared" si="271"/>
        <v>42738.483900462961</v>
      </c>
      <c r="U2455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100.84571428571428</v>
      </c>
      <c r="P2456" s="8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4">
        <f t="shared" si="270"/>
        <v>42804.993148148147</v>
      </c>
      <c r="T2456" s="12">
        <f t="shared" si="271"/>
        <v>42769.993148148147</v>
      </c>
      <c r="U2456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182</v>
      </c>
      <c r="P2457" s="8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4">
        <f t="shared" si="270"/>
        <v>42480.573495370372</v>
      </c>
      <c r="T2457" s="12">
        <f t="shared" si="271"/>
        <v>42452.573495370372</v>
      </c>
      <c r="U2457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180.86666666666667</v>
      </c>
      <c r="P2458" s="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4">
        <f t="shared" si="270"/>
        <v>42791.752766203703</v>
      </c>
      <c r="T2458" s="12">
        <f t="shared" si="271"/>
        <v>42761.752766203703</v>
      </c>
      <c r="U2458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102.30434782608695</v>
      </c>
      <c r="P2459" s="8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4">
        <f t="shared" si="270"/>
        <v>42453.352500000001</v>
      </c>
      <c r="T2459" s="12">
        <f t="shared" si="271"/>
        <v>42423.394166666665</v>
      </c>
      <c r="U2459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110.18</v>
      </c>
      <c r="P2460" s="8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4">
        <f t="shared" si="270"/>
        <v>42530.583333333336</v>
      </c>
      <c r="T2460" s="12">
        <f t="shared" si="271"/>
        <v>42495.663402777776</v>
      </c>
      <c r="U2460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102.25</v>
      </c>
      <c r="P2461" s="8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4">
        <f t="shared" si="270"/>
        <v>42452.387557870366</v>
      </c>
      <c r="T2461" s="12">
        <f t="shared" si="271"/>
        <v>42407.429224537038</v>
      </c>
      <c r="U2461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100.78823529411764</v>
      </c>
      <c r="P2462" s="8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4">
        <f t="shared" si="270"/>
        <v>42737.970138888886</v>
      </c>
      <c r="T2462" s="12">
        <f t="shared" si="271"/>
        <v>42703.978784722225</v>
      </c>
      <c r="U2462">
        <f t="shared" si="272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103.8</v>
      </c>
      <c r="P2463" s="8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4">
        <f t="shared" si="270"/>
        <v>40816.916666666664</v>
      </c>
      <c r="T2463" s="12">
        <f t="shared" si="271"/>
        <v>40783.804363425923</v>
      </c>
      <c r="U2463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110.70833333333333</v>
      </c>
      <c r="P2464" s="8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4">
        <f t="shared" si="270"/>
        <v>41108.977962962963</v>
      </c>
      <c r="T2464" s="12">
        <f t="shared" si="271"/>
        <v>41088.977962962963</v>
      </c>
      <c r="U2464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116.25</v>
      </c>
      <c r="P2465" s="8">
        <f t="shared" si="267"/>
        <v>31</v>
      </c>
      <c r="Q2465" t="str">
        <f t="shared" si="268"/>
        <v>music</v>
      </c>
      <c r="R2465" t="str">
        <f t="shared" si="269"/>
        <v>indie rock</v>
      </c>
      <c r="S2465" s="14">
        <f t="shared" si="270"/>
        <v>41380.583333333328</v>
      </c>
      <c r="T2465" s="12">
        <f t="shared" si="271"/>
        <v>41340.903067129628</v>
      </c>
      <c r="U2465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111.1</v>
      </c>
      <c r="P2466" s="8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4">
        <f t="shared" si="270"/>
        <v>42277.603472222218</v>
      </c>
      <c r="T2466" s="12">
        <f t="shared" si="271"/>
        <v>42248.692094907405</v>
      </c>
      <c r="U2466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180.14285714285714</v>
      </c>
      <c r="P2467" s="8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4">
        <f t="shared" si="270"/>
        <v>41175.510972222219</v>
      </c>
      <c r="T2467" s="12">
        <f t="shared" si="271"/>
        <v>41145.510972222219</v>
      </c>
      <c r="U2467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100</v>
      </c>
      <c r="P2468" s="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4">
        <f t="shared" si="270"/>
        <v>41402.894131944442</v>
      </c>
      <c r="T2468" s="12">
        <f t="shared" si="271"/>
        <v>41372.894131944442</v>
      </c>
      <c r="U2468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118.5</v>
      </c>
      <c r="P2469" s="8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4">
        <f t="shared" si="270"/>
        <v>41039.5</v>
      </c>
      <c r="T2469" s="12">
        <f t="shared" si="271"/>
        <v>41025.665868055556</v>
      </c>
      <c r="U2469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107.217</v>
      </c>
      <c r="P2470" s="8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4">
        <f t="shared" si="270"/>
        <v>41210</v>
      </c>
      <c r="T2470" s="12">
        <f t="shared" si="271"/>
        <v>41173.945844907408</v>
      </c>
      <c r="U2470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113.66666666666667</v>
      </c>
      <c r="P2471" s="8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4">
        <f t="shared" si="270"/>
        <v>40582.221400462957</v>
      </c>
      <c r="T2471" s="12">
        <f t="shared" si="271"/>
        <v>40557.221400462957</v>
      </c>
      <c r="U2471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103.16400000000002</v>
      </c>
      <c r="P2472" s="8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4">
        <f t="shared" si="270"/>
        <v>41052.866377314815</v>
      </c>
      <c r="T2472" s="12">
        <f t="shared" si="271"/>
        <v>41022.866377314815</v>
      </c>
      <c r="U2472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128</v>
      </c>
      <c r="P2473" s="8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4">
        <f t="shared" si="270"/>
        <v>40933.784629629627</v>
      </c>
      <c r="T2473" s="12">
        <f t="shared" si="271"/>
        <v>40893.784629629627</v>
      </c>
      <c r="U2473">
        <f t="shared" si="272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135.76026666666667</v>
      </c>
      <c r="P2474" s="8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4">
        <f t="shared" si="270"/>
        <v>40424.835416666661</v>
      </c>
      <c r="T2474" s="12">
        <f t="shared" si="271"/>
        <v>40353.907175925924</v>
      </c>
      <c r="U2474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100</v>
      </c>
      <c r="P2475" s="8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4">
        <f t="shared" si="270"/>
        <v>41223.581817129627</v>
      </c>
      <c r="T2475" s="12">
        <f t="shared" si="271"/>
        <v>41193.540150462963</v>
      </c>
      <c r="U2475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100.00360000000001</v>
      </c>
      <c r="P2476" s="8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4">
        <f t="shared" si="270"/>
        <v>40461.80296296296</v>
      </c>
      <c r="T2476" s="12">
        <f t="shared" si="271"/>
        <v>40416.80296296296</v>
      </c>
      <c r="U2476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104.72</v>
      </c>
      <c r="P2477" s="8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4">
        <f t="shared" si="270"/>
        <v>40369.708333333328</v>
      </c>
      <c r="T2477" s="12">
        <f t="shared" si="271"/>
        <v>40310.079340277771</v>
      </c>
      <c r="U2477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105.02249999999999</v>
      </c>
      <c r="P2478" s="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4">
        <f t="shared" si="270"/>
        <v>41946.161689814813</v>
      </c>
      <c r="T2478" s="12">
        <f t="shared" si="271"/>
        <v>41913.120023148142</v>
      </c>
      <c r="U2478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171.33333333333334</v>
      </c>
      <c r="P2479" s="8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4">
        <f t="shared" si="270"/>
        <v>41133.483159722222</v>
      </c>
      <c r="T2479" s="12">
        <f t="shared" si="271"/>
        <v>41088.483159722222</v>
      </c>
      <c r="U2479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127.5</v>
      </c>
      <c r="P2480" s="8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4">
        <f t="shared" si="270"/>
        <v>41287.742048611108</v>
      </c>
      <c r="T2480" s="12">
        <f t="shared" si="271"/>
        <v>41257.742048611108</v>
      </c>
      <c r="U2480">
        <f t="shared" si="272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133.44333333333333</v>
      </c>
      <c r="P2481" s="8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4">
        <f t="shared" si="270"/>
        <v>41117.875</v>
      </c>
      <c r="T2481" s="12">
        <f t="shared" si="271"/>
        <v>41107.518449074072</v>
      </c>
      <c r="U2481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100</v>
      </c>
      <c r="P2482" s="8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4">
        <f t="shared" si="270"/>
        <v>42287.727824074071</v>
      </c>
      <c r="T2482" s="12">
        <f t="shared" si="271"/>
        <v>42227.727824074071</v>
      </c>
      <c r="U2482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112.91099999999999</v>
      </c>
      <c r="P2483" s="8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4">
        <f t="shared" si="270"/>
        <v>41029.437592592592</v>
      </c>
      <c r="T2483" s="12">
        <f t="shared" si="271"/>
        <v>40999.437592592592</v>
      </c>
      <c r="U2483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100.1</v>
      </c>
      <c r="P2484" s="8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4">
        <f t="shared" si="270"/>
        <v>40756.573877314811</v>
      </c>
      <c r="T2484" s="12">
        <f t="shared" si="271"/>
        <v>40711.573877314811</v>
      </c>
      <c r="U2484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113.72727272727273</v>
      </c>
      <c r="P2485" s="8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4">
        <f t="shared" si="270"/>
        <v>41030.500034722216</v>
      </c>
      <c r="T2485" s="12">
        <f t="shared" si="271"/>
        <v>40970.541701388887</v>
      </c>
      <c r="U2485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119.31742857142855</v>
      </c>
      <c r="P2486" s="8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4">
        <f t="shared" si="270"/>
        <v>40801.708368055552</v>
      </c>
      <c r="T2486" s="12">
        <f t="shared" si="271"/>
        <v>40771.708368055552</v>
      </c>
      <c r="U2486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103.25</v>
      </c>
      <c r="P2487" s="8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4">
        <f t="shared" si="270"/>
        <v>40828.790266203701</v>
      </c>
      <c r="T2487" s="12">
        <f t="shared" si="271"/>
        <v>40793.790266203701</v>
      </c>
      <c r="U2487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265.66666666666669</v>
      </c>
      <c r="P2488" s="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4">
        <f t="shared" si="270"/>
        <v>41021.499722222223</v>
      </c>
      <c r="T2488" s="12">
        <f t="shared" si="271"/>
        <v>40991.499722222223</v>
      </c>
      <c r="U2488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100.05066666666667</v>
      </c>
      <c r="P2489" s="8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4">
        <f t="shared" si="270"/>
        <v>41055.874965277777</v>
      </c>
      <c r="T2489" s="12">
        <f t="shared" si="271"/>
        <v>41025.874965277777</v>
      </c>
      <c r="U2489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106.7</v>
      </c>
      <c r="P2490" s="8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4">
        <f t="shared" si="270"/>
        <v>40863.466527777775</v>
      </c>
      <c r="T2490" s="12">
        <f t="shared" si="271"/>
        <v>40833.424861111111</v>
      </c>
      <c r="U2490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133.67142857142858</v>
      </c>
      <c r="P2491" s="8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4">
        <f t="shared" si="270"/>
        <v>41403.481932870367</v>
      </c>
      <c r="T2491" s="12">
        <f t="shared" si="271"/>
        <v>41373.481932870367</v>
      </c>
      <c r="U2491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121.4</v>
      </c>
      <c r="P2492" s="8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4">
        <f t="shared" si="270"/>
        <v>41083.01939814815</v>
      </c>
      <c r="T2492" s="12">
        <f t="shared" si="271"/>
        <v>41023.01939814815</v>
      </c>
      <c r="U2492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103.2</v>
      </c>
      <c r="P2493" s="8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4">
        <f t="shared" si="270"/>
        <v>40558.868750000001</v>
      </c>
      <c r="T2493" s="12">
        <f t="shared" si="271"/>
        <v>40542.630949074075</v>
      </c>
      <c r="U2493">
        <f t="shared" si="272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125</v>
      </c>
      <c r="P2494" s="8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4">
        <f t="shared" si="270"/>
        <v>41076.207638888889</v>
      </c>
      <c r="T2494" s="12">
        <f t="shared" si="271"/>
        <v>41024.777638888889</v>
      </c>
      <c r="U2494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128.69999999999999</v>
      </c>
      <c r="P2495" s="8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4">
        <f t="shared" si="270"/>
        <v>41392.959953703699</v>
      </c>
      <c r="T2495" s="12">
        <f t="shared" si="271"/>
        <v>41347.959953703699</v>
      </c>
      <c r="U2495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101.00533333333334</v>
      </c>
      <c r="P2496" s="8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4">
        <f t="shared" si="270"/>
        <v>41052.436851851853</v>
      </c>
      <c r="T2496" s="12">
        <f t="shared" si="271"/>
        <v>41022.436851851853</v>
      </c>
      <c r="U2496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127.53666666666666</v>
      </c>
      <c r="P2497" s="8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4">
        <f t="shared" si="270"/>
        <v>41066.738136574073</v>
      </c>
      <c r="T2497" s="12">
        <f t="shared" si="271"/>
        <v>41036.738136574073</v>
      </c>
      <c r="U2497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66"/>
        <v>100</v>
      </c>
      <c r="P2498" s="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4">
        <f t="shared" si="270"/>
        <v>41362.746435185181</v>
      </c>
      <c r="T2498" s="12">
        <f t="shared" si="271"/>
        <v>41327.788101851846</v>
      </c>
      <c r="U2498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73">E2499*100/D2499</f>
        <v>112.77149999999999</v>
      </c>
      <c r="P2499" s="8">
        <f t="shared" ref="P2499:P2562" si="274">E2499/L2499</f>
        <v>80.551071428571419</v>
      </c>
      <c r="Q2499" t="str">
        <f t="shared" ref="Q2499:Q2562" si="275">MID(N2499,1,FIND("/",N2499) - 1)</f>
        <v>music</v>
      </c>
      <c r="R2499" t="str">
        <f t="shared" ref="R2499:R2562" si="276">MID(N2499,FIND("/",N2499)+1,LEN(N2499) -FIND("/",N2499))</f>
        <v>indie rock</v>
      </c>
      <c r="S2499" s="14">
        <f t="shared" ref="S2499:S2562" si="277">(I2499/86400)+25569+(-5/24)</f>
        <v>40760.670578703699</v>
      </c>
      <c r="T2499" s="12">
        <f t="shared" ref="T2499:T2562" si="278">(J2499/86400)+25569+(-5/24)</f>
        <v>40730.670578703699</v>
      </c>
      <c r="U2499">
        <f t="shared" ref="U2499:U2562" si="27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105.6</v>
      </c>
      <c r="P2500" s="8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4">
        <f t="shared" si="277"/>
        <v>42031.759108796294</v>
      </c>
      <c r="T2500" s="12">
        <f t="shared" si="278"/>
        <v>42017.759108796294</v>
      </c>
      <c r="U2500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202.625</v>
      </c>
      <c r="P2501" s="8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4">
        <f t="shared" si="277"/>
        <v>41274.541666666664</v>
      </c>
      <c r="T2501" s="12">
        <f t="shared" si="278"/>
        <v>41226.440243055556</v>
      </c>
      <c r="U2501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113.33333333333333</v>
      </c>
      <c r="P2502" s="8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4">
        <f t="shared" si="277"/>
        <v>41083.564525462956</v>
      </c>
      <c r="T2502" s="12">
        <f t="shared" si="278"/>
        <v>41053.564525462956</v>
      </c>
      <c r="U2502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2.5545454545454547</v>
      </c>
      <c r="P2503" s="8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4">
        <f t="shared" si="277"/>
        <v>42274.568333333336</v>
      </c>
      <c r="T2503" s="12">
        <f t="shared" si="278"/>
        <v>42244.568333333336</v>
      </c>
      <c r="U2503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7.8181818181818186E-2</v>
      </c>
      <c r="P2504" s="8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4">
        <f t="shared" si="277"/>
        <v>41903.617106481477</v>
      </c>
      <c r="T2504" s="12">
        <f t="shared" si="278"/>
        <v>41858.617106481477</v>
      </c>
      <c r="U2504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 s="8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4">
        <f t="shared" si="277"/>
        <v>42528.67083333333</v>
      </c>
      <c r="T2505" s="12">
        <f t="shared" si="278"/>
        <v>42498.691064814811</v>
      </c>
      <c r="U2505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 s="8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4">
        <f t="shared" si="277"/>
        <v>41957.848773148151</v>
      </c>
      <c r="T2506" s="12">
        <f t="shared" si="278"/>
        <v>41927.807106481479</v>
      </c>
      <c r="U2506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 s="8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4">
        <f t="shared" si="277"/>
        <v>42076.80574074074</v>
      </c>
      <c r="T2507" s="12">
        <f t="shared" si="278"/>
        <v>42046.847407407404</v>
      </c>
      <c r="U2507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0.6</v>
      </c>
      <c r="P2508" s="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4">
        <f t="shared" si="277"/>
        <v>42280.666666666664</v>
      </c>
      <c r="T2508" s="12">
        <f t="shared" si="278"/>
        <v>42258.088761574072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 s="8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4">
        <f t="shared" si="277"/>
        <v>42134.864629629628</v>
      </c>
      <c r="T2509" s="12">
        <f t="shared" si="278"/>
        <v>42104.864629629628</v>
      </c>
      <c r="U2509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 s="8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4">
        <f t="shared" si="277"/>
        <v>41865.743449074071</v>
      </c>
      <c r="T2510" s="12">
        <f t="shared" si="278"/>
        <v>41835.743449074071</v>
      </c>
      <c r="U2510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1.0526315789473684</v>
      </c>
      <c r="P2511" s="8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4">
        <f t="shared" si="277"/>
        <v>42114.559594907405</v>
      </c>
      <c r="T2511" s="12">
        <f t="shared" si="278"/>
        <v>42058.601261574069</v>
      </c>
      <c r="U2511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0.15</v>
      </c>
      <c r="P2512" s="8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4">
        <f t="shared" si="277"/>
        <v>42138.789027777777</v>
      </c>
      <c r="T2512" s="12">
        <f t="shared" si="278"/>
        <v>42078.789027777777</v>
      </c>
      <c r="U2512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 s="8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4">
        <f t="shared" si="277"/>
        <v>42401.238576388881</v>
      </c>
      <c r="T2513" s="12">
        <f t="shared" si="278"/>
        <v>42371.238576388881</v>
      </c>
      <c r="U2513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 s="8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4">
        <f t="shared" si="277"/>
        <v>41986.668530092589</v>
      </c>
      <c r="T2514" s="12">
        <f t="shared" si="278"/>
        <v>41971.668530092589</v>
      </c>
      <c r="U2514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 s="8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4">
        <f t="shared" si="277"/>
        <v>42791.798483796294</v>
      </c>
      <c r="T2515" s="12">
        <f t="shared" si="278"/>
        <v>42731.798483796294</v>
      </c>
      <c r="U2515">
        <f t="shared" si="27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1.75</v>
      </c>
      <c r="P2516" s="8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4">
        <f t="shared" si="277"/>
        <v>41871.181446759256</v>
      </c>
      <c r="T2516" s="12">
        <f t="shared" si="278"/>
        <v>41854.181446759256</v>
      </c>
      <c r="U2516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18.600000000000001</v>
      </c>
      <c r="P2517" s="8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4">
        <f t="shared" si="277"/>
        <v>42057.63140046296</v>
      </c>
      <c r="T2517" s="12">
        <f t="shared" si="278"/>
        <v>42027.63140046296</v>
      </c>
      <c r="U2517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 s="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4">
        <f t="shared" si="277"/>
        <v>41972.486712962964</v>
      </c>
      <c r="T2518" s="12">
        <f t="shared" si="278"/>
        <v>41942.445046296292</v>
      </c>
      <c r="U2518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9.8166666666666664</v>
      </c>
      <c r="P2519" s="8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4">
        <f t="shared" si="277"/>
        <v>42082.552430555552</v>
      </c>
      <c r="T2519" s="12">
        <f t="shared" si="278"/>
        <v>42052.594097222223</v>
      </c>
      <c r="U2519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 s="8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4">
        <f t="shared" si="277"/>
        <v>41956.51421296296</v>
      </c>
      <c r="T2520" s="12">
        <f t="shared" si="278"/>
        <v>41926.472546296296</v>
      </c>
      <c r="U2520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4.3333333333333335E-2</v>
      </c>
      <c r="P2521" s="8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4">
        <f t="shared" si="277"/>
        <v>41838.946805555555</v>
      </c>
      <c r="T2521" s="12">
        <f t="shared" si="278"/>
        <v>41808.946805555555</v>
      </c>
      <c r="U2521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 s="8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4">
        <f t="shared" si="277"/>
        <v>42658.597916666666</v>
      </c>
      <c r="T2522" s="12">
        <f t="shared" si="278"/>
        <v>42612.392187500001</v>
      </c>
      <c r="U2522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109.48792</v>
      </c>
      <c r="P2523" s="8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4">
        <f t="shared" si="277"/>
        <v>42290.75950231481</v>
      </c>
      <c r="T2523" s="12">
        <f t="shared" si="278"/>
        <v>42269.75950231481</v>
      </c>
      <c r="U2523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100</v>
      </c>
      <c r="P2524" s="8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4">
        <f t="shared" si="277"/>
        <v>42482.411111111105</v>
      </c>
      <c r="T2524" s="12">
        <f t="shared" si="278"/>
        <v>42460.365277777775</v>
      </c>
      <c r="U2524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156.44444444444446</v>
      </c>
      <c r="P2525" s="8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4">
        <f t="shared" si="277"/>
        <v>41960.808935185181</v>
      </c>
      <c r="T2525" s="12">
        <f t="shared" si="278"/>
        <v>41930.767268518517</v>
      </c>
      <c r="U2525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101.6</v>
      </c>
      <c r="P2526" s="8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4">
        <f t="shared" si="277"/>
        <v>41993.979166666664</v>
      </c>
      <c r="T2526" s="12">
        <f t="shared" si="278"/>
        <v>41961.599039351851</v>
      </c>
      <c r="U2526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100.325</v>
      </c>
      <c r="P2527" s="8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4">
        <f t="shared" si="277"/>
        <v>41088.636238425919</v>
      </c>
      <c r="T2527" s="12">
        <f t="shared" si="278"/>
        <v>41058.636238425919</v>
      </c>
      <c r="U2527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112.95</v>
      </c>
      <c r="P2528" s="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4">
        <f t="shared" si="277"/>
        <v>41980.999305555553</v>
      </c>
      <c r="T2528" s="12">
        <f t="shared" si="278"/>
        <v>41952.882800925923</v>
      </c>
      <c r="U2528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102.125</v>
      </c>
      <c r="P2529" s="8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4">
        <f t="shared" si="277"/>
        <v>41564.957638888889</v>
      </c>
      <c r="T2529" s="12">
        <f t="shared" si="278"/>
        <v>41546.542719907404</v>
      </c>
      <c r="U2529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107.24975000000001</v>
      </c>
      <c r="P2530" s="8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4">
        <f t="shared" si="277"/>
        <v>42236.249999999993</v>
      </c>
      <c r="T2530" s="12">
        <f t="shared" si="278"/>
        <v>42217.626192129632</v>
      </c>
      <c r="U2530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104.28333333333333</v>
      </c>
      <c r="P2531" s="8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4">
        <f t="shared" si="277"/>
        <v>40992.830729166664</v>
      </c>
      <c r="T2531" s="12">
        <f t="shared" si="278"/>
        <v>40947.872395833328</v>
      </c>
      <c r="U2531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100</v>
      </c>
      <c r="P2532" s="8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4">
        <f t="shared" si="277"/>
        <v>42113.993055555555</v>
      </c>
      <c r="T2532" s="12">
        <f t="shared" si="278"/>
        <v>42081.656307870369</v>
      </c>
      <c r="U2532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100.4</v>
      </c>
      <c r="P2533" s="8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4">
        <f t="shared" si="277"/>
        <v>42230.957638888889</v>
      </c>
      <c r="T2533" s="12">
        <f t="shared" si="278"/>
        <v>42208.471689814811</v>
      </c>
      <c r="U2533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126.125</v>
      </c>
      <c r="P2534" s="8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4">
        <f t="shared" si="277"/>
        <v>41137.640810185185</v>
      </c>
      <c r="T2534" s="12">
        <f t="shared" si="278"/>
        <v>41107.640810185185</v>
      </c>
      <c r="U2534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110.66666666666667</v>
      </c>
      <c r="P2535" s="8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4">
        <f t="shared" si="277"/>
        <v>41334.542453703703</v>
      </c>
      <c r="T2535" s="12">
        <f t="shared" si="278"/>
        <v>41304.542951388888</v>
      </c>
      <c r="U2535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105</v>
      </c>
      <c r="P2536" s="8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4">
        <f t="shared" si="277"/>
        <v>40179.041666666664</v>
      </c>
      <c r="T2536" s="12">
        <f t="shared" si="278"/>
        <v>40127.492037037031</v>
      </c>
      <c r="U2536">
        <f t="shared" si="27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103.77500000000001</v>
      </c>
      <c r="P2537" s="8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4">
        <f t="shared" si="277"/>
        <v>41974.624363425923</v>
      </c>
      <c r="T2537" s="12">
        <f t="shared" si="278"/>
        <v>41943.582696759258</v>
      </c>
      <c r="U2537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116</v>
      </c>
      <c r="P2538" s="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4">
        <f t="shared" si="277"/>
        <v>41484.89775462963</v>
      </c>
      <c r="T2538" s="12">
        <f t="shared" si="278"/>
        <v>41463.89775462963</v>
      </c>
      <c r="U2538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110</v>
      </c>
      <c r="P2539" s="8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4">
        <f t="shared" si="277"/>
        <v>40756.440451388888</v>
      </c>
      <c r="T2539" s="12">
        <f t="shared" si="278"/>
        <v>40696.440451388888</v>
      </c>
      <c r="U2539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113.01761111111109</v>
      </c>
      <c r="P2540" s="8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4">
        <f t="shared" si="277"/>
        <v>41328.999305555553</v>
      </c>
      <c r="T2540" s="12">
        <f t="shared" si="278"/>
        <v>41298.301631944443</v>
      </c>
      <c r="U2540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100.25</v>
      </c>
      <c r="P2541" s="8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4">
        <f t="shared" si="277"/>
        <v>42037.693888888891</v>
      </c>
      <c r="T2541" s="12">
        <f t="shared" si="278"/>
        <v>41977.693888888891</v>
      </c>
      <c r="U2541">
        <f t="shared" si="27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103.4</v>
      </c>
      <c r="P2542" s="8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4">
        <f t="shared" si="277"/>
        <v>40845.466678240737</v>
      </c>
      <c r="T2542" s="12">
        <f t="shared" si="278"/>
        <v>40785.466678240737</v>
      </c>
      <c r="U2542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107.02857142857142</v>
      </c>
      <c r="P2543" s="8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4">
        <f t="shared" si="277"/>
        <v>41543.240949074076</v>
      </c>
      <c r="T2543" s="12">
        <f t="shared" si="278"/>
        <v>41483.240949074076</v>
      </c>
      <c r="U2543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103.57142857142857</v>
      </c>
      <c r="P2544" s="8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4">
        <f t="shared" si="277"/>
        <v>41547.957638888889</v>
      </c>
      <c r="T2544" s="12">
        <f t="shared" si="278"/>
        <v>41509.218252314815</v>
      </c>
      <c r="U2544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156.4</v>
      </c>
      <c r="P2545" s="8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4">
        <f t="shared" si="277"/>
        <v>40544.916666666664</v>
      </c>
      <c r="T2545" s="12">
        <f t="shared" si="278"/>
        <v>40513.899282407401</v>
      </c>
      <c r="U2545">
        <f t="shared" si="27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100.82</v>
      </c>
      <c r="P2546" s="8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4">
        <f t="shared" si="277"/>
        <v>41098.3121412037</v>
      </c>
      <c r="T2546" s="12">
        <f t="shared" si="278"/>
        <v>41068.3121412037</v>
      </c>
      <c r="U2546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195.3</v>
      </c>
      <c r="P2547" s="8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4">
        <f t="shared" si="277"/>
        <v>42061.812499999993</v>
      </c>
      <c r="T2547" s="12">
        <f t="shared" si="278"/>
        <v>42026.929837962962</v>
      </c>
      <c r="U2547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111.71428571428571</v>
      </c>
      <c r="P2548" s="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4">
        <f t="shared" si="277"/>
        <v>41552</v>
      </c>
      <c r="T2548" s="12">
        <f t="shared" si="278"/>
        <v>41524.650219907409</v>
      </c>
      <c r="U2548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119.85454545454546</v>
      </c>
      <c r="P2549" s="8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4">
        <f t="shared" si="277"/>
        <v>41003.523182870369</v>
      </c>
      <c r="T2549" s="12">
        <f t="shared" si="278"/>
        <v>40973.564849537033</v>
      </c>
      <c r="U2549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101.85</v>
      </c>
      <c r="P2550" s="8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4">
        <f t="shared" si="277"/>
        <v>42642.977083333331</v>
      </c>
      <c r="T2550" s="12">
        <f t="shared" si="278"/>
        <v>42618.417094907403</v>
      </c>
      <c r="U2550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102.80254777070064</v>
      </c>
      <c r="P2551" s="8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4">
        <f t="shared" si="277"/>
        <v>41425.5</v>
      </c>
      <c r="T2551" s="12">
        <f t="shared" si="278"/>
        <v>41390.549421296295</v>
      </c>
      <c r="U2551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100.84615384615384</v>
      </c>
      <c r="P2552" s="8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4">
        <f t="shared" si="277"/>
        <v>42284.957638888889</v>
      </c>
      <c r="T2552" s="12">
        <f t="shared" si="278"/>
        <v>42228.425995370366</v>
      </c>
      <c r="U2552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102.73469387755102</v>
      </c>
      <c r="P2553" s="8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4">
        <f t="shared" si="277"/>
        <v>40989.658333333333</v>
      </c>
      <c r="T2553" s="12">
        <f t="shared" si="278"/>
        <v>40961.043807870366</v>
      </c>
      <c r="U2553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106.5</v>
      </c>
      <c r="P2554" s="8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4">
        <f t="shared" si="277"/>
        <v>42799.601631944439</v>
      </c>
      <c r="T2554" s="12">
        <f t="shared" si="278"/>
        <v>42769.601631944439</v>
      </c>
      <c r="U2554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155.53333333333333</v>
      </c>
      <c r="P2555" s="8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4">
        <f t="shared" si="277"/>
        <v>41172.990821759253</v>
      </c>
      <c r="T2555" s="12">
        <f t="shared" si="278"/>
        <v>41112.990821759253</v>
      </c>
      <c r="U2555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122.8</v>
      </c>
      <c r="P2556" s="8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4">
        <f t="shared" si="277"/>
        <v>42155.957638888889</v>
      </c>
      <c r="T2556" s="12">
        <f t="shared" si="278"/>
        <v>42124.869942129626</v>
      </c>
      <c r="U2556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107.35</v>
      </c>
      <c r="P2557" s="8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4">
        <f t="shared" si="277"/>
        <v>41057.44667824074</v>
      </c>
      <c r="T2557" s="12">
        <f t="shared" si="278"/>
        <v>41026.44667824074</v>
      </c>
      <c r="U2557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105.50335570469798</v>
      </c>
      <c r="P2558" s="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4">
        <f t="shared" si="277"/>
        <v>41267.783067129625</v>
      </c>
      <c r="T2558" s="12">
        <f t="shared" si="278"/>
        <v>41222.783067129625</v>
      </c>
      <c r="U2558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118.44444444444444</v>
      </c>
      <c r="P2559" s="8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4">
        <f t="shared" si="277"/>
        <v>41774.536874999998</v>
      </c>
      <c r="T2559" s="12">
        <f t="shared" si="278"/>
        <v>41744.536874999998</v>
      </c>
      <c r="U2559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108.88</v>
      </c>
      <c r="P2560" s="8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4">
        <f t="shared" si="277"/>
        <v>42125.374305555553</v>
      </c>
      <c r="T2560" s="12">
        <f t="shared" si="278"/>
        <v>42093.651689814811</v>
      </c>
      <c r="U2560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111.25</v>
      </c>
      <c r="P2561" s="8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4">
        <f t="shared" si="277"/>
        <v>40862.609027777777</v>
      </c>
      <c r="T2561" s="12">
        <f t="shared" si="278"/>
        <v>40829.665324074071</v>
      </c>
      <c r="U2561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73"/>
        <v>100.1</v>
      </c>
      <c r="P2562" s="8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4">
        <f t="shared" si="277"/>
        <v>42069.742754629631</v>
      </c>
      <c r="T2562" s="12">
        <f t="shared" si="278"/>
        <v>42039.742754629631</v>
      </c>
      <c r="U2562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80">E2563*100/D2563</f>
        <v>0</v>
      </c>
      <c r="P2563" s="8" t="e">
        <f t="shared" ref="P2563:P2626" si="281">E2563/L2563</f>
        <v>#DIV/0!</v>
      </c>
      <c r="Q2563" t="str">
        <f t="shared" ref="Q2563:Q2626" si="282">MID(N2563,1,FIND("/",N2563) - 1)</f>
        <v>food</v>
      </c>
      <c r="R2563" t="str">
        <f t="shared" ref="R2563:R2626" si="283">MID(N2563,FIND("/",N2563)+1,LEN(N2563) -FIND("/",N2563))</f>
        <v>food trucks</v>
      </c>
      <c r="S2563" s="14">
        <f t="shared" ref="S2563:S2626" si="284">(I2563/86400)+25569+(-5/24)</f>
        <v>42290.320474537039</v>
      </c>
      <c r="T2563" s="12">
        <f t="shared" ref="T2563:T2626" si="285">(J2563/86400)+25569+(-5/24)</f>
        <v>42260.320474537039</v>
      </c>
      <c r="U2563">
        <f t="shared" ref="U2563:U2626" si="286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0.75</v>
      </c>
      <c r="P2564" s="8">
        <f t="shared" si="281"/>
        <v>25</v>
      </c>
      <c r="Q2564" t="str">
        <f t="shared" si="282"/>
        <v>food</v>
      </c>
      <c r="R2564" t="str">
        <f t="shared" si="283"/>
        <v>food trucks</v>
      </c>
      <c r="S2564" s="14">
        <f t="shared" si="284"/>
        <v>42654.316423611112</v>
      </c>
      <c r="T2564" s="12">
        <f t="shared" si="285"/>
        <v>42594.316423611112</v>
      </c>
      <c r="U2564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 s="8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4">
        <f t="shared" si="284"/>
        <v>42214.931145833332</v>
      </c>
      <c r="T2565" s="12">
        <f t="shared" si="285"/>
        <v>42154.931145833332</v>
      </c>
      <c r="U2565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 s="8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4">
        <f t="shared" si="284"/>
        <v>41851.83216435185</v>
      </c>
      <c r="T2566" s="12">
        <f t="shared" si="285"/>
        <v>41821.83216435185</v>
      </c>
      <c r="U2566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1</v>
      </c>
      <c r="P2567" s="8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4">
        <f t="shared" si="284"/>
        <v>42499.659722222219</v>
      </c>
      <c r="T2567" s="12">
        <f t="shared" si="285"/>
        <v>42440.442002314812</v>
      </c>
      <c r="U2567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 s="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4">
        <f t="shared" si="284"/>
        <v>41872.772546296292</v>
      </c>
      <c r="T2568" s="12">
        <f t="shared" si="285"/>
        <v>41842.772546296292</v>
      </c>
      <c r="U2568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0.26666666666666666</v>
      </c>
      <c r="P2569" s="8">
        <f t="shared" si="281"/>
        <v>60</v>
      </c>
      <c r="Q2569" t="str">
        <f t="shared" si="282"/>
        <v>food</v>
      </c>
      <c r="R2569" t="str">
        <f t="shared" si="283"/>
        <v>food trucks</v>
      </c>
      <c r="S2569" s="14">
        <f t="shared" si="284"/>
        <v>42117.670578703699</v>
      </c>
      <c r="T2569" s="12">
        <f t="shared" si="285"/>
        <v>42087.670578703699</v>
      </c>
      <c r="U2569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0.5</v>
      </c>
      <c r="P2570" s="8">
        <f t="shared" si="281"/>
        <v>50</v>
      </c>
      <c r="Q2570" t="str">
        <f t="shared" si="282"/>
        <v>food</v>
      </c>
      <c r="R2570" t="str">
        <f t="shared" si="283"/>
        <v>food trucks</v>
      </c>
      <c r="S2570" s="14">
        <f t="shared" si="284"/>
        <v>42614.45826388889</v>
      </c>
      <c r="T2570" s="12">
        <f t="shared" si="285"/>
        <v>42584.45826388889</v>
      </c>
      <c r="U2570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2.2307692307692308</v>
      </c>
      <c r="P2571" s="8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4">
        <f t="shared" si="284"/>
        <v>42263.897129629629</v>
      </c>
      <c r="T2571" s="12">
        <f t="shared" si="285"/>
        <v>42233.897129629629</v>
      </c>
      <c r="U2571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0.84285714285714286</v>
      </c>
      <c r="P2572" s="8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4">
        <f t="shared" si="284"/>
        <v>42774.694849537038</v>
      </c>
      <c r="T2572" s="12">
        <f t="shared" si="285"/>
        <v>42744.694849537038</v>
      </c>
      <c r="U2572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0.25</v>
      </c>
      <c r="P2573" s="8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4">
        <f t="shared" si="284"/>
        <v>42509.133344907408</v>
      </c>
      <c r="T2573" s="12">
        <f t="shared" si="285"/>
        <v>42449.133344907408</v>
      </c>
      <c r="U2573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 s="8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4">
        <f t="shared" si="284"/>
        <v>42106.911076388882</v>
      </c>
      <c r="T2574" s="12">
        <f t="shared" si="285"/>
        <v>42076.911076388882</v>
      </c>
      <c r="U2574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 s="8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4">
        <f t="shared" si="284"/>
        <v>41874.383668981478</v>
      </c>
      <c r="T2575" s="12">
        <f t="shared" si="285"/>
        <v>41829.383668981478</v>
      </c>
      <c r="U2575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 s="8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4">
        <f t="shared" si="284"/>
        <v>42508.617418981477</v>
      </c>
      <c r="T2576" s="12">
        <f t="shared" si="285"/>
        <v>42487.617418981477</v>
      </c>
      <c r="U2576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 s="8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4">
        <f t="shared" si="284"/>
        <v>42015.900393518517</v>
      </c>
      <c r="T2577" s="12">
        <f t="shared" si="285"/>
        <v>41985.900393518517</v>
      </c>
      <c r="U2577">
        <f t="shared" si="286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 s="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4">
        <f t="shared" si="284"/>
        <v>42104.759803240733</v>
      </c>
      <c r="T2578" s="12">
        <f t="shared" si="285"/>
        <v>42059.801469907405</v>
      </c>
      <c r="U2578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 s="8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4">
        <f t="shared" si="284"/>
        <v>41855.612233796295</v>
      </c>
      <c r="T2579" s="12">
        <f t="shared" si="285"/>
        <v>41830.612233796295</v>
      </c>
      <c r="U2579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 s="8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4">
        <f t="shared" si="284"/>
        <v>42286.499999999993</v>
      </c>
      <c r="T2580" s="12">
        <f t="shared" si="285"/>
        <v>42237.814571759256</v>
      </c>
      <c r="U2580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0.13850000000000001</v>
      </c>
      <c r="P2581" s="8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4">
        <f t="shared" si="284"/>
        <v>41897.621562499997</v>
      </c>
      <c r="T2581" s="12">
        <f t="shared" si="285"/>
        <v>41837.621562499997</v>
      </c>
      <c r="U2581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0.6</v>
      </c>
      <c r="P2582" s="8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4">
        <f t="shared" si="284"/>
        <v>42139.916666666664</v>
      </c>
      <c r="T2582" s="12">
        <f t="shared" si="285"/>
        <v>42110.118090277778</v>
      </c>
      <c r="U2582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10.6</v>
      </c>
      <c r="P2583" s="8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4">
        <f t="shared" si="284"/>
        <v>42324.461782407401</v>
      </c>
      <c r="T2583" s="12">
        <f t="shared" si="285"/>
        <v>42294.420115740737</v>
      </c>
      <c r="U2583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1.1111111111111111E-3</v>
      </c>
      <c r="P2584" s="8">
        <f t="shared" si="281"/>
        <v>1</v>
      </c>
      <c r="Q2584" t="str">
        <f t="shared" si="282"/>
        <v>food</v>
      </c>
      <c r="R2584" t="str">
        <f t="shared" si="283"/>
        <v>food trucks</v>
      </c>
      <c r="S2584" s="14">
        <f t="shared" si="284"/>
        <v>42672.780486111107</v>
      </c>
      <c r="T2584" s="12">
        <f t="shared" si="285"/>
        <v>42642.780486111107</v>
      </c>
      <c r="U2584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0.5</v>
      </c>
      <c r="P2585" s="8">
        <f t="shared" si="281"/>
        <v>1</v>
      </c>
      <c r="Q2585" t="str">
        <f t="shared" si="282"/>
        <v>food</v>
      </c>
      <c r="R2585" t="str">
        <f t="shared" si="283"/>
        <v>food trucks</v>
      </c>
      <c r="S2585" s="14">
        <f t="shared" si="284"/>
        <v>42079.519444444442</v>
      </c>
      <c r="T2585" s="12">
        <f t="shared" si="285"/>
        <v>42019.561111111114</v>
      </c>
      <c r="U2585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 s="8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4">
        <f t="shared" si="284"/>
        <v>42169.964918981474</v>
      </c>
      <c r="T2586" s="12">
        <f t="shared" si="285"/>
        <v>42139.964918981474</v>
      </c>
      <c r="U2586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0.16666666666666666</v>
      </c>
      <c r="P2587" s="8">
        <f t="shared" si="281"/>
        <v>50</v>
      </c>
      <c r="Q2587" t="str">
        <f t="shared" si="282"/>
        <v>food</v>
      </c>
      <c r="R2587" t="str">
        <f t="shared" si="283"/>
        <v>food trucks</v>
      </c>
      <c r="S2587" s="14">
        <f t="shared" si="284"/>
        <v>41825.754999999997</v>
      </c>
      <c r="T2587" s="12">
        <f t="shared" si="285"/>
        <v>41795.754999999997</v>
      </c>
      <c r="U2587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0.16666666666666666</v>
      </c>
      <c r="P2588" s="8">
        <f t="shared" si="281"/>
        <v>5</v>
      </c>
      <c r="Q2588" t="str">
        <f t="shared" si="282"/>
        <v>food</v>
      </c>
      <c r="R2588" t="str">
        <f t="shared" si="283"/>
        <v>food trucks</v>
      </c>
      <c r="S2588" s="14">
        <f t="shared" si="284"/>
        <v>42363.121944444443</v>
      </c>
      <c r="T2588" s="12">
        <f t="shared" si="285"/>
        <v>42333.121944444443</v>
      </c>
      <c r="U2588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2.4340000000000002</v>
      </c>
      <c r="P2589" s="8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4">
        <f t="shared" si="284"/>
        <v>42368.467048611106</v>
      </c>
      <c r="T2589" s="12">
        <f t="shared" si="285"/>
        <v>42338.467048611106</v>
      </c>
      <c r="U2589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3.8833333333333333</v>
      </c>
      <c r="P2590" s="8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4">
        <f t="shared" si="284"/>
        <v>42094.343055555553</v>
      </c>
      <c r="T2590" s="12">
        <f t="shared" si="285"/>
        <v>42042.467893518515</v>
      </c>
      <c r="U2590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0.01</v>
      </c>
      <c r="P2591" s="8">
        <f t="shared" si="281"/>
        <v>5</v>
      </c>
      <c r="Q2591" t="str">
        <f t="shared" si="282"/>
        <v>food</v>
      </c>
      <c r="R2591" t="str">
        <f t="shared" si="283"/>
        <v>food trucks</v>
      </c>
      <c r="S2591" s="14">
        <f t="shared" si="284"/>
        <v>42452.286192129628</v>
      </c>
      <c r="T2591" s="12">
        <f t="shared" si="285"/>
        <v>42422.327858796292</v>
      </c>
      <c r="U2591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 s="8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4">
        <f t="shared" si="284"/>
        <v>42395.380752314813</v>
      </c>
      <c r="T2592" s="12">
        <f t="shared" si="285"/>
        <v>42388.380752314813</v>
      </c>
      <c r="U2592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1.7333333333333334</v>
      </c>
      <c r="P2593" s="8">
        <f t="shared" si="281"/>
        <v>13</v>
      </c>
      <c r="Q2593" t="str">
        <f t="shared" si="282"/>
        <v>food</v>
      </c>
      <c r="R2593" t="str">
        <f t="shared" si="283"/>
        <v>food trucks</v>
      </c>
      <c r="S2593" s="14">
        <f t="shared" si="284"/>
        <v>42442.656527777777</v>
      </c>
      <c r="T2593" s="12">
        <f t="shared" si="285"/>
        <v>42382.698194444441</v>
      </c>
      <c r="U2593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0.16666666666666666</v>
      </c>
      <c r="P2594" s="8">
        <f t="shared" si="281"/>
        <v>50</v>
      </c>
      <c r="Q2594" t="str">
        <f t="shared" si="282"/>
        <v>food</v>
      </c>
      <c r="R2594" t="str">
        <f t="shared" si="283"/>
        <v>food trucks</v>
      </c>
      <c r="S2594" s="14">
        <f t="shared" si="284"/>
        <v>41917.592835648145</v>
      </c>
      <c r="T2594" s="12">
        <f t="shared" si="285"/>
        <v>41887.592835648145</v>
      </c>
      <c r="U2594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 s="8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4">
        <f t="shared" si="284"/>
        <v>42119.636874999997</v>
      </c>
      <c r="T2595" s="12">
        <f t="shared" si="285"/>
        <v>42089.636874999997</v>
      </c>
      <c r="U2595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1.25E-3</v>
      </c>
      <c r="P2596" s="8">
        <f t="shared" si="281"/>
        <v>1</v>
      </c>
      <c r="Q2596" t="str">
        <f t="shared" si="282"/>
        <v>food</v>
      </c>
      <c r="R2596" t="str">
        <f t="shared" si="283"/>
        <v>food trucks</v>
      </c>
      <c r="S2596" s="14">
        <f t="shared" si="284"/>
        <v>41858.759583333333</v>
      </c>
      <c r="T2596" s="12">
        <f t="shared" si="285"/>
        <v>41828.759583333333</v>
      </c>
      <c r="U2596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12.166666666666666</v>
      </c>
      <c r="P2597" s="8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4">
        <f t="shared" si="284"/>
        <v>42790.035879629628</v>
      </c>
      <c r="T2597" s="12">
        <f t="shared" si="285"/>
        <v>42760.035879629628</v>
      </c>
      <c r="U2597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23.588571428571427</v>
      </c>
      <c r="P2598" s="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4">
        <f t="shared" si="284"/>
        <v>41858.45612268518</v>
      </c>
      <c r="T2598" s="12">
        <f t="shared" si="285"/>
        <v>41828.45612268518</v>
      </c>
      <c r="U2598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5.666666666666667</v>
      </c>
      <c r="P2599" s="8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4">
        <f t="shared" si="284"/>
        <v>42540.133298611108</v>
      </c>
      <c r="T2599" s="12">
        <f t="shared" si="285"/>
        <v>42510.133298611108</v>
      </c>
      <c r="U2599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39</v>
      </c>
      <c r="P2600" s="8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4">
        <f t="shared" si="284"/>
        <v>42270.631956018515</v>
      </c>
      <c r="T2600" s="12">
        <f t="shared" si="285"/>
        <v>42240.631956018515</v>
      </c>
      <c r="U2600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0.99546510341776351</v>
      </c>
      <c r="P2601" s="8">
        <f t="shared" si="281"/>
        <v>18</v>
      </c>
      <c r="Q2601" t="str">
        <f t="shared" si="282"/>
        <v>food</v>
      </c>
      <c r="R2601" t="str">
        <f t="shared" si="283"/>
        <v>food trucks</v>
      </c>
      <c r="S2601" s="14">
        <f t="shared" si="284"/>
        <v>41854.545682870368</v>
      </c>
      <c r="T2601" s="12">
        <f t="shared" si="285"/>
        <v>41809.545682870368</v>
      </c>
      <c r="U2601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6.9320000000000004</v>
      </c>
      <c r="P2602" s="8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4">
        <f t="shared" si="284"/>
        <v>42454.650462962956</v>
      </c>
      <c r="T2602" s="12">
        <f t="shared" si="285"/>
        <v>42394.692129629628</v>
      </c>
      <c r="U2602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661.4</v>
      </c>
      <c r="P2603" s="8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4">
        <f t="shared" si="284"/>
        <v>41164.957638888889</v>
      </c>
      <c r="T2603" s="12">
        <f t="shared" si="285"/>
        <v>41150.693854166668</v>
      </c>
      <c r="U2603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326.09166666666664</v>
      </c>
      <c r="P2604" s="8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4">
        <f t="shared" si="284"/>
        <v>41955.680555555555</v>
      </c>
      <c r="T2604" s="12">
        <f t="shared" si="285"/>
        <v>41915.538981481477</v>
      </c>
      <c r="U2604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101.48571428571428</v>
      </c>
      <c r="P2605" s="8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4">
        <f t="shared" si="284"/>
        <v>41631.704328703701</v>
      </c>
      <c r="T2605" s="12">
        <f t="shared" si="285"/>
        <v>41617.704328703701</v>
      </c>
      <c r="U2605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104.21799999999999</v>
      </c>
      <c r="P2606" s="8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4">
        <f t="shared" si="284"/>
        <v>41027.842858796292</v>
      </c>
      <c r="T2606" s="12">
        <f t="shared" si="285"/>
        <v>40997.842858796292</v>
      </c>
      <c r="U2606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107.42157</v>
      </c>
      <c r="P2607" s="8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4">
        <f t="shared" si="284"/>
        <v>42538.33321759259</v>
      </c>
      <c r="T2607" s="12">
        <f t="shared" si="285"/>
        <v>42508.33321759259</v>
      </c>
      <c r="U2607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110.05454545454545</v>
      </c>
      <c r="P2608" s="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4">
        <f t="shared" si="284"/>
        <v>41758.504421296289</v>
      </c>
      <c r="T2608" s="12">
        <f t="shared" si="285"/>
        <v>41726.504421296289</v>
      </c>
      <c r="U2608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407.7</v>
      </c>
      <c r="P2609" s="8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4">
        <f t="shared" si="284"/>
        <v>42227.874999999993</v>
      </c>
      <c r="T2609" s="12">
        <f t="shared" si="285"/>
        <v>42184.666342592587</v>
      </c>
      <c r="U2609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223.92500000000001</v>
      </c>
      <c r="P2610" s="8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4">
        <f t="shared" si="284"/>
        <v>42808.791666666664</v>
      </c>
      <c r="T2610" s="12">
        <f t="shared" si="285"/>
        <v>42767.593379629623</v>
      </c>
      <c r="U2610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303.80111428571428</v>
      </c>
      <c r="P2611" s="8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4">
        <f t="shared" si="284"/>
        <v>41105.02952546296</v>
      </c>
      <c r="T2611" s="12">
        <f t="shared" si="285"/>
        <v>41075.02952546296</v>
      </c>
      <c r="U2611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141.3251043268175</v>
      </c>
      <c r="P2612" s="8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4">
        <f t="shared" si="284"/>
        <v>42604.082638888889</v>
      </c>
      <c r="T2612" s="12">
        <f t="shared" si="285"/>
        <v>42564.672743055555</v>
      </c>
      <c r="U2612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2790.6363636363635</v>
      </c>
      <c r="P2613" s="8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4">
        <f t="shared" si="284"/>
        <v>42737.749305555553</v>
      </c>
      <c r="T2613" s="12">
        <f t="shared" si="285"/>
        <v>42704.127476851849</v>
      </c>
      <c r="U2613">
        <f t="shared" si="286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171.76130000000001</v>
      </c>
      <c r="P2614" s="8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4">
        <f t="shared" si="284"/>
        <v>42012.934837962959</v>
      </c>
      <c r="T2614" s="12">
        <f t="shared" si="285"/>
        <v>41981.934837962959</v>
      </c>
      <c r="U2614">
        <f t="shared" si="286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101.01333333333334</v>
      </c>
      <c r="P2615" s="8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4">
        <f t="shared" si="284"/>
        <v>41173.609884259255</v>
      </c>
      <c r="T2615" s="12">
        <f t="shared" si="285"/>
        <v>41143.609884259255</v>
      </c>
      <c r="U2615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102</v>
      </c>
      <c r="P2616" s="8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4">
        <f t="shared" si="284"/>
        <v>41759</v>
      </c>
      <c r="T2616" s="12">
        <f t="shared" si="285"/>
        <v>41730.500138888885</v>
      </c>
      <c r="U2616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169.76511744127936</v>
      </c>
      <c r="P2617" s="8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4">
        <f t="shared" si="284"/>
        <v>42490.291666666664</v>
      </c>
      <c r="T2617" s="12">
        <f t="shared" si="285"/>
        <v>42453.288935185185</v>
      </c>
      <c r="U2617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114.53400000000001</v>
      </c>
      <c r="P2618" s="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4">
        <f t="shared" si="284"/>
        <v>42241.786215277774</v>
      </c>
      <c r="T2618" s="12">
        <f t="shared" si="285"/>
        <v>42211.786215277774</v>
      </c>
      <c r="U2618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877.6</v>
      </c>
      <c r="P2619" s="8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4">
        <f t="shared" si="284"/>
        <v>41932.666099537033</v>
      </c>
      <c r="T2619" s="12">
        <f t="shared" si="285"/>
        <v>41902.666099537033</v>
      </c>
      <c r="U2619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105.38666666666667</v>
      </c>
      <c r="P2620" s="8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4">
        <f t="shared" si="284"/>
        <v>42339.625706018516</v>
      </c>
      <c r="T2620" s="12">
        <f t="shared" si="285"/>
        <v>42279.584039351852</v>
      </c>
      <c r="U2620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188.4</v>
      </c>
      <c r="P2621" s="8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4">
        <f t="shared" si="284"/>
        <v>42300.249999999993</v>
      </c>
      <c r="T2621" s="12">
        <f t="shared" si="285"/>
        <v>42273.67597222222</v>
      </c>
      <c r="U2621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143.65230769230769</v>
      </c>
      <c r="P2622" s="8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4">
        <f t="shared" si="284"/>
        <v>42287.833333333336</v>
      </c>
      <c r="T2622" s="12">
        <f t="shared" si="285"/>
        <v>42250.958819444444</v>
      </c>
      <c r="U2622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145.88</v>
      </c>
      <c r="P2623" s="8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4">
        <f t="shared" si="284"/>
        <v>42145.539212962962</v>
      </c>
      <c r="T2623" s="12">
        <f t="shared" si="285"/>
        <v>42115.539212962962</v>
      </c>
      <c r="U2623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131.184</v>
      </c>
      <c r="P2624" s="8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4">
        <f t="shared" si="284"/>
        <v>42734.534907407404</v>
      </c>
      <c r="T2624" s="12">
        <f t="shared" si="285"/>
        <v>42689.534907407404</v>
      </c>
      <c r="U2624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114</v>
      </c>
      <c r="P2625" s="8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4">
        <f t="shared" si="284"/>
        <v>42706.048217592594</v>
      </c>
      <c r="T2625" s="12">
        <f t="shared" si="285"/>
        <v>42692.048217592594</v>
      </c>
      <c r="U2625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80"/>
        <v>1379.420625</v>
      </c>
      <c r="P2626" s="8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4">
        <f t="shared" si="284"/>
        <v>41165.213217592587</v>
      </c>
      <c r="T2626" s="12">
        <f t="shared" si="285"/>
        <v>41144.213217592587</v>
      </c>
      <c r="U2626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87">E2627*100/D2627</f>
        <v>956</v>
      </c>
      <c r="P2627" s="8">
        <f t="shared" ref="P2627:P2690" si="288">E2627/L2627</f>
        <v>27.576923076923077</v>
      </c>
      <c r="Q2627" t="str">
        <f t="shared" ref="Q2627:Q2690" si="289">MID(N2627,1,FIND("/",N2627) - 1)</f>
        <v>technology</v>
      </c>
      <c r="R2627" t="str">
        <f t="shared" ref="R2627:R2690" si="290">MID(N2627,FIND("/",N2627)+1,LEN(N2627) -FIND("/",N2627))</f>
        <v>space exploration</v>
      </c>
      <c r="S2627" s="14">
        <f t="shared" ref="S2627:S2690" si="291">(I2627/86400)+25569+(-5/24)</f>
        <v>42683.643611111103</v>
      </c>
      <c r="T2627" s="12">
        <f t="shared" ref="T2627:T2690" si="292">(J2627/86400)+25569+(-5/24)</f>
        <v>42658.601944444446</v>
      </c>
      <c r="U2627">
        <f t="shared" ref="U2627:U2690" si="293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112</v>
      </c>
      <c r="P2628" s="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4">
        <f t="shared" si="291"/>
        <v>42158.41978009259</v>
      </c>
      <c r="T2628" s="12">
        <f t="shared" si="292"/>
        <v>42128.41978009259</v>
      </c>
      <c r="U2628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646.66666666666663</v>
      </c>
      <c r="P2629" s="8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4">
        <f t="shared" si="291"/>
        <v>42334.662743055553</v>
      </c>
      <c r="T2629" s="12">
        <f t="shared" si="292"/>
        <v>42304.621076388888</v>
      </c>
      <c r="U2629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110.36948748510132</v>
      </c>
      <c r="P2630" s="8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4">
        <f t="shared" si="291"/>
        <v>41973.757719907408</v>
      </c>
      <c r="T2630" s="12">
        <f t="shared" si="292"/>
        <v>41953.757719907408</v>
      </c>
      <c r="U2630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127.74</v>
      </c>
      <c r="P2631" s="8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4">
        <f t="shared" si="291"/>
        <v>42138.330115740733</v>
      </c>
      <c r="T2631" s="12">
        <f t="shared" si="292"/>
        <v>42108.330115740733</v>
      </c>
      <c r="U2631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157.9</v>
      </c>
      <c r="P2632" s="8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4">
        <f t="shared" si="291"/>
        <v>42551.208333333336</v>
      </c>
      <c r="T2632" s="12">
        <f t="shared" si="292"/>
        <v>42523.897129629629</v>
      </c>
      <c r="U2632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114.66525</v>
      </c>
      <c r="P2633" s="8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4">
        <f t="shared" si="291"/>
        <v>42245.960960648146</v>
      </c>
      <c r="T2633" s="12">
        <f t="shared" si="292"/>
        <v>42217.960960648146</v>
      </c>
      <c r="U2633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137.00934579439252</v>
      </c>
      <c r="P2634" s="8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4">
        <f t="shared" si="291"/>
        <v>42518.853460648148</v>
      </c>
      <c r="T2634" s="12">
        <f t="shared" si="292"/>
        <v>42493.853460648148</v>
      </c>
      <c r="U2634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354.62</v>
      </c>
      <c r="P2635" s="8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4">
        <f t="shared" si="291"/>
        <v>41697.75</v>
      </c>
      <c r="T2635" s="12">
        <f t="shared" si="292"/>
        <v>41667.614953703705</v>
      </c>
      <c r="U2635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106.02150537634408</v>
      </c>
      <c r="P2636" s="8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4">
        <f t="shared" si="291"/>
        <v>42642.448159722218</v>
      </c>
      <c r="T2636" s="12">
        <f t="shared" si="292"/>
        <v>42612.448159722218</v>
      </c>
      <c r="U2636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100</v>
      </c>
      <c r="P2637" s="8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4">
        <f t="shared" si="291"/>
        <v>42072.700937499998</v>
      </c>
      <c r="T2637" s="12">
        <f t="shared" si="292"/>
        <v>42037.742604166669</v>
      </c>
      <c r="U2637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187.3</v>
      </c>
      <c r="P2638" s="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4">
        <f t="shared" si="291"/>
        <v>42658.833333333336</v>
      </c>
      <c r="T2638" s="12">
        <f t="shared" si="292"/>
        <v>42636.406412037039</v>
      </c>
      <c r="U2638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166.2</v>
      </c>
      <c r="P2639" s="8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4">
        <f t="shared" si="291"/>
        <v>42655.341145833336</v>
      </c>
      <c r="T2639" s="12">
        <f t="shared" si="292"/>
        <v>42639.341145833336</v>
      </c>
      <c r="U2639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101.72910662824208</v>
      </c>
      <c r="P2640" s="8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4">
        <f t="shared" si="291"/>
        <v>42019.70480324074</v>
      </c>
      <c r="T2640" s="12">
        <f t="shared" si="292"/>
        <v>41989.70480324074</v>
      </c>
      <c r="U2640">
        <f t="shared" si="293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164</v>
      </c>
      <c r="P2641" s="8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4">
        <f t="shared" si="291"/>
        <v>42054.656805555554</v>
      </c>
      <c r="T2641" s="12">
        <f t="shared" si="292"/>
        <v>42024.656805555554</v>
      </c>
      <c r="U2641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105.66666666666667</v>
      </c>
      <c r="P2642" s="8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4">
        <f t="shared" si="291"/>
        <v>42162.952245370368</v>
      </c>
      <c r="T2642" s="12">
        <f t="shared" si="292"/>
        <v>42102.952245370368</v>
      </c>
      <c r="U2642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1</v>
      </c>
      <c r="P2643" s="8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4">
        <f t="shared" si="291"/>
        <v>41897.631249999999</v>
      </c>
      <c r="T2643" s="12">
        <f t="shared" si="292"/>
        <v>41880.618784722217</v>
      </c>
      <c r="U2643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 s="8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4">
        <f t="shared" si="291"/>
        <v>42566.081249999996</v>
      </c>
      <c r="T2644" s="12">
        <f t="shared" si="292"/>
        <v>42536.03828703703</v>
      </c>
      <c r="U2644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33.559730999999999</v>
      </c>
      <c r="P2645" s="8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4">
        <f t="shared" si="291"/>
        <v>42725.124305555553</v>
      </c>
      <c r="T2645" s="12">
        <f t="shared" si="292"/>
        <v>42689.374016203707</v>
      </c>
      <c r="U2645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2.0529999999999999</v>
      </c>
      <c r="P2646" s="8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4">
        <f t="shared" si="291"/>
        <v>42804.583738425928</v>
      </c>
      <c r="T2646" s="12">
        <f t="shared" si="292"/>
        <v>42774.583738425928</v>
      </c>
      <c r="U2646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10.5</v>
      </c>
      <c r="P2647" s="8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4">
        <f t="shared" si="291"/>
        <v>41951.675960648143</v>
      </c>
      <c r="T2647" s="12">
        <f t="shared" si="292"/>
        <v>41921.634293981479</v>
      </c>
      <c r="U2647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8.4172840000000004</v>
      </c>
      <c r="P2648" s="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4">
        <f t="shared" si="291"/>
        <v>42256.10496527778</v>
      </c>
      <c r="T2648" s="12">
        <f t="shared" si="292"/>
        <v>42226.10496527778</v>
      </c>
      <c r="U2648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1.44</v>
      </c>
      <c r="P2649" s="8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4">
        <f t="shared" si="291"/>
        <v>42230.053460648145</v>
      </c>
      <c r="T2649" s="12">
        <f t="shared" si="292"/>
        <v>42200.053460648145</v>
      </c>
      <c r="U2649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0.8833333333333333</v>
      </c>
      <c r="P2650" s="8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4">
        <f t="shared" si="291"/>
        <v>42438.506481481476</v>
      </c>
      <c r="T2650" s="12">
        <f t="shared" si="292"/>
        <v>42408.506481481476</v>
      </c>
      <c r="U2650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9.9199999999999997E-2</v>
      </c>
      <c r="P2651" s="8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4">
        <f t="shared" si="291"/>
        <v>42401.788668981484</v>
      </c>
      <c r="T2651" s="12">
        <f t="shared" si="292"/>
        <v>42341.788668981484</v>
      </c>
      <c r="U2651">
        <f t="shared" si="293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0.59666666666666668</v>
      </c>
      <c r="P2652" s="8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4">
        <f t="shared" si="291"/>
        <v>42725.416006944441</v>
      </c>
      <c r="T2652" s="12">
        <f t="shared" si="292"/>
        <v>42695.416006944441</v>
      </c>
      <c r="U2652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1.8689285714285715</v>
      </c>
      <c r="P2653" s="8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4">
        <f t="shared" si="291"/>
        <v>42355.597326388888</v>
      </c>
      <c r="T2653" s="12">
        <f t="shared" si="292"/>
        <v>42327.597326388888</v>
      </c>
      <c r="U2653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0.88500000000000001</v>
      </c>
      <c r="P2654" s="8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4">
        <f t="shared" si="291"/>
        <v>41982.950520833336</v>
      </c>
      <c r="T2654" s="12">
        <f t="shared" si="292"/>
        <v>41952.950520833336</v>
      </c>
      <c r="U2654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11.52156862745098</v>
      </c>
      <c r="P2655" s="8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4">
        <f t="shared" si="291"/>
        <v>41802.958333333328</v>
      </c>
      <c r="T2655" s="12">
        <f t="shared" si="292"/>
        <v>41771.443599537037</v>
      </c>
      <c r="U2655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5.0999999999999997E-2</v>
      </c>
      <c r="P2656" s="8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4">
        <f t="shared" si="291"/>
        <v>42115.350995370369</v>
      </c>
      <c r="T2656" s="12">
        <f t="shared" si="292"/>
        <v>42055.392662037033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21.033333333333335</v>
      </c>
      <c r="P2657" s="8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4">
        <f t="shared" si="291"/>
        <v>42409.624999999993</v>
      </c>
      <c r="T2657" s="12">
        <f t="shared" si="292"/>
        <v>42381.657951388886</v>
      </c>
      <c r="U2657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11.436666666666667</v>
      </c>
      <c r="P2658" s="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4">
        <f t="shared" si="291"/>
        <v>42806.583333333336</v>
      </c>
      <c r="T2658" s="12">
        <f t="shared" si="292"/>
        <v>42767.480185185188</v>
      </c>
      <c r="U2658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18.737933333333334</v>
      </c>
      <c r="P2659" s="8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4">
        <f t="shared" si="291"/>
        <v>42584.854166666664</v>
      </c>
      <c r="T2659" s="12">
        <f t="shared" si="292"/>
        <v>42551.720520833333</v>
      </c>
      <c r="U2659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9.285714285714286E-2</v>
      </c>
      <c r="P2660" s="8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4">
        <f t="shared" si="291"/>
        <v>42581.675856481474</v>
      </c>
      <c r="T2660" s="12">
        <f t="shared" si="292"/>
        <v>42551.675856481474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2.7204081632653061</v>
      </c>
      <c r="P2661" s="8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4">
        <f t="shared" si="291"/>
        <v>42111.861226851848</v>
      </c>
      <c r="T2661" s="12">
        <f t="shared" si="292"/>
        <v>42081.861226851848</v>
      </c>
      <c r="U2661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9.5000000000000001E-2</v>
      </c>
      <c r="P2662" s="8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4">
        <f t="shared" si="291"/>
        <v>42332.546504629623</v>
      </c>
      <c r="T2662" s="12">
        <f t="shared" si="292"/>
        <v>42272.504837962959</v>
      </c>
      <c r="U2662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102.9</v>
      </c>
      <c r="P2663" s="8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4">
        <f t="shared" si="291"/>
        <v>41572.750115740739</v>
      </c>
      <c r="T2663" s="12">
        <f t="shared" si="292"/>
        <v>41542.750115740739</v>
      </c>
      <c r="U2663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106.8</v>
      </c>
      <c r="P2664" s="8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4">
        <f t="shared" si="291"/>
        <v>42237.538344907407</v>
      </c>
      <c r="T2664" s="12">
        <f t="shared" si="292"/>
        <v>42207.538344907407</v>
      </c>
      <c r="U2664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104.59625</v>
      </c>
      <c r="P2665" s="8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4">
        <f t="shared" si="291"/>
        <v>42251.416666666664</v>
      </c>
      <c r="T2665" s="12">
        <f t="shared" si="292"/>
        <v>42222.41443287037</v>
      </c>
      <c r="U2665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103.42857142857143</v>
      </c>
      <c r="P2666" s="8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4">
        <f t="shared" si="291"/>
        <v>42347.082638888889</v>
      </c>
      <c r="T2666" s="12">
        <f t="shared" si="292"/>
        <v>42312.817094907405</v>
      </c>
      <c r="U2666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123.14285714285714</v>
      </c>
      <c r="P2667" s="8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4">
        <f t="shared" si="291"/>
        <v>42128.687199074069</v>
      </c>
      <c r="T2667" s="12">
        <f t="shared" si="292"/>
        <v>42083.687199074069</v>
      </c>
      <c r="U2667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159.29509999999999</v>
      </c>
      <c r="P2668" s="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4">
        <f t="shared" si="291"/>
        <v>42272.666666666664</v>
      </c>
      <c r="T2668" s="12">
        <f t="shared" si="292"/>
        <v>42235.55600694444</v>
      </c>
      <c r="U2668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110.66666666666667</v>
      </c>
      <c r="P2669" s="8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4">
        <f t="shared" si="291"/>
        <v>42410.717777777776</v>
      </c>
      <c r="T2669" s="12">
        <f t="shared" si="292"/>
        <v>42380.717777777776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170.7</v>
      </c>
      <c r="P2670" s="8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4">
        <f t="shared" si="291"/>
        <v>42317.397222222215</v>
      </c>
      <c r="T2670" s="12">
        <f t="shared" si="292"/>
        <v>42275.380381944444</v>
      </c>
      <c r="U2670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125.125</v>
      </c>
      <c r="P2671" s="8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4">
        <f t="shared" si="291"/>
        <v>42378.827499999992</v>
      </c>
      <c r="T2671" s="12">
        <f t="shared" si="292"/>
        <v>42318.827499999992</v>
      </c>
      <c r="U2671">
        <f t="shared" si="293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6.415860933964205</v>
      </c>
      <c r="P2672" s="8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4">
        <f t="shared" si="291"/>
        <v>41848.812268518515</v>
      </c>
      <c r="T2672" s="12">
        <f t="shared" si="292"/>
        <v>41820.812268518515</v>
      </c>
      <c r="U2672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11.343999999999999</v>
      </c>
      <c r="P2673" s="8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4">
        <f t="shared" si="291"/>
        <v>41992.609722222223</v>
      </c>
      <c r="T2673" s="12">
        <f t="shared" si="292"/>
        <v>41962.54069444444</v>
      </c>
      <c r="U2673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33.19</v>
      </c>
      <c r="P2674" s="8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4">
        <f t="shared" si="291"/>
        <v>42366.041666666664</v>
      </c>
      <c r="T2674" s="12">
        <f t="shared" si="292"/>
        <v>42344.675810185181</v>
      </c>
      <c r="U2674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27.58</v>
      </c>
      <c r="P2675" s="8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4">
        <f t="shared" si="291"/>
        <v>41941.739583333328</v>
      </c>
      <c r="T2675" s="12">
        <f t="shared" si="292"/>
        <v>41912.333321759259</v>
      </c>
      <c r="U2675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62.84</v>
      </c>
      <c r="P2676" s="8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4">
        <f t="shared" si="291"/>
        <v>42555.999305555553</v>
      </c>
      <c r="T2676" s="12">
        <f t="shared" si="292"/>
        <v>42529.424421296295</v>
      </c>
      <c r="U2676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7.5880000000000001</v>
      </c>
      <c r="P2677" s="8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4">
        <f t="shared" si="291"/>
        <v>41953.690844907404</v>
      </c>
      <c r="T2677" s="12">
        <f t="shared" si="292"/>
        <v>41923.649178240739</v>
      </c>
      <c r="U2677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50.38095238095238</v>
      </c>
      <c r="P2678" s="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4">
        <f t="shared" si="291"/>
        <v>42512.416365740741</v>
      </c>
      <c r="T2678" s="12">
        <f t="shared" si="292"/>
        <v>42482.416365740741</v>
      </c>
      <c r="U2678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17.512820512820515</v>
      </c>
      <c r="P2679" s="8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4">
        <f t="shared" si="291"/>
        <v>41822.821099537039</v>
      </c>
      <c r="T2679" s="12">
        <f t="shared" si="292"/>
        <v>41792.821099537039</v>
      </c>
      <c r="U2679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1.375E-2</v>
      </c>
      <c r="P2680" s="8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4">
        <f t="shared" si="291"/>
        <v>42271.589872685181</v>
      </c>
      <c r="T2680" s="12">
        <f t="shared" si="292"/>
        <v>42241.589872685181</v>
      </c>
      <c r="U2680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0.33</v>
      </c>
      <c r="P2681" s="8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4">
        <f t="shared" si="291"/>
        <v>42062.792754629627</v>
      </c>
      <c r="T2681" s="12">
        <f t="shared" si="292"/>
        <v>42032.792754629627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0.86250000000000004</v>
      </c>
      <c r="P2682" s="8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4">
        <f t="shared" si="291"/>
        <v>42465.961701388886</v>
      </c>
      <c r="T2682" s="12">
        <f t="shared" si="292"/>
        <v>42436.003368055557</v>
      </c>
      <c r="U2682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0.6875</v>
      </c>
      <c r="P2683" s="8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4">
        <f t="shared" si="291"/>
        <v>41830.686921296292</v>
      </c>
      <c r="T2683" s="12">
        <f t="shared" si="292"/>
        <v>41805.686921296292</v>
      </c>
      <c r="U2683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28.3</v>
      </c>
      <c r="P2684" s="8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4">
        <f t="shared" si="291"/>
        <v>41965.040972222218</v>
      </c>
      <c r="T2684" s="12">
        <f t="shared" si="292"/>
        <v>41932.663657407407</v>
      </c>
      <c r="U2684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0.24</v>
      </c>
      <c r="P2685" s="8">
        <f t="shared" si="288"/>
        <v>12</v>
      </c>
      <c r="Q2685" t="str">
        <f t="shared" si="289"/>
        <v>food</v>
      </c>
      <c r="R2685" t="str">
        <f t="shared" si="290"/>
        <v>food trucks</v>
      </c>
      <c r="S2685" s="14">
        <f t="shared" si="291"/>
        <v>42064.546759259254</v>
      </c>
      <c r="T2685" s="12">
        <f t="shared" si="292"/>
        <v>42034.546759259254</v>
      </c>
      <c r="U2685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1.1428571428571428</v>
      </c>
      <c r="P2686" s="8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4">
        <f t="shared" si="291"/>
        <v>41860.706307870372</v>
      </c>
      <c r="T2686" s="12">
        <f t="shared" si="292"/>
        <v>41820.706307870372</v>
      </c>
      <c r="U2686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0.02</v>
      </c>
      <c r="P2687" s="8">
        <f t="shared" si="288"/>
        <v>10</v>
      </c>
      <c r="Q2687" t="str">
        <f t="shared" si="289"/>
        <v>food</v>
      </c>
      <c r="R2687" t="str">
        <f t="shared" si="290"/>
        <v>food trucks</v>
      </c>
      <c r="S2687" s="14">
        <f t="shared" si="291"/>
        <v>42121.44594907407</v>
      </c>
      <c r="T2687" s="12">
        <f t="shared" si="292"/>
        <v>42061.487615740734</v>
      </c>
      <c r="U2687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 s="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4">
        <f t="shared" si="291"/>
        <v>41912.766469907401</v>
      </c>
      <c r="T2688" s="12">
        <f t="shared" si="292"/>
        <v>41892.766469907401</v>
      </c>
      <c r="U2688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 s="8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4">
        <f t="shared" si="291"/>
        <v>42184.431921296295</v>
      </c>
      <c r="T2689" s="12">
        <f t="shared" si="292"/>
        <v>42154.431921296295</v>
      </c>
      <c r="U2689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87"/>
        <v>0.14799999999999999</v>
      </c>
      <c r="P2690" s="8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4">
        <f t="shared" si="291"/>
        <v>42058.916666666664</v>
      </c>
      <c r="T2690" s="12">
        <f t="shared" si="292"/>
        <v>42027.910532407404</v>
      </c>
      <c r="U2690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94">E2691*100/D2691</f>
        <v>2.8571428571428571E-3</v>
      </c>
      <c r="P2691" s="8">
        <f t="shared" ref="P2691:P2754" si="295">E2691/L2691</f>
        <v>1</v>
      </c>
      <c r="Q2691" t="str">
        <f t="shared" ref="Q2691:Q2754" si="296">MID(N2691,1,FIND("/",N2691) - 1)</f>
        <v>food</v>
      </c>
      <c r="R2691" t="str">
        <f t="shared" ref="R2691:R2754" si="297">MID(N2691,FIND("/",N2691)+1,LEN(N2691) -FIND("/",N2691))</f>
        <v>food trucks</v>
      </c>
      <c r="S2691" s="14">
        <f t="shared" ref="S2691:S2754" si="298">(I2691/86400)+25569+(-5/24)</f>
        <v>42581.75335648148</v>
      </c>
      <c r="T2691" s="12">
        <f t="shared" ref="T2691:T2754" si="299">(J2691/86400)+25569+(-5/24)</f>
        <v>42551.75335648148</v>
      </c>
      <c r="U2691">
        <f t="shared" ref="U2691:U2754" si="300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10.7325</v>
      </c>
      <c r="P2692" s="8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4">
        <f t="shared" si="298"/>
        <v>42157.89671296296</v>
      </c>
      <c r="T2692" s="12">
        <f t="shared" si="299"/>
        <v>42112.89671296296</v>
      </c>
      <c r="U2692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5.3846153846153849E-2</v>
      </c>
      <c r="P2693" s="8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4">
        <f t="shared" si="298"/>
        <v>42134.515706018516</v>
      </c>
      <c r="T2693" s="12">
        <f t="shared" si="299"/>
        <v>42089.515706018516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0.7142857142857143</v>
      </c>
      <c r="P2694" s="8">
        <f t="shared" si="295"/>
        <v>25</v>
      </c>
      <c r="Q2694" t="str">
        <f t="shared" si="296"/>
        <v>food</v>
      </c>
      <c r="R2694" t="str">
        <f t="shared" si="297"/>
        <v>food trucks</v>
      </c>
      <c r="S2694" s="14">
        <f t="shared" si="298"/>
        <v>42088.084027777775</v>
      </c>
      <c r="T2694" s="12">
        <f t="shared" si="299"/>
        <v>42058.125694444439</v>
      </c>
      <c r="U2694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0.8</v>
      </c>
      <c r="P2695" s="8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4">
        <f t="shared" si="298"/>
        <v>41863.930162037032</v>
      </c>
      <c r="T2695" s="12">
        <f t="shared" si="299"/>
        <v>41833.930162037032</v>
      </c>
      <c r="U2695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3.3333333333333335E-3</v>
      </c>
      <c r="P2696" s="8">
        <f t="shared" si="295"/>
        <v>1</v>
      </c>
      <c r="Q2696" t="str">
        <f t="shared" si="296"/>
        <v>food</v>
      </c>
      <c r="R2696" t="str">
        <f t="shared" si="297"/>
        <v>food trucks</v>
      </c>
      <c r="S2696" s="14">
        <f t="shared" si="298"/>
        <v>41907.932164351849</v>
      </c>
      <c r="T2696" s="12">
        <f t="shared" si="299"/>
        <v>41877.932164351849</v>
      </c>
      <c r="U2696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0.47333333333333333</v>
      </c>
      <c r="P2697" s="8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4">
        <f t="shared" si="298"/>
        <v>42107.931921296295</v>
      </c>
      <c r="T2697" s="12">
        <f t="shared" si="299"/>
        <v>42047.973587962959</v>
      </c>
      <c r="U2697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5.65</v>
      </c>
      <c r="P2698" s="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4">
        <f t="shared" si="298"/>
        <v>41998.636111111111</v>
      </c>
      <c r="T2698" s="12">
        <f t="shared" si="299"/>
        <v>41964.636111111111</v>
      </c>
      <c r="U2698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26.35217391304348</v>
      </c>
      <c r="P2699" s="8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4">
        <f t="shared" si="298"/>
        <v>42218.708333333336</v>
      </c>
      <c r="T2699" s="12">
        <f t="shared" si="299"/>
        <v>42187.731747685182</v>
      </c>
      <c r="U2699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0.325125</v>
      </c>
      <c r="P2700" s="8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4">
        <f t="shared" si="298"/>
        <v>41817.689907407403</v>
      </c>
      <c r="T2700" s="12">
        <f t="shared" si="299"/>
        <v>41787.689907407403</v>
      </c>
      <c r="U2700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 s="8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4">
        <f t="shared" si="298"/>
        <v>41859.688229166662</v>
      </c>
      <c r="T2701" s="12">
        <f t="shared" si="299"/>
        <v>41829.688229166662</v>
      </c>
      <c r="U2701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0.7000700070007001</v>
      </c>
      <c r="P2702" s="8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4">
        <f t="shared" si="298"/>
        <v>41900.666342592587</v>
      </c>
      <c r="T2702" s="12">
        <f t="shared" si="299"/>
        <v>41870.666342592587</v>
      </c>
      <c r="U2702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46.176470588235297</v>
      </c>
      <c r="P2703" s="8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4">
        <f t="shared" si="298"/>
        <v>42832.524699074071</v>
      </c>
      <c r="T2703" s="12">
        <f t="shared" si="299"/>
        <v>42801.566365740735</v>
      </c>
      <c r="U2703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34.409999999999997</v>
      </c>
      <c r="P2704" s="8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4">
        <f t="shared" si="298"/>
        <v>42830.551817129628</v>
      </c>
      <c r="T2704" s="12">
        <f t="shared" si="299"/>
        <v>42800.593483796292</v>
      </c>
      <c r="U2704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103.75</v>
      </c>
      <c r="P2705" s="8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4">
        <f t="shared" si="298"/>
        <v>42816.440162037034</v>
      </c>
      <c r="T2705" s="12">
        <f t="shared" si="299"/>
        <v>42756.481828703698</v>
      </c>
      <c r="U2705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6.0263157894736841</v>
      </c>
      <c r="P2706" s="8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4">
        <f t="shared" si="298"/>
        <v>42830.61243055555</v>
      </c>
      <c r="T2706" s="12">
        <f t="shared" si="299"/>
        <v>42787.654097222221</v>
      </c>
      <c r="U2706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10.539393939393939</v>
      </c>
      <c r="P2707" s="8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4">
        <f t="shared" si="298"/>
        <v>42818.666180555556</v>
      </c>
      <c r="T2707" s="12">
        <f t="shared" si="299"/>
        <v>42773.70784722222</v>
      </c>
      <c r="U2707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112.29714285714286</v>
      </c>
      <c r="P2708" s="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4">
        <f t="shared" si="298"/>
        <v>41928.082638888889</v>
      </c>
      <c r="T2708" s="12">
        <f t="shared" si="299"/>
        <v>41899.086608796293</v>
      </c>
      <c r="U2708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350.84462500000001</v>
      </c>
      <c r="P2709" s="8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4">
        <f t="shared" si="298"/>
        <v>41421.082638888889</v>
      </c>
      <c r="T2709" s="12">
        <f t="shared" si="299"/>
        <v>41391.574571759258</v>
      </c>
      <c r="U2709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233.21535</v>
      </c>
      <c r="P2710" s="8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4">
        <f t="shared" si="298"/>
        <v>42572.489884259259</v>
      </c>
      <c r="T2710" s="12">
        <f t="shared" si="299"/>
        <v>42512.489884259259</v>
      </c>
      <c r="U2710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101.60599999999999</v>
      </c>
      <c r="P2711" s="8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4">
        <f t="shared" si="298"/>
        <v>42646.957638888889</v>
      </c>
      <c r="T2711" s="12">
        <f t="shared" si="299"/>
        <v>42611.941446759258</v>
      </c>
      <c r="U2711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153.90035</v>
      </c>
      <c r="P2712" s="8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4">
        <f t="shared" si="298"/>
        <v>41859.875</v>
      </c>
      <c r="T2712" s="12">
        <f t="shared" si="299"/>
        <v>41828.021157407406</v>
      </c>
      <c r="U2712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100.71611253196932</v>
      </c>
      <c r="P2713" s="8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4">
        <f t="shared" si="298"/>
        <v>41810.709027777775</v>
      </c>
      <c r="T2713" s="12">
        <f t="shared" si="299"/>
        <v>41780.536921296291</v>
      </c>
      <c r="U2713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131.38181818181818</v>
      </c>
      <c r="P2714" s="8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4">
        <f t="shared" si="298"/>
        <v>41468.541666666664</v>
      </c>
      <c r="T2714" s="12">
        <f t="shared" si="299"/>
        <v>41431.853703703702</v>
      </c>
      <c r="U2714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102.24133333333333</v>
      </c>
      <c r="P2715" s="8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4">
        <f t="shared" si="298"/>
        <v>42362.445416666662</v>
      </c>
      <c r="T2715" s="12">
        <f t="shared" si="299"/>
        <v>42322.445416666662</v>
      </c>
      <c r="U2715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116.35599999999999</v>
      </c>
      <c r="P2716" s="8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4">
        <f t="shared" si="298"/>
        <v>42657.749999999993</v>
      </c>
      <c r="T2716" s="12">
        <f t="shared" si="299"/>
        <v>42629.446712962956</v>
      </c>
      <c r="U2716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264.62241666666665</v>
      </c>
      <c r="P2717" s="8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4">
        <f t="shared" si="298"/>
        <v>42421.190138888887</v>
      </c>
      <c r="T2717" s="12">
        <f t="shared" si="299"/>
        <v>42387.190138888887</v>
      </c>
      <c r="U2717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119.98009999999999</v>
      </c>
      <c r="P2718" s="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4">
        <f t="shared" si="298"/>
        <v>42285.124918981477</v>
      </c>
      <c r="T2718" s="12">
        <f t="shared" si="299"/>
        <v>42255.124918981477</v>
      </c>
      <c r="U2718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120.104</v>
      </c>
      <c r="P2719" s="8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4">
        <f t="shared" si="298"/>
        <v>41979.748252314814</v>
      </c>
      <c r="T2719" s="12">
        <f t="shared" si="299"/>
        <v>41934.706585648142</v>
      </c>
      <c r="U2719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103.58333333333333</v>
      </c>
      <c r="P2720" s="8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4">
        <f t="shared" si="298"/>
        <v>42493.749999999993</v>
      </c>
      <c r="T2720" s="12">
        <f t="shared" si="299"/>
        <v>42465.388252314813</v>
      </c>
      <c r="U2720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108.83333333333333</v>
      </c>
      <c r="P2721" s="8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4">
        <f t="shared" si="298"/>
        <v>42477.781180555554</v>
      </c>
      <c r="T2721" s="12">
        <f t="shared" si="299"/>
        <v>42417.822847222218</v>
      </c>
      <c r="U2721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118.124</v>
      </c>
      <c r="P2722" s="8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4">
        <f t="shared" si="298"/>
        <v>42685.299224537033</v>
      </c>
      <c r="T2722" s="12">
        <f t="shared" si="299"/>
        <v>42655.257557870369</v>
      </c>
      <c r="U2722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1462</v>
      </c>
      <c r="P2723" s="8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4">
        <f t="shared" si="298"/>
        <v>41523.583333333328</v>
      </c>
      <c r="T2723" s="12">
        <f t="shared" si="299"/>
        <v>41493.335625</v>
      </c>
      <c r="U2723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252.54</v>
      </c>
      <c r="P2724" s="8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4">
        <f t="shared" si="298"/>
        <v>42764.64876157407</v>
      </c>
      <c r="T2724" s="12">
        <f t="shared" si="299"/>
        <v>42704.64876157407</v>
      </c>
      <c r="U2724">
        <f t="shared" si="300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140.05000000000001</v>
      </c>
      <c r="P2725" s="8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4">
        <f t="shared" si="298"/>
        <v>42004.672314814808</v>
      </c>
      <c r="T2725" s="12">
        <f t="shared" si="299"/>
        <v>41944.630648148144</v>
      </c>
      <c r="U2725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296.87520259319285</v>
      </c>
      <c r="P2726" s="8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4">
        <f t="shared" si="298"/>
        <v>42231.118738425925</v>
      </c>
      <c r="T2726" s="12">
        <f t="shared" si="299"/>
        <v>42199.118738425925</v>
      </c>
      <c r="U2726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144.54249999999999</v>
      </c>
      <c r="P2727" s="8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4">
        <f t="shared" si="298"/>
        <v>42795.53628472222</v>
      </c>
      <c r="T2727" s="12">
        <f t="shared" si="299"/>
        <v>42745.53628472222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105.745</v>
      </c>
      <c r="P2728" s="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4">
        <f t="shared" si="298"/>
        <v>42482.371655092589</v>
      </c>
      <c r="T2728" s="12">
        <f t="shared" si="299"/>
        <v>42452.371655092589</v>
      </c>
      <c r="U2728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493.21</v>
      </c>
      <c r="P2729" s="8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4">
        <f t="shared" si="298"/>
        <v>42223.468321759261</v>
      </c>
      <c r="T2729" s="12">
        <f t="shared" si="299"/>
        <v>42198.468321759261</v>
      </c>
      <c r="U2729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201.82666666666665</v>
      </c>
      <c r="P2730" s="8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4">
        <f t="shared" si="298"/>
        <v>42368.391597222224</v>
      </c>
      <c r="T2730" s="12">
        <f t="shared" si="299"/>
        <v>42333.391597222224</v>
      </c>
      <c r="U2730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104.44</v>
      </c>
      <c r="P2731" s="8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4">
        <f t="shared" si="298"/>
        <v>42125.032372685186</v>
      </c>
      <c r="T2731" s="12">
        <f t="shared" si="299"/>
        <v>42095.032372685186</v>
      </c>
      <c r="U2731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170.29262962962963</v>
      </c>
      <c r="P2732" s="8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4">
        <f t="shared" si="298"/>
        <v>41386.333043981482</v>
      </c>
      <c r="T2732" s="12">
        <f t="shared" si="299"/>
        <v>41351.333043981482</v>
      </c>
      <c r="U2732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104.30333333333333</v>
      </c>
      <c r="P2733" s="8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4">
        <f t="shared" si="298"/>
        <v>41929.958333333328</v>
      </c>
      <c r="T2733" s="12">
        <f t="shared" si="299"/>
        <v>41872.317384259259</v>
      </c>
      <c r="U2733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118.25</v>
      </c>
      <c r="P2734" s="8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4">
        <f t="shared" si="298"/>
        <v>41421.791666666664</v>
      </c>
      <c r="T2734" s="12">
        <f t="shared" si="299"/>
        <v>41389.599861111106</v>
      </c>
      <c r="U2734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107.538</v>
      </c>
      <c r="P2735" s="8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4">
        <f t="shared" si="298"/>
        <v>42104.022847222215</v>
      </c>
      <c r="T2735" s="12">
        <f t="shared" si="299"/>
        <v>42044.064513888887</v>
      </c>
      <c r="U2735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2260300</v>
      </c>
      <c r="P2736" s="8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4">
        <f t="shared" si="298"/>
        <v>42656.707638888889</v>
      </c>
      <c r="T2736" s="12">
        <f t="shared" si="299"/>
        <v>42626.460555555554</v>
      </c>
      <c r="U2736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978.1346666666667</v>
      </c>
      <c r="P2737" s="8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4">
        <f t="shared" si="298"/>
        <v>41346.625</v>
      </c>
      <c r="T2737" s="12">
        <f t="shared" si="299"/>
        <v>41315.912615740737</v>
      </c>
      <c r="U2737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122.9</v>
      </c>
      <c r="P2738" s="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4">
        <f t="shared" si="298"/>
        <v>41752.458020833328</v>
      </c>
      <c r="T2738" s="12">
        <f t="shared" si="299"/>
        <v>41722.458020833328</v>
      </c>
      <c r="U2738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246.06080000000003</v>
      </c>
      <c r="P2739" s="8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4">
        <f t="shared" si="298"/>
        <v>41654.583333333328</v>
      </c>
      <c r="T2739" s="12">
        <f t="shared" si="299"/>
        <v>41611.709340277775</v>
      </c>
      <c r="U2739">
        <f t="shared" si="300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147.94</v>
      </c>
      <c r="P2740" s="8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4">
        <f t="shared" si="298"/>
        <v>42679.935231481482</v>
      </c>
      <c r="T2740" s="12">
        <f t="shared" si="299"/>
        <v>42619.935231481482</v>
      </c>
      <c r="U2740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384.09090909090907</v>
      </c>
      <c r="P2741" s="8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4">
        <f t="shared" si="298"/>
        <v>41764.679594907408</v>
      </c>
      <c r="T2741" s="12">
        <f t="shared" si="299"/>
        <v>41719.679594907408</v>
      </c>
      <c r="U2741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103.33333333333333</v>
      </c>
      <c r="P2742" s="8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4">
        <f t="shared" si="298"/>
        <v>42074.781851851854</v>
      </c>
      <c r="T2742" s="12">
        <f t="shared" si="299"/>
        <v>42044.823518518511</v>
      </c>
      <c r="U2742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0.4375</v>
      </c>
      <c r="P2743" s="8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4">
        <f t="shared" si="298"/>
        <v>41931.879861111105</v>
      </c>
      <c r="T2743" s="12">
        <f t="shared" si="299"/>
        <v>41911.449097222219</v>
      </c>
      <c r="U2743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29.24</v>
      </c>
      <c r="P2744" s="8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4">
        <f t="shared" si="298"/>
        <v>41044.511423611111</v>
      </c>
      <c r="T2744" s="12">
        <f t="shared" si="299"/>
        <v>41030.511423611111</v>
      </c>
      <c r="U2744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 s="8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4">
        <f t="shared" si="298"/>
        <v>42662.120451388888</v>
      </c>
      <c r="T2745" s="12">
        <f t="shared" si="299"/>
        <v>42632.120451388888</v>
      </c>
      <c r="U2745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5.21875</v>
      </c>
      <c r="P2746" s="8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4">
        <f t="shared" si="298"/>
        <v>40967.854143518518</v>
      </c>
      <c r="T2746" s="12">
        <f t="shared" si="299"/>
        <v>40937.854143518518</v>
      </c>
      <c r="U2746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21.887499999999999</v>
      </c>
      <c r="P2747" s="8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4">
        <f t="shared" si="298"/>
        <v>41104.779722222222</v>
      </c>
      <c r="T2747" s="12">
        <f t="shared" si="299"/>
        <v>41044.779722222222</v>
      </c>
      <c r="U2747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26.7</v>
      </c>
      <c r="P2748" s="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4">
        <f t="shared" si="298"/>
        <v>41880.57304398148</v>
      </c>
      <c r="T2748" s="12">
        <f t="shared" si="299"/>
        <v>41850.57304398148</v>
      </c>
      <c r="U2748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28</v>
      </c>
      <c r="P2749" s="8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4">
        <f t="shared" si="298"/>
        <v>41075.923611111109</v>
      </c>
      <c r="T2749" s="12">
        <f t="shared" si="299"/>
        <v>41044.439780092587</v>
      </c>
      <c r="U2749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1.06</v>
      </c>
      <c r="P2750" s="8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4">
        <f t="shared" si="298"/>
        <v>42615.502337962964</v>
      </c>
      <c r="T2750" s="12">
        <f t="shared" si="299"/>
        <v>42585.502337962964</v>
      </c>
      <c r="U2750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1.1000000000000001</v>
      </c>
      <c r="P2751" s="8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4">
        <f t="shared" si="298"/>
        <v>42098.549039351848</v>
      </c>
      <c r="T2751" s="12">
        <f t="shared" si="299"/>
        <v>42068.59070601852</v>
      </c>
      <c r="U2751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 s="8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4">
        <f t="shared" si="298"/>
        <v>41090.625</v>
      </c>
      <c r="T2752" s="12">
        <f t="shared" si="299"/>
        <v>41078.691493055558</v>
      </c>
      <c r="U2752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 s="8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4">
        <f t="shared" si="298"/>
        <v>41807.678726851846</v>
      </c>
      <c r="T2753" s="12">
        <f t="shared" si="299"/>
        <v>41747.678726851846</v>
      </c>
      <c r="U2753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94"/>
        <v>11.458333333333334</v>
      </c>
      <c r="P2754" s="8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4">
        <f t="shared" si="298"/>
        <v>40895.556759259256</v>
      </c>
      <c r="T2754" s="12">
        <f t="shared" si="299"/>
        <v>40855.556759259256</v>
      </c>
      <c r="U2754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01">E2755*100/D2755</f>
        <v>19</v>
      </c>
      <c r="P2755" s="8">
        <f t="shared" ref="P2755:P2818" si="302">E2755/L2755</f>
        <v>47.5</v>
      </c>
      <c r="Q2755" t="str">
        <f t="shared" ref="Q2755:Q2818" si="303">MID(N2755,1,FIND("/",N2755) - 1)</f>
        <v>publishing</v>
      </c>
      <c r="R2755" t="str">
        <f t="shared" ref="R2755:R2818" si="304">MID(N2755,FIND("/",N2755)+1,LEN(N2755) -FIND("/",N2755))</f>
        <v>children's books</v>
      </c>
      <c r="S2755" s="14">
        <f t="shared" ref="S2755:S2818" si="305">(I2755/86400)+25569+(-5/24)</f>
        <v>41147.692395833328</v>
      </c>
      <c r="T2755" s="12">
        <f t="shared" ref="T2755:T2818" si="306">(J2755/86400)+25569+(-5/24)</f>
        <v>41117.692395833328</v>
      </c>
      <c r="U2755">
        <f t="shared" ref="U2755:U2818" si="307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 s="8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4">
        <f t="shared" si="305"/>
        <v>41893.427673611106</v>
      </c>
      <c r="T2756" s="12">
        <f t="shared" si="306"/>
        <v>41863.427673611106</v>
      </c>
      <c r="U2756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52</v>
      </c>
      <c r="P2757" s="8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4">
        <f t="shared" si="305"/>
        <v>42102.582488425927</v>
      </c>
      <c r="T2757" s="12">
        <f t="shared" si="306"/>
        <v>42072.582488425927</v>
      </c>
      <c r="U2757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10.48</v>
      </c>
      <c r="P2758" s="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4">
        <f t="shared" si="305"/>
        <v>41650.692141203697</v>
      </c>
      <c r="T2758" s="12">
        <f t="shared" si="306"/>
        <v>41620.692141203697</v>
      </c>
      <c r="U2758">
        <f t="shared" si="307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0.66666666666666663</v>
      </c>
      <c r="P2759" s="8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4">
        <f t="shared" si="305"/>
        <v>42588.448287037034</v>
      </c>
      <c r="T2759" s="12">
        <f t="shared" si="306"/>
        <v>42573.448287037034</v>
      </c>
      <c r="U2759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11.7</v>
      </c>
      <c r="P2760" s="8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4">
        <f t="shared" si="305"/>
        <v>42653.23359953703</v>
      </c>
      <c r="T2760" s="12">
        <f t="shared" si="306"/>
        <v>42639.23359953703</v>
      </c>
      <c r="U2760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10.5</v>
      </c>
      <c r="P2761" s="8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4">
        <f t="shared" si="305"/>
        <v>42567.158171296294</v>
      </c>
      <c r="T2761" s="12">
        <f t="shared" si="306"/>
        <v>42524.158171296294</v>
      </c>
      <c r="U2761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 s="8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4">
        <f t="shared" si="305"/>
        <v>41445.252986111111</v>
      </c>
      <c r="T2762" s="12">
        <f t="shared" si="306"/>
        <v>41415.252986111111</v>
      </c>
      <c r="U2762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0.72</v>
      </c>
      <c r="P2763" s="8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4">
        <f t="shared" si="305"/>
        <v>41276.85524305555</v>
      </c>
      <c r="T2763" s="12">
        <f t="shared" si="306"/>
        <v>41246.85524305555</v>
      </c>
      <c r="U2763">
        <f t="shared" si="307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0.76923076923076927</v>
      </c>
      <c r="P2764" s="8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4">
        <f t="shared" si="305"/>
        <v>40986.786979166667</v>
      </c>
      <c r="T2764" s="12">
        <f t="shared" si="306"/>
        <v>40926.828645833331</v>
      </c>
      <c r="U2764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0.22842639593908629</v>
      </c>
      <c r="P2765" s="8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4">
        <f t="shared" si="305"/>
        <v>41418.371342592589</v>
      </c>
      <c r="T2765" s="12">
        <f t="shared" si="306"/>
        <v>41373.371342592589</v>
      </c>
      <c r="U2765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1.125</v>
      </c>
      <c r="P2766" s="8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4">
        <f t="shared" si="305"/>
        <v>41059.583333333328</v>
      </c>
      <c r="T2766" s="12">
        <f t="shared" si="306"/>
        <v>41030.083692129629</v>
      </c>
      <c r="U2766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 s="8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4">
        <f t="shared" si="305"/>
        <v>41210.370694444442</v>
      </c>
      <c r="T2767" s="12">
        <f t="shared" si="306"/>
        <v>41194.370694444442</v>
      </c>
      <c r="U2767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2</v>
      </c>
      <c r="P2768" s="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4">
        <f t="shared" si="305"/>
        <v>40766.459699074076</v>
      </c>
      <c r="T2768" s="12">
        <f t="shared" si="306"/>
        <v>40736.459699074076</v>
      </c>
      <c r="U2768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0.85</v>
      </c>
      <c r="P2769" s="8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4">
        <f t="shared" si="305"/>
        <v>42232.750578703701</v>
      </c>
      <c r="T2769" s="12">
        <f t="shared" si="306"/>
        <v>42172.750578703701</v>
      </c>
      <c r="U2769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14.314285714285715</v>
      </c>
      <c r="P2770" s="8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4">
        <f t="shared" si="305"/>
        <v>40997.364849537036</v>
      </c>
      <c r="T2770" s="12">
        <f t="shared" si="306"/>
        <v>40967.4065162037</v>
      </c>
      <c r="U2770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0.25</v>
      </c>
      <c r="P2771" s="8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4">
        <f t="shared" si="305"/>
        <v>41795.617939814816</v>
      </c>
      <c r="T2771" s="12">
        <f t="shared" si="306"/>
        <v>41745.617939814816</v>
      </c>
      <c r="U2771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10.411250000000001</v>
      </c>
      <c r="P2772" s="8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4">
        <f t="shared" si="305"/>
        <v>41716.455208333333</v>
      </c>
      <c r="T2772" s="12">
        <f t="shared" si="306"/>
        <v>41686.496874999997</v>
      </c>
      <c r="U2772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 s="8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4">
        <f t="shared" si="305"/>
        <v>41306.5</v>
      </c>
      <c r="T2773" s="12">
        <f t="shared" si="306"/>
        <v>41257.323379629626</v>
      </c>
      <c r="U2773">
        <f t="shared" si="307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 s="8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4">
        <f t="shared" si="305"/>
        <v>41552.660810185182</v>
      </c>
      <c r="T2774" s="12">
        <f t="shared" si="306"/>
        <v>41537.660810185182</v>
      </c>
      <c r="U2774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0.18867924528301888</v>
      </c>
      <c r="P2775" s="8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4">
        <f t="shared" si="305"/>
        <v>42484.656493055554</v>
      </c>
      <c r="T2775" s="12">
        <f t="shared" si="306"/>
        <v>42474.656493055554</v>
      </c>
      <c r="U2775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14.25</v>
      </c>
      <c r="P2776" s="8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4">
        <f t="shared" si="305"/>
        <v>41340.918148148143</v>
      </c>
      <c r="T2776" s="12">
        <f t="shared" si="306"/>
        <v>41310.918148148143</v>
      </c>
      <c r="U2776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3</v>
      </c>
      <c r="P2777" s="8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4">
        <f t="shared" si="305"/>
        <v>40892.805023148147</v>
      </c>
      <c r="T2777" s="12">
        <f t="shared" si="306"/>
        <v>40862.805023148147</v>
      </c>
      <c r="U2777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7.8809523809523814</v>
      </c>
      <c r="P2778" s="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4">
        <f t="shared" si="305"/>
        <v>42167.088842592588</v>
      </c>
      <c r="T2778" s="12">
        <f t="shared" si="306"/>
        <v>42136.088842592588</v>
      </c>
      <c r="U2778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0.33333333333333331</v>
      </c>
      <c r="P2779" s="8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4">
        <f t="shared" si="305"/>
        <v>42202.460694444446</v>
      </c>
      <c r="T2779" s="12">
        <f t="shared" si="306"/>
        <v>42172.460694444446</v>
      </c>
      <c r="U2779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25.545454545454547</v>
      </c>
      <c r="P2780" s="8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4">
        <f t="shared" si="305"/>
        <v>41876.769745370366</v>
      </c>
      <c r="T2780" s="12">
        <f t="shared" si="306"/>
        <v>41846.769745370366</v>
      </c>
      <c r="U2780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2.12</v>
      </c>
      <c r="P2781" s="8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4">
        <f t="shared" si="305"/>
        <v>42330.419224537036</v>
      </c>
      <c r="T2781" s="12">
        <f t="shared" si="306"/>
        <v>42300.377557870372</v>
      </c>
      <c r="U2781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 s="8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4">
        <f t="shared" si="305"/>
        <v>42804.239444444444</v>
      </c>
      <c r="T2782" s="12">
        <f t="shared" si="306"/>
        <v>42774.239444444444</v>
      </c>
      <c r="U2782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105.28</v>
      </c>
      <c r="P2783" s="8">
        <f t="shared" si="302"/>
        <v>47</v>
      </c>
      <c r="Q2783" t="str">
        <f t="shared" si="303"/>
        <v>theater</v>
      </c>
      <c r="R2783" t="str">
        <f t="shared" si="304"/>
        <v>plays</v>
      </c>
      <c r="S2783" s="14">
        <f t="shared" si="305"/>
        <v>42047.083333333336</v>
      </c>
      <c r="T2783" s="12">
        <f t="shared" si="306"/>
        <v>42018.733263888884</v>
      </c>
      <c r="U2783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120</v>
      </c>
      <c r="P2784" s="8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4">
        <f t="shared" si="305"/>
        <v>42051.999305555553</v>
      </c>
      <c r="T2784" s="12">
        <f t="shared" si="306"/>
        <v>42026.716643518514</v>
      </c>
      <c r="U2784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114.5</v>
      </c>
      <c r="P2785" s="8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4">
        <f t="shared" si="305"/>
        <v>42117.326921296299</v>
      </c>
      <c r="T2785" s="12">
        <f t="shared" si="306"/>
        <v>42103.326921296299</v>
      </c>
      <c r="U2785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119</v>
      </c>
      <c r="P2786" s="8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4">
        <f t="shared" si="305"/>
        <v>41941.579201388886</v>
      </c>
      <c r="T2786" s="12">
        <f t="shared" si="306"/>
        <v>41920.579201388886</v>
      </c>
      <c r="U2786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104.68</v>
      </c>
      <c r="P2787" s="8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4">
        <f t="shared" si="305"/>
        <v>42587.666666666664</v>
      </c>
      <c r="T2787" s="12">
        <f t="shared" si="306"/>
        <v>42557.981099537035</v>
      </c>
      <c r="U2787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117.84</v>
      </c>
      <c r="P2788" s="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4">
        <f t="shared" si="305"/>
        <v>41829.360879629625</v>
      </c>
      <c r="T2788" s="12">
        <f t="shared" si="306"/>
        <v>41815.360879629625</v>
      </c>
      <c r="U2788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119.7</v>
      </c>
      <c r="P2789" s="8">
        <f t="shared" si="302"/>
        <v>31.5</v>
      </c>
      <c r="Q2789" t="str">
        <f t="shared" si="303"/>
        <v>theater</v>
      </c>
      <c r="R2789" t="str">
        <f t="shared" si="304"/>
        <v>plays</v>
      </c>
      <c r="S2789" s="14">
        <f t="shared" si="305"/>
        <v>41837.990185185183</v>
      </c>
      <c r="T2789" s="12">
        <f t="shared" si="306"/>
        <v>41807.990185185183</v>
      </c>
      <c r="U2789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102.5</v>
      </c>
      <c r="P2790" s="8">
        <f t="shared" si="302"/>
        <v>102.5</v>
      </c>
      <c r="Q2790" t="str">
        <f t="shared" si="303"/>
        <v>theater</v>
      </c>
      <c r="R2790" t="str">
        <f t="shared" si="304"/>
        <v>plays</v>
      </c>
      <c r="S2790" s="14">
        <f t="shared" si="305"/>
        <v>42580.49355324074</v>
      </c>
      <c r="T2790" s="12">
        <f t="shared" si="306"/>
        <v>42550.49355324074</v>
      </c>
      <c r="U2790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101.16666666666667</v>
      </c>
      <c r="P2791" s="8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4">
        <f t="shared" si="305"/>
        <v>42074.958333333336</v>
      </c>
      <c r="T2791" s="12">
        <f t="shared" si="306"/>
        <v>42055.804791666662</v>
      </c>
      <c r="U2791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105.33333333333333</v>
      </c>
      <c r="P2792" s="8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4">
        <f t="shared" si="305"/>
        <v>42046.730358796289</v>
      </c>
      <c r="T2792" s="12">
        <f t="shared" si="306"/>
        <v>42016.730358796289</v>
      </c>
      <c r="U2792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102.5</v>
      </c>
      <c r="P2793" s="8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4">
        <f t="shared" si="305"/>
        <v>42621.958333333336</v>
      </c>
      <c r="T2793" s="12">
        <f t="shared" si="306"/>
        <v>42591.691655092589</v>
      </c>
      <c r="U2793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107.6</v>
      </c>
      <c r="P2794" s="8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4">
        <f t="shared" si="305"/>
        <v>42228.022673611107</v>
      </c>
      <c r="T2794" s="12">
        <f t="shared" si="306"/>
        <v>42183.022673611107</v>
      </c>
      <c r="U2794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110.5675</v>
      </c>
      <c r="P2795" s="8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4">
        <f t="shared" si="305"/>
        <v>42206.210706018515</v>
      </c>
      <c r="T2795" s="12">
        <f t="shared" si="306"/>
        <v>42176.210706018515</v>
      </c>
      <c r="U2795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150</v>
      </c>
      <c r="P2796" s="8">
        <f t="shared" si="302"/>
        <v>25</v>
      </c>
      <c r="Q2796" t="str">
        <f t="shared" si="303"/>
        <v>theater</v>
      </c>
      <c r="R2796" t="str">
        <f t="shared" si="304"/>
        <v>plays</v>
      </c>
      <c r="S2796" s="14">
        <f t="shared" si="305"/>
        <v>42432.583333333336</v>
      </c>
      <c r="T2796" s="12">
        <f t="shared" si="306"/>
        <v>42416.48332175926</v>
      </c>
      <c r="U2796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104.28571428571429</v>
      </c>
      <c r="P2797" s="8">
        <f t="shared" si="302"/>
        <v>36.5</v>
      </c>
      <c r="Q2797" t="str">
        <f t="shared" si="303"/>
        <v>theater</v>
      </c>
      <c r="R2797" t="str">
        <f t="shared" si="304"/>
        <v>plays</v>
      </c>
      <c r="S2797" s="14">
        <f t="shared" si="305"/>
        <v>41796.75</v>
      </c>
      <c r="T2797" s="12">
        <f t="shared" si="306"/>
        <v>41780.317604166667</v>
      </c>
      <c r="U2797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115.5</v>
      </c>
      <c r="P2798" s="8">
        <f t="shared" si="302"/>
        <v>44</v>
      </c>
      <c r="Q2798" t="str">
        <f t="shared" si="303"/>
        <v>theater</v>
      </c>
      <c r="R2798" t="str">
        <f t="shared" si="304"/>
        <v>plays</v>
      </c>
      <c r="S2798" s="14">
        <f t="shared" si="305"/>
        <v>41825.319768518515</v>
      </c>
      <c r="T2798" s="12">
        <f t="shared" si="306"/>
        <v>41795.319768518515</v>
      </c>
      <c r="U2798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102.64512499999999</v>
      </c>
      <c r="P2799" s="8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4">
        <f t="shared" si="305"/>
        <v>41828.731944444444</v>
      </c>
      <c r="T2799" s="12">
        <f t="shared" si="306"/>
        <v>41798.731944444444</v>
      </c>
      <c r="U2799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101.4</v>
      </c>
      <c r="P2800" s="8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4">
        <f t="shared" si="305"/>
        <v>42216.458333333336</v>
      </c>
      <c r="T2800" s="12">
        <f t="shared" si="306"/>
        <v>42201.466678240737</v>
      </c>
      <c r="U2800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116.6348</v>
      </c>
      <c r="P2801" s="8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4">
        <f t="shared" si="305"/>
        <v>42538.458333333336</v>
      </c>
      <c r="T2801" s="12">
        <f t="shared" si="306"/>
        <v>42507.05636574074</v>
      </c>
      <c r="U2801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133</v>
      </c>
      <c r="P2802" s="8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4">
        <f t="shared" si="305"/>
        <v>42008.344513888886</v>
      </c>
      <c r="T2802" s="12">
        <f t="shared" si="306"/>
        <v>41948.344513888886</v>
      </c>
      <c r="U2802">
        <f t="shared" si="307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133.19999999999999</v>
      </c>
      <c r="P2803" s="8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4">
        <f t="shared" si="305"/>
        <v>41922.25</v>
      </c>
      <c r="T2803" s="12">
        <f t="shared" si="306"/>
        <v>41900.034826388888</v>
      </c>
      <c r="U2803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101.83333333333333</v>
      </c>
      <c r="P2804" s="8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4">
        <f t="shared" si="305"/>
        <v>42222.438738425924</v>
      </c>
      <c r="T2804" s="12">
        <f t="shared" si="306"/>
        <v>42192.438738425924</v>
      </c>
      <c r="U2804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127.95</v>
      </c>
      <c r="P2805" s="8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4">
        <f t="shared" si="305"/>
        <v>42200.791666666664</v>
      </c>
      <c r="T2805" s="12">
        <f t="shared" si="306"/>
        <v>42157.857361111113</v>
      </c>
      <c r="U2805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115</v>
      </c>
      <c r="P2806" s="8">
        <f t="shared" si="302"/>
        <v>50</v>
      </c>
      <c r="Q2806" t="str">
        <f t="shared" si="303"/>
        <v>theater</v>
      </c>
      <c r="R2806" t="str">
        <f t="shared" si="304"/>
        <v>plays</v>
      </c>
      <c r="S2806" s="14">
        <f t="shared" si="305"/>
        <v>41911.245254629626</v>
      </c>
      <c r="T2806" s="12">
        <f t="shared" si="306"/>
        <v>41881.245254629626</v>
      </c>
      <c r="U2806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110</v>
      </c>
      <c r="P2807" s="8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4">
        <f t="shared" si="305"/>
        <v>42238.2971412037</v>
      </c>
      <c r="T2807" s="12">
        <f t="shared" si="306"/>
        <v>42213.2971412037</v>
      </c>
      <c r="U2807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112.1</v>
      </c>
      <c r="P2808" s="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4">
        <f t="shared" si="305"/>
        <v>42221.249999999993</v>
      </c>
      <c r="T2808" s="12">
        <f t="shared" si="306"/>
        <v>42185.058912037035</v>
      </c>
      <c r="U2808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126</v>
      </c>
      <c r="P2809" s="8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4">
        <f t="shared" si="305"/>
        <v>42184.664791666662</v>
      </c>
      <c r="T2809" s="12">
        <f t="shared" si="306"/>
        <v>42154.664791666662</v>
      </c>
      <c r="U2809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100.24444444444444</v>
      </c>
      <c r="P2810" s="8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4">
        <f t="shared" si="305"/>
        <v>42238.638136574074</v>
      </c>
      <c r="T2810" s="12">
        <f t="shared" si="306"/>
        <v>42208.638136574074</v>
      </c>
      <c r="U2810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102.4</v>
      </c>
      <c r="P2811" s="8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4">
        <f t="shared" si="305"/>
        <v>42459.402083333327</v>
      </c>
      <c r="T2811" s="12">
        <f t="shared" si="306"/>
        <v>42451.288483796299</v>
      </c>
      <c r="U2811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108.2</v>
      </c>
      <c r="P2812" s="8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4">
        <f t="shared" si="305"/>
        <v>41790.957638888889</v>
      </c>
      <c r="T2812" s="12">
        <f t="shared" si="306"/>
        <v>41758.931296296294</v>
      </c>
      <c r="U2812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100.27</v>
      </c>
      <c r="P2813" s="8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4">
        <f t="shared" si="305"/>
        <v>42058.288229166668</v>
      </c>
      <c r="T2813" s="12">
        <f t="shared" si="306"/>
        <v>42028.288229166668</v>
      </c>
      <c r="U2813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113.3</v>
      </c>
      <c r="P2814" s="8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4">
        <f t="shared" si="305"/>
        <v>42099.958333333336</v>
      </c>
      <c r="T2814" s="12">
        <f t="shared" si="306"/>
        <v>42054.535856481474</v>
      </c>
      <c r="U2814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127.57571428571428</v>
      </c>
      <c r="P2815" s="8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4">
        <f t="shared" si="305"/>
        <v>42718.534270833326</v>
      </c>
      <c r="T2815" s="12">
        <f t="shared" si="306"/>
        <v>42693.534270833326</v>
      </c>
      <c r="U2815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107.73333333333333</v>
      </c>
      <c r="P2816" s="8">
        <f t="shared" si="302"/>
        <v>25.25</v>
      </c>
      <c r="Q2816" t="str">
        <f t="shared" si="303"/>
        <v>theater</v>
      </c>
      <c r="R2816" t="str">
        <f t="shared" si="304"/>
        <v>plays</v>
      </c>
      <c r="S2816" s="14">
        <f t="shared" si="305"/>
        <v>42133.191145833327</v>
      </c>
      <c r="T2816" s="12">
        <f t="shared" si="306"/>
        <v>42103.191145833327</v>
      </c>
      <c r="U2816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242</v>
      </c>
      <c r="P2817" s="8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4">
        <f t="shared" si="305"/>
        <v>42589.568391203698</v>
      </c>
      <c r="T2817" s="12">
        <f t="shared" si="306"/>
        <v>42559.568391203698</v>
      </c>
      <c r="U2817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01"/>
        <v>141.56666666666666</v>
      </c>
      <c r="P2818" s="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4">
        <f t="shared" si="305"/>
        <v>42218.458333333336</v>
      </c>
      <c r="T2818" s="12">
        <f t="shared" si="306"/>
        <v>42188.259166666663</v>
      </c>
      <c r="U2818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08">E2819*100/D2819</f>
        <v>130</v>
      </c>
      <c r="P2819" s="8">
        <f t="shared" ref="P2819:P2882" si="309">E2819/L2819</f>
        <v>23.636363636363637</v>
      </c>
      <c r="Q2819" t="str">
        <f t="shared" ref="Q2819:Q2882" si="310">MID(N2819,1,FIND("/",N2819) - 1)</f>
        <v>theater</v>
      </c>
      <c r="R2819" t="str">
        <f t="shared" ref="R2819:R2882" si="311">MID(N2819,FIND("/",N2819)+1,LEN(N2819) -FIND("/",N2819))</f>
        <v>plays</v>
      </c>
      <c r="S2819" s="14">
        <f t="shared" ref="S2819:S2882" si="312">(I2819/86400)+25569+(-5/24)</f>
        <v>42063.42664351852</v>
      </c>
      <c r="T2819" s="12">
        <f t="shared" ref="T2819:T2882" si="313">(J2819/86400)+25569+(-5/24)</f>
        <v>42023.42664351852</v>
      </c>
      <c r="U2819">
        <f t="shared" ref="U2819:U2882" si="31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106.03</v>
      </c>
      <c r="P2820" s="8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4">
        <f t="shared" si="312"/>
        <v>42270.389884259253</v>
      </c>
      <c r="T2820" s="12">
        <f t="shared" si="313"/>
        <v>42250.389884259253</v>
      </c>
      <c r="U2820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104.8</v>
      </c>
      <c r="P2821" s="8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4">
        <f t="shared" si="312"/>
        <v>42169.317233796297</v>
      </c>
      <c r="T2821" s="12">
        <f t="shared" si="313"/>
        <v>42139.317233796297</v>
      </c>
      <c r="U2821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136</v>
      </c>
      <c r="P2822" s="8">
        <f t="shared" si="309"/>
        <v>13.6</v>
      </c>
      <c r="Q2822" t="str">
        <f t="shared" si="310"/>
        <v>theater</v>
      </c>
      <c r="R2822" t="str">
        <f t="shared" si="311"/>
        <v>plays</v>
      </c>
      <c r="S2822" s="14">
        <f t="shared" si="312"/>
        <v>42425.791666666664</v>
      </c>
      <c r="T2822" s="12">
        <f t="shared" si="313"/>
        <v>42401.402650462966</v>
      </c>
      <c r="U2822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100</v>
      </c>
      <c r="P2823" s="8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4">
        <f t="shared" si="312"/>
        <v>41905.714525462965</v>
      </c>
      <c r="T2823" s="12">
        <f t="shared" si="313"/>
        <v>41875.714525462965</v>
      </c>
      <c r="U2823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100</v>
      </c>
      <c r="P2824" s="8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4">
        <f t="shared" si="312"/>
        <v>42090.433935185181</v>
      </c>
      <c r="T2824" s="12">
        <f t="shared" si="313"/>
        <v>42060.475601851846</v>
      </c>
      <c r="U2824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124</v>
      </c>
      <c r="P2825" s="8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4">
        <f t="shared" si="312"/>
        <v>42094.749305555553</v>
      </c>
      <c r="T2825" s="12">
        <f t="shared" si="313"/>
        <v>42066.803310185183</v>
      </c>
      <c r="U2825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116.92307692307692</v>
      </c>
      <c r="P2826" s="8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4">
        <f t="shared" si="312"/>
        <v>42167.863194444442</v>
      </c>
      <c r="T2826" s="12">
        <f t="shared" si="313"/>
        <v>42136.0624537037</v>
      </c>
      <c r="U2826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103.33333333333333</v>
      </c>
      <c r="P2827" s="8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4">
        <f t="shared" si="312"/>
        <v>42342.584328703706</v>
      </c>
      <c r="T2827" s="12">
        <f t="shared" si="313"/>
        <v>42312.584328703706</v>
      </c>
      <c r="U2827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107.75</v>
      </c>
      <c r="P2828" s="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4">
        <f t="shared" si="312"/>
        <v>42195.083333333336</v>
      </c>
      <c r="T2828" s="12">
        <f t="shared" si="313"/>
        <v>42170.826527777775</v>
      </c>
      <c r="U2828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120.25</v>
      </c>
      <c r="P2829" s="8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4">
        <f t="shared" si="312"/>
        <v>42524.479166666664</v>
      </c>
      <c r="T2829" s="12">
        <f t="shared" si="313"/>
        <v>42494.475300925922</v>
      </c>
      <c r="U2829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100.37894736842105</v>
      </c>
      <c r="P2830" s="8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4">
        <f t="shared" si="312"/>
        <v>42279.749999999993</v>
      </c>
      <c r="T2830" s="12">
        <f t="shared" si="313"/>
        <v>42254.056354166663</v>
      </c>
      <c r="U2830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106.52</v>
      </c>
      <c r="P2831" s="8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4">
        <f t="shared" si="312"/>
        <v>42523.225902777776</v>
      </c>
      <c r="T2831" s="12">
        <f t="shared" si="313"/>
        <v>42495.225902777776</v>
      </c>
      <c r="U2831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100</v>
      </c>
      <c r="P2832" s="8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4">
        <f t="shared" si="312"/>
        <v>41770.957638888889</v>
      </c>
      <c r="T2832" s="12">
        <f t="shared" si="313"/>
        <v>41758.631342592591</v>
      </c>
      <c r="U2832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110.66666666666667</v>
      </c>
      <c r="P2833" s="8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4">
        <f t="shared" si="312"/>
        <v>42201.616550925923</v>
      </c>
      <c r="T2833" s="12">
        <f t="shared" si="313"/>
        <v>42171.616550925923</v>
      </c>
      <c r="U2833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114.7196</v>
      </c>
      <c r="P2834" s="8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4">
        <f t="shared" si="312"/>
        <v>41966.708333333336</v>
      </c>
      <c r="T2834" s="12">
        <f t="shared" si="313"/>
        <v>41938.501087962963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108.25925925925925</v>
      </c>
      <c r="P2835" s="8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4">
        <f t="shared" si="312"/>
        <v>42287.874999999993</v>
      </c>
      <c r="T2835" s="12">
        <f t="shared" si="313"/>
        <v>42267.919363425921</v>
      </c>
      <c r="U2835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170</v>
      </c>
      <c r="P2836" s="8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4">
        <f t="shared" si="312"/>
        <v>42034.751504629625</v>
      </c>
      <c r="T2836" s="12">
        <f t="shared" si="313"/>
        <v>42019.751504629625</v>
      </c>
      <c r="U2836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187.09899999999999</v>
      </c>
      <c r="P2837" s="8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4">
        <f t="shared" si="312"/>
        <v>42342.791666666664</v>
      </c>
      <c r="T2837" s="12">
        <f t="shared" si="313"/>
        <v>42313.495567129627</v>
      </c>
      <c r="U2837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107.77777777777777</v>
      </c>
      <c r="P2838" s="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4">
        <f t="shared" si="312"/>
        <v>42783.999305555553</v>
      </c>
      <c r="T2838" s="12">
        <f t="shared" si="313"/>
        <v>42746.053449074076</v>
      </c>
      <c r="U2838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100</v>
      </c>
      <c r="P2839" s="8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4">
        <f t="shared" si="312"/>
        <v>42347.741712962961</v>
      </c>
      <c r="T2839" s="12">
        <f t="shared" si="313"/>
        <v>42307.700046296297</v>
      </c>
      <c r="U2839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120.25</v>
      </c>
      <c r="P2840" s="8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4">
        <f t="shared" si="312"/>
        <v>41864.708333333328</v>
      </c>
      <c r="T2840" s="12">
        <f t="shared" si="313"/>
        <v>41842.399259259255</v>
      </c>
      <c r="U2840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111.42857142857143</v>
      </c>
      <c r="P2841" s="8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4">
        <f t="shared" si="312"/>
        <v>41875.999305555553</v>
      </c>
      <c r="T2841" s="12">
        <f t="shared" si="313"/>
        <v>41853.031874999993</v>
      </c>
      <c r="U2841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104</v>
      </c>
      <c r="P2842" s="8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4">
        <f t="shared" si="312"/>
        <v>42081.499999999993</v>
      </c>
      <c r="T2842" s="12">
        <f t="shared" si="313"/>
        <v>42059.827303240738</v>
      </c>
      <c r="U2842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1</v>
      </c>
      <c r="P2843" s="8">
        <f t="shared" si="309"/>
        <v>10</v>
      </c>
      <c r="Q2843" t="str">
        <f t="shared" si="310"/>
        <v>theater</v>
      </c>
      <c r="R2843" t="str">
        <f t="shared" si="311"/>
        <v>plays</v>
      </c>
      <c r="S2843" s="14">
        <f t="shared" si="312"/>
        <v>42351.572881944441</v>
      </c>
      <c r="T2843" s="12">
        <f t="shared" si="313"/>
        <v>42291.531215277777</v>
      </c>
      <c r="U2843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 s="8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4">
        <f t="shared" si="312"/>
        <v>41811.25</v>
      </c>
      <c r="T2844" s="12">
        <f t="shared" si="313"/>
        <v>41784.744155092594</v>
      </c>
      <c r="U2844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 s="8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4">
        <f t="shared" si="312"/>
        <v>42533.958333333336</v>
      </c>
      <c r="T2845" s="12">
        <f t="shared" si="313"/>
        <v>42492.529513888883</v>
      </c>
      <c r="U2845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5.4545454545454541</v>
      </c>
      <c r="P2846" s="8">
        <f t="shared" si="309"/>
        <v>30</v>
      </c>
      <c r="Q2846" t="str">
        <f t="shared" si="310"/>
        <v>theater</v>
      </c>
      <c r="R2846" t="str">
        <f t="shared" si="311"/>
        <v>plays</v>
      </c>
      <c r="S2846" s="14">
        <f t="shared" si="312"/>
        <v>42739.337731481479</v>
      </c>
      <c r="T2846" s="12">
        <f t="shared" si="313"/>
        <v>42709.337731481479</v>
      </c>
      <c r="U2846">
        <f t="shared" si="31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31.546666666666667</v>
      </c>
      <c r="P2847" s="8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4">
        <f t="shared" si="312"/>
        <v>42162.808252314811</v>
      </c>
      <c r="T2847" s="12">
        <f t="shared" si="313"/>
        <v>42102.808252314811</v>
      </c>
      <c r="U2847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 s="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4">
        <f t="shared" si="312"/>
        <v>42153.483726851853</v>
      </c>
      <c r="T2848" s="12">
        <f t="shared" si="313"/>
        <v>42108.483726851853</v>
      </c>
      <c r="U2848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 s="8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4">
        <f t="shared" si="312"/>
        <v>42513.597974537035</v>
      </c>
      <c r="T2849" s="12">
        <f t="shared" si="313"/>
        <v>42453.597974537035</v>
      </c>
      <c r="U2849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0.2</v>
      </c>
      <c r="P2850" s="8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4">
        <f t="shared" si="312"/>
        <v>42153.440497685187</v>
      </c>
      <c r="T2850" s="12">
        <f t="shared" si="313"/>
        <v>42123.440497685187</v>
      </c>
      <c r="U2850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1</v>
      </c>
      <c r="P2851" s="8">
        <f t="shared" si="309"/>
        <v>5</v>
      </c>
      <c r="Q2851" t="str">
        <f t="shared" si="310"/>
        <v>theater</v>
      </c>
      <c r="R2851" t="str">
        <f t="shared" si="311"/>
        <v>plays</v>
      </c>
      <c r="S2851" s="14">
        <f t="shared" si="312"/>
        <v>42483.219907407409</v>
      </c>
      <c r="T2851" s="12">
        <f t="shared" si="313"/>
        <v>42453.219907407409</v>
      </c>
      <c r="U2851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3.8875000000000002</v>
      </c>
      <c r="P2852" s="8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4">
        <f t="shared" si="312"/>
        <v>41887.798738425925</v>
      </c>
      <c r="T2852" s="12">
        <f t="shared" si="313"/>
        <v>41857.798738425925</v>
      </c>
      <c r="U2852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 s="8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4">
        <f t="shared" si="312"/>
        <v>42398.761805555558</v>
      </c>
      <c r="T2853" s="12">
        <f t="shared" si="313"/>
        <v>42389.794317129628</v>
      </c>
      <c r="U2853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1.9</v>
      </c>
      <c r="P2854" s="8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4">
        <f t="shared" si="312"/>
        <v>41810.836840277778</v>
      </c>
      <c r="T2854" s="12">
        <f t="shared" si="313"/>
        <v>41780.836840277778</v>
      </c>
      <c r="U2854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 s="8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4">
        <f t="shared" si="312"/>
        <v>41895.98260416666</v>
      </c>
      <c r="T2855" s="12">
        <f t="shared" si="313"/>
        <v>41835.98260416666</v>
      </c>
      <c r="U2855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41.7</v>
      </c>
      <c r="P2856" s="8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4">
        <f t="shared" si="312"/>
        <v>42131.508321759255</v>
      </c>
      <c r="T2856" s="12">
        <f t="shared" si="313"/>
        <v>42111.508321759255</v>
      </c>
      <c r="U2856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50</v>
      </c>
      <c r="P2857" s="8">
        <f t="shared" si="309"/>
        <v>60</v>
      </c>
      <c r="Q2857" t="str">
        <f t="shared" si="310"/>
        <v>theater</v>
      </c>
      <c r="R2857" t="str">
        <f t="shared" si="311"/>
        <v>plays</v>
      </c>
      <c r="S2857" s="14">
        <f t="shared" si="312"/>
        <v>42398.773611111108</v>
      </c>
      <c r="T2857" s="12">
        <f t="shared" si="313"/>
        <v>42369.799432870372</v>
      </c>
      <c r="U2857">
        <f t="shared" si="31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4.8666666666666663</v>
      </c>
      <c r="P2858" s="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4">
        <f t="shared" si="312"/>
        <v>42224.69027777778</v>
      </c>
      <c r="T2858" s="12">
        <f t="shared" si="313"/>
        <v>42164.829247685186</v>
      </c>
      <c r="U2858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19.736842105263158</v>
      </c>
      <c r="P2859" s="8">
        <f t="shared" si="309"/>
        <v>500</v>
      </c>
      <c r="Q2859" t="str">
        <f t="shared" si="310"/>
        <v>theater</v>
      </c>
      <c r="R2859" t="str">
        <f t="shared" si="311"/>
        <v>plays</v>
      </c>
      <c r="S2859" s="14">
        <f t="shared" si="312"/>
        <v>42786.541666666664</v>
      </c>
      <c r="T2859" s="12">
        <f t="shared" si="313"/>
        <v>42726.711747685178</v>
      </c>
      <c r="U2859">
        <f t="shared" si="31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 s="8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4">
        <f t="shared" si="312"/>
        <v>41978.269444444442</v>
      </c>
      <c r="T2860" s="12">
        <f t="shared" si="313"/>
        <v>41954.336747685178</v>
      </c>
      <c r="U2860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1.75</v>
      </c>
      <c r="P2861" s="8">
        <f t="shared" si="309"/>
        <v>35</v>
      </c>
      <c r="Q2861" t="str">
        <f t="shared" si="310"/>
        <v>theater</v>
      </c>
      <c r="R2861" t="str">
        <f t="shared" si="311"/>
        <v>plays</v>
      </c>
      <c r="S2861" s="14">
        <f t="shared" si="312"/>
        <v>42293.153981481482</v>
      </c>
      <c r="T2861" s="12">
        <f t="shared" si="313"/>
        <v>42233.153981481482</v>
      </c>
      <c r="U2861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6.65</v>
      </c>
      <c r="P2862" s="8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4">
        <f t="shared" si="312"/>
        <v>42540.592314814814</v>
      </c>
      <c r="T2862" s="12">
        <f t="shared" si="313"/>
        <v>42480.592314814814</v>
      </c>
      <c r="U2862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32</v>
      </c>
      <c r="P2863" s="8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4">
        <f t="shared" si="312"/>
        <v>42271.3825</v>
      </c>
      <c r="T2863" s="12">
        <f t="shared" si="313"/>
        <v>42257.3825</v>
      </c>
      <c r="U2863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0.43307086614173229</v>
      </c>
      <c r="P2864" s="8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4">
        <f t="shared" si="312"/>
        <v>41814.581354166665</v>
      </c>
      <c r="T2864" s="12">
        <f t="shared" si="313"/>
        <v>41784.581354166665</v>
      </c>
      <c r="U2864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0.04</v>
      </c>
      <c r="P2865" s="8">
        <f t="shared" si="309"/>
        <v>20</v>
      </c>
      <c r="Q2865" t="str">
        <f t="shared" si="310"/>
        <v>theater</v>
      </c>
      <c r="R2865" t="str">
        <f t="shared" si="311"/>
        <v>plays</v>
      </c>
      <c r="S2865" s="14">
        <f t="shared" si="312"/>
        <v>41891.46670138889</v>
      </c>
      <c r="T2865" s="12">
        <f t="shared" si="313"/>
        <v>41831.46670138889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1.6</v>
      </c>
      <c r="P2866" s="8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4">
        <f t="shared" si="312"/>
        <v>42202.345833333333</v>
      </c>
      <c r="T2866" s="12">
        <f t="shared" si="313"/>
        <v>42172.405173611107</v>
      </c>
      <c r="U2866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 s="8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4">
        <f t="shared" si="312"/>
        <v>42009.905775462961</v>
      </c>
      <c r="T2867" s="12">
        <f t="shared" si="313"/>
        <v>41949.905775462961</v>
      </c>
      <c r="U2867">
        <f t="shared" si="31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0.9</v>
      </c>
      <c r="P2868" s="8">
        <f t="shared" si="309"/>
        <v>22.5</v>
      </c>
      <c r="Q2868" t="str">
        <f t="shared" si="310"/>
        <v>theater</v>
      </c>
      <c r="R2868" t="str">
        <f t="shared" si="311"/>
        <v>plays</v>
      </c>
      <c r="S2868" s="14">
        <f t="shared" si="312"/>
        <v>42657.708333333336</v>
      </c>
      <c r="T2868" s="12">
        <f t="shared" si="313"/>
        <v>42627.746770833335</v>
      </c>
      <c r="U2868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20.16</v>
      </c>
      <c r="P2869" s="8">
        <f t="shared" si="309"/>
        <v>50.4</v>
      </c>
      <c r="Q2869" t="str">
        <f t="shared" si="310"/>
        <v>theater</v>
      </c>
      <c r="R2869" t="str">
        <f t="shared" si="311"/>
        <v>plays</v>
      </c>
      <c r="S2869" s="14">
        <f t="shared" si="312"/>
        <v>42554.958333333336</v>
      </c>
      <c r="T2869" s="12">
        <f t="shared" si="313"/>
        <v>42530.986944444441</v>
      </c>
      <c r="U2869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42.011733333333332</v>
      </c>
      <c r="P2870" s="8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4">
        <f t="shared" si="312"/>
        <v>42648.618680555555</v>
      </c>
      <c r="T2870" s="12">
        <f t="shared" si="313"/>
        <v>42618.618680555555</v>
      </c>
      <c r="U2870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0.88500000000000001</v>
      </c>
      <c r="P2871" s="8">
        <f t="shared" si="309"/>
        <v>35.4</v>
      </c>
      <c r="Q2871" t="str">
        <f t="shared" si="310"/>
        <v>theater</v>
      </c>
      <c r="R2871" t="str">
        <f t="shared" si="311"/>
        <v>plays</v>
      </c>
      <c r="S2871" s="14">
        <f t="shared" si="312"/>
        <v>42570.385196759256</v>
      </c>
      <c r="T2871" s="12">
        <f t="shared" si="313"/>
        <v>42540.385196759256</v>
      </c>
      <c r="U2871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15</v>
      </c>
      <c r="P2872" s="8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4">
        <f t="shared" si="312"/>
        <v>41775.981076388889</v>
      </c>
      <c r="T2872" s="12">
        <f t="shared" si="313"/>
        <v>41745.981076388889</v>
      </c>
      <c r="U2872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4.67</v>
      </c>
      <c r="P2873" s="8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4">
        <f t="shared" si="312"/>
        <v>41994.530243055553</v>
      </c>
      <c r="T2873" s="12">
        <f t="shared" si="313"/>
        <v>41974.530243055553</v>
      </c>
      <c r="U2873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 s="8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4">
        <f t="shared" si="312"/>
        <v>42174.907847222225</v>
      </c>
      <c r="T2874" s="12">
        <f t="shared" si="313"/>
        <v>42114.907847222225</v>
      </c>
      <c r="U2874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38.119999999999997</v>
      </c>
      <c r="P2875" s="8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4">
        <f t="shared" si="312"/>
        <v>42032.609155092585</v>
      </c>
      <c r="T2875" s="12">
        <f t="shared" si="313"/>
        <v>42002.609155092585</v>
      </c>
      <c r="U2875">
        <f t="shared" si="31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5.42</v>
      </c>
      <c r="P2876" s="8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4">
        <f t="shared" si="312"/>
        <v>42752.636412037034</v>
      </c>
      <c r="T2876" s="12">
        <f t="shared" si="313"/>
        <v>42722.636412037034</v>
      </c>
      <c r="U2876">
        <f t="shared" si="31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3.5000000000000003E-2</v>
      </c>
      <c r="P2877" s="8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4">
        <f t="shared" si="312"/>
        <v>42494.920057870368</v>
      </c>
      <c r="T2877" s="12">
        <f t="shared" si="313"/>
        <v>42464.920057870368</v>
      </c>
      <c r="U2877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 s="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4">
        <f t="shared" si="312"/>
        <v>42201.535636574066</v>
      </c>
      <c r="T2878" s="12">
        <f t="shared" si="313"/>
        <v>42171.535636574066</v>
      </c>
      <c r="U2878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10.833333333333334</v>
      </c>
      <c r="P2879" s="8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4">
        <f t="shared" si="312"/>
        <v>42704.499999999993</v>
      </c>
      <c r="T2879" s="12">
        <f t="shared" si="313"/>
        <v>42672.746805555558</v>
      </c>
      <c r="U2879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2.1</v>
      </c>
      <c r="P2880" s="8">
        <f t="shared" si="309"/>
        <v>15.75</v>
      </c>
      <c r="Q2880" t="str">
        <f t="shared" si="310"/>
        <v>theater</v>
      </c>
      <c r="R2880" t="str">
        <f t="shared" si="311"/>
        <v>plays</v>
      </c>
      <c r="S2880" s="14">
        <f t="shared" si="312"/>
        <v>42188.407349537032</v>
      </c>
      <c r="T2880" s="12">
        <f t="shared" si="313"/>
        <v>42128.407349537032</v>
      </c>
      <c r="U2880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0.25892857142857145</v>
      </c>
      <c r="P2881" s="8">
        <f t="shared" si="309"/>
        <v>29</v>
      </c>
      <c r="Q2881" t="str">
        <f t="shared" si="310"/>
        <v>theater</v>
      </c>
      <c r="R2881" t="str">
        <f t="shared" si="311"/>
        <v>plays</v>
      </c>
      <c r="S2881" s="14">
        <f t="shared" si="312"/>
        <v>42389.516909722217</v>
      </c>
      <c r="T2881" s="12">
        <f t="shared" si="313"/>
        <v>42359.516909722217</v>
      </c>
      <c r="U2881">
        <f t="shared" si="31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08"/>
        <v>23.333333333333332</v>
      </c>
      <c r="P2882" s="8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4">
        <f t="shared" si="312"/>
        <v>42236.503472222219</v>
      </c>
      <c r="T2882" s="12">
        <f t="shared" si="313"/>
        <v>42192.69736111111</v>
      </c>
      <c r="U2882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15">E2883*100/D2883</f>
        <v>0</v>
      </c>
      <c r="P2883" s="8" t="e">
        <f t="shared" ref="P2883:P2946" si="316">E2883/L2883</f>
        <v>#DIV/0!</v>
      </c>
      <c r="Q2883" t="str">
        <f t="shared" ref="Q2883:Q2946" si="317">MID(N2883,1,FIND("/",N2883) - 1)</f>
        <v>theater</v>
      </c>
      <c r="R2883" t="str">
        <f t="shared" ref="R2883:R2946" si="318">MID(N2883,FIND("/",N2883)+1,LEN(N2883) -FIND("/",N2883))</f>
        <v>plays</v>
      </c>
      <c r="S2883" s="14">
        <f t="shared" ref="S2883:S2946" si="319">(I2883/86400)+25569+(-5/24)</f>
        <v>41976.430972222217</v>
      </c>
      <c r="T2883" s="12">
        <f t="shared" ref="T2883:T2946" si="320">(J2883/86400)+25569+(-5/24)</f>
        <v>41916.389305555553</v>
      </c>
      <c r="U2883">
        <f t="shared" ref="U2883:U2946" si="321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33.6</v>
      </c>
      <c r="P2884" s="8">
        <f t="shared" si="316"/>
        <v>63</v>
      </c>
      <c r="Q2884" t="str">
        <f t="shared" si="317"/>
        <v>theater</v>
      </c>
      <c r="R2884" t="str">
        <f t="shared" si="318"/>
        <v>plays</v>
      </c>
      <c r="S2884" s="14">
        <f t="shared" si="319"/>
        <v>42491.387939814813</v>
      </c>
      <c r="T2884" s="12">
        <f t="shared" si="320"/>
        <v>42461.387939814813</v>
      </c>
      <c r="U2884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19.079999999999998</v>
      </c>
      <c r="P2885" s="8">
        <f t="shared" si="316"/>
        <v>381.6</v>
      </c>
      <c r="Q2885" t="str">
        <f t="shared" si="317"/>
        <v>theater</v>
      </c>
      <c r="R2885" t="str">
        <f t="shared" si="318"/>
        <v>plays</v>
      </c>
      <c r="S2885" s="14">
        <f t="shared" si="319"/>
        <v>42405.999305555553</v>
      </c>
      <c r="T2885" s="12">
        <f t="shared" si="320"/>
        <v>42370.694872685184</v>
      </c>
      <c r="U2885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0.41111111111111109</v>
      </c>
      <c r="P2886" s="8">
        <f t="shared" si="316"/>
        <v>46.25</v>
      </c>
      <c r="Q2886" t="str">
        <f t="shared" si="317"/>
        <v>theater</v>
      </c>
      <c r="R2886" t="str">
        <f t="shared" si="318"/>
        <v>plays</v>
      </c>
      <c r="S2886" s="14">
        <f t="shared" si="319"/>
        <v>41978.518923611111</v>
      </c>
      <c r="T2886" s="12">
        <f t="shared" si="320"/>
        <v>41948.518923611111</v>
      </c>
      <c r="U2886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32.5</v>
      </c>
      <c r="P2887" s="8">
        <f t="shared" si="316"/>
        <v>26</v>
      </c>
      <c r="Q2887" t="str">
        <f t="shared" si="317"/>
        <v>theater</v>
      </c>
      <c r="R2887" t="str">
        <f t="shared" si="318"/>
        <v>plays</v>
      </c>
      <c r="S2887" s="14">
        <f t="shared" si="319"/>
        <v>42076.82640046296</v>
      </c>
      <c r="T2887" s="12">
        <f t="shared" si="320"/>
        <v>42046.868067129624</v>
      </c>
      <c r="U2887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5</v>
      </c>
      <c r="P2888" s="8">
        <f t="shared" si="316"/>
        <v>10</v>
      </c>
      <c r="Q2888" t="str">
        <f t="shared" si="317"/>
        <v>theater</v>
      </c>
      <c r="R2888" t="str">
        <f t="shared" si="318"/>
        <v>plays</v>
      </c>
      <c r="S2888" s="14">
        <f t="shared" si="319"/>
        <v>42265.957638888889</v>
      </c>
      <c r="T2888" s="12">
        <f t="shared" si="320"/>
        <v>42261.424583333333</v>
      </c>
      <c r="U2888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0.16666666666666666</v>
      </c>
      <c r="P2889" s="8">
        <f t="shared" si="316"/>
        <v>5</v>
      </c>
      <c r="Q2889" t="str">
        <f t="shared" si="317"/>
        <v>theater</v>
      </c>
      <c r="R2889" t="str">
        <f t="shared" si="318"/>
        <v>plays</v>
      </c>
      <c r="S2889" s="14">
        <f t="shared" si="319"/>
        <v>42015.219027777777</v>
      </c>
      <c r="T2889" s="12">
        <f t="shared" si="320"/>
        <v>41985.219027777777</v>
      </c>
      <c r="U2889">
        <f t="shared" si="321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 s="8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4">
        <f t="shared" si="319"/>
        <v>41929.999305555553</v>
      </c>
      <c r="T2890" s="12">
        <f t="shared" si="320"/>
        <v>41922.326851851853</v>
      </c>
      <c r="U2890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38.06666666666667</v>
      </c>
      <c r="P2891" s="8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4">
        <f t="shared" si="319"/>
        <v>41880.654918981476</v>
      </c>
      <c r="T2891" s="12">
        <f t="shared" si="320"/>
        <v>41850.654918981476</v>
      </c>
      <c r="U2891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1.05</v>
      </c>
      <c r="P2892" s="8">
        <f t="shared" si="316"/>
        <v>7</v>
      </c>
      <c r="Q2892" t="str">
        <f t="shared" si="317"/>
        <v>theater</v>
      </c>
      <c r="R2892" t="str">
        <f t="shared" si="318"/>
        <v>plays</v>
      </c>
      <c r="S2892" s="14">
        <f t="shared" si="319"/>
        <v>41859.916666666664</v>
      </c>
      <c r="T2892" s="12">
        <f t="shared" si="320"/>
        <v>41831.534629629627</v>
      </c>
      <c r="U2892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2.73</v>
      </c>
      <c r="P2893" s="8">
        <f t="shared" si="316"/>
        <v>27.3</v>
      </c>
      <c r="Q2893" t="str">
        <f t="shared" si="317"/>
        <v>theater</v>
      </c>
      <c r="R2893" t="str">
        <f t="shared" si="318"/>
        <v>plays</v>
      </c>
      <c r="S2893" s="14">
        <f t="shared" si="319"/>
        <v>42475.633425925924</v>
      </c>
      <c r="T2893" s="12">
        <f t="shared" si="320"/>
        <v>42415.675092592595</v>
      </c>
      <c r="U2893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9.0909090909090917</v>
      </c>
      <c r="P2894" s="8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4">
        <f t="shared" si="319"/>
        <v>41876.666666666664</v>
      </c>
      <c r="T2894" s="12">
        <f t="shared" si="320"/>
        <v>41869.505833333329</v>
      </c>
      <c r="U2894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0.5</v>
      </c>
      <c r="P2895" s="8">
        <f t="shared" si="316"/>
        <v>12.5</v>
      </c>
      <c r="Q2895" t="str">
        <f t="shared" si="317"/>
        <v>theater</v>
      </c>
      <c r="R2895" t="str">
        <f t="shared" si="318"/>
        <v>plays</v>
      </c>
      <c r="S2895" s="14">
        <f t="shared" si="319"/>
        <v>42012.874999999993</v>
      </c>
      <c r="T2895" s="12">
        <f t="shared" si="320"/>
        <v>41953.564756944441</v>
      </c>
      <c r="U2895">
        <f t="shared" si="321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 s="8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4">
        <f t="shared" si="319"/>
        <v>42097.736284722218</v>
      </c>
      <c r="T2896" s="12">
        <f t="shared" si="320"/>
        <v>42037.777951388889</v>
      </c>
      <c r="U2896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4.5999999999999996</v>
      </c>
      <c r="P2897" s="8">
        <f t="shared" si="316"/>
        <v>5.75</v>
      </c>
      <c r="Q2897" t="str">
        <f t="shared" si="317"/>
        <v>theater</v>
      </c>
      <c r="R2897" t="str">
        <f t="shared" si="318"/>
        <v>plays</v>
      </c>
      <c r="S2897" s="14">
        <f t="shared" si="319"/>
        <v>41812.666666666664</v>
      </c>
      <c r="T2897" s="12">
        <f t="shared" si="320"/>
        <v>41811.347129629627</v>
      </c>
      <c r="U2897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20.833333333333332</v>
      </c>
      <c r="P2898" s="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4">
        <f t="shared" si="319"/>
        <v>42716.041666666664</v>
      </c>
      <c r="T2898" s="12">
        <f t="shared" si="320"/>
        <v>42701.700474537036</v>
      </c>
      <c r="U2898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4.583333333333333</v>
      </c>
      <c r="P2899" s="8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4">
        <f t="shared" si="319"/>
        <v>42288.436863425923</v>
      </c>
      <c r="T2899" s="12">
        <f t="shared" si="320"/>
        <v>42258.438171296293</v>
      </c>
      <c r="U2899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4.2133333333333329</v>
      </c>
      <c r="P2900" s="8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4">
        <f t="shared" si="319"/>
        <v>42308.456631944442</v>
      </c>
      <c r="T2900" s="12">
        <f t="shared" si="320"/>
        <v>42278.456631944442</v>
      </c>
      <c r="U2900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 s="8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4">
        <f t="shared" si="319"/>
        <v>42574.869884259257</v>
      </c>
      <c r="T2901" s="12">
        <f t="shared" si="320"/>
        <v>42514.869884259257</v>
      </c>
      <c r="U2901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61.909090909090907</v>
      </c>
      <c r="P2902" s="8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4">
        <f t="shared" si="319"/>
        <v>41860.025833333333</v>
      </c>
      <c r="T2902" s="12">
        <f t="shared" si="320"/>
        <v>41830.025833333333</v>
      </c>
      <c r="U2902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0.8</v>
      </c>
      <c r="P2903" s="8">
        <f t="shared" si="316"/>
        <v>3</v>
      </c>
      <c r="Q2903" t="str">
        <f t="shared" si="317"/>
        <v>theater</v>
      </c>
      <c r="R2903" t="str">
        <f t="shared" si="318"/>
        <v>plays</v>
      </c>
      <c r="S2903" s="14">
        <f t="shared" si="319"/>
        <v>42042.696053240739</v>
      </c>
      <c r="T2903" s="12">
        <f t="shared" si="320"/>
        <v>41982.696053240739</v>
      </c>
      <c r="U2903">
        <f t="shared" si="321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1.6666666666666666E-2</v>
      </c>
      <c r="P2904" s="8">
        <f t="shared" si="316"/>
        <v>25</v>
      </c>
      <c r="Q2904" t="str">
        <f t="shared" si="317"/>
        <v>theater</v>
      </c>
      <c r="R2904" t="str">
        <f t="shared" si="318"/>
        <v>plays</v>
      </c>
      <c r="S2904" s="14">
        <f t="shared" si="319"/>
        <v>42240.231435185182</v>
      </c>
      <c r="T2904" s="12">
        <f t="shared" si="320"/>
        <v>42210.231435185182</v>
      </c>
      <c r="U2904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0.78</v>
      </c>
      <c r="P2905" s="8">
        <f t="shared" si="316"/>
        <v>9.75</v>
      </c>
      <c r="Q2905" t="str">
        <f t="shared" si="317"/>
        <v>theater</v>
      </c>
      <c r="R2905" t="str">
        <f t="shared" si="318"/>
        <v>plays</v>
      </c>
      <c r="S2905" s="14">
        <f t="shared" si="319"/>
        <v>42255.95854166666</v>
      </c>
      <c r="T2905" s="12">
        <f t="shared" si="320"/>
        <v>42195.95854166666</v>
      </c>
      <c r="U2905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5</v>
      </c>
      <c r="P2906" s="8">
        <f t="shared" si="316"/>
        <v>18.75</v>
      </c>
      <c r="Q2906" t="str">
        <f t="shared" si="317"/>
        <v>theater</v>
      </c>
      <c r="R2906" t="str">
        <f t="shared" si="318"/>
        <v>plays</v>
      </c>
      <c r="S2906" s="14">
        <f t="shared" si="319"/>
        <v>41952.291666666664</v>
      </c>
      <c r="T2906" s="12">
        <f t="shared" si="320"/>
        <v>41940.759618055556</v>
      </c>
      <c r="U2906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17.771428571428572</v>
      </c>
      <c r="P2907" s="8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4">
        <f t="shared" si="319"/>
        <v>42619.848530092589</v>
      </c>
      <c r="T2907" s="12">
        <f t="shared" si="320"/>
        <v>42605.848530092589</v>
      </c>
      <c r="U2907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9.4166666666666661</v>
      </c>
      <c r="P2908" s="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4">
        <f t="shared" si="319"/>
        <v>42216.833333333336</v>
      </c>
      <c r="T2908" s="12">
        <f t="shared" si="320"/>
        <v>42199.440578703703</v>
      </c>
      <c r="U2908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0.08</v>
      </c>
      <c r="P2909" s="8">
        <f t="shared" si="316"/>
        <v>1</v>
      </c>
      <c r="Q2909" t="str">
        <f t="shared" si="317"/>
        <v>theater</v>
      </c>
      <c r="R2909" t="str">
        <f t="shared" si="318"/>
        <v>plays</v>
      </c>
      <c r="S2909" s="14">
        <f t="shared" si="319"/>
        <v>42504.669409722221</v>
      </c>
      <c r="T2909" s="12">
        <f t="shared" si="320"/>
        <v>42444.669409722221</v>
      </c>
      <c r="U2909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2.75</v>
      </c>
      <c r="P2910" s="8">
        <f t="shared" si="316"/>
        <v>52.8</v>
      </c>
      <c r="Q2910" t="str">
        <f t="shared" si="317"/>
        <v>theater</v>
      </c>
      <c r="R2910" t="str">
        <f t="shared" si="318"/>
        <v>plays</v>
      </c>
      <c r="S2910" s="14">
        <f t="shared" si="319"/>
        <v>42529.523368055554</v>
      </c>
      <c r="T2910" s="12">
        <f t="shared" si="320"/>
        <v>42499.523368055554</v>
      </c>
      <c r="U2910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1.1111111111111112E-2</v>
      </c>
      <c r="P2911" s="8">
        <f t="shared" si="316"/>
        <v>20</v>
      </c>
      <c r="Q2911" t="str">
        <f t="shared" si="317"/>
        <v>theater</v>
      </c>
      <c r="R2911" t="str">
        <f t="shared" si="318"/>
        <v>plays</v>
      </c>
      <c r="S2911" s="14">
        <f t="shared" si="319"/>
        <v>41968.615277777775</v>
      </c>
      <c r="T2911" s="12">
        <f t="shared" si="320"/>
        <v>41929.057881944442</v>
      </c>
      <c r="U2911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3.3333333333333335E-3</v>
      </c>
      <c r="P2912" s="8">
        <f t="shared" si="316"/>
        <v>1</v>
      </c>
      <c r="Q2912" t="str">
        <f t="shared" si="317"/>
        <v>theater</v>
      </c>
      <c r="R2912" t="str">
        <f t="shared" si="318"/>
        <v>plays</v>
      </c>
      <c r="S2912" s="14">
        <f t="shared" si="319"/>
        <v>42167.632951388885</v>
      </c>
      <c r="T2912" s="12">
        <f t="shared" si="320"/>
        <v>42107.632951388885</v>
      </c>
      <c r="U2912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36.5</v>
      </c>
      <c r="P2913" s="8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4">
        <f t="shared" si="319"/>
        <v>42182.560486111113</v>
      </c>
      <c r="T2913" s="12">
        <f t="shared" si="320"/>
        <v>42142.560486111113</v>
      </c>
      <c r="U2913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14.058171745152354</v>
      </c>
      <c r="P2914" s="8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4">
        <f t="shared" si="319"/>
        <v>42383.923310185179</v>
      </c>
      <c r="T2914" s="12">
        <f t="shared" si="320"/>
        <v>42353.923310185179</v>
      </c>
      <c r="U2914">
        <f t="shared" si="321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0.02</v>
      </c>
      <c r="P2915" s="8">
        <f t="shared" si="316"/>
        <v>1</v>
      </c>
      <c r="Q2915" t="str">
        <f t="shared" si="317"/>
        <v>theater</v>
      </c>
      <c r="R2915" t="str">
        <f t="shared" si="318"/>
        <v>plays</v>
      </c>
      <c r="S2915" s="14">
        <f t="shared" si="319"/>
        <v>41888.714571759258</v>
      </c>
      <c r="T2915" s="12">
        <f t="shared" si="320"/>
        <v>41828.714571759258</v>
      </c>
      <c r="U2915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4.0000000000000001E-3</v>
      </c>
      <c r="P2916" s="8">
        <f t="shared" si="316"/>
        <v>1</v>
      </c>
      <c r="Q2916" t="str">
        <f t="shared" si="317"/>
        <v>theater</v>
      </c>
      <c r="R2916" t="str">
        <f t="shared" si="318"/>
        <v>plays</v>
      </c>
      <c r="S2916" s="14">
        <f t="shared" si="319"/>
        <v>42077.657337962963</v>
      </c>
      <c r="T2916" s="12">
        <f t="shared" si="320"/>
        <v>42017.699004629627</v>
      </c>
      <c r="U2916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61.1</v>
      </c>
      <c r="P2917" s="8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4">
        <f t="shared" si="319"/>
        <v>42445.1480324074</v>
      </c>
      <c r="T2917" s="12">
        <f t="shared" si="320"/>
        <v>42415.189699074072</v>
      </c>
      <c r="U2917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7.8378378378378377</v>
      </c>
      <c r="P2918" s="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4">
        <f t="shared" si="319"/>
        <v>41778.268391203703</v>
      </c>
      <c r="T2918" s="12">
        <f t="shared" si="320"/>
        <v>41755.268391203703</v>
      </c>
      <c r="U2918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21.85</v>
      </c>
      <c r="P2919" s="8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4">
        <f t="shared" si="319"/>
        <v>42263.026006944441</v>
      </c>
      <c r="T2919" s="12">
        <f t="shared" si="320"/>
        <v>42245.026006944441</v>
      </c>
      <c r="U2919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27.24</v>
      </c>
      <c r="P2920" s="8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4">
        <f t="shared" si="319"/>
        <v>42306.421377314815</v>
      </c>
      <c r="T2920" s="12">
        <f t="shared" si="320"/>
        <v>42278.421377314815</v>
      </c>
      <c r="U2920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8.5</v>
      </c>
      <c r="P2921" s="8">
        <f t="shared" si="316"/>
        <v>8.5</v>
      </c>
      <c r="Q2921" t="str">
        <f t="shared" si="317"/>
        <v>theater</v>
      </c>
      <c r="R2921" t="str">
        <f t="shared" si="318"/>
        <v>plays</v>
      </c>
      <c r="S2921" s="14">
        <f t="shared" si="319"/>
        <v>41856.411215277774</v>
      </c>
      <c r="T2921" s="12">
        <f t="shared" si="320"/>
        <v>41826.411215277774</v>
      </c>
      <c r="U2921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26.84</v>
      </c>
      <c r="P2922" s="8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4">
        <f t="shared" si="319"/>
        <v>42088.54247685185</v>
      </c>
      <c r="T2922" s="12">
        <f t="shared" si="320"/>
        <v>42058.584143518521</v>
      </c>
      <c r="U2922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129</v>
      </c>
      <c r="P2923" s="8">
        <f t="shared" si="316"/>
        <v>43</v>
      </c>
      <c r="Q2923" t="str">
        <f t="shared" si="317"/>
        <v>theater</v>
      </c>
      <c r="R2923" t="str">
        <f t="shared" si="318"/>
        <v>musical</v>
      </c>
      <c r="S2923" s="14">
        <f t="shared" si="319"/>
        <v>41907.678287037037</v>
      </c>
      <c r="T2923" s="12">
        <f t="shared" si="320"/>
        <v>41877.678287037037</v>
      </c>
      <c r="U2923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100</v>
      </c>
      <c r="P2924" s="8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4">
        <f t="shared" si="319"/>
        <v>42142.665821759256</v>
      </c>
      <c r="T2924" s="12">
        <f t="shared" si="320"/>
        <v>42097.665821759256</v>
      </c>
      <c r="U2924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100</v>
      </c>
      <c r="P2925" s="8">
        <f t="shared" si="316"/>
        <v>30</v>
      </c>
      <c r="Q2925" t="str">
        <f t="shared" si="317"/>
        <v>theater</v>
      </c>
      <c r="R2925" t="str">
        <f t="shared" si="318"/>
        <v>musical</v>
      </c>
      <c r="S2925" s="14">
        <f t="shared" si="319"/>
        <v>42027.916666666664</v>
      </c>
      <c r="T2925" s="12">
        <f t="shared" si="320"/>
        <v>42012.944201388884</v>
      </c>
      <c r="U2925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103.2</v>
      </c>
      <c r="P2926" s="8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4">
        <f t="shared" si="319"/>
        <v>42132.957638888889</v>
      </c>
      <c r="T2926" s="12">
        <f t="shared" si="320"/>
        <v>42103.348495370366</v>
      </c>
      <c r="U2926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102.44597777777778</v>
      </c>
      <c r="P2927" s="8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4">
        <f t="shared" si="319"/>
        <v>41893.375787037039</v>
      </c>
      <c r="T2927" s="12">
        <f t="shared" si="320"/>
        <v>41863.375787037039</v>
      </c>
      <c r="U2927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125</v>
      </c>
      <c r="P2928" s="8">
        <f t="shared" si="316"/>
        <v>75</v>
      </c>
      <c r="Q2928" t="str">
        <f t="shared" si="317"/>
        <v>theater</v>
      </c>
      <c r="R2928" t="str">
        <f t="shared" si="318"/>
        <v>musical</v>
      </c>
      <c r="S2928" s="14">
        <f t="shared" si="319"/>
        <v>42058.557627314811</v>
      </c>
      <c r="T2928" s="12">
        <f t="shared" si="320"/>
        <v>42044.557627314811</v>
      </c>
      <c r="U2928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130.83333333333334</v>
      </c>
      <c r="P2929" s="8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4">
        <f t="shared" si="319"/>
        <v>41835</v>
      </c>
      <c r="T2929" s="12">
        <f t="shared" si="320"/>
        <v>41806.460983796293</v>
      </c>
      <c r="U2929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100</v>
      </c>
      <c r="P2930" s="8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4">
        <f t="shared" si="319"/>
        <v>42433.789884259262</v>
      </c>
      <c r="T2930" s="12">
        <f t="shared" si="320"/>
        <v>42403.789884259262</v>
      </c>
      <c r="U2930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102.06937499999999</v>
      </c>
      <c r="P2931" s="8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4">
        <f t="shared" si="319"/>
        <v>41784.355995370366</v>
      </c>
      <c r="T2931" s="12">
        <f t="shared" si="320"/>
        <v>41754.355995370366</v>
      </c>
      <c r="U2931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100.92</v>
      </c>
      <c r="P2932" s="8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4">
        <f t="shared" si="319"/>
        <v>42131.375740740739</v>
      </c>
      <c r="T2932" s="12">
        <f t="shared" si="320"/>
        <v>42101.375740740739</v>
      </c>
      <c r="U2932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106</v>
      </c>
      <c r="P2933" s="8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4">
        <f t="shared" si="319"/>
        <v>41897.047222222223</v>
      </c>
      <c r="T2933" s="12">
        <f t="shared" si="320"/>
        <v>41872.082905092589</v>
      </c>
      <c r="U2933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105.09677419354838</v>
      </c>
      <c r="P2934" s="8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4">
        <f t="shared" si="319"/>
        <v>42056.249999999993</v>
      </c>
      <c r="T2934" s="12">
        <f t="shared" si="320"/>
        <v>42024.956446759257</v>
      </c>
      <c r="U2934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102.76</v>
      </c>
      <c r="P2935" s="8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4">
        <f t="shared" si="319"/>
        <v>42525.748298611106</v>
      </c>
      <c r="T2935" s="12">
        <f t="shared" si="320"/>
        <v>42495.748298611106</v>
      </c>
      <c r="U2935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108</v>
      </c>
      <c r="P2936" s="8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4">
        <f t="shared" si="319"/>
        <v>41805.427824074075</v>
      </c>
      <c r="T2936" s="12">
        <f t="shared" si="320"/>
        <v>41775.427824074075</v>
      </c>
      <c r="U2936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100.88571428571429</v>
      </c>
      <c r="P2937" s="8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4">
        <f t="shared" si="319"/>
        <v>42611.499999999993</v>
      </c>
      <c r="T2937" s="12">
        <f t="shared" si="320"/>
        <v>42553.375092592592</v>
      </c>
      <c r="U2937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128</v>
      </c>
      <c r="P2938" s="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4">
        <f t="shared" si="319"/>
        <v>41924.999305555553</v>
      </c>
      <c r="T2938" s="12">
        <f t="shared" si="320"/>
        <v>41912.442395833328</v>
      </c>
      <c r="U2938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133.33333333333334</v>
      </c>
      <c r="P2939" s="8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4">
        <f t="shared" si="319"/>
        <v>41833.248993055553</v>
      </c>
      <c r="T2939" s="12">
        <f t="shared" si="320"/>
        <v>41803.248993055553</v>
      </c>
      <c r="U2939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101.375</v>
      </c>
      <c r="P2940" s="8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4">
        <f t="shared" si="319"/>
        <v>42034.495532407404</v>
      </c>
      <c r="T2940" s="12">
        <f t="shared" si="320"/>
        <v>42004.495532407404</v>
      </c>
      <c r="U2940">
        <f t="shared" si="321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102.875</v>
      </c>
      <c r="P2941" s="8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4">
        <f t="shared" si="319"/>
        <v>41878.833333333328</v>
      </c>
      <c r="T2941" s="12">
        <f t="shared" si="320"/>
        <v>41845.60083333333</v>
      </c>
      <c r="U2941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107.24</v>
      </c>
      <c r="P2942" s="8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4">
        <f t="shared" si="319"/>
        <v>42022.565023148149</v>
      </c>
      <c r="T2942" s="12">
        <f t="shared" si="320"/>
        <v>41982.565023148149</v>
      </c>
      <c r="U2942">
        <f t="shared" si="321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4.0000000000000001E-3</v>
      </c>
      <c r="P2943" s="8">
        <f t="shared" si="316"/>
        <v>1</v>
      </c>
      <c r="Q2943" t="str">
        <f t="shared" si="317"/>
        <v>theater</v>
      </c>
      <c r="R2943" t="str">
        <f t="shared" si="318"/>
        <v>spaces</v>
      </c>
      <c r="S2943" s="14">
        <f t="shared" si="319"/>
        <v>42064.751793981479</v>
      </c>
      <c r="T2943" s="12">
        <f t="shared" si="320"/>
        <v>42034.751793981479</v>
      </c>
      <c r="U2943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20.425000000000001</v>
      </c>
      <c r="P2944" s="8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4">
        <f t="shared" si="319"/>
        <v>42354.637499999997</v>
      </c>
      <c r="T2944" s="12">
        <f t="shared" si="320"/>
        <v>42334.595590277771</v>
      </c>
      <c r="U2944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 s="8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4">
        <f t="shared" si="319"/>
        <v>42106.921064814807</v>
      </c>
      <c r="T2945" s="12">
        <f t="shared" si="320"/>
        <v>42076.921064814807</v>
      </c>
      <c r="U2945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15"/>
        <v>1</v>
      </c>
      <c r="P2946" s="8">
        <f t="shared" si="316"/>
        <v>100</v>
      </c>
      <c r="Q2946" t="str">
        <f t="shared" si="317"/>
        <v>theater</v>
      </c>
      <c r="R2946" t="str">
        <f t="shared" si="318"/>
        <v>spaces</v>
      </c>
      <c r="S2946" s="14">
        <f t="shared" si="319"/>
        <v>42162.705995370365</v>
      </c>
      <c r="T2946" s="12">
        <f t="shared" si="320"/>
        <v>42132.705995370365</v>
      </c>
      <c r="U2946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22">E2947*100/D2947</f>
        <v>0</v>
      </c>
      <c r="P2947" s="8" t="e">
        <f t="shared" ref="P2947:P3010" si="323">E2947/L2947</f>
        <v>#DIV/0!</v>
      </c>
      <c r="Q2947" t="str">
        <f t="shared" ref="Q2947:Q3010" si="324">MID(N2947,1,FIND("/",N2947) - 1)</f>
        <v>theater</v>
      </c>
      <c r="R2947" t="str">
        <f t="shared" ref="R2947:R3010" si="325">MID(N2947,FIND("/",N2947)+1,LEN(N2947) -FIND("/",N2947))</f>
        <v>spaces</v>
      </c>
      <c r="S2947" s="14">
        <f t="shared" ref="S2947:S3010" si="326">(I2947/86400)+25569+(-5/24)</f>
        <v>42147.931250000001</v>
      </c>
      <c r="T2947" s="12">
        <f t="shared" ref="T2947:T3010" si="327">(J2947/86400)+25569+(-5/24)</f>
        <v>42117.931250000001</v>
      </c>
      <c r="U2947">
        <f t="shared" ref="U2947:U3010" si="328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0.1</v>
      </c>
      <c r="P2948" s="8">
        <f t="shared" si="323"/>
        <v>1</v>
      </c>
      <c r="Q2948" t="str">
        <f t="shared" si="324"/>
        <v>theater</v>
      </c>
      <c r="R2948" t="str">
        <f t="shared" si="325"/>
        <v>spaces</v>
      </c>
      <c r="S2948" s="14">
        <f t="shared" si="326"/>
        <v>42597.322824074072</v>
      </c>
      <c r="T2948" s="12">
        <f t="shared" si="327"/>
        <v>42567.322824074072</v>
      </c>
      <c r="U2948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4.2880000000000003</v>
      </c>
      <c r="P2949" s="8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4">
        <f t="shared" si="326"/>
        <v>42698.507638888885</v>
      </c>
      <c r="T2949" s="12">
        <f t="shared" si="327"/>
        <v>42649.353784722225</v>
      </c>
      <c r="U2949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4.7999999999999996E-3</v>
      </c>
      <c r="P2950" s="8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4">
        <f t="shared" si="326"/>
        <v>42157.440891203696</v>
      </c>
      <c r="T2950" s="12">
        <f t="shared" si="327"/>
        <v>42097.440891203696</v>
      </c>
      <c r="U2950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2.5</v>
      </c>
      <c r="P2951" s="8">
        <f t="shared" si="323"/>
        <v>12.5</v>
      </c>
      <c r="Q2951" t="str">
        <f t="shared" si="324"/>
        <v>theater</v>
      </c>
      <c r="R2951" t="str">
        <f t="shared" si="325"/>
        <v>spaces</v>
      </c>
      <c r="S2951" s="14">
        <f t="shared" si="326"/>
        <v>42327.656446759262</v>
      </c>
      <c r="T2951" s="12">
        <f t="shared" si="327"/>
        <v>42297.61478009259</v>
      </c>
      <c r="U2951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 s="8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4">
        <f t="shared" si="326"/>
        <v>42392.156851851854</v>
      </c>
      <c r="T2952" s="12">
        <f t="shared" si="327"/>
        <v>42362.156851851854</v>
      </c>
      <c r="U2952">
        <f t="shared" si="328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2.1920000000000002</v>
      </c>
      <c r="P2953" s="8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4">
        <f t="shared" si="326"/>
        <v>41917.594594907401</v>
      </c>
      <c r="T2953" s="12">
        <f t="shared" si="327"/>
        <v>41872.594594907401</v>
      </c>
      <c r="U2953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8.0250000000000004</v>
      </c>
      <c r="P2954" s="8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4">
        <f t="shared" si="326"/>
        <v>42659.958333333336</v>
      </c>
      <c r="T2954" s="12">
        <f t="shared" si="327"/>
        <v>42628.481932870367</v>
      </c>
      <c r="U2954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0.15125</v>
      </c>
      <c r="P2955" s="8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4">
        <f t="shared" si="326"/>
        <v>42285.583576388883</v>
      </c>
      <c r="T2955" s="12">
        <f t="shared" si="327"/>
        <v>42255.583576388883</v>
      </c>
      <c r="U2955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 s="8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4">
        <f t="shared" si="326"/>
        <v>42810.333368055552</v>
      </c>
      <c r="T2956" s="12">
        <f t="shared" si="327"/>
        <v>42790.375034722216</v>
      </c>
      <c r="U2956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59.583333333333336</v>
      </c>
      <c r="P2957" s="8">
        <f t="shared" si="323"/>
        <v>65</v>
      </c>
      <c r="Q2957" t="str">
        <f t="shared" si="324"/>
        <v>theater</v>
      </c>
      <c r="R2957" t="str">
        <f t="shared" si="325"/>
        <v>spaces</v>
      </c>
      <c r="S2957" s="14">
        <f t="shared" si="326"/>
        <v>42171.532974537033</v>
      </c>
      <c r="T2957" s="12">
        <f t="shared" si="327"/>
        <v>42141.532974537033</v>
      </c>
      <c r="U2957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16.734177215189874</v>
      </c>
      <c r="P2958" s="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4">
        <f t="shared" si="326"/>
        <v>42494.750578703701</v>
      </c>
      <c r="T2958" s="12">
        <f t="shared" si="327"/>
        <v>42464.750578703701</v>
      </c>
      <c r="U2958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1.8666666666666667</v>
      </c>
      <c r="P2959" s="8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4">
        <f t="shared" si="326"/>
        <v>42090.761249999996</v>
      </c>
      <c r="T2959" s="12">
        <f t="shared" si="327"/>
        <v>42030.80291666666</v>
      </c>
      <c r="U2959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 s="8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4">
        <f t="shared" si="326"/>
        <v>42498.529131944444</v>
      </c>
      <c r="T2960" s="12">
        <f t="shared" si="327"/>
        <v>42438.570798611108</v>
      </c>
      <c r="U2960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 s="8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4">
        <f t="shared" si="326"/>
        <v>42527.800057870372</v>
      </c>
      <c r="T2961" s="12">
        <f t="shared" si="327"/>
        <v>42497.800057870372</v>
      </c>
      <c r="U2961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 s="8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4">
        <f t="shared" si="326"/>
        <v>41893.54887731481</v>
      </c>
      <c r="T2962" s="12">
        <f t="shared" si="327"/>
        <v>41863.54887731481</v>
      </c>
      <c r="U2962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109.62</v>
      </c>
      <c r="P2963" s="8">
        <f t="shared" si="323"/>
        <v>50.75</v>
      </c>
      <c r="Q2963" t="str">
        <f t="shared" si="324"/>
        <v>theater</v>
      </c>
      <c r="R2963" t="str">
        <f t="shared" si="325"/>
        <v>plays</v>
      </c>
      <c r="S2963" s="14">
        <f t="shared" si="326"/>
        <v>42088.958333333336</v>
      </c>
      <c r="T2963" s="12">
        <f t="shared" si="327"/>
        <v>42061.004155092589</v>
      </c>
      <c r="U2963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121.8</v>
      </c>
      <c r="P2964" s="8">
        <f t="shared" si="323"/>
        <v>60.9</v>
      </c>
      <c r="Q2964" t="str">
        <f t="shared" si="324"/>
        <v>theater</v>
      </c>
      <c r="R2964" t="str">
        <f t="shared" si="325"/>
        <v>plays</v>
      </c>
      <c r="S2964" s="14">
        <f t="shared" si="326"/>
        <v>42064.082638888889</v>
      </c>
      <c r="T2964" s="12">
        <f t="shared" si="327"/>
        <v>42036.035949074074</v>
      </c>
      <c r="U2964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106.85</v>
      </c>
      <c r="P2965" s="8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4">
        <f t="shared" si="326"/>
        <v>42187.26185185185</v>
      </c>
      <c r="T2965" s="12">
        <f t="shared" si="327"/>
        <v>42157.26185185185</v>
      </c>
      <c r="U2965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100.71379999999999</v>
      </c>
      <c r="P2966" s="8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4">
        <f t="shared" si="326"/>
        <v>41857.688888888886</v>
      </c>
      <c r="T2966" s="12">
        <f t="shared" si="327"/>
        <v>41827.701608796291</v>
      </c>
      <c r="U2966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109</v>
      </c>
      <c r="P2967" s="8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4">
        <f t="shared" si="326"/>
        <v>42192.521215277775</v>
      </c>
      <c r="T2967" s="12">
        <f t="shared" si="327"/>
        <v>42162.521215277775</v>
      </c>
      <c r="U2967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113.63</v>
      </c>
      <c r="P2968" s="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4">
        <f t="shared" si="326"/>
        <v>42263.530231481483</v>
      </c>
      <c r="T2968" s="12">
        <f t="shared" si="327"/>
        <v>42233.530231481483</v>
      </c>
      <c r="U2968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113.92</v>
      </c>
      <c r="P2969" s="8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4">
        <f t="shared" si="326"/>
        <v>42071.947824074072</v>
      </c>
      <c r="T2969" s="12">
        <f t="shared" si="327"/>
        <v>42041.989490740736</v>
      </c>
      <c r="U2969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106</v>
      </c>
      <c r="P2970" s="8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4">
        <f t="shared" si="326"/>
        <v>42598.957638888889</v>
      </c>
      <c r="T2970" s="12">
        <f t="shared" si="327"/>
        <v>42585.315509259257</v>
      </c>
      <c r="U2970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162.5</v>
      </c>
      <c r="P2971" s="8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4">
        <f t="shared" si="326"/>
        <v>42127.743750000001</v>
      </c>
      <c r="T2971" s="12">
        <f t="shared" si="327"/>
        <v>42097.578159722216</v>
      </c>
      <c r="U2971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106</v>
      </c>
      <c r="P2972" s="8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4">
        <f t="shared" si="326"/>
        <v>41838.461238425924</v>
      </c>
      <c r="T2972" s="12">
        <f t="shared" si="327"/>
        <v>41808.461238425924</v>
      </c>
      <c r="U2972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100.15625</v>
      </c>
      <c r="P2973" s="8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4">
        <f t="shared" si="326"/>
        <v>41882.449976851851</v>
      </c>
      <c r="T2973" s="12">
        <f t="shared" si="327"/>
        <v>41852.449976851851</v>
      </c>
      <c r="U2973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105.35</v>
      </c>
      <c r="P2974" s="8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4">
        <f t="shared" si="326"/>
        <v>42708.833333333336</v>
      </c>
      <c r="T2974" s="12">
        <f t="shared" si="327"/>
        <v>42693.90185185185</v>
      </c>
      <c r="U2974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174.8</v>
      </c>
      <c r="P2975" s="8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4">
        <f t="shared" si="326"/>
        <v>42369.958333333336</v>
      </c>
      <c r="T2975" s="12">
        <f t="shared" si="327"/>
        <v>42341.610046296293</v>
      </c>
      <c r="U2975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102</v>
      </c>
      <c r="P2976" s="8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4">
        <f t="shared" si="326"/>
        <v>41907.857638888883</v>
      </c>
      <c r="T2976" s="12">
        <f t="shared" si="327"/>
        <v>41879.852673611109</v>
      </c>
      <c r="U2976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100.125</v>
      </c>
      <c r="P2977" s="8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4">
        <f t="shared" si="326"/>
        <v>41969.916666666664</v>
      </c>
      <c r="T2977" s="12">
        <f t="shared" si="327"/>
        <v>41941.475532407407</v>
      </c>
      <c r="U2977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171.42857142857142</v>
      </c>
      <c r="P2978" s="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4">
        <f t="shared" si="326"/>
        <v>42442.291666666664</v>
      </c>
      <c r="T2978" s="12">
        <f t="shared" si="327"/>
        <v>42425.522337962961</v>
      </c>
      <c r="U2978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113.56666666666666</v>
      </c>
      <c r="P2979" s="8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4">
        <f t="shared" si="326"/>
        <v>42085.884722222218</v>
      </c>
      <c r="T2979" s="12">
        <f t="shared" si="327"/>
        <v>42026.672847222224</v>
      </c>
      <c r="U2979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129.46666666666667</v>
      </c>
      <c r="P2980" s="8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4">
        <f t="shared" si="326"/>
        <v>41932.040972222218</v>
      </c>
      <c r="T2980" s="12">
        <f t="shared" si="327"/>
        <v>41922.432256944441</v>
      </c>
      <c r="U2980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101.4</v>
      </c>
      <c r="P2981" s="8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4">
        <f t="shared" si="326"/>
        <v>42010.041666666664</v>
      </c>
      <c r="T2981" s="12">
        <f t="shared" si="327"/>
        <v>41993.616006944438</v>
      </c>
      <c r="U2981">
        <f t="shared" si="328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109.16666666666667</v>
      </c>
      <c r="P2982" s="8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4">
        <f t="shared" si="326"/>
        <v>42239.874999999993</v>
      </c>
      <c r="T2982" s="12">
        <f t="shared" si="327"/>
        <v>42219.70752314815</v>
      </c>
      <c r="U2982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128.92500000000001</v>
      </c>
      <c r="P2983" s="8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4">
        <f t="shared" si="326"/>
        <v>42270.351342592585</v>
      </c>
      <c r="T2983" s="12">
        <f t="shared" si="327"/>
        <v>42225.351342592585</v>
      </c>
      <c r="U2983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102.06</v>
      </c>
      <c r="P2984" s="8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4">
        <f t="shared" si="326"/>
        <v>42411.478506944441</v>
      </c>
      <c r="T2984" s="12">
        <f t="shared" si="327"/>
        <v>42381.478506944441</v>
      </c>
      <c r="U2984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146.53957758620689</v>
      </c>
      <c r="P2985" s="8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4">
        <f t="shared" si="326"/>
        <v>41954.465694444443</v>
      </c>
      <c r="T2985" s="12">
        <f t="shared" si="327"/>
        <v>41894.424027777779</v>
      </c>
      <c r="U2985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100.352</v>
      </c>
      <c r="P2986" s="8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4">
        <f t="shared" si="326"/>
        <v>42606.070381944439</v>
      </c>
      <c r="T2986" s="12">
        <f t="shared" si="327"/>
        <v>42576.070381944439</v>
      </c>
      <c r="U2986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121.65</v>
      </c>
      <c r="P2987" s="8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4">
        <f t="shared" si="326"/>
        <v>42673.958333333336</v>
      </c>
      <c r="T2987" s="12">
        <f t="shared" si="327"/>
        <v>42654.765370370369</v>
      </c>
      <c r="U2987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105.5</v>
      </c>
      <c r="P2988" s="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4">
        <f t="shared" si="326"/>
        <v>42491.250069444439</v>
      </c>
      <c r="T2988" s="12">
        <f t="shared" si="327"/>
        <v>42431.29173611111</v>
      </c>
      <c r="U2988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110.4008</v>
      </c>
      <c r="P2989" s="8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4">
        <f t="shared" si="326"/>
        <v>42655.791666666664</v>
      </c>
      <c r="T2989" s="12">
        <f t="shared" si="327"/>
        <v>42627.098969907405</v>
      </c>
      <c r="U2989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100</v>
      </c>
      <c r="P2990" s="8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4">
        <f t="shared" si="326"/>
        <v>42541.153715277775</v>
      </c>
      <c r="T2990" s="12">
        <f t="shared" si="327"/>
        <v>42511.153715277775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176.535</v>
      </c>
      <c r="P2991" s="8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4">
        <f t="shared" si="326"/>
        <v>42358.999305555553</v>
      </c>
      <c r="T2991" s="12">
        <f t="shared" si="327"/>
        <v>42336.812060185184</v>
      </c>
      <c r="U2991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100</v>
      </c>
      <c r="P2992" s="8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4">
        <f t="shared" si="326"/>
        <v>42376.365972222215</v>
      </c>
      <c r="T2992" s="12">
        <f t="shared" si="327"/>
        <v>42341.365972222215</v>
      </c>
      <c r="U2992">
        <f t="shared" si="328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103.29411764705883</v>
      </c>
      <c r="P2993" s="8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4">
        <f t="shared" si="326"/>
        <v>42762.628819444442</v>
      </c>
      <c r="T2993" s="12">
        <f t="shared" si="327"/>
        <v>42740.628819444442</v>
      </c>
      <c r="U2993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104.5</v>
      </c>
      <c r="P2994" s="8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4">
        <f t="shared" si="326"/>
        <v>42652.559143518512</v>
      </c>
      <c r="T2994" s="12">
        <f t="shared" si="327"/>
        <v>42622.559143518512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100.3</v>
      </c>
      <c r="P2995" s="8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4">
        <f t="shared" si="326"/>
        <v>42420.63040509259</v>
      </c>
      <c r="T2995" s="12">
        <f t="shared" si="327"/>
        <v>42390.63040509259</v>
      </c>
      <c r="U2995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457.74666666666667</v>
      </c>
      <c r="P2996" s="8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4">
        <f t="shared" si="326"/>
        <v>41915.270509259259</v>
      </c>
      <c r="T2996" s="12">
        <f t="shared" si="327"/>
        <v>41885.270509259259</v>
      </c>
      <c r="U2996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104.96</v>
      </c>
      <c r="P2997" s="8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4">
        <f t="shared" si="326"/>
        <v>42754.456840277773</v>
      </c>
      <c r="T2997" s="12">
        <f t="shared" si="327"/>
        <v>42724.456840277773</v>
      </c>
      <c r="U2997">
        <f t="shared" si="328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171.94285714285715</v>
      </c>
      <c r="P2998" s="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4">
        <f t="shared" si="326"/>
        <v>42150.704166666663</v>
      </c>
      <c r="T2998" s="12">
        <f t="shared" si="327"/>
        <v>42090.704166666663</v>
      </c>
      <c r="U2998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103.73</v>
      </c>
      <c r="P2999" s="8">
        <f t="shared" si="323"/>
        <v>90.2</v>
      </c>
      <c r="Q2999" t="str">
        <f t="shared" si="324"/>
        <v>theater</v>
      </c>
      <c r="R2999" t="str">
        <f t="shared" si="325"/>
        <v>spaces</v>
      </c>
      <c r="S2999" s="14">
        <f t="shared" si="326"/>
        <v>42792.999305555553</v>
      </c>
      <c r="T2999" s="12">
        <f t="shared" si="327"/>
        <v>42775.525381944441</v>
      </c>
      <c r="U2999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103.029</v>
      </c>
      <c r="P3000" s="8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4">
        <f t="shared" si="326"/>
        <v>41805.975694444445</v>
      </c>
      <c r="T3000" s="12">
        <f t="shared" si="327"/>
        <v>41777.985289351847</v>
      </c>
      <c r="U3000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118.88888888888889</v>
      </c>
      <c r="P3001" s="8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4">
        <f t="shared" si="326"/>
        <v>42794.874999999993</v>
      </c>
      <c r="T3001" s="12">
        <f t="shared" si="327"/>
        <v>42780.531944444439</v>
      </c>
      <c r="U3001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100</v>
      </c>
      <c r="P3002" s="8">
        <f t="shared" si="323"/>
        <v>62.5</v>
      </c>
      <c r="Q3002" t="str">
        <f t="shared" si="324"/>
        <v>theater</v>
      </c>
      <c r="R3002" t="str">
        <f t="shared" si="325"/>
        <v>spaces</v>
      </c>
      <c r="S3002" s="14">
        <f t="shared" si="326"/>
        <v>42766.541666666664</v>
      </c>
      <c r="T3002" s="12">
        <f t="shared" si="327"/>
        <v>42752.61886574074</v>
      </c>
      <c r="U3002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318.699889104519</v>
      </c>
      <c r="P3003" s="8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4">
        <f t="shared" si="326"/>
        <v>42564.687291666669</v>
      </c>
      <c r="T3003" s="12">
        <f t="shared" si="327"/>
        <v>42534.687291666669</v>
      </c>
      <c r="U3003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108.50614285714286</v>
      </c>
      <c r="P3004" s="8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4">
        <f t="shared" si="326"/>
        <v>41269.627916666665</v>
      </c>
      <c r="T3004" s="12">
        <f t="shared" si="327"/>
        <v>41239.627916666665</v>
      </c>
      <c r="U3004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101.16666666666667</v>
      </c>
      <c r="P3005" s="8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4">
        <f t="shared" si="326"/>
        <v>42430.040972222218</v>
      </c>
      <c r="T3005" s="12">
        <f t="shared" si="327"/>
        <v>42398.640925925924</v>
      </c>
      <c r="U3005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112.815</v>
      </c>
      <c r="P3006" s="8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4">
        <f t="shared" si="326"/>
        <v>41958.714398148142</v>
      </c>
      <c r="T3006" s="12">
        <f t="shared" si="327"/>
        <v>41928.672731481478</v>
      </c>
      <c r="U3006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120.49622641509434</v>
      </c>
      <c r="P3007" s="8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4">
        <f t="shared" si="326"/>
        <v>41918.466493055552</v>
      </c>
      <c r="T3007" s="12">
        <f t="shared" si="327"/>
        <v>41888.466493055552</v>
      </c>
      <c r="U3007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107.75</v>
      </c>
      <c r="P3008" s="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4">
        <f t="shared" si="326"/>
        <v>41987.54850694444</v>
      </c>
      <c r="T3008" s="12">
        <f t="shared" si="327"/>
        <v>41957.54850694444</v>
      </c>
      <c r="U3008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180</v>
      </c>
      <c r="P3009" s="8">
        <f t="shared" si="323"/>
        <v>54</v>
      </c>
      <c r="Q3009" t="str">
        <f t="shared" si="324"/>
        <v>theater</v>
      </c>
      <c r="R3009" t="str">
        <f t="shared" si="325"/>
        <v>spaces</v>
      </c>
      <c r="S3009" s="14">
        <f t="shared" si="326"/>
        <v>42119.007905092592</v>
      </c>
      <c r="T3009" s="12">
        <f t="shared" si="327"/>
        <v>42098.007905092592</v>
      </c>
      <c r="U3009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22"/>
        <v>101.16666666666667</v>
      </c>
      <c r="P3010" s="8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4">
        <f t="shared" si="326"/>
        <v>42390.003692129627</v>
      </c>
      <c r="T3010" s="12">
        <f t="shared" si="327"/>
        <v>42360.003692129627</v>
      </c>
      <c r="U3010">
        <f t="shared" si="328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29">E3011*100/D3011</f>
        <v>119.756</v>
      </c>
      <c r="P3011" s="8">
        <f t="shared" ref="P3011:P3074" si="330">E3011/L3011</f>
        <v>233.8984375</v>
      </c>
      <c r="Q3011" t="str">
        <f t="shared" ref="Q3011:Q3074" si="331">MID(N3011,1,FIND("/",N3011) - 1)</f>
        <v>theater</v>
      </c>
      <c r="R3011" t="str">
        <f t="shared" ref="R3011:R3074" si="332">MID(N3011,FIND("/",N3011)+1,LEN(N3011) -FIND("/",N3011))</f>
        <v>spaces</v>
      </c>
      <c r="S3011" s="14">
        <f t="shared" ref="S3011:S3074" si="333">(I3011/86400)+25569+(-5/24)</f>
        <v>41969.403240740743</v>
      </c>
      <c r="T3011" s="12">
        <f t="shared" ref="T3011:T3059" si="334">(J3011/86400)+25569+(-5/24)</f>
        <v>41939.361574074072</v>
      </c>
      <c r="U3011">
        <f t="shared" ref="U3011:U3074" si="335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158</v>
      </c>
      <c r="P3012" s="8">
        <f t="shared" si="330"/>
        <v>158</v>
      </c>
      <c r="Q3012" t="str">
        <f t="shared" si="331"/>
        <v>theater</v>
      </c>
      <c r="R3012" t="str">
        <f t="shared" si="332"/>
        <v>spaces</v>
      </c>
      <c r="S3012" s="14">
        <f t="shared" si="333"/>
        <v>42056.624062499999</v>
      </c>
      <c r="T3012" s="12">
        <f t="shared" si="334"/>
        <v>41996.624062499999</v>
      </c>
      <c r="U3012">
        <f t="shared" si="335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123.66666666666667</v>
      </c>
      <c r="P3013" s="8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4">
        <f t="shared" si="333"/>
        <v>42361.749305555553</v>
      </c>
      <c r="T3013" s="12">
        <f t="shared" si="334"/>
        <v>42334.260601851849</v>
      </c>
      <c r="U3013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117.125</v>
      </c>
      <c r="P3014" s="8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4">
        <f t="shared" si="333"/>
        <v>42045.494560185187</v>
      </c>
      <c r="T3014" s="12">
        <f t="shared" si="334"/>
        <v>42024.494560185187</v>
      </c>
      <c r="U3014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156.96</v>
      </c>
      <c r="P3015" s="8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4">
        <f t="shared" si="333"/>
        <v>42176.627881944441</v>
      </c>
      <c r="T3015" s="12">
        <f t="shared" si="334"/>
        <v>42146.627881944441</v>
      </c>
      <c r="U3015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113.104</v>
      </c>
      <c r="P3016" s="8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4">
        <f t="shared" si="333"/>
        <v>41948</v>
      </c>
      <c r="T3016" s="12">
        <f t="shared" si="334"/>
        <v>41919.915277777771</v>
      </c>
      <c r="U3016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103.17647058823529</v>
      </c>
      <c r="P3017" s="8">
        <f t="shared" si="330"/>
        <v>87.7</v>
      </c>
      <c r="Q3017" t="str">
        <f t="shared" si="331"/>
        <v>theater</v>
      </c>
      <c r="R3017" t="str">
        <f t="shared" si="332"/>
        <v>spaces</v>
      </c>
      <c r="S3017" s="14">
        <f t="shared" si="333"/>
        <v>41800.958333333328</v>
      </c>
      <c r="T3017" s="12">
        <f t="shared" si="334"/>
        <v>41785.518958333334</v>
      </c>
      <c r="U3017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102.61176470588235</v>
      </c>
      <c r="P3018" s="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4">
        <f t="shared" si="333"/>
        <v>41838.339722222219</v>
      </c>
      <c r="T3018" s="12">
        <f t="shared" si="334"/>
        <v>41778.339722222219</v>
      </c>
      <c r="U3018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105.84090909090909</v>
      </c>
      <c r="P3019" s="8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4">
        <f t="shared" si="333"/>
        <v>41871.641701388886</v>
      </c>
      <c r="T3019" s="12">
        <f t="shared" si="334"/>
        <v>41841.641701388886</v>
      </c>
      <c r="U3019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100.71428571428571</v>
      </c>
      <c r="P3020" s="8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4">
        <f t="shared" si="333"/>
        <v>42205.708333333336</v>
      </c>
      <c r="T3020" s="12">
        <f t="shared" si="334"/>
        <v>42163.09</v>
      </c>
      <c r="U3020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121.23333333333333</v>
      </c>
      <c r="P3021" s="8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4">
        <f t="shared" si="333"/>
        <v>41785.916666666664</v>
      </c>
      <c r="T3021" s="12">
        <f t="shared" si="334"/>
        <v>41758.625231481477</v>
      </c>
      <c r="U3021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100.57142857142857</v>
      </c>
      <c r="P3022" s="8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4">
        <f t="shared" si="333"/>
        <v>42230.638113425921</v>
      </c>
      <c r="T3022" s="12">
        <f t="shared" si="334"/>
        <v>42170.638113425921</v>
      </c>
      <c r="U3022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116.02222222222223</v>
      </c>
      <c r="P3023" s="8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4">
        <f t="shared" si="333"/>
        <v>42696.040972222218</v>
      </c>
      <c r="T3023" s="12">
        <f t="shared" si="334"/>
        <v>42660.410520833328</v>
      </c>
      <c r="U3023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100.88</v>
      </c>
      <c r="P3024" s="8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4">
        <f t="shared" si="333"/>
        <v>42609.745474537034</v>
      </c>
      <c r="T3024" s="12">
        <f t="shared" si="334"/>
        <v>42564.745474537034</v>
      </c>
      <c r="U3024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103</v>
      </c>
      <c r="P3025" s="8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4">
        <f t="shared" si="333"/>
        <v>42166.467430555553</v>
      </c>
      <c r="T3025" s="12">
        <f t="shared" si="334"/>
        <v>42121.467430555553</v>
      </c>
      <c r="U3025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246.42</v>
      </c>
      <c r="P3026" s="8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4">
        <f t="shared" si="333"/>
        <v>41188.785590277774</v>
      </c>
      <c r="T3026" s="12">
        <f t="shared" si="334"/>
        <v>41158.785590277774</v>
      </c>
      <c r="U3026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302.2</v>
      </c>
      <c r="P3027" s="8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4">
        <f t="shared" si="333"/>
        <v>41789.458333333328</v>
      </c>
      <c r="T3027" s="12">
        <f t="shared" si="334"/>
        <v>41761.301076388889</v>
      </c>
      <c r="U3027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143.33333333333334</v>
      </c>
      <c r="P3028" s="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4">
        <f t="shared" si="333"/>
        <v>42797.251064814809</v>
      </c>
      <c r="T3028" s="12">
        <f t="shared" si="334"/>
        <v>42783.251064814809</v>
      </c>
      <c r="U3028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131.44</v>
      </c>
      <c r="P3029" s="8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4">
        <f t="shared" si="333"/>
        <v>42083.454293981478</v>
      </c>
      <c r="T3029" s="12">
        <f t="shared" si="334"/>
        <v>42053.49596064815</v>
      </c>
      <c r="U3029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168.02</v>
      </c>
      <c r="P3030" s="8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4">
        <f t="shared" si="333"/>
        <v>42597.055844907409</v>
      </c>
      <c r="T3030" s="12">
        <f t="shared" si="334"/>
        <v>42567.055844907409</v>
      </c>
      <c r="U3030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109.67666666666666</v>
      </c>
      <c r="P3031" s="8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4">
        <f t="shared" si="333"/>
        <v>41960.982638888883</v>
      </c>
      <c r="T3031" s="12">
        <f t="shared" si="334"/>
        <v>41932.500543981478</v>
      </c>
      <c r="U3031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106.68571428571428</v>
      </c>
      <c r="P3032" s="8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4">
        <f t="shared" si="333"/>
        <v>42263.5390162037</v>
      </c>
      <c r="T3032" s="12">
        <f t="shared" si="334"/>
        <v>42233.5390162037</v>
      </c>
      <c r="U3032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100</v>
      </c>
      <c r="P3033" s="8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4">
        <f t="shared" si="333"/>
        <v>42657.674155092587</v>
      </c>
      <c r="T3033" s="12">
        <f t="shared" si="334"/>
        <v>42597.674155092587</v>
      </c>
      <c r="U3033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127.2</v>
      </c>
      <c r="P3034" s="8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4">
        <f t="shared" si="333"/>
        <v>42257.836331018516</v>
      </c>
      <c r="T3034" s="12">
        <f t="shared" si="334"/>
        <v>42227.836331018516</v>
      </c>
      <c r="U3034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146.53333333333333</v>
      </c>
      <c r="P3035" s="8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4">
        <f t="shared" si="333"/>
        <v>42599.901909722219</v>
      </c>
      <c r="T3035" s="12">
        <f t="shared" si="334"/>
        <v>42569.901909722219</v>
      </c>
      <c r="U3035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112.536</v>
      </c>
      <c r="P3036" s="8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4">
        <f t="shared" si="333"/>
        <v>42674.957638888889</v>
      </c>
      <c r="T3036" s="12">
        <f t="shared" si="334"/>
        <v>42644.327025462961</v>
      </c>
      <c r="U3036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108.78684</v>
      </c>
      <c r="P3037" s="8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4">
        <f t="shared" si="333"/>
        <v>41398.351956018516</v>
      </c>
      <c r="T3037" s="12">
        <f t="shared" si="334"/>
        <v>41368.351956018516</v>
      </c>
      <c r="U3037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126.732</v>
      </c>
      <c r="P3038" s="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4">
        <f t="shared" si="333"/>
        <v>41502.290972222218</v>
      </c>
      <c r="T3038" s="12">
        <f t="shared" si="334"/>
        <v>41466.576898148145</v>
      </c>
      <c r="U3038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213.2</v>
      </c>
      <c r="P3039" s="8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4">
        <f t="shared" si="333"/>
        <v>40452.999305555553</v>
      </c>
      <c r="T3039" s="12">
        <f t="shared" si="334"/>
        <v>40378.684872685182</v>
      </c>
      <c r="U3039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100.5</v>
      </c>
      <c r="P3040" s="8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4">
        <f t="shared" si="333"/>
        <v>42433.043946759259</v>
      </c>
      <c r="T3040" s="12">
        <f t="shared" si="334"/>
        <v>42373.043946759259</v>
      </c>
      <c r="U3040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108.7139</v>
      </c>
      <c r="P3041" s="8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4">
        <f t="shared" si="333"/>
        <v>41637.124305555553</v>
      </c>
      <c r="T3041" s="12">
        <f t="shared" si="334"/>
        <v>41610.586087962962</v>
      </c>
      <c r="U3041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107.5</v>
      </c>
      <c r="P3042" s="8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4">
        <f t="shared" si="333"/>
        <v>42181.749999999993</v>
      </c>
      <c r="T3042" s="12">
        <f t="shared" si="334"/>
        <v>42177.583576388883</v>
      </c>
      <c r="U3042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110.48192771084338</v>
      </c>
      <c r="P3043" s="8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4">
        <f t="shared" si="333"/>
        <v>42389.660277777781</v>
      </c>
      <c r="T3043" s="12">
        <f t="shared" si="334"/>
        <v>42359.660277777781</v>
      </c>
      <c r="U3043">
        <f t="shared" si="335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128</v>
      </c>
      <c r="P3044" s="8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4">
        <f t="shared" si="333"/>
        <v>42283.479710648149</v>
      </c>
      <c r="T3044" s="12">
        <f t="shared" si="334"/>
        <v>42253.479710648149</v>
      </c>
      <c r="U3044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110.00666666666666</v>
      </c>
      <c r="P3045" s="8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4">
        <f t="shared" si="333"/>
        <v>42109.909722222219</v>
      </c>
      <c r="T3045" s="12">
        <f t="shared" si="334"/>
        <v>42082.862256944441</v>
      </c>
      <c r="U3045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109.34166666666667</v>
      </c>
      <c r="P3046" s="8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4">
        <f t="shared" si="333"/>
        <v>42402.518495370365</v>
      </c>
      <c r="T3046" s="12">
        <f t="shared" si="334"/>
        <v>42387.518495370365</v>
      </c>
      <c r="U3046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132.70650000000001</v>
      </c>
      <c r="P3047" s="8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4">
        <f t="shared" si="333"/>
        <v>41872.947395833333</v>
      </c>
      <c r="T3047" s="12">
        <f t="shared" si="334"/>
        <v>41842.947395833333</v>
      </c>
      <c r="U3047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190.84810126582278</v>
      </c>
      <c r="P3048" s="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4">
        <f t="shared" si="333"/>
        <v>41891.994444444441</v>
      </c>
      <c r="T3048" s="12">
        <f t="shared" si="334"/>
        <v>41862.59474537037</v>
      </c>
      <c r="U3048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149</v>
      </c>
      <c r="P3049" s="8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4">
        <f t="shared" si="333"/>
        <v>42487.344444444439</v>
      </c>
      <c r="T3049" s="12">
        <f t="shared" si="334"/>
        <v>42443.780717592592</v>
      </c>
      <c r="U3049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166.4</v>
      </c>
      <c r="P3050" s="8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4">
        <f t="shared" si="333"/>
        <v>42004.681944444441</v>
      </c>
      <c r="T3050" s="12">
        <f t="shared" si="334"/>
        <v>41975.692847222221</v>
      </c>
      <c r="U3050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106.66666666666667</v>
      </c>
      <c r="P3051" s="8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4">
        <f t="shared" si="333"/>
        <v>42168.806192129625</v>
      </c>
      <c r="T3051" s="12">
        <f t="shared" si="334"/>
        <v>42138.806192129625</v>
      </c>
      <c r="U3051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106</v>
      </c>
      <c r="P3052" s="8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4">
        <f t="shared" si="333"/>
        <v>42494.960185185184</v>
      </c>
      <c r="T3052" s="12">
        <f t="shared" si="334"/>
        <v>42464.960185185184</v>
      </c>
      <c r="U3052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23.62857142857143</v>
      </c>
      <c r="P3053" s="8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4">
        <f t="shared" si="333"/>
        <v>42774.207696759258</v>
      </c>
      <c r="T3053" s="12">
        <f t="shared" si="334"/>
        <v>42744.207696759258</v>
      </c>
      <c r="U3053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0.15</v>
      </c>
      <c r="P3054" s="8">
        <f t="shared" si="330"/>
        <v>37.5</v>
      </c>
      <c r="Q3054" t="str">
        <f t="shared" si="331"/>
        <v>theater</v>
      </c>
      <c r="R3054" t="str">
        <f t="shared" si="332"/>
        <v>spaces</v>
      </c>
      <c r="S3054" s="14">
        <f t="shared" si="333"/>
        <v>42152.457638888889</v>
      </c>
      <c r="T3054" s="12">
        <f t="shared" si="334"/>
        <v>42122.461736111109</v>
      </c>
      <c r="U3054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0.4</v>
      </c>
      <c r="P3055" s="8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4">
        <f t="shared" si="333"/>
        <v>41913.957638888889</v>
      </c>
      <c r="T3055" s="12">
        <f t="shared" si="334"/>
        <v>41862.553391203699</v>
      </c>
      <c r="U3055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 s="8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4">
        <f t="shared" si="333"/>
        <v>42064.836111111108</v>
      </c>
      <c r="T3056" s="12">
        <f t="shared" si="334"/>
        <v>42027.624467592592</v>
      </c>
      <c r="U3056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5.0000000000000001E-3</v>
      </c>
      <c r="P3057" s="8">
        <f t="shared" si="330"/>
        <v>1</v>
      </c>
      <c r="Q3057" t="str">
        <f t="shared" si="331"/>
        <v>theater</v>
      </c>
      <c r="R3057" t="str">
        <f t="shared" si="332"/>
        <v>spaces</v>
      </c>
      <c r="S3057" s="14">
        <f t="shared" si="333"/>
        <v>42013.749884259254</v>
      </c>
      <c r="T3057" s="12">
        <f t="shared" si="334"/>
        <v>41953.749884259254</v>
      </c>
      <c r="U3057">
        <f t="shared" si="335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 s="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4">
        <f t="shared" si="333"/>
        <v>41911.428055555552</v>
      </c>
      <c r="T3058" s="12">
        <f t="shared" si="334"/>
        <v>41851.428055555552</v>
      </c>
      <c r="U3058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 s="8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4">
        <f t="shared" si="333"/>
        <v>42463.400590277779</v>
      </c>
      <c r="T3059" s="12">
        <f t="shared" si="334"/>
        <v>42433.442256944443</v>
      </c>
      <c r="U3059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1.6666666666666666E-2</v>
      </c>
      <c r="P3060" s="8">
        <f t="shared" si="330"/>
        <v>1</v>
      </c>
      <c r="Q3060" t="str">
        <f t="shared" si="331"/>
        <v>theater</v>
      </c>
      <c r="R3060" t="str">
        <f t="shared" si="332"/>
        <v>spaces</v>
      </c>
      <c r="S3060" s="14">
        <f t="shared" si="333"/>
        <v>42510.165972222218</v>
      </c>
      <c r="T3060" s="12">
        <f>(J3060/86400)+25569+(-5/24)</f>
        <v>42460.165972222218</v>
      </c>
      <c r="U3060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3.0066666666666668</v>
      </c>
      <c r="P3061" s="8">
        <f t="shared" si="330"/>
        <v>41</v>
      </c>
      <c r="Q3061" t="str">
        <f t="shared" si="331"/>
        <v>theater</v>
      </c>
      <c r="R3061" t="str">
        <f t="shared" si="332"/>
        <v>spaces</v>
      </c>
      <c r="S3061" s="14">
        <f t="shared" si="333"/>
        <v>41859.727384259255</v>
      </c>
      <c r="T3061" s="12">
        <f t="shared" ref="T3061:T3075" si="336">(J3061/86400)+25569+(-5/24)</f>
        <v>41829.727384259255</v>
      </c>
      <c r="U3061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0.15227272727272728</v>
      </c>
      <c r="P3062" s="8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4">
        <f t="shared" si="333"/>
        <v>42275.066365740735</v>
      </c>
      <c r="T3062" s="12">
        <f t="shared" si="336"/>
        <v>42245.066365740735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 s="8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4">
        <f t="shared" si="333"/>
        <v>41864.575787037036</v>
      </c>
      <c r="T3063" s="12">
        <f t="shared" si="336"/>
        <v>41834.575787037036</v>
      </c>
      <c r="U3063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66.84</v>
      </c>
      <c r="P3064" s="8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4">
        <f t="shared" si="333"/>
        <v>42277.541666666664</v>
      </c>
      <c r="T3064" s="12">
        <f t="shared" si="336"/>
        <v>42248.3274537037</v>
      </c>
      <c r="U3064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19.566666666666666</v>
      </c>
      <c r="P3065" s="8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4">
        <f t="shared" si="333"/>
        <v>42665.714560185188</v>
      </c>
      <c r="T3065" s="12">
        <f t="shared" si="336"/>
        <v>42630.714560185188</v>
      </c>
      <c r="U3065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11.294666666666666</v>
      </c>
      <c r="P3066" s="8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4">
        <f t="shared" si="333"/>
        <v>42330.082638888889</v>
      </c>
      <c r="T3066" s="12">
        <f t="shared" si="336"/>
        <v>42298.9218287037</v>
      </c>
      <c r="U3066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0.04</v>
      </c>
      <c r="P3067" s="8">
        <f t="shared" si="330"/>
        <v>5</v>
      </c>
      <c r="Q3067" t="str">
        <f t="shared" si="331"/>
        <v>theater</v>
      </c>
      <c r="R3067" t="str">
        <f t="shared" si="332"/>
        <v>spaces</v>
      </c>
      <c r="S3067" s="14">
        <f t="shared" si="333"/>
        <v>41849.846898148149</v>
      </c>
      <c r="T3067" s="12">
        <f t="shared" si="336"/>
        <v>41824.846898148149</v>
      </c>
      <c r="U3067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11.985714285714286</v>
      </c>
      <c r="P3068" s="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4">
        <f t="shared" si="333"/>
        <v>42561.020104166666</v>
      </c>
      <c r="T3068" s="12">
        <f t="shared" si="336"/>
        <v>42531.020104166666</v>
      </c>
      <c r="U3068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2.5</v>
      </c>
      <c r="P3069" s="8">
        <f t="shared" si="330"/>
        <v>200</v>
      </c>
      <c r="Q3069" t="str">
        <f t="shared" si="331"/>
        <v>theater</v>
      </c>
      <c r="R3069" t="str">
        <f t="shared" si="332"/>
        <v>spaces</v>
      </c>
      <c r="S3069" s="14">
        <f t="shared" si="333"/>
        <v>42256.730081018519</v>
      </c>
      <c r="T3069" s="12">
        <f t="shared" si="336"/>
        <v>42226.730081018519</v>
      </c>
      <c r="U3069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7.0000000000000007E-2</v>
      </c>
      <c r="P3070" s="8">
        <f t="shared" si="330"/>
        <v>87.5</v>
      </c>
      <c r="Q3070" t="str">
        <f t="shared" si="331"/>
        <v>theater</v>
      </c>
      <c r="R3070" t="str">
        <f t="shared" si="332"/>
        <v>spaces</v>
      </c>
      <c r="S3070" s="14">
        <f t="shared" si="333"/>
        <v>42293.483240740738</v>
      </c>
      <c r="T3070" s="12">
        <f t="shared" si="336"/>
        <v>42263.483240740738</v>
      </c>
      <c r="U3070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14.1</v>
      </c>
      <c r="P3071" s="8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4">
        <f t="shared" si="333"/>
        <v>41987.625393518516</v>
      </c>
      <c r="T3071" s="12">
        <f t="shared" si="336"/>
        <v>41957.625393518516</v>
      </c>
      <c r="U3071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3.34</v>
      </c>
      <c r="P3072" s="8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4">
        <f t="shared" si="333"/>
        <v>42711.525104166663</v>
      </c>
      <c r="T3072" s="12">
        <f t="shared" si="336"/>
        <v>42690.525104166663</v>
      </c>
      <c r="U3072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59.774999999999999</v>
      </c>
      <c r="P3073" s="8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4">
        <f t="shared" si="333"/>
        <v>42115.040972222218</v>
      </c>
      <c r="T3073" s="12">
        <f t="shared" si="336"/>
        <v>42097.524085648147</v>
      </c>
      <c r="U3073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29"/>
        <v>1.6666666666666666E-2</v>
      </c>
      <c r="P3074" s="8">
        <f t="shared" si="330"/>
        <v>1</v>
      </c>
      <c r="Q3074" t="str">
        <f t="shared" si="331"/>
        <v>theater</v>
      </c>
      <c r="R3074" t="str">
        <f t="shared" si="332"/>
        <v>spaces</v>
      </c>
      <c r="S3074" s="14">
        <f t="shared" si="333"/>
        <v>42672.865277777775</v>
      </c>
      <c r="T3074" s="12">
        <f t="shared" si="336"/>
        <v>42658.482199074067</v>
      </c>
      <c r="U3074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37">E3075*100/D3075</f>
        <v>2.3035714285714284E-2</v>
      </c>
      <c r="P3075" s="8">
        <f t="shared" ref="P3075:P3138" si="338">E3075/L3075</f>
        <v>92.142857142857139</v>
      </c>
      <c r="Q3075" t="str">
        <f t="shared" ref="Q3075:Q3138" si="339">MID(N3075,1,FIND("/",N3075) - 1)</f>
        <v>theater</v>
      </c>
      <c r="R3075" t="str">
        <f t="shared" ref="R3075:R3138" si="340">MID(N3075,FIND("/",N3075)+1,LEN(N3075) -FIND("/",N3075))</f>
        <v>spaces</v>
      </c>
      <c r="S3075" s="14">
        <f t="shared" ref="S3075:S3138" si="341">(I3075/86400)+25569+(-5/24)</f>
        <v>42169.59652777778</v>
      </c>
      <c r="T3075" s="12">
        <f t="shared" si="336"/>
        <v>42111.475694444445</v>
      </c>
      <c r="U3075">
        <f t="shared" ref="U3075:U3138" si="342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7"/>
        <v>8.7999999999999995E-2</v>
      </c>
      <c r="P3076" s="8">
        <f t="shared" si="338"/>
        <v>7.333333333333333</v>
      </c>
      <c r="Q3076" t="str">
        <f t="shared" si="339"/>
        <v>theater</v>
      </c>
      <c r="R3076" t="str">
        <f t="shared" si="340"/>
        <v>spaces</v>
      </c>
      <c r="S3076" s="14">
        <f t="shared" si="341"/>
        <v>42439.362951388888</v>
      </c>
      <c r="T3076" s="12">
        <f t="shared" ref="T3076:T3139" si="343">(J3076/86400)+25569+(-5/24)</f>
        <v>42409.362951388888</v>
      </c>
      <c r="U3076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7"/>
        <v>8.64</v>
      </c>
      <c r="P3077" s="8">
        <f t="shared" si="338"/>
        <v>64.8</v>
      </c>
      <c r="Q3077" t="str">
        <f t="shared" si="339"/>
        <v>theater</v>
      </c>
      <c r="R3077" t="str">
        <f t="shared" si="340"/>
        <v>spaces</v>
      </c>
      <c r="S3077" s="14">
        <f t="shared" si="341"/>
        <v>42600.89398148148</v>
      </c>
      <c r="T3077" s="12">
        <f t="shared" si="343"/>
        <v>42550.89398148148</v>
      </c>
      <c r="U3077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7"/>
        <v>15.06</v>
      </c>
      <c r="P3078" s="8">
        <f t="shared" si="338"/>
        <v>30.12</v>
      </c>
      <c r="Q3078" t="str">
        <f t="shared" si="339"/>
        <v>theater</v>
      </c>
      <c r="R3078" t="str">
        <f t="shared" si="340"/>
        <v>spaces</v>
      </c>
      <c r="S3078" s="14">
        <f t="shared" si="341"/>
        <v>42286.443553240737</v>
      </c>
      <c r="T3078" s="12">
        <f t="shared" si="343"/>
        <v>42226.443553240737</v>
      </c>
      <c r="U3078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7"/>
        <v>0.47727272727272729</v>
      </c>
      <c r="P3079" s="8">
        <f t="shared" si="338"/>
        <v>52.5</v>
      </c>
      <c r="Q3079" t="str">
        <f t="shared" si="339"/>
        <v>theater</v>
      </c>
      <c r="R3079" t="str">
        <f t="shared" si="340"/>
        <v>spaces</v>
      </c>
      <c r="S3079" s="14">
        <f t="shared" si="341"/>
        <v>42796.74858796296</v>
      </c>
      <c r="T3079" s="12">
        <f t="shared" si="343"/>
        <v>42766.74858796296</v>
      </c>
      <c r="U3079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7"/>
        <v>0.11833333333333333</v>
      </c>
      <c r="P3080" s="8">
        <f t="shared" si="338"/>
        <v>23.666666666666668</v>
      </c>
      <c r="Q3080" t="str">
        <f t="shared" si="339"/>
        <v>theater</v>
      </c>
      <c r="R3080" t="str">
        <f t="shared" si="340"/>
        <v>spaces</v>
      </c>
      <c r="S3080" s="14">
        <f t="shared" si="341"/>
        <v>42060.930497685178</v>
      </c>
      <c r="T3080" s="12">
        <f t="shared" si="343"/>
        <v>42030.930497685178</v>
      </c>
      <c r="U3080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7"/>
        <v>0.84173998587352461</v>
      </c>
      <c r="P3081" s="8">
        <f t="shared" si="338"/>
        <v>415.77777777777777</v>
      </c>
      <c r="Q3081" t="str">
        <f t="shared" si="339"/>
        <v>theater</v>
      </c>
      <c r="R3081" t="str">
        <f t="shared" si="340"/>
        <v>spaces</v>
      </c>
      <c r="S3081" s="14">
        <f t="shared" si="341"/>
        <v>42085.463368055549</v>
      </c>
      <c r="T3081" s="12">
        <f t="shared" si="343"/>
        <v>42055.50503472222</v>
      </c>
      <c r="U3081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7"/>
        <v>1.8800000000000001E-2</v>
      </c>
      <c r="P3082" s="8">
        <f t="shared" si="338"/>
        <v>53.714285714285715</v>
      </c>
      <c r="Q3082" t="str">
        <f t="shared" si="339"/>
        <v>theater</v>
      </c>
      <c r="R3082" t="str">
        <f t="shared" si="340"/>
        <v>spaces</v>
      </c>
      <c r="S3082" s="14">
        <f t="shared" si="341"/>
        <v>41999.861620370364</v>
      </c>
      <c r="T3082" s="12">
        <f t="shared" si="343"/>
        <v>41939.8199537037</v>
      </c>
      <c r="U3082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7"/>
        <v>0.21029999999999999</v>
      </c>
      <c r="P3083" s="8">
        <f t="shared" si="338"/>
        <v>420.6</v>
      </c>
      <c r="Q3083" t="str">
        <f t="shared" si="339"/>
        <v>theater</v>
      </c>
      <c r="R3083" t="str">
        <f t="shared" si="340"/>
        <v>spaces</v>
      </c>
      <c r="S3083" s="14">
        <f t="shared" si="341"/>
        <v>42266.973275462959</v>
      </c>
      <c r="T3083" s="12">
        <f t="shared" si="343"/>
        <v>42236.973275462959</v>
      </c>
      <c r="U3083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7"/>
        <v>0</v>
      </c>
      <c r="P3084" s="8" t="e">
        <f t="shared" si="338"/>
        <v>#DIV/0!</v>
      </c>
      <c r="Q3084" t="str">
        <f t="shared" si="339"/>
        <v>theater</v>
      </c>
      <c r="R3084" t="str">
        <f t="shared" si="340"/>
        <v>spaces</v>
      </c>
      <c r="S3084" s="14">
        <f t="shared" si="341"/>
        <v>42323.756319444445</v>
      </c>
      <c r="T3084" s="12">
        <f t="shared" si="343"/>
        <v>42293.714652777773</v>
      </c>
      <c r="U3084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7"/>
        <v>0.28000000000000003</v>
      </c>
      <c r="P3085" s="8">
        <f t="shared" si="338"/>
        <v>18.666666666666668</v>
      </c>
      <c r="Q3085" t="str">
        <f t="shared" si="339"/>
        <v>theater</v>
      </c>
      <c r="R3085" t="str">
        <f t="shared" si="340"/>
        <v>spaces</v>
      </c>
      <c r="S3085" s="14">
        <f t="shared" si="341"/>
        <v>41883</v>
      </c>
      <c r="T3085" s="12">
        <f t="shared" si="343"/>
        <v>41853.355069444442</v>
      </c>
      <c r="U3085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7"/>
        <v>11.57920670115792</v>
      </c>
      <c r="P3086" s="8">
        <f t="shared" si="338"/>
        <v>78.333333333333329</v>
      </c>
      <c r="Q3086" t="str">
        <f t="shared" si="339"/>
        <v>theater</v>
      </c>
      <c r="R3086" t="str">
        <f t="shared" si="340"/>
        <v>spaces</v>
      </c>
      <c r="S3086" s="14">
        <f t="shared" si="341"/>
        <v>42129.574999999997</v>
      </c>
      <c r="T3086" s="12">
        <f t="shared" si="343"/>
        <v>42100.515405092585</v>
      </c>
      <c r="U3086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7"/>
        <v>2.44</v>
      </c>
      <c r="P3087" s="8">
        <f t="shared" si="338"/>
        <v>67.777777777777771</v>
      </c>
      <c r="Q3087" t="str">
        <f t="shared" si="339"/>
        <v>theater</v>
      </c>
      <c r="R3087" t="str">
        <f t="shared" si="340"/>
        <v>spaces</v>
      </c>
      <c r="S3087" s="14">
        <f t="shared" si="341"/>
        <v>42276.675451388888</v>
      </c>
      <c r="T3087" s="12">
        <f t="shared" si="343"/>
        <v>42246.675451388888</v>
      </c>
      <c r="U3087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7"/>
        <v>0.25</v>
      </c>
      <c r="P3088" s="8">
        <f t="shared" si="338"/>
        <v>16.666666666666668</v>
      </c>
      <c r="Q3088" t="str">
        <f t="shared" si="339"/>
        <v>theater</v>
      </c>
      <c r="R3088" t="str">
        <f t="shared" si="340"/>
        <v>spaces</v>
      </c>
      <c r="S3088" s="14">
        <f t="shared" si="341"/>
        <v>42233.462488425925</v>
      </c>
      <c r="T3088" s="12">
        <f t="shared" si="343"/>
        <v>42173.462488425925</v>
      </c>
      <c r="U3088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7"/>
        <v>0.625</v>
      </c>
      <c r="P3089" s="8">
        <f t="shared" si="338"/>
        <v>62.5</v>
      </c>
      <c r="Q3089" t="str">
        <f t="shared" si="339"/>
        <v>theater</v>
      </c>
      <c r="R3089" t="str">
        <f t="shared" si="340"/>
        <v>spaces</v>
      </c>
      <c r="S3089" s="14">
        <f t="shared" si="341"/>
        <v>42724.983680555553</v>
      </c>
      <c r="T3089" s="12">
        <f t="shared" si="343"/>
        <v>42664.942013888889</v>
      </c>
      <c r="U3089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7"/>
        <v>0.19384615384615383</v>
      </c>
      <c r="P3090" s="8">
        <f t="shared" si="338"/>
        <v>42</v>
      </c>
      <c r="Q3090" t="str">
        <f t="shared" si="339"/>
        <v>theater</v>
      </c>
      <c r="R3090" t="str">
        <f t="shared" si="340"/>
        <v>spaces</v>
      </c>
      <c r="S3090" s="14">
        <f t="shared" si="341"/>
        <v>42012.361805555549</v>
      </c>
      <c r="T3090" s="12">
        <f t="shared" si="343"/>
        <v>41981.363969907405</v>
      </c>
      <c r="U3090">
        <f t="shared" si="342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7"/>
        <v>23.416</v>
      </c>
      <c r="P3091" s="8">
        <f t="shared" si="338"/>
        <v>130.0888888888889</v>
      </c>
      <c r="Q3091" t="str">
        <f t="shared" si="339"/>
        <v>theater</v>
      </c>
      <c r="R3091" t="str">
        <f t="shared" si="340"/>
        <v>spaces</v>
      </c>
      <c r="S3091" s="14">
        <f t="shared" si="341"/>
        <v>42559.874305555553</v>
      </c>
      <c r="T3091" s="12">
        <f t="shared" si="343"/>
        <v>42528.334293981483</v>
      </c>
      <c r="U3091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7"/>
        <v>5.0808888888888886</v>
      </c>
      <c r="P3092" s="8">
        <f t="shared" si="338"/>
        <v>1270.2222222222222</v>
      </c>
      <c r="Q3092" t="str">
        <f t="shared" si="339"/>
        <v>theater</v>
      </c>
      <c r="R3092" t="str">
        <f t="shared" si="340"/>
        <v>spaces</v>
      </c>
      <c r="S3092" s="14">
        <f t="shared" si="341"/>
        <v>42125.568807870368</v>
      </c>
      <c r="T3092" s="12">
        <f t="shared" si="343"/>
        <v>42065.610474537032</v>
      </c>
      <c r="U3092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7"/>
        <v>15.92</v>
      </c>
      <c r="P3093" s="8">
        <f t="shared" si="338"/>
        <v>88.444444444444443</v>
      </c>
      <c r="Q3093" t="str">
        <f t="shared" si="339"/>
        <v>theater</v>
      </c>
      <c r="R3093" t="str">
        <f t="shared" si="340"/>
        <v>spaces</v>
      </c>
      <c r="S3093" s="14">
        <f t="shared" si="341"/>
        <v>42596.740081018514</v>
      </c>
      <c r="T3093" s="12">
        <f t="shared" si="343"/>
        <v>42566.740081018514</v>
      </c>
      <c r="U3093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7"/>
        <v>1.18319</v>
      </c>
      <c r="P3094" s="8">
        <f t="shared" si="338"/>
        <v>56.342380952380957</v>
      </c>
      <c r="Q3094" t="str">
        <f t="shared" si="339"/>
        <v>theater</v>
      </c>
      <c r="R3094" t="str">
        <f t="shared" si="340"/>
        <v>spaces</v>
      </c>
      <c r="S3094" s="14">
        <f t="shared" si="341"/>
        <v>42292.708333333336</v>
      </c>
      <c r="T3094" s="12">
        <f t="shared" si="343"/>
        <v>42255.41101851852</v>
      </c>
      <c r="U3094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7"/>
        <v>22.75</v>
      </c>
      <c r="P3095" s="8">
        <f t="shared" si="338"/>
        <v>53.529411764705884</v>
      </c>
      <c r="Q3095" t="str">
        <f t="shared" si="339"/>
        <v>theater</v>
      </c>
      <c r="R3095" t="str">
        <f t="shared" si="340"/>
        <v>spaces</v>
      </c>
      <c r="S3095" s="14">
        <f t="shared" si="341"/>
        <v>41790.957638888889</v>
      </c>
      <c r="T3095" s="12">
        <f t="shared" si="343"/>
        <v>41760.700706018521</v>
      </c>
      <c r="U3095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7"/>
        <v>2.5000000000000001E-2</v>
      </c>
      <c r="P3096" s="8">
        <f t="shared" si="338"/>
        <v>25</v>
      </c>
      <c r="Q3096" t="str">
        <f t="shared" si="339"/>
        <v>theater</v>
      </c>
      <c r="R3096" t="str">
        <f t="shared" si="340"/>
        <v>spaces</v>
      </c>
      <c r="S3096" s="14">
        <f t="shared" si="341"/>
        <v>42267.587453703702</v>
      </c>
      <c r="T3096" s="12">
        <f t="shared" si="343"/>
        <v>42207.587453703702</v>
      </c>
      <c r="U3096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7"/>
        <v>0.33512064343163539</v>
      </c>
      <c r="P3097" s="8">
        <f t="shared" si="338"/>
        <v>50</v>
      </c>
      <c r="Q3097" t="str">
        <f t="shared" si="339"/>
        <v>theater</v>
      </c>
      <c r="R3097" t="str">
        <f t="shared" si="340"/>
        <v>spaces</v>
      </c>
      <c r="S3097" s="14">
        <f t="shared" si="341"/>
        <v>42582.81689814815</v>
      </c>
      <c r="T3097" s="12">
        <f t="shared" si="343"/>
        <v>42522.81689814815</v>
      </c>
      <c r="U3097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7"/>
        <v>3.9750000000000001</v>
      </c>
      <c r="P3098" s="8">
        <f t="shared" si="338"/>
        <v>56.785714285714285</v>
      </c>
      <c r="Q3098" t="str">
        <f t="shared" si="339"/>
        <v>theater</v>
      </c>
      <c r="R3098" t="str">
        <f t="shared" si="340"/>
        <v>spaces</v>
      </c>
      <c r="S3098" s="14">
        <f t="shared" si="341"/>
        <v>42144.617199074077</v>
      </c>
      <c r="T3098" s="12">
        <f t="shared" si="343"/>
        <v>42114.617199074077</v>
      </c>
      <c r="U3098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7"/>
        <v>17.149999999999999</v>
      </c>
      <c r="P3099" s="8">
        <f t="shared" si="338"/>
        <v>40.833333333333336</v>
      </c>
      <c r="Q3099" t="str">
        <f t="shared" si="339"/>
        <v>theater</v>
      </c>
      <c r="R3099" t="str">
        <f t="shared" si="340"/>
        <v>spaces</v>
      </c>
      <c r="S3099" s="14">
        <f t="shared" si="341"/>
        <v>42650.374999999993</v>
      </c>
      <c r="T3099" s="12">
        <f t="shared" si="343"/>
        <v>42629.29515046296</v>
      </c>
      <c r="U3099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7"/>
        <v>3.6080041046690612</v>
      </c>
      <c r="P3100" s="8">
        <f t="shared" si="338"/>
        <v>65.111111111111114</v>
      </c>
      <c r="Q3100" t="str">
        <f t="shared" si="339"/>
        <v>theater</v>
      </c>
      <c r="R3100" t="str">
        <f t="shared" si="340"/>
        <v>spaces</v>
      </c>
      <c r="S3100" s="14">
        <f t="shared" si="341"/>
        <v>42407.803472222215</v>
      </c>
      <c r="T3100" s="12">
        <f t="shared" si="343"/>
        <v>42359.58390046296</v>
      </c>
      <c r="U3100">
        <f t="shared" si="342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7"/>
        <v>13.9</v>
      </c>
      <c r="P3101" s="8">
        <f t="shared" si="338"/>
        <v>55.6</v>
      </c>
      <c r="Q3101" t="str">
        <f t="shared" si="339"/>
        <v>theater</v>
      </c>
      <c r="R3101" t="str">
        <f t="shared" si="340"/>
        <v>spaces</v>
      </c>
      <c r="S3101" s="14">
        <f t="shared" si="341"/>
        <v>42411.981377314813</v>
      </c>
      <c r="T3101" s="12">
        <f t="shared" si="343"/>
        <v>42381.981377314813</v>
      </c>
      <c r="U3101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7"/>
        <v>15.225</v>
      </c>
      <c r="P3102" s="8">
        <f t="shared" si="338"/>
        <v>140.53846153846155</v>
      </c>
      <c r="Q3102" t="str">
        <f t="shared" si="339"/>
        <v>theater</v>
      </c>
      <c r="R3102" t="str">
        <f t="shared" si="340"/>
        <v>spaces</v>
      </c>
      <c r="S3102" s="14">
        <f t="shared" si="341"/>
        <v>41932.4140625</v>
      </c>
      <c r="T3102" s="12">
        <f t="shared" si="343"/>
        <v>41902.4140625</v>
      </c>
      <c r="U3102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7"/>
        <v>12</v>
      </c>
      <c r="P3103" s="8">
        <f t="shared" si="338"/>
        <v>25</v>
      </c>
      <c r="Q3103" t="str">
        <f t="shared" si="339"/>
        <v>theater</v>
      </c>
      <c r="R3103" t="str">
        <f t="shared" si="340"/>
        <v>spaces</v>
      </c>
      <c r="S3103" s="14">
        <f t="shared" si="341"/>
        <v>42201.12222222222</v>
      </c>
      <c r="T3103" s="12">
        <f t="shared" si="343"/>
        <v>42171.175196759257</v>
      </c>
      <c r="U3103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7"/>
        <v>39.112499999999997</v>
      </c>
      <c r="P3104" s="8">
        <f t="shared" si="338"/>
        <v>69.533333333333331</v>
      </c>
      <c r="Q3104" t="str">
        <f t="shared" si="339"/>
        <v>theater</v>
      </c>
      <c r="R3104" t="str">
        <f t="shared" si="340"/>
        <v>spaces</v>
      </c>
      <c r="S3104" s="14">
        <f t="shared" si="341"/>
        <v>42605.132152777776</v>
      </c>
      <c r="T3104" s="12">
        <f t="shared" si="343"/>
        <v>42555.132152777776</v>
      </c>
      <c r="U3104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7"/>
        <v>0.26829268292682928</v>
      </c>
      <c r="P3105" s="8">
        <f t="shared" si="338"/>
        <v>5.5</v>
      </c>
      <c r="Q3105" t="str">
        <f t="shared" si="339"/>
        <v>theater</v>
      </c>
      <c r="R3105" t="str">
        <f t="shared" si="340"/>
        <v>spaces</v>
      </c>
      <c r="S3105" s="14">
        <f t="shared" si="341"/>
        <v>42166.94798611111</v>
      </c>
      <c r="T3105" s="12">
        <f t="shared" si="343"/>
        <v>42106.94798611111</v>
      </c>
      <c r="U3105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7"/>
        <v>29.625</v>
      </c>
      <c r="P3106" s="8">
        <f t="shared" si="338"/>
        <v>237</v>
      </c>
      <c r="Q3106" t="str">
        <f t="shared" si="339"/>
        <v>theater</v>
      </c>
      <c r="R3106" t="str">
        <f t="shared" si="340"/>
        <v>spaces</v>
      </c>
      <c r="S3106" s="14">
        <f t="shared" si="341"/>
        <v>42037.874999999993</v>
      </c>
      <c r="T3106" s="12">
        <f t="shared" si="343"/>
        <v>42006.70035879629</v>
      </c>
      <c r="U3106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7"/>
        <v>42.360992301112063</v>
      </c>
      <c r="P3107" s="8">
        <f t="shared" si="338"/>
        <v>79.870967741935488</v>
      </c>
      <c r="Q3107" t="str">
        <f t="shared" si="339"/>
        <v>theater</v>
      </c>
      <c r="R3107" t="str">
        <f t="shared" si="340"/>
        <v>spaces</v>
      </c>
      <c r="S3107" s="14">
        <f t="shared" si="341"/>
        <v>41931</v>
      </c>
      <c r="T3107" s="12">
        <f t="shared" si="343"/>
        <v>41876.510601851849</v>
      </c>
      <c r="U3107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7"/>
        <v>4.0999999999999996</v>
      </c>
      <c r="P3108" s="8">
        <f t="shared" si="338"/>
        <v>10.25</v>
      </c>
      <c r="Q3108" t="str">
        <f t="shared" si="339"/>
        <v>theater</v>
      </c>
      <c r="R3108" t="str">
        <f t="shared" si="340"/>
        <v>spaces</v>
      </c>
      <c r="S3108" s="14">
        <f t="shared" si="341"/>
        <v>42263.708333333336</v>
      </c>
      <c r="T3108" s="12">
        <f t="shared" si="343"/>
        <v>42241.220787037033</v>
      </c>
      <c r="U3108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7"/>
        <v>19.762499999999999</v>
      </c>
      <c r="P3109" s="8">
        <f t="shared" si="338"/>
        <v>272.58620689655174</v>
      </c>
      <c r="Q3109" t="str">
        <f t="shared" si="339"/>
        <v>theater</v>
      </c>
      <c r="R3109" t="str">
        <f t="shared" si="340"/>
        <v>spaces</v>
      </c>
      <c r="S3109" s="14">
        <f t="shared" si="341"/>
        <v>42135.605914351851</v>
      </c>
      <c r="T3109" s="12">
        <f t="shared" si="343"/>
        <v>42128.605914351851</v>
      </c>
      <c r="U3109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7"/>
        <v>5.1999999999999998E-2</v>
      </c>
      <c r="P3110" s="8">
        <f t="shared" si="338"/>
        <v>13</v>
      </c>
      <c r="Q3110" t="str">
        <f t="shared" si="339"/>
        <v>theater</v>
      </c>
      <c r="R3110" t="str">
        <f t="shared" si="340"/>
        <v>spaces</v>
      </c>
      <c r="S3110" s="14">
        <f t="shared" si="341"/>
        <v>42122.430486111109</v>
      </c>
      <c r="T3110" s="12">
        <f t="shared" si="343"/>
        <v>42062.47215277778</v>
      </c>
      <c r="U3110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7"/>
        <v>25.030188679245285</v>
      </c>
      <c r="P3111" s="8">
        <f t="shared" si="338"/>
        <v>58.184210526315788</v>
      </c>
      <c r="Q3111" t="str">
        <f t="shared" si="339"/>
        <v>theater</v>
      </c>
      <c r="R3111" t="str">
        <f t="shared" si="340"/>
        <v>spaces</v>
      </c>
      <c r="S3111" s="14">
        <f t="shared" si="341"/>
        <v>41878.916782407403</v>
      </c>
      <c r="T3111" s="12">
        <f t="shared" si="343"/>
        <v>41843.916782407403</v>
      </c>
      <c r="U3111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7"/>
        <v>0.04</v>
      </c>
      <c r="P3112" s="8">
        <f t="shared" si="338"/>
        <v>10</v>
      </c>
      <c r="Q3112" t="str">
        <f t="shared" si="339"/>
        <v>theater</v>
      </c>
      <c r="R3112" t="str">
        <f t="shared" si="340"/>
        <v>spaces</v>
      </c>
      <c r="S3112" s="14">
        <f t="shared" si="341"/>
        <v>42784.823136574072</v>
      </c>
      <c r="T3112" s="12">
        <f t="shared" si="343"/>
        <v>42744.823136574072</v>
      </c>
      <c r="U3112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7"/>
        <v>26.64</v>
      </c>
      <c r="P3113" s="8">
        <f t="shared" si="338"/>
        <v>70.10526315789474</v>
      </c>
      <c r="Q3113" t="str">
        <f t="shared" si="339"/>
        <v>theater</v>
      </c>
      <c r="R3113" t="str">
        <f t="shared" si="340"/>
        <v>spaces</v>
      </c>
      <c r="S3113" s="14">
        <f t="shared" si="341"/>
        <v>41916.386805555558</v>
      </c>
      <c r="T3113" s="12">
        <f t="shared" si="343"/>
        <v>41885.386805555558</v>
      </c>
      <c r="U3113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7"/>
        <v>4.7363636363636363</v>
      </c>
      <c r="P3114" s="8">
        <f t="shared" si="338"/>
        <v>57.888888888888886</v>
      </c>
      <c r="Q3114" t="str">
        <f t="shared" si="339"/>
        <v>theater</v>
      </c>
      <c r="R3114" t="str">
        <f t="shared" si="340"/>
        <v>spaces</v>
      </c>
      <c r="S3114" s="14">
        <f t="shared" si="341"/>
        <v>42674.913587962961</v>
      </c>
      <c r="T3114" s="12">
        <f t="shared" si="343"/>
        <v>42614.913587962961</v>
      </c>
      <c r="U3114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7"/>
        <v>4.2435339894712749</v>
      </c>
      <c r="P3115" s="8">
        <f t="shared" si="338"/>
        <v>125.27027027027027</v>
      </c>
      <c r="Q3115" t="str">
        <f t="shared" si="339"/>
        <v>theater</v>
      </c>
      <c r="R3115" t="str">
        <f t="shared" si="340"/>
        <v>spaces</v>
      </c>
      <c r="S3115" s="14">
        <f t="shared" si="341"/>
        <v>42111.522939814815</v>
      </c>
      <c r="T3115" s="12">
        <f t="shared" si="343"/>
        <v>42081.522939814815</v>
      </c>
      <c r="U3115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7"/>
        <v>0</v>
      </c>
      <c r="P3116" s="8" t="e">
        <f t="shared" si="338"/>
        <v>#DIV/0!</v>
      </c>
      <c r="Q3116" t="str">
        <f t="shared" si="339"/>
        <v>theater</v>
      </c>
      <c r="R3116" t="str">
        <f t="shared" si="340"/>
        <v>spaces</v>
      </c>
      <c r="S3116" s="14">
        <f t="shared" si="341"/>
        <v>41903.42418981481</v>
      </c>
      <c r="T3116" s="12">
        <f t="shared" si="343"/>
        <v>41843.42418981481</v>
      </c>
      <c r="U3116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7"/>
        <v>3</v>
      </c>
      <c r="P3117" s="8">
        <f t="shared" si="338"/>
        <v>300</v>
      </c>
      <c r="Q3117" t="str">
        <f t="shared" si="339"/>
        <v>theater</v>
      </c>
      <c r="R3117" t="str">
        <f t="shared" si="340"/>
        <v>spaces</v>
      </c>
      <c r="S3117" s="14">
        <f t="shared" si="341"/>
        <v>42526.238738425927</v>
      </c>
      <c r="T3117" s="12">
        <f t="shared" si="343"/>
        <v>42496.238738425927</v>
      </c>
      <c r="U3117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7"/>
        <v>57.333333333333336</v>
      </c>
      <c r="P3118" s="8">
        <f t="shared" si="338"/>
        <v>43</v>
      </c>
      <c r="Q3118" t="str">
        <f t="shared" si="339"/>
        <v>theater</v>
      </c>
      <c r="R3118" t="str">
        <f t="shared" si="340"/>
        <v>spaces</v>
      </c>
      <c r="S3118" s="14">
        <f t="shared" si="341"/>
        <v>42095.30700231481</v>
      </c>
      <c r="T3118" s="12">
        <f t="shared" si="343"/>
        <v>42081.30700231481</v>
      </c>
      <c r="U3118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7"/>
        <v>0.1</v>
      </c>
      <c r="P3119" s="8">
        <f t="shared" si="338"/>
        <v>1</v>
      </c>
      <c r="Q3119" t="str">
        <f t="shared" si="339"/>
        <v>theater</v>
      </c>
      <c r="R3119" t="str">
        <f t="shared" si="340"/>
        <v>spaces</v>
      </c>
      <c r="S3119" s="14">
        <f t="shared" si="341"/>
        <v>42517.341666666667</v>
      </c>
      <c r="T3119" s="12">
        <f t="shared" si="343"/>
        <v>42509.166203703702</v>
      </c>
      <c r="U3119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7"/>
        <v>0.31</v>
      </c>
      <c r="P3120" s="8">
        <f t="shared" si="338"/>
        <v>775</v>
      </c>
      <c r="Q3120" t="str">
        <f t="shared" si="339"/>
        <v>theater</v>
      </c>
      <c r="R3120" t="str">
        <f t="shared" si="340"/>
        <v>spaces</v>
      </c>
      <c r="S3120" s="14">
        <f t="shared" si="341"/>
        <v>42553.441238425927</v>
      </c>
      <c r="T3120" s="12">
        <f t="shared" si="343"/>
        <v>42534.441238425927</v>
      </c>
      <c r="U3120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7"/>
        <v>0.05</v>
      </c>
      <c r="P3121" s="8">
        <f t="shared" si="338"/>
        <v>5</v>
      </c>
      <c r="Q3121" t="str">
        <f t="shared" si="339"/>
        <v>theater</v>
      </c>
      <c r="R3121" t="str">
        <f t="shared" si="340"/>
        <v>spaces</v>
      </c>
      <c r="S3121" s="14">
        <f t="shared" si="341"/>
        <v>42089.795509259253</v>
      </c>
      <c r="T3121" s="12">
        <f t="shared" si="343"/>
        <v>42059.837175925924</v>
      </c>
      <c r="U3121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7"/>
        <v>9.8461538461538465E-3</v>
      </c>
      <c r="P3122" s="8">
        <f t="shared" si="338"/>
        <v>12.8</v>
      </c>
      <c r="Q3122" t="str">
        <f t="shared" si="339"/>
        <v>theater</v>
      </c>
      <c r="R3122" t="str">
        <f t="shared" si="340"/>
        <v>spaces</v>
      </c>
      <c r="S3122" s="14">
        <f t="shared" si="341"/>
        <v>42495.692083333335</v>
      </c>
      <c r="T3122" s="12">
        <f t="shared" si="343"/>
        <v>42435.733749999992</v>
      </c>
      <c r="U3122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7"/>
        <v>0.66666666666666663</v>
      </c>
      <c r="P3123" s="8">
        <f t="shared" si="338"/>
        <v>10</v>
      </c>
      <c r="Q3123" t="str">
        <f t="shared" si="339"/>
        <v>theater</v>
      </c>
      <c r="R3123" t="str">
        <f t="shared" si="340"/>
        <v>spaces</v>
      </c>
      <c r="S3123" s="14">
        <f t="shared" si="341"/>
        <v>41908.471469907403</v>
      </c>
      <c r="T3123" s="12">
        <f t="shared" si="343"/>
        <v>41848.471469907403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7"/>
        <v>58.291457286432163</v>
      </c>
      <c r="P3124" s="8">
        <f t="shared" si="338"/>
        <v>58</v>
      </c>
      <c r="Q3124" t="str">
        <f t="shared" si="339"/>
        <v>theater</v>
      </c>
      <c r="R3124" t="str">
        <f t="shared" si="340"/>
        <v>spaces</v>
      </c>
      <c r="S3124" s="14">
        <f t="shared" si="341"/>
        <v>42683.765416666669</v>
      </c>
      <c r="T3124" s="12">
        <f t="shared" si="343"/>
        <v>42678.723749999997</v>
      </c>
      <c r="U3124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7"/>
        <v>68.153599999999997</v>
      </c>
      <c r="P3125" s="8">
        <f t="shared" si="338"/>
        <v>244.80459770114942</v>
      </c>
      <c r="Q3125" t="str">
        <f t="shared" si="339"/>
        <v>theater</v>
      </c>
      <c r="R3125" t="str">
        <f t="shared" si="340"/>
        <v>spaces</v>
      </c>
      <c r="S3125" s="14">
        <f t="shared" si="341"/>
        <v>42560.784699074073</v>
      </c>
      <c r="T3125" s="12">
        <f t="shared" si="343"/>
        <v>42530.784699074073</v>
      </c>
      <c r="U3125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7"/>
        <v>3.2499999999999999E-3</v>
      </c>
      <c r="P3126" s="8">
        <f t="shared" si="338"/>
        <v>6.5</v>
      </c>
      <c r="Q3126" t="str">
        <f t="shared" si="339"/>
        <v>theater</v>
      </c>
      <c r="R3126" t="str">
        <f t="shared" si="340"/>
        <v>spaces</v>
      </c>
      <c r="S3126" s="14">
        <f t="shared" si="341"/>
        <v>42037.571770833332</v>
      </c>
      <c r="T3126" s="12">
        <f t="shared" si="343"/>
        <v>41977.571770833332</v>
      </c>
      <c r="U3126">
        <f t="shared" si="342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7"/>
        <v>0</v>
      </c>
      <c r="P3127" s="8" t="e">
        <f t="shared" si="338"/>
        <v>#DIV/0!</v>
      </c>
      <c r="Q3127" t="str">
        <f t="shared" si="339"/>
        <v>theater</v>
      </c>
      <c r="R3127" t="str">
        <f t="shared" si="340"/>
        <v>spaces</v>
      </c>
      <c r="S3127" s="14">
        <f t="shared" si="341"/>
        <v>42375.998518518514</v>
      </c>
      <c r="T3127" s="12">
        <f t="shared" si="343"/>
        <v>42345.998518518514</v>
      </c>
      <c r="U3127">
        <f t="shared" si="342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7"/>
        <v>4.16</v>
      </c>
      <c r="P3128" s="8">
        <f t="shared" si="338"/>
        <v>61.176470588235297</v>
      </c>
      <c r="Q3128" t="str">
        <f t="shared" si="339"/>
        <v>theater</v>
      </c>
      <c r="R3128" t="str">
        <f t="shared" si="340"/>
        <v>spaces</v>
      </c>
      <c r="S3128" s="14">
        <f t="shared" si="341"/>
        <v>42456.768078703702</v>
      </c>
      <c r="T3128" s="12">
        <f t="shared" si="343"/>
        <v>42426.809745370367</v>
      </c>
      <c r="U3128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7"/>
        <v>0</v>
      </c>
      <c r="P3129" s="8" t="e">
        <f t="shared" si="338"/>
        <v>#DIV/0!</v>
      </c>
      <c r="Q3129" t="str">
        <f t="shared" si="339"/>
        <v>theater</v>
      </c>
      <c r="R3129" t="str">
        <f t="shared" si="340"/>
        <v>spaces</v>
      </c>
      <c r="S3129" s="14">
        <f t="shared" si="341"/>
        <v>42064.648483796293</v>
      </c>
      <c r="T3129" s="12">
        <f t="shared" si="343"/>
        <v>42034.648483796293</v>
      </c>
      <c r="U3129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7"/>
        <v>108.60666666666667</v>
      </c>
      <c r="P3130" s="8">
        <f t="shared" si="338"/>
        <v>139.23931623931625</v>
      </c>
      <c r="Q3130" t="str">
        <f t="shared" si="339"/>
        <v>theater</v>
      </c>
      <c r="R3130" t="str">
        <f t="shared" si="340"/>
        <v>plays</v>
      </c>
      <c r="S3130" s="14">
        <f t="shared" si="341"/>
        <v>42810.575706018521</v>
      </c>
      <c r="T3130" s="12">
        <f t="shared" si="343"/>
        <v>42780.617372685178</v>
      </c>
      <c r="U3130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7"/>
        <v>0.8</v>
      </c>
      <c r="P3131" s="8">
        <f t="shared" si="338"/>
        <v>10</v>
      </c>
      <c r="Q3131" t="str">
        <f t="shared" si="339"/>
        <v>theater</v>
      </c>
      <c r="R3131" t="str">
        <f t="shared" si="340"/>
        <v>plays</v>
      </c>
      <c r="S3131" s="14">
        <f t="shared" si="341"/>
        <v>42843.592812499999</v>
      </c>
      <c r="T3131" s="12">
        <f t="shared" si="343"/>
        <v>42803.634479166663</v>
      </c>
      <c r="U3131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7"/>
        <v>3.75</v>
      </c>
      <c r="P3132" s="8">
        <f t="shared" si="338"/>
        <v>93.75</v>
      </c>
      <c r="Q3132" t="str">
        <f t="shared" si="339"/>
        <v>theater</v>
      </c>
      <c r="R3132" t="str">
        <f t="shared" si="340"/>
        <v>plays</v>
      </c>
      <c r="S3132" s="14">
        <f t="shared" si="341"/>
        <v>42838.999305555553</v>
      </c>
      <c r="T3132" s="12">
        <f t="shared" si="343"/>
        <v>42808.431898148141</v>
      </c>
      <c r="U3132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7"/>
        <v>15.731707317073171</v>
      </c>
      <c r="P3133" s="8">
        <f t="shared" si="338"/>
        <v>53.75</v>
      </c>
      <c r="Q3133" t="str">
        <f t="shared" si="339"/>
        <v>theater</v>
      </c>
      <c r="R3133" t="str">
        <f t="shared" si="340"/>
        <v>plays</v>
      </c>
      <c r="S3133" s="14">
        <f t="shared" si="341"/>
        <v>42833.329224537032</v>
      </c>
      <c r="T3133" s="12">
        <f t="shared" si="343"/>
        <v>42803.370891203704</v>
      </c>
      <c r="U3133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7"/>
        <v>3.3333333333333333E-2</v>
      </c>
      <c r="P3134" s="8">
        <f t="shared" si="338"/>
        <v>10</v>
      </c>
      <c r="Q3134" t="str">
        <f t="shared" si="339"/>
        <v>theater</v>
      </c>
      <c r="R3134" t="str">
        <f t="shared" si="340"/>
        <v>plays</v>
      </c>
      <c r="S3134" s="14">
        <f t="shared" si="341"/>
        <v>42846.100231481476</v>
      </c>
      <c r="T3134" s="12">
        <f t="shared" si="343"/>
        <v>42786.141898148147</v>
      </c>
      <c r="U3134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7"/>
        <v>108</v>
      </c>
      <c r="P3135" s="8">
        <f t="shared" si="338"/>
        <v>33.75</v>
      </c>
      <c r="Q3135" t="str">
        <f t="shared" si="339"/>
        <v>theater</v>
      </c>
      <c r="R3135" t="str">
        <f t="shared" si="340"/>
        <v>plays</v>
      </c>
      <c r="S3135" s="14">
        <f t="shared" si="341"/>
        <v>42818.315208333333</v>
      </c>
      <c r="T3135" s="12">
        <f t="shared" si="343"/>
        <v>42788.356874999998</v>
      </c>
      <c r="U3135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7"/>
        <v>22.5</v>
      </c>
      <c r="P3136" s="8">
        <f t="shared" si="338"/>
        <v>18.75</v>
      </c>
      <c r="Q3136" t="str">
        <f t="shared" si="339"/>
        <v>theater</v>
      </c>
      <c r="R3136" t="str">
        <f t="shared" si="340"/>
        <v>plays</v>
      </c>
      <c r="S3136" s="14">
        <f t="shared" si="341"/>
        <v>42821.470127314817</v>
      </c>
      <c r="T3136" s="12">
        <f t="shared" si="343"/>
        <v>42800.511793981474</v>
      </c>
      <c r="U3136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7"/>
        <v>20.849420849420849</v>
      </c>
      <c r="P3137" s="8">
        <f t="shared" si="338"/>
        <v>23.142857142857142</v>
      </c>
      <c r="Q3137" t="str">
        <f t="shared" si="339"/>
        <v>theater</v>
      </c>
      <c r="R3137" t="str">
        <f t="shared" si="340"/>
        <v>plays</v>
      </c>
      <c r="S3137" s="14">
        <f t="shared" si="341"/>
        <v>42828.943530092591</v>
      </c>
      <c r="T3137" s="12">
        <f t="shared" si="343"/>
        <v>42806.943530092591</v>
      </c>
      <c r="U3137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37"/>
        <v>127.8</v>
      </c>
      <c r="P3138" s="8">
        <f t="shared" si="338"/>
        <v>29.045454545454547</v>
      </c>
      <c r="Q3138" t="str">
        <f t="shared" si="339"/>
        <v>theater</v>
      </c>
      <c r="R3138" t="str">
        <f t="shared" si="340"/>
        <v>plays</v>
      </c>
      <c r="S3138" s="14">
        <f t="shared" si="341"/>
        <v>42825.749305555553</v>
      </c>
      <c r="T3138" s="12">
        <f t="shared" si="343"/>
        <v>42789.25409722222</v>
      </c>
      <c r="U3138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44">E3139*100/D3139</f>
        <v>3.3333333333333335</v>
      </c>
      <c r="P3139" s="8">
        <f t="shared" ref="P3139:P3202" si="345">E3139/L3139</f>
        <v>50</v>
      </c>
      <c r="Q3139" t="str">
        <f t="shared" ref="Q3139:Q3202" si="346">MID(N3139,1,FIND("/",N3139) - 1)</f>
        <v>theater</v>
      </c>
      <c r="R3139" t="str">
        <f t="shared" ref="R3139:R3202" si="347">MID(N3139,FIND("/",N3139)+1,LEN(N3139) -FIND("/",N3139))</f>
        <v>plays</v>
      </c>
      <c r="S3139" s="14">
        <f t="shared" ref="S3139:S3202" si="348">(I3139/86400)+25569+(-5/24)</f>
        <v>42858.591666666667</v>
      </c>
      <c r="T3139" s="12">
        <f t="shared" si="343"/>
        <v>42807.676724537036</v>
      </c>
      <c r="U3139">
        <f t="shared" ref="U3139:U3202" si="3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4"/>
        <v>0</v>
      </c>
      <c r="P3140" s="8" t="e">
        <f t="shared" si="345"/>
        <v>#DIV/0!</v>
      </c>
      <c r="Q3140" t="str">
        <f t="shared" si="346"/>
        <v>theater</v>
      </c>
      <c r="R3140" t="str">
        <f t="shared" si="347"/>
        <v>plays</v>
      </c>
      <c r="S3140" s="14">
        <f t="shared" si="348"/>
        <v>42828.437581018516</v>
      </c>
      <c r="T3140" s="12">
        <f t="shared" ref="T3140:T3203" si="350">(J3140/86400)+25569+(-5/24)</f>
        <v>42809.437581018516</v>
      </c>
      <c r="U3140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4"/>
        <v>5.4</v>
      </c>
      <c r="P3141" s="8">
        <f t="shared" si="345"/>
        <v>450</v>
      </c>
      <c r="Q3141" t="str">
        <f t="shared" si="346"/>
        <v>theater</v>
      </c>
      <c r="R3141" t="str">
        <f t="shared" si="347"/>
        <v>plays</v>
      </c>
      <c r="S3141" s="14">
        <f t="shared" si="348"/>
        <v>42818.981249999997</v>
      </c>
      <c r="T3141" s="12">
        <f t="shared" si="350"/>
        <v>42785.062037037038</v>
      </c>
      <c r="U3141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4"/>
        <v>0.96</v>
      </c>
      <c r="P3142" s="8">
        <f t="shared" si="345"/>
        <v>24</v>
      </c>
      <c r="Q3142" t="str">
        <f t="shared" si="346"/>
        <v>theater</v>
      </c>
      <c r="R3142" t="str">
        <f t="shared" si="347"/>
        <v>plays</v>
      </c>
      <c r="S3142" s="14">
        <f t="shared" si="348"/>
        <v>42832.468784722216</v>
      </c>
      <c r="T3142" s="12">
        <f t="shared" si="350"/>
        <v>42802.510451388887</v>
      </c>
      <c r="U3142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4"/>
        <v>51.6</v>
      </c>
      <c r="P3143" s="8">
        <f t="shared" si="345"/>
        <v>32.25</v>
      </c>
      <c r="Q3143" t="str">
        <f t="shared" si="346"/>
        <v>theater</v>
      </c>
      <c r="R3143" t="str">
        <f t="shared" si="347"/>
        <v>plays</v>
      </c>
      <c r="S3143" s="14">
        <f t="shared" si="348"/>
        <v>42841.624999999993</v>
      </c>
      <c r="T3143" s="12">
        <f t="shared" si="350"/>
        <v>42800.544999999998</v>
      </c>
      <c r="U3143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4"/>
        <v>1.6363636363636365</v>
      </c>
      <c r="P3144" s="8">
        <f t="shared" si="345"/>
        <v>15</v>
      </c>
      <c r="Q3144" t="str">
        <f t="shared" si="346"/>
        <v>theater</v>
      </c>
      <c r="R3144" t="str">
        <f t="shared" si="347"/>
        <v>plays</v>
      </c>
      <c r="S3144" s="14">
        <f t="shared" si="348"/>
        <v>42813.263182870367</v>
      </c>
      <c r="T3144" s="12">
        <f t="shared" si="350"/>
        <v>42783.304849537039</v>
      </c>
      <c r="U3144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4"/>
        <v>0</v>
      </c>
      <c r="P3145" s="8" t="e">
        <f t="shared" si="345"/>
        <v>#DIV/0!</v>
      </c>
      <c r="Q3145" t="str">
        <f t="shared" si="346"/>
        <v>theater</v>
      </c>
      <c r="R3145" t="str">
        <f t="shared" si="347"/>
        <v>plays</v>
      </c>
      <c r="S3145" s="14">
        <f t="shared" si="348"/>
        <v>42834.149953703702</v>
      </c>
      <c r="T3145" s="12">
        <f t="shared" si="350"/>
        <v>42808.149953703702</v>
      </c>
      <c r="U3145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4"/>
        <v>75.400000000000006</v>
      </c>
      <c r="P3146" s="8">
        <f t="shared" si="345"/>
        <v>251.33333333333334</v>
      </c>
      <c r="Q3146" t="str">
        <f t="shared" si="346"/>
        <v>theater</v>
      </c>
      <c r="R3146" t="str">
        <f t="shared" si="347"/>
        <v>plays</v>
      </c>
      <c r="S3146" s="14">
        <f t="shared" si="348"/>
        <v>42813.041666666664</v>
      </c>
      <c r="T3146" s="12">
        <f t="shared" si="350"/>
        <v>42796.329942129632</v>
      </c>
      <c r="U3146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4"/>
        <v>0</v>
      </c>
      <c r="P3147" s="8" t="e">
        <f t="shared" si="345"/>
        <v>#DIV/0!</v>
      </c>
      <c r="Q3147" t="str">
        <f t="shared" si="346"/>
        <v>theater</v>
      </c>
      <c r="R3147" t="str">
        <f t="shared" si="347"/>
        <v>plays</v>
      </c>
      <c r="S3147" s="14">
        <f t="shared" si="348"/>
        <v>42821.790902777771</v>
      </c>
      <c r="T3147" s="12">
        <f t="shared" si="350"/>
        <v>42761.832569444443</v>
      </c>
      <c r="U3147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4"/>
        <v>10.5</v>
      </c>
      <c r="P3148" s="8">
        <f t="shared" si="345"/>
        <v>437.5</v>
      </c>
      <c r="Q3148" t="str">
        <f t="shared" si="346"/>
        <v>theater</v>
      </c>
      <c r="R3148" t="str">
        <f t="shared" si="347"/>
        <v>plays</v>
      </c>
      <c r="S3148" s="14">
        <f t="shared" si="348"/>
        <v>42841.432476851849</v>
      </c>
      <c r="T3148" s="12">
        <f t="shared" si="350"/>
        <v>42796.474143518521</v>
      </c>
      <c r="U3148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4"/>
        <v>117.52500000000001</v>
      </c>
      <c r="P3149" s="8">
        <f t="shared" si="345"/>
        <v>110.35211267605634</v>
      </c>
      <c r="Q3149" t="str">
        <f t="shared" si="346"/>
        <v>theater</v>
      </c>
      <c r="R3149" t="str">
        <f t="shared" si="347"/>
        <v>plays</v>
      </c>
      <c r="S3149" s="14">
        <f t="shared" si="348"/>
        <v>41949.802719907406</v>
      </c>
      <c r="T3149" s="12">
        <f t="shared" si="350"/>
        <v>41909.761053240734</v>
      </c>
      <c r="U3149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4"/>
        <v>131.16666666666666</v>
      </c>
      <c r="P3150" s="8">
        <f t="shared" si="345"/>
        <v>41.421052631578945</v>
      </c>
      <c r="Q3150" t="str">
        <f t="shared" si="346"/>
        <v>theater</v>
      </c>
      <c r="R3150" t="str">
        <f t="shared" si="347"/>
        <v>plays</v>
      </c>
      <c r="S3150" s="14">
        <f t="shared" si="348"/>
        <v>41912.958333333328</v>
      </c>
      <c r="T3150" s="12">
        <f t="shared" si="350"/>
        <v>41891.456990740735</v>
      </c>
      <c r="U3150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4"/>
        <v>104</v>
      </c>
      <c r="P3151" s="8">
        <f t="shared" si="345"/>
        <v>52</v>
      </c>
      <c r="Q3151" t="str">
        <f t="shared" si="346"/>
        <v>theater</v>
      </c>
      <c r="R3151" t="str">
        <f t="shared" si="347"/>
        <v>plays</v>
      </c>
      <c r="S3151" s="14">
        <f t="shared" si="348"/>
        <v>41249.875</v>
      </c>
      <c r="T3151" s="12">
        <f t="shared" si="350"/>
        <v>41225.809027777774</v>
      </c>
      <c r="U3151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4"/>
        <v>101</v>
      </c>
      <c r="P3152" s="8">
        <f t="shared" si="345"/>
        <v>33.990384615384613</v>
      </c>
      <c r="Q3152" t="str">
        <f t="shared" si="346"/>
        <v>theater</v>
      </c>
      <c r="R3152" t="str">
        <f t="shared" si="347"/>
        <v>plays</v>
      </c>
      <c r="S3152" s="14">
        <f t="shared" si="348"/>
        <v>40567.958333333328</v>
      </c>
      <c r="T3152" s="12">
        <f t="shared" si="350"/>
        <v>40478.055590277778</v>
      </c>
      <c r="U3152">
        <f t="shared" si="3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4"/>
        <v>100.4</v>
      </c>
      <c r="P3153" s="8">
        <f t="shared" si="345"/>
        <v>103.35294117647059</v>
      </c>
      <c r="Q3153" t="str">
        <f t="shared" si="346"/>
        <v>theater</v>
      </c>
      <c r="R3153" t="str">
        <f t="shared" si="347"/>
        <v>plays</v>
      </c>
      <c r="S3153" s="14">
        <f t="shared" si="348"/>
        <v>41892.631643518514</v>
      </c>
      <c r="T3153" s="12">
        <f t="shared" si="350"/>
        <v>41862.631643518514</v>
      </c>
      <c r="U3153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4"/>
        <v>105.95454545454545</v>
      </c>
      <c r="P3154" s="8">
        <f t="shared" si="345"/>
        <v>34.791044776119406</v>
      </c>
      <c r="Q3154" t="str">
        <f t="shared" si="346"/>
        <v>theater</v>
      </c>
      <c r="R3154" t="str">
        <f t="shared" si="347"/>
        <v>plays</v>
      </c>
      <c r="S3154" s="14">
        <f t="shared" si="348"/>
        <v>41580.659340277773</v>
      </c>
      <c r="T3154" s="12">
        <f t="shared" si="350"/>
        <v>41550.659340277773</v>
      </c>
      <c r="U3154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4"/>
        <v>335.58333333333331</v>
      </c>
      <c r="P3155" s="8">
        <f t="shared" si="345"/>
        <v>41.773858921161825</v>
      </c>
      <c r="Q3155" t="str">
        <f t="shared" si="346"/>
        <v>theater</v>
      </c>
      <c r="R3155" t="str">
        <f t="shared" si="347"/>
        <v>plays</v>
      </c>
      <c r="S3155" s="14">
        <f t="shared" si="348"/>
        <v>40663.999305555553</v>
      </c>
      <c r="T3155" s="12">
        <f t="shared" si="350"/>
        <v>40632.946030092593</v>
      </c>
      <c r="U3155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4"/>
        <v>112.92857142857143</v>
      </c>
      <c r="P3156" s="8">
        <f t="shared" si="345"/>
        <v>64.268292682926827</v>
      </c>
      <c r="Q3156" t="str">
        <f t="shared" si="346"/>
        <v>theater</v>
      </c>
      <c r="R3156" t="str">
        <f t="shared" si="347"/>
        <v>plays</v>
      </c>
      <c r="S3156" s="14">
        <f t="shared" si="348"/>
        <v>41000.625671296293</v>
      </c>
      <c r="T3156" s="12">
        <f t="shared" si="350"/>
        <v>40970.667337962957</v>
      </c>
      <c r="U3156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4"/>
        <v>188.50460000000001</v>
      </c>
      <c r="P3157" s="8">
        <f t="shared" si="345"/>
        <v>31.209370860927152</v>
      </c>
      <c r="Q3157" t="str">
        <f t="shared" si="346"/>
        <v>theater</v>
      </c>
      <c r="R3157" t="str">
        <f t="shared" si="347"/>
        <v>plays</v>
      </c>
      <c r="S3157" s="14">
        <f t="shared" si="348"/>
        <v>41263.290798611109</v>
      </c>
      <c r="T3157" s="12">
        <f t="shared" si="350"/>
        <v>41233.290798611109</v>
      </c>
      <c r="U3157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4"/>
        <v>101.81818181818181</v>
      </c>
      <c r="P3158" s="8">
        <f t="shared" si="345"/>
        <v>62.921348314606739</v>
      </c>
      <c r="Q3158" t="str">
        <f t="shared" si="346"/>
        <v>theater</v>
      </c>
      <c r="R3158" t="str">
        <f t="shared" si="347"/>
        <v>plays</v>
      </c>
      <c r="S3158" s="14">
        <f t="shared" si="348"/>
        <v>41061.744722222218</v>
      </c>
      <c r="T3158" s="12">
        <f t="shared" si="350"/>
        <v>41026.744722222218</v>
      </c>
      <c r="U3158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4"/>
        <v>101</v>
      </c>
      <c r="P3159" s="8">
        <f t="shared" si="345"/>
        <v>98.536585365853654</v>
      </c>
      <c r="Q3159" t="str">
        <f t="shared" si="346"/>
        <v>theater</v>
      </c>
      <c r="R3159" t="str">
        <f t="shared" si="347"/>
        <v>plays</v>
      </c>
      <c r="S3159" s="14">
        <f t="shared" si="348"/>
        <v>41839</v>
      </c>
      <c r="T3159" s="12">
        <f t="shared" si="350"/>
        <v>41829.579918981479</v>
      </c>
      <c r="U3159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4"/>
        <v>114</v>
      </c>
      <c r="P3160" s="8">
        <f t="shared" si="345"/>
        <v>82.608695652173907</v>
      </c>
      <c r="Q3160" t="str">
        <f t="shared" si="346"/>
        <v>theater</v>
      </c>
      <c r="R3160" t="str">
        <f t="shared" si="347"/>
        <v>plays</v>
      </c>
      <c r="S3160" s="14">
        <f t="shared" si="348"/>
        <v>41477.631388888891</v>
      </c>
      <c r="T3160" s="12">
        <f t="shared" si="350"/>
        <v>41447.631388888891</v>
      </c>
      <c r="U3160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4"/>
        <v>133.48133333333334</v>
      </c>
      <c r="P3161" s="8">
        <f t="shared" si="345"/>
        <v>38.504230769230773</v>
      </c>
      <c r="Q3161" t="str">
        <f t="shared" si="346"/>
        <v>theater</v>
      </c>
      <c r="R3161" t="str">
        <f t="shared" si="347"/>
        <v>plays</v>
      </c>
      <c r="S3161" s="14">
        <f t="shared" si="348"/>
        <v>40926.75</v>
      </c>
      <c r="T3161" s="12">
        <f t="shared" si="350"/>
        <v>40883.858344907407</v>
      </c>
      <c r="U3161">
        <f t="shared" si="3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4"/>
        <v>101.53333333333333</v>
      </c>
      <c r="P3162" s="8">
        <f t="shared" si="345"/>
        <v>80.15789473684211</v>
      </c>
      <c r="Q3162" t="str">
        <f t="shared" si="346"/>
        <v>theater</v>
      </c>
      <c r="R3162" t="str">
        <f t="shared" si="347"/>
        <v>plays</v>
      </c>
      <c r="S3162" s="14">
        <f t="shared" si="348"/>
        <v>41863.999305555553</v>
      </c>
      <c r="T3162" s="12">
        <f t="shared" si="350"/>
        <v>41841.056562499994</v>
      </c>
      <c r="U3162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4"/>
        <v>105.1</v>
      </c>
      <c r="P3163" s="8">
        <f t="shared" si="345"/>
        <v>28.405405405405407</v>
      </c>
      <c r="Q3163" t="str">
        <f t="shared" si="346"/>
        <v>theater</v>
      </c>
      <c r="R3163" t="str">
        <f t="shared" si="347"/>
        <v>plays</v>
      </c>
      <c r="S3163" s="14">
        <f t="shared" si="348"/>
        <v>41927.327800925923</v>
      </c>
      <c r="T3163" s="12">
        <f t="shared" si="350"/>
        <v>41897.327800925923</v>
      </c>
      <c r="U3163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4"/>
        <v>127.15</v>
      </c>
      <c r="P3164" s="8">
        <f t="shared" si="345"/>
        <v>80.730158730158735</v>
      </c>
      <c r="Q3164" t="str">
        <f t="shared" si="346"/>
        <v>theater</v>
      </c>
      <c r="R3164" t="str">
        <f t="shared" si="347"/>
        <v>plays</v>
      </c>
      <c r="S3164" s="14">
        <f t="shared" si="348"/>
        <v>41826.875</v>
      </c>
      <c r="T3164" s="12">
        <f t="shared" si="350"/>
        <v>41799.47756944444</v>
      </c>
      <c r="U3164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4"/>
        <v>111.15384615384616</v>
      </c>
      <c r="P3165" s="8">
        <f t="shared" si="345"/>
        <v>200.69444444444446</v>
      </c>
      <c r="Q3165" t="str">
        <f t="shared" si="346"/>
        <v>theater</v>
      </c>
      <c r="R3165" t="str">
        <f t="shared" si="347"/>
        <v>plays</v>
      </c>
      <c r="S3165" s="14">
        <f t="shared" si="348"/>
        <v>41805.545428240737</v>
      </c>
      <c r="T3165" s="12">
        <f t="shared" si="350"/>
        <v>41775.545428240737</v>
      </c>
      <c r="U3165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4"/>
        <v>106.76</v>
      </c>
      <c r="P3166" s="8">
        <f t="shared" si="345"/>
        <v>37.591549295774648</v>
      </c>
      <c r="Q3166" t="str">
        <f t="shared" si="346"/>
        <v>theater</v>
      </c>
      <c r="R3166" t="str">
        <f t="shared" si="347"/>
        <v>plays</v>
      </c>
      <c r="S3166" s="14">
        <f t="shared" si="348"/>
        <v>41799.597395833327</v>
      </c>
      <c r="T3166" s="12">
        <f t="shared" si="350"/>
        <v>41766.597395833327</v>
      </c>
      <c r="U3166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4"/>
        <v>162.66666666666666</v>
      </c>
      <c r="P3167" s="8">
        <f t="shared" si="345"/>
        <v>58.095238095238095</v>
      </c>
      <c r="Q3167" t="str">
        <f t="shared" si="346"/>
        <v>theater</v>
      </c>
      <c r="R3167" t="str">
        <f t="shared" si="347"/>
        <v>plays</v>
      </c>
      <c r="S3167" s="14">
        <f t="shared" si="348"/>
        <v>40665.957638888889</v>
      </c>
      <c r="T3167" s="12">
        <f t="shared" si="350"/>
        <v>40643.950925925921</v>
      </c>
      <c r="U3167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4"/>
        <v>160.22808571428573</v>
      </c>
      <c r="P3168" s="8">
        <f t="shared" si="345"/>
        <v>60.300892473118282</v>
      </c>
      <c r="Q3168" t="str">
        <f t="shared" si="346"/>
        <v>theater</v>
      </c>
      <c r="R3168" t="str">
        <f t="shared" si="347"/>
        <v>plays</v>
      </c>
      <c r="S3168" s="14">
        <f t="shared" si="348"/>
        <v>41969.124305555553</v>
      </c>
      <c r="T3168" s="12">
        <f t="shared" si="350"/>
        <v>41940.483252314814</v>
      </c>
      <c r="U3168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4"/>
        <v>116.16666666666667</v>
      </c>
      <c r="P3169" s="8">
        <f t="shared" si="345"/>
        <v>63.363636363636367</v>
      </c>
      <c r="Q3169" t="str">
        <f t="shared" si="346"/>
        <v>theater</v>
      </c>
      <c r="R3169" t="str">
        <f t="shared" si="347"/>
        <v>plays</v>
      </c>
      <c r="S3169" s="14">
        <f t="shared" si="348"/>
        <v>41852.967372685183</v>
      </c>
      <c r="T3169" s="12">
        <f t="shared" si="350"/>
        <v>41838.967372685183</v>
      </c>
      <c r="U3169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4"/>
        <v>124.2</v>
      </c>
      <c r="P3170" s="8">
        <f t="shared" si="345"/>
        <v>50.901639344262293</v>
      </c>
      <c r="Q3170" t="str">
        <f t="shared" si="346"/>
        <v>theater</v>
      </c>
      <c r="R3170" t="str">
        <f t="shared" si="347"/>
        <v>plays</v>
      </c>
      <c r="S3170" s="14">
        <f t="shared" si="348"/>
        <v>41803.708333333328</v>
      </c>
      <c r="T3170" s="12">
        <f t="shared" si="350"/>
        <v>41771.897604166668</v>
      </c>
      <c r="U3170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4"/>
        <v>103.0125</v>
      </c>
      <c r="P3171" s="8">
        <f t="shared" si="345"/>
        <v>100.5</v>
      </c>
      <c r="Q3171" t="str">
        <f t="shared" si="346"/>
        <v>theater</v>
      </c>
      <c r="R3171" t="str">
        <f t="shared" si="347"/>
        <v>plays</v>
      </c>
      <c r="S3171" s="14">
        <f t="shared" si="348"/>
        <v>41620.999305555553</v>
      </c>
      <c r="T3171" s="12">
        <f t="shared" si="350"/>
        <v>41591.529641203699</v>
      </c>
      <c r="U3171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4"/>
        <v>112.25</v>
      </c>
      <c r="P3172" s="8">
        <f t="shared" si="345"/>
        <v>31.619718309859156</v>
      </c>
      <c r="Q3172" t="str">
        <f t="shared" si="346"/>
        <v>theater</v>
      </c>
      <c r="R3172" t="str">
        <f t="shared" si="347"/>
        <v>plays</v>
      </c>
      <c r="S3172" s="14">
        <f t="shared" si="348"/>
        <v>41821.958333333328</v>
      </c>
      <c r="T3172" s="12">
        <f t="shared" si="350"/>
        <v>41788.872037037036</v>
      </c>
      <c r="U3172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4"/>
        <v>108.81428571428572</v>
      </c>
      <c r="P3173" s="8">
        <f t="shared" si="345"/>
        <v>65.102564102564102</v>
      </c>
      <c r="Q3173" t="str">
        <f t="shared" si="346"/>
        <v>theater</v>
      </c>
      <c r="R3173" t="str">
        <f t="shared" si="347"/>
        <v>plays</v>
      </c>
      <c r="S3173" s="14">
        <f t="shared" si="348"/>
        <v>42496.399976851848</v>
      </c>
      <c r="T3173" s="12">
        <f t="shared" si="350"/>
        <v>42466.399976851848</v>
      </c>
      <c r="U3173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4"/>
        <v>115</v>
      </c>
      <c r="P3174" s="8">
        <f t="shared" si="345"/>
        <v>79.310344827586206</v>
      </c>
      <c r="Q3174" t="str">
        <f t="shared" si="346"/>
        <v>theater</v>
      </c>
      <c r="R3174" t="str">
        <f t="shared" si="347"/>
        <v>plays</v>
      </c>
      <c r="S3174" s="14">
        <f t="shared" si="348"/>
        <v>40953.521620370368</v>
      </c>
      <c r="T3174" s="12">
        <f t="shared" si="350"/>
        <v>40923.521620370368</v>
      </c>
      <c r="U3174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4"/>
        <v>103</v>
      </c>
      <c r="P3175" s="8">
        <f t="shared" si="345"/>
        <v>139.18918918918919</v>
      </c>
      <c r="Q3175" t="str">
        <f t="shared" si="346"/>
        <v>theater</v>
      </c>
      <c r="R3175" t="str">
        <f t="shared" si="347"/>
        <v>plays</v>
      </c>
      <c r="S3175" s="14">
        <f t="shared" si="348"/>
        <v>41908.670046296298</v>
      </c>
      <c r="T3175" s="12">
        <f t="shared" si="350"/>
        <v>41878.670046296298</v>
      </c>
      <c r="U3175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4"/>
        <v>101.13333333333334</v>
      </c>
      <c r="P3176" s="8">
        <f t="shared" si="345"/>
        <v>131.91304347826087</v>
      </c>
      <c r="Q3176" t="str">
        <f t="shared" si="346"/>
        <v>theater</v>
      </c>
      <c r="R3176" t="str">
        <f t="shared" si="347"/>
        <v>plays</v>
      </c>
      <c r="S3176" s="14">
        <f t="shared" si="348"/>
        <v>41876.656342592592</v>
      </c>
      <c r="T3176" s="12">
        <f t="shared" si="350"/>
        <v>41862.656342592592</v>
      </c>
      <c r="U3176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4"/>
        <v>109.56</v>
      </c>
      <c r="P3177" s="8">
        <f t="shared" si="345"/>
        <v>91.3</v>
      </c>
      <c r="Q3177" t="str">
        <f t="shared" si="346"/>
        <v>theater</v>
      </c>
      <c r="R3177" t="str">
        <f t="shared" si="347"/>
        <v>plays</v>
      </c>
      <c r="S3177" s="14">
        <f t="shared" si="348"/>
        <v>40591.678553240738</v>
      </c>
      <c r="T3177" s="12">
        <f t="shared" si="350"/>
        <v>40531.678553240738</v>
      </c>
      <c r="U3177">
        <f t="shared" si="3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4"/>
        <v>114.84210526315789</v>
      </c>
      <c r="P3178" s="8">
        <f t="shared" si="345"/>
        <v>39.672727272727272</v>
      </c>
      <c r="Q3178" t="str">
        <f t="shared" si="346"/>
        <v>theater</v>
      </c>
      <c r="R3178" t="str">
        <f t="shared" si="347"/>
        <v>plays</v>
      </c>
      <c r="S3178" s="14">
        <f t="shared" si="348"/>
        <v>41504.416666666664</v>
      </c>
      <c r="T3178" s="12">
        <f t="shared" si="350"/>
        <v>41477.722581018512</v>
      </c>
      <c r="U3178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4"/>
        <v>117.4</v>
      </c>
      <c r="P3179" s="8">
        <f t="shared" si="345"/>
        <v>57.549019607843135</v>
      </c>
      <c r="Q3179" t="str">
        <f t="shared" si="346"/>
        <v>theater</v>
      </c>
      <c r="R3179" t="str">
        <f t="shared" si="347"/>
        <v>plays</v>
      </c>
      <c r="S3179" s="14">
        <f t="shared" si="348"/>
        <v>41811.458437499998</v>
      </c>
      <c r="T3179" s="12">
        <f t="shared" si="350"/>
        <v>41781.458437499998</v>
      </c>
      <c r="U3179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4"/>
        <v>171.73333333333332</v>
      </c>
      <c r="P3180" s="8">
        <f t="shared" si="345"/>
        <v>33.025641025641029</v>
      </c>
      <c r="Q3180" t="str">
        <f t="shared" si="346"/>
        <v>theater</v>
      </c>
      <c r="R3180" t="str">
        <f t="shared" si="347"/>
        <v>plays</v>
      </c>
      <c r="S3180" s="14">
        <f t="shared" si="348"/>
        <v>41836.396701388883</v>
      </c>
      <c r="T3180" s="12">
        <f t="shared" si="350"/>
        <v>41806.396701388883</v>
      </c>
      <c r="U3180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4"/>
        <v>114.16238095238096</v>
      </c>
      <c r="P3181" s="8">
        <f t="shared" si="345"/>
        <v>77.335806451612896</v>
      </c>
      <c r="Q3181" t="str">
        <f t="shared" si="346"/>
        <v>theater</v>
      </c>
      <c r="R3181" t="str">
        <f t="shared" si="347"/>
        <v>plays</v>
      </c>
      <c r="S3181" s="14">
        <f t="shared" si="348"/>
        <v>41400.49387731481</v>
      </c>
      <c r="T3181" s="12">
        <f t="shared" si="350"/>
        <v>41375.49387731481</v>
      </c>
      <c r="U3181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4"/>
        <v>119.75</v>
      </c>
      <c r="P3182" s="8">
        <f t="shared" si="345"/>
        <v>31.933333333333334</v>
      </c>
      <c r="Q3182" t="str">
        <f t="shared" si="346"/>
        <v>theater</v>
      </c>
      <c r="R3182" t="str">
        <f t="shared" si="347"/>
        <v>plays</v>
      </c>
      <c r="S3182" s="14">
        <f t="shared" si="348"/>
        <v>41810.204270833332</v>
      </c>
      <c r="T3182" s="12">
        <f t="shared" si="350"/>
        <v>41780.204270833332</v>
      </c>
      <c r="U3182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4"/>
        <v>109</v>
      </c>
      <c r="P3183" s="8">
        <f t="shared" si="345"/>
        <v>36.333333333333336</v>
      </c>
      <c r="Q3183" t="str">
        <f t="shared" si="346"/>
        <v>theater</v>
      </c>
      <c r="R3183" t="str">
        <f t="shared" si="347"/>
        <v>plays</v>
      </c>
      <c r="S3183" s="14">
        <f t="shared" si="348"/>
        <v>41805.458333333328</v>
      </c>
      <c r="T3183" s="12">
        <f t="shared" si="350"/>
        <v>41779.101701388885</v>
      </c>
      <c r="U3183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4"/>
        <v>100.88571428571429</v>
      </c>
      <c r="P3184" s="8">
        <f t="shared" si="345"/>
        <v>46.768211920529801</v>
      </c>
      <c r="Q3184" t="str">
        <f t="shared" si="346"/>
        <v>theater</v>
      </c>
      <c r="R3184" t="str">
        <f t="shared" si="347"/>
        <v>plays</v>
      </c>
      <c r="S3184" s="14">
        <f t="shared" si="348"/>
        <v>40939.5</v>
      </c>
      <c r="T3184" s="12">
        <f t="shared" si="350"/>
        <v>40883.740983796291</v>
      </c>
      <c r="U3184">
        <f t="shared" si="3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4"/>
        <v>109</v>
      </c>
      <c r="P3185" s="8">
        <f t="shared" si="345"/>
        <v>40.073529411764703</v>
      </c>
      <c r="Q3185" t="str">
        <f t="shared" si="346"/>
        <v>theater</v>
      </c>
      <c r="R3185" t="str">
        <f t="shared" si="347"/>
        <v>plays</v>
      </c>
      <c r="S3185" s="14">
        <f t="shared" si="348"/>
        <v>41509.586446759255</v>
      </c>
      <c r="T3185" s="12">
        <f t="shared" si="350"/>
        <v>41491.586446759255</v>
      </c>
      <c r="U3185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4"/>
        <v>107.20930232558139</v>
      </c>
      <c r="P3186" s="8">
        <f t="shared" si="345"/>
        <v>100.21739130434783</v>
      </c>
      <c r="Q3186" t="str">
        <f t="shared" si="346"/>
        <v>theater</v>
      </c>
      <c r="R3186" t="str">
        <f t="shared" si="347"/>
        <v>plays</v>
      </c>
      <c r="S3186" s="14">
        <f t="shared" si="348"/>
        <v>41821.785081018512</v>
      </c>
      <c r="T3186" s="12">
        <f t="shared" si="350"/>
        <v>41791.785081018512</v>
      </c>
      <c r="U3186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4"/>
        <v>100</v>
      </c>
      <c r="P3187" s="8">
        <f t="shared" si="345"/>
        <v>41.666666666666664</v>
      </c>
      <c r="Q3187" t="str">
        <f t="shared" si="346"/>
        <v>theater</v>
      </c>
      <c r="R3187" t="str">
        <f t="shared" si="347"/>
        <v>plays</v>
      </c>
      <c r="S3187" s="14">
        <f t="shared" si="348"/>
        <v>41836.768993055557</v>
      </c>
      <c r="T3187" s="12">
        <f t="shared" si="350"/>
        <v>41829.768993055557</v>
      </c>
      <c r="U3187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4"/>
        <v>102.1875</v>
      </c>
      <c r="P3188" s="8">
        <f t="shared" si="345"/>
        <v>46.714285714285715</v>
      </c>
      <c r="Q3188" t="str">
        <f t="shared" si="346"/>
        <v>theater</v>
      </c>
      <c r="R3188" t="str">
        <f t="shared" si="347"/>
        <v>plays</v>
      </c>
      <c r="S3188" s="14">
        <f t="shared" si="348"/>
        <v>41898.666666666664</v>
      </c>
      <c r="T3188" s="12">
        <f t="shared" si="350"/>
        <v>41868.715717592589</v>
      </c>
      <c r="U3188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4"/>
        <v>116.29333333333334</v>
      </c>
      <c r="P3189" s="8">
        <f t="shared" si="345"/>
        <v>71.491803278688522</v>
      </c>
      <c r="Q3189" t="str">
        <f t="shared" si="346"/>
        <v>theater</v>
      </c>
      <c r="R3189" t="str">
        <f t="shared" si="347"/>
        <v>plays</v>
      </c>
      <c r="S3189" s="14">
        <f t="shared" si="348"/>
        <v>41855.458020833328</v>
      </c>
      <c r="T3189" s="12">
        <f t="shared" si="350"/>
        <v>41835.458020833328</v>
      </c>
      <c r="U3189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4"/>
        <v>65</v>
      </c>
      <c r="P3190" s="8">
        <f t="shared" si="345"/>
        <v>14.444444444444445</v>
      </c>
      <c r="Q3190" t="str">
        <f t="shared" si="346"/>
        <v>theater</v>
      </c>
      <c r="R3190" t="str">
        <f t="shared" si="347"/>
        <v>musical</v>
      </c>
      <c r="S3190" s="14">
        <f t="shared" si="348"/>
        <v>42165.207199074073</v>
      </c>
      <c r="T3190" s="12">
        <f t="shared" si="350"/>
        <v>42144.207199074073</v>
      </c>
      <c r="U3190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4"/>
        <v>12.327272727272728</v>
      </c>
      <c r="P3191" s="8">
        <f t="shared" si="345"/>
        <v>356.84210526315792</v>
      </c>
      <c r="Q3191" t="str">
        <f t="shared" si="346"/>
        <v>theater</v>
      </c>
      <c r="R3191" t="str">
        <f t="shared" si="347"/>
        <v>musical</v>
      </c>
      <c r="S3191" s="14">
        <f t="shared" si="348"/>
        <v>42148.138101851851</v>
      </c>
      <c r="T3191" s="12">
        <f t="shared" si="350"/>
        <v>42118.138101851851</v>
      </c>
      <c r="U3191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4"/>
        <v>0</v>
      </c>
      <c r="P3192" s="8" t="e">
        <f t="shared" si="345"/>
        <v>#DIV/0!</v>
      </c>
      <c r="Q3192" t="str">
        <f t="shared" si="346"/>
        <v>theater</v>
      </c>
      <c r="R3192" t="str">
        <f t="shared" si="347"/>
        <v>musical</v>
      </c>
      <c r="S3192" s="14">
        <f t="shared" si="348"/>
        <v>42712.984664351847</v>
      </c>
      <c r="T3192" s="12">
        <f t="shared" si="350"/>
        <v>42682.942997685182</v>
      </c>
      <c r="U3192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4"/>
        <v>4.0266666666666664</v>
      </c>
      <c r="P3193" s="8">
        <f t="shared" si="345"/>
        <v>37.75</v>
      </c>
      <c r="Q3193" t="str">
        <f t="shared" si="346"/>
        <v>theater</v>
      </c>
      <c r="R3193" t="str">
        <f t="shared" si="347"/>
        <v>musical</v>
      </c>
      <c r="S3193" s="14">
        <f t="shared" si="348"/>
        <v>42598.547094907401</v>
      </c>
      <c r="T3193" s="12">
        <f t="shared" si="350"/>
        <v>42538.547094907401</v>
      </c>
      <c r="U3193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4"/>
        <v>1.02</v>
      </c>
      <c r="P3194" s="8">
        <f t="shared" si="345"/>
        <v>12.75</v>
      </c>
      <c r="Q3194" t="str">
        <f t="shared" si="346"/>
        <v>theater</v>
      </c>
      <c r="R3194" t="str">
        <f t="shared" si="347"/>
        <v>musical</v>
      </c>
      <c r="S3194" s="14">
        <f t="shared" si="348"/>
        <v>42063.708333333336</v>
      </c>
      <c r="T3194" s="12">
        <f t="shared" si="350"/>
        <v>42018.732164351844</v>
      </c>
      <c r="U3194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4"/>
        <v>11.74</v>
      </c>
      <c r="P3195" s="8">
        <f t="shared" si="345"/>
        <v>24.458333333333332</v>
      </c>
      <c r="Q3195" t="str">
        <f t="shared" si="346"/>
        <v>theater</v>
      </c>
      <c r="R3195" t="str">
        <f t="shared" si="347"/>
        <v>musical</v>
      </c>
      <c r="S3195" s="14">
        <f t="shared" si="348"/>
        <v>42055.759907407402</v>
      </c>
      <c r="T3195" s="12">
        <f t="shared" si="350"/>
        <v>42010.759907407402</v>
      </c>
      <c r="U3195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4"/>
        <v>0</v>
      </c>
      <c r="P3196" s="8" t="e">
        <f t="shared" si="345"/>
        <v>#DIV/0!</v>
      </c>
      <c r="Q3196" t="str">
        <f t="shared" si="346"/>
        <v>theater</v>
      </c>
      <c r="R3196" t="str">
        <f t="shared" si="347"/>
        <v>musical</v>
      </c>
      <c r="S3196" s="14">
        <f t="shared" si="348"/>
        <v>42211.854143518511</v>
      </c>
      <c r="T3196" s="12">
        <f t="shared" si="350"/>
        <v>42181.854143518511</v>
      </c>
      <c r="U3196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4"/>
        <v>59.142857142857146</v>
      </c>
      <c r="P3197" s="8">
        <f t="shared" si="345"/>
        <v>53.07692307692308</v>
      </c>
      <c r="Q3197" t="str">
        <f t="shared" si="346"/>
        <v>theater</v>
      </c>
      <c r="R3197" t="str">
        <f t="shared" si="347"/>
        <v>musical</v>
      </c>
      <c r="S3197" s="14">
        <f t="shared" si="348"/>
        <v>42047.385902777773</v>
      </c>
      <c r="T3197" s="12">
        <f t="shared" si="350"/>
        <v>42017.385902777773</v>
      </c>
      <c r="U3197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4"/>
        <v>0.06</v>
      </c>
      <c r="P3198" s="8">
        <f t="shared" si="345"/>
        <v>300</v>
      </c>
      <c r="Q3198" t="str">
        <f t="shared" si="346"/>
        <v>theater</v>
      </c>
      <c r="R3198" t="str">
        <f t="shared" si="347"/>
        <v>musical</v>
      </c>
      <c r="S3198" s="14">
        <f t="shared" si="348"/>
        <v>42217.374999999993</v>
      </c>
      <c r="T3198" s="12">
        <f t="shared" si="350"/>
        <v>42157.389756944445</v>
      </c>
      <c r="U3198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4"/>
        <v>11.45</v>
      </c>
      <c r="P3199" s="8">
        <f t="shared" si="345"/>
        <v>286.25</v>
      </c>
      <c r="Q3199" t="str">
        <f t="shared" si="346"/>
        <v>theater</v>
      </c>
      <c r="R3199" t="str">
        <f t="shared" si="347"/>
        <v>musical</v>
      </c>
      <c r="S3199" s="14">
        <f t="shared" si="348"/>
        <v>42039.28493055555</v>
      </c>
      <c r="T3199" s="12">
        <f t="shared" si="350"/>
        <v>42009.28493055555</v>
      </c>
      <c r="U3199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4"/>
        <v>0.36666666666666664</v>
      </c>
      <c r="P3200" s="8">
        <f t="shared" si="345"/>
        <v>36.666666666666664</v>
      </c>
      <c r="Q3200" t="str">
        <f t="shared" si="346"/>
        <v>theater</v>
      </c>
      <c r="R3200" t="str">
        <f t="shared" si="347"/>
        <v>musical</v>
      </c>
      <c r="S3200" s="14">
        <f t="shared" si="348"/>
        <v>42051.216168981475</v>
      </c>
      <c r="T3200" s="12">
        <f t="shared" si="350"/>
        <v>42013.216168981475</v>
      </c>
      <c r="U3200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4"/>
        <v>52.16</v>
      </c>
      <c r="P3201" s="8">
        <f t="shared" si="345"/>
        <v>49.20754716981132</v>
      </c>
      <c r="Q3201" t="str">
        <f t="shared" si="346"/>
        <v>theater</v>
      </c>
      <c r="R3201" t="str">
        <f t="shared" si="347"/>
        <v>musical</v>
      </c>
      <c r="S3201" s="14">
        <f t="shared" si="348"/>
        <v>41888.666666666664</v>
      </c>
      <c r="T3201" s="12">
        <f t="shared" si="350"/>
        <v>41858.553449074076</v>
      </c>
      <c r="U3201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44"/>
        <v>2E-3</v>
      </c>
      <c r="P3202" s="8">
        <f t="shared" si="345"/>
        <v>1</v>
      </c>
      <c r="Q3202" t="str">
        <f t="shared" si="346"/>
        <v>theater</v>
      </c>
      <c r="R3202" t="str">
        <f t="shared" si="347"/>
        <v>musical</v>
      </c>
      <c r="S3202" s="14">
        <f t="shared" si="348"/>
        <v>42490.023611111108</v>
      </c>
      <c r="T3202" s="12">
        <f t="shared" si="350"/>
        <v>42460.112280092588</v>
      </c>
      <c r="U3202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51">E3203*100/D3203</f>
        <v>1.25</v>
      </c>
      <c r="P3203" s="8">
        <f t="shared" ref="P3203:P3266" si="352">E3203/L3203</f>
        <v>12.5</v>
      </c>
      <c r="Q3203" t="str">
        <f t="shared" ref="Q3203:Q3266" si="353">MID(N3203,1,FIND("/",N3203) - 1)</f>
        <v>theater</v>
      </c>
      <c r="R3203" t="str">
        <f t="shared" ref="R3203:R3266" si="354">MID(N3203,FIND("/",N3203)+1,LEN(N3203) -FIND("/",N3203))</f>
        <v>musical</v>
      </c>
      <c r="S3203" s="14">
        <f t="shared" ref="S3203:S3266" si="355">(I3203/86400)+25569+(-5/24)</f>
        <v>41882.558761574073</v>
      </c>
      <c r="T3203" s="12">
        <f t="shared" si="350"/>
        <v>41861.558761574073</v>
      </c>
      <c r="U3203">
        <f t="shared" ref="U3203:U3266" si="356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1"/>
        <v>54.52</v>
      </c>
      <c r="P3204" s="8">
        <f t="shared" si="352"/>
        <v>109.04</v>
      </c>
      <c r="Q3204" t="str">
        <f t="shared" si="353"/>
        <v>theater</v>
      </c>
      <c r="R3204" t="str">
        <f t="shared" si="354"/>
        <v>musical</v>
      </c>
      <c r="S3204" s="14">
        <f t="shared" si="355"/>
        <v>42352.040972222218</v>
      </c>
      <c r="T3204" s="12">
        <f t="shared" ref="T3204:T3267" si="357">(J3204/86400)+25569+(-5/24)</f>
        <v>42293.645208333335</v>
      </c>
      <c r="U3204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1"/>
        <v>25</v>
      </c>
      <c r="P3205" s="8">
        <f t="shared" si="352"/>
        <v>41.666666666666664</v>
      </c>
      <c r="Q3205" t="str">
        <f t="shared" si="353"/>
        <v>theater</v>
      </c>
      <c r="R3205" t="str">
        <f t="shared" si="354"/>
        <v>musical</v>
      </c>
      <c r="S3205" s="14">
        <f t="shared" si="355"/>
        <v>42272.780347222222</v>
      </c>
      <c r="T3205" s="12">
        <f t="shared" si="357"/>
        <v>42242.780347222222</v>
      </c>
      <c r="U3205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1"/>
        <v>0</v>
      </c>
      <c r="P3206" s="8" t="e">
        <f t="shared" si="352"/>
        <v>#DIV/0!</v>
      </c>
      <c r="Q3206" t="str">
        <f t="shared" si="353"/>
        <v>theater</v>
      </c>
      <c r="R3206" t="str">
        <f t="shared" si="354"/>
        <v>musical</v>
      </c>
      <c r="S3206" s="14">
        <f t="shared" si="355"/>
        <v>42202.468055555553</v>
      </c>
      <c r="T3206" s="12">
        <f t="shared" si="357"/>
        <v>42172.477766203701</v>
      </c>
      <c r="U3206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1"/>
        <v>3.4125000000000001</v>
      </c>
      <c r="P3207" s="8">
        <f t="shared" si="352"/>
        <v>22.75</v>
      </c>
      <c r="Q3207" t="str">
        <f t="shared" si="353"/>
        <v>theater</v>
      </c>
      <c r="R3207" t="str">
        <f t="shared" si="354"/>
        <v>musical</v>
      </c>
      <c r="S3207" s="14">
        <f t="shared" si="355"/>
        <v>42125.166342592587</v>
      </c>
      <c r="T3207" s="12">
        <f t="shared" si="357"/>
        <v>42095.166342592587</v>
      </c>
      <c r="U3207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1"/>
        <v>0</v>
      </c>
      <c r="P3208" s="8" t="e">
        <f t="shared" si="352"/>
        <v>#DIV/0!</v>
      </c>
      <c r="Q3208" t="str">
        <f t="shared" si="353"/>
        <v>theater</v>
      </c>
      <c r="R3208" t="str">
        <f t="shared" si="354"/>
        <v>musical</v>
      </c>
      <c r="S3208" s="14">
        <f t="shared" si="355"/>
        <v>42266.067719907405</v>
      </c>
      <c r="T3208" s="12">
        <f t="shared" si="357"/>
        <v>42236.067719907405</v>
      </c>
      <c r="U3208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1"/>
        <v>46.363636363636367</v>
      </c>
      <c r="P3209" s="8">
        <f t="shared" si="352"/>
        <v>70.833333333333329</v>
      </c>
      <c r="Q3209" t="str">
        <f t="shared" si="353"/>
        <v>theater</v>
      </c>
      <c r="R3209" t="str">
        <f t="shared" si="354"/>
        <v>musical</v>
      </c>
      <c r="S3209" s="14">
        <f t="shared" si="355"/>
        <v>42117.027858796289</v>
      </c>
      <c r="T3209" s="12">
        <f t="shared" si="357"/>
        <v>42057.069525462961</v>
      </c>
      <c r="U3209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1"/>
        <v>103.5</v>
      </c>
      <c r="P3210" s="8">
        <f t="shared" si="352"/>
        <v>63.109756097560975</v>
      </c>
      <c r="Q3210" t="str">
        <f t="shared" si="353"/>
        <v>theater</v>
      </c>
      <c r="R3210" t="str">
        <f t="shared" si="354"/>
        <v>plays</v>
      </c>
      <c r="S3210" s="14">
        <f t="shared" si="355"/>
        <v>41848.396724537037</v>
      </c>
      <c r="T3210" s="12">
        <f t="shared" si="357"/>
        <v>41827.396724537037</v>
      </c>
      <c r="U3210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1"/>
        <v>119.32315789473684</v>
      </c>
      <c r="P3211" s="8">
        <f t="shared" si="352"/>
        <v>50.157964601769912</v>
      </c>
      <c r="Q3211" t="str">
        <f t="shared" si="353"/>
        <v>theater</v>
      </c>
      <c r="R3211" t="str">
        <f t="shared" si="354"/>
        <v>plays</v>
      </c>
      <c r="S3211" s="14">
        <f t="shared" si="355"/>
        <v>41810.75</v>
      </c>
      <c r="T3211" s="12">
        <f t="shared" si="357"/>
        <v>41778.42891203703</v>
      </c>
      <c r="U3211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1"/>
        <v>125.76666666666667</v>
      </c>
      <c r="P3212" s="8">
        <f t="shared" si="352"/>
        <v>62.883333333333333</v>
      </c>
      <c r="Q3212" t="str">
        <f t="shared" si="353"/>
        <v>theater</v>
      </c>
      <c r="R3212" t="str">
        <f t="shared" si="354"/>
        <v>plays</v>
      </c>
      <c r="S3212" s="14">
        <f t="shared" si="355"/>
        <v>41060.957638888889</v>
      </c>
      <c r="T3212" s="12">
        <f t="shared" si="357"/>
        <v>41013.728229166663</v>
      </c>
      <c r="U3212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1"/>
        <v>119.74347826086957</v>
      </c>
      <c r="P3213" s="8">
        <f t="shared" si="352"/>
        <v>85.531055900621112</v>
      </c>
      <c r="Q3213" t="str">
        <f t="shared" si="353"/>
        <v>theater</v>
      </c>
      <c r="R3213" t="str">
        <f t="shared" si="354"/>
        <v>plays</v>
      </c>
      <c r="S3213" s="14">
        <f t="shared" si="355"/>
        <v>41865.875</v>
      </c>
      <c r="T3213" s="12">
        <f t="shared" si="357"/>
        <v>41834.378240740734</v>
      </c>
      <c r="U3213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1"/>
        <v>126.25</v>
      </c>
      <c r="P3214" s="8">
        <f t="shared" si="352"/>
        <v>53.723404255319146</v>
      </c>
      <c r="Q3214" t="str">
        <f t="shared" si="353"/>
        <v>theater</v>
      </c>
      <c r="R3214" t="str">
        <f t="shared" si="354"/>
        <v>plays</v>
      </c>
      <c r="S3214" s="14">
        <f t="shared" si="355"/>
        <v>41859.587395833332</v>
      </c>
      <c r="T3214" s="12">
        <f t="shared" si="357"/>
        <v>41829.587395833332</v>
      </c>
      <c r="U3214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1"/>
        <v>100.11666666666666</v>
      </c>
      <c r="P3215" s="8">
        <f t="shared" si="352"/>
        <v>127.80851063829788</v>
      </c>
      <c r="Q3215" t="str">
        <f t="shared" si="353"/>
        <v>theater</v>
      </c>
      <c r="R3215" t="str">
        <f t="shared" si="354"/>
        <v>plays</v>
      </c>
      <c r="S3215" s="14">
        <f t="shared" si="355"/>
        <v>42211.555081018516</v>
      </c>
      <c r="T3215" s="12">
        <f t="shared" si="357"/>
        <v>42171.555081018516</v>
      </c>
      <c r="U3215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1"/>
        <v>102.13333333333334</v>
      </c>
      <c r="P3216" s="8">
        <f t="shared" si="352"/>
        <v>106.57391304347826</v>
      </c>
      <c r="Q3216" t="str">
        <f t="shared" si="353"/>
        <v>theater</v>
      </c>
      <c r="R3216" t="str">
        <f t="shared" si="354"/>
        <v>plays</v>
      </c>
      <c r="S3216" s="14">
        <f t="shared" si="355"/>
        <v>42374.788194444445</v>
      </c>
      <c r="T3216" s="12">
        <f t="shared" si="357"/>
        <v>42337.584178240737</v>
      </c>
      <c r="U3216">
        <f t="shared" si="356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1"/>
        <v>100.35142857142857</v>
      </c>
      <c r="P3217" s="8">
        <f t="shared" si="352"/>
        <v>262.11194029850748</v>
      </c>
      <c r="Q3217" t="str">
        <f t="shared" si="353"/>
        <v>theater</v>
      </c>
      <c r="R3217" t="str">
        <f t="shared" si="354"/>
        <v>plays</v>
      </c>
      <c r="S3217" s="14">
        <f t="shared" si="355"/>
        <v>42256.957638888889</v>
      </c>
      <c r="T3217" s="12">
        <f t="shared" si="357"/>
        <v>42219.456840277773</v>
      </c>
      <c r="U3217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1"/>
        <v>100.05</v>
      </c>
      <c r="P3218" s="8">
        <f t="shared" si="352"/>
        <v>57.171428571428571</v>
      </c>
      <c r="Q3218" t="str">
        <f t="shared" si="353"/>
        <v>theater</v>
      </c>
      <c r="R3218" t="str">
        <f t="shared" si="354"/>
        <v>plays</v>
      </c>
      <c r="S3218" s="14">
        <f t="shared" si="355"/>
        <v>42196.395833333336</v>
      </c>
      <c r="T3218" s="12">
        <f t="shared" si="357"/>
        <v>42165.254293981481</v>
      </c>
      <c r="U3218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1"/>
        <v>116.02222222222223</v>
      </c>
      <c r="P3219" s="8">
        <f t="shared" si="352"/>
        <v>50.20192307692308</v>
      </c>
      <c r="Q3219" t="str">
        <f t="shared" si="353"/>
        <v>theater</v>
      </c>
      <c r="R3219" t="str">
        <f t="shared" si="354"/>
        <v>plays</v>
      </c>
      <c r="S3219" s="14">
        <f t="shared" si="355"/>
        <v>42678.337777777771</v>
      </c>
      <c r="T3219" s="12">
        <f t="shared" si="357"/>
        <v>42648.337777777771</v>
      </c>
      <c r="U3219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1"/>
        <v>102.1</v>
      </c>
      <c r="P3220" s="8">
        <f t="shared" si="352"/>
        <v>66.586956521739125</v>
      </c>
      <c r="Q3220" t="str">
        <f t="shared" si="353"/>
        <v>theater</v>
      </c>
      <c r="R3220" t="str">
        <f t="shared" si="354"/>
        <v>plays</v>
      </c>
      <c r="S3220" s="14">
        <f t="shared" si="355"/>
        <v>42003.791666666664</v>
      </c>
      <c r="T3220" s="12">
        <f t="shared" si="357"/>
        <v>41970.793819444443</v>
      </c>
      <c r="U3220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1"/>
        <v>100.11</v>
      </c>
      <c r="P3221" s="8">
        <f t="shared" si="352"/>
        <v>168.25210084033614</v>
      </c>
      <c r="Q3221" t="str">
        <f t="shared" si="353"/>
        <v>theater</v>
      </c>
      <c r="R3221" t="str">
        <f t="shared" si="354"/>
        <v>plays</v>
      </c>
      <c r="S3221" s="14">
        <f t="shared" si="355"/>
        <v>42085.733182870368</v>
      </c>
      <c r="T3221" s="12">
        <f t="shared" si="357"/>
        <v>42050.77484953704</v>
      </c>
      <c r="U3221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1"/>
        <v>100.84</v>
      </c>
      <c r="P3222" s="8">
        <f t="shared" si="352"/>
        <v>256.37288135593218</v>
      </c>
      <c r="Q3222" t="str">
        <f t="shared" si="353"/>
        <v>theater</v>
      </c>
      <c r="R3222" t="str">
        <f t="shared" si="354"/>
        <v>plays</v>
      </c>
      <c r="S3222" s="14">
        <f t="shared" si="355"/>
        <v>42806.666666666664</v>
      </c>
      <c r="T3222" s="12">
        <f t="shared" si="357"/>
        <v>42772.625046296293</v>
      </c>
      <c r="U3222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1"/>
        <v>103.425</v>
      </c>
      <c r="P3223" s="8">
        <f t="shared" si="352"/>
        <v>36.610619469026545</v>
      </c>
      <c r="Q3223" t="str">
        <f t="shared" si="353"/>
        <v>theater</v>
      </c>
      <c r="R3223" t="str">
        <f t="shared" si="354"/>
        <v>plays</v>
      </c>
      <c r="S3223" s="14">
        <f t="shared" si="355"/>
        <v>42190.488460648143</v>
      </c>
      <c r="T3223" s="12">
        <f t="shared" si="357"/>
        <v>42155.488460648143</v>
      </c>
      <c r="U3223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1"/>
        <v>124.8</v>
      </c>
      <c r="P3224" s="8">
        <f t="shared" si="352"/>
        <v>37.142857142857146</v>
      </c>
      <c r="Q3224" t="str">
        <f t="shared" si="353"/>
        <v>theater</v>
      </c>
      <c r="R3224" t="str">
        <f t="shared" si="354"/>
        <v>plays</v>
      </c>
      <c r="S3224" s="14">
        <f t="shared" si="355"/>
        <v>42301.686805555553</v>
      </c>
      <c r="T3224" s="12">
        <f t="shared" si="357"/>
        <v>42270.373807870368</v>
      </c>
      <c r="U3224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1"/>
        <v>109.51612903225806</v>
      </c>
      <c r="P3225" s="8">
        <f t="shared" si="352"/>
        <v>45.878378378378379</v>
      </c>
      <c r="Q3225" t="str">
        <f t="shared" si="353"/>
        <v>theater</v>
      </c>
      <c r="R3225" t="str">
        <f t="shared" si="354"/>
        <v>plays</v>
      </c>
      <c r="S3225" s="14">
        <f t="shared" si="355"/>
        <v>42236.627037037033</v>
      </c>
      <c r="T3225" s="12">
        <f t="shared" si="357"/>
        <v>42206.627037037033</v>
      </c>
      <c r="U3225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1"/>
        <v>102.03333333333333</v>
      </c>
      <c r="P3226" s="8">
        <f t="shared" si="352"/>
        <v>141.71296296296296</v>
      </c>
      <c r="Q3226" t="str">
        <f t="shared" si="353"/>
        <v>theater</v>
      </c>
      <c r="R3226" t="str">
        <f t="shared" si="354"/>
        <v>plays</v>
      </c>
      <c r="S3226" s="14">
        <f t="shared" si="355"/>
        <v>42744.999999999993</v>
      </c>
      <c r="T3226" s="12">
        <f t="shared" si="357"/>
        <v>42697.642511574071</v>
      </c>
      <c r="U3226">
        <f t="shared" si="356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1"/>
        <v>102.35</v>
      </c>
      <c r="P3227" s="8">
        <f t="shared" si="352"/>
        <v>52.487179487179489</v>
      </c>
      <c r="Q3227" t="str">
        <f t="shared" si="353"/>
        <v>theater</v>
      </c>
      <c r="R3227" t="str">
        <f t="shared" si="354"/>
        <v>plays</v>
      </c>
      <c r="S3227" s="14">
        <f t="shared" si="355"/>
        <v>42524.666666666664</v>
      </c>
      <c r="T3227" s="12">
        <f t="shared" si="357"/>
        <v>42503.351134259261</v>
      </c>
      <c r="U3227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1"/>
        <v>104.16666666666667</v>
      </c>
      <c r="P3228" s="8">
        <f t="shared" si="352"/>
        <v>59.523809523809526</v>
      </c>
      <c r="Q3228" t="str">
        <f t="shared" si="353"/>
        <v>theater</v>
      </c>
      <c r="R3228" t="str">
        <f t="shared" si="354"/>
        <v>plays</v>
      </c>
      <c r="S3228" s="14">
        <f t="shared" si="355"/>
        <v>42307.375138888885</v>
      </c>
      <c r="T3228" s="12">
        <f t="shared" si="357"/>
        <v>42277.375138888885</v>
      </c>
      <c r="U3228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1"/>
        <v>125</v>
      </c>
      <c r="P3229" s="8">
        <f t="shared" si="352"/>
        <v>50</v>
      </c>
      <c r="Q3229" t="str">
        <f t="shared" si="353"/>
        <v>theater</v>
      </c>
      <c r="R3229" t="str">
        <f t="shared" si="354"/>
        <v>plays</v>
      </c>
      <c r="S3229" s="14">
        <f t="shared" si="355"/>
        <v>42752.674027777779</v>
      </c>
      <c r="T3229" s="12">
        <f t="shared" si="357"/>
        <v>42722.674027777779</v>
      </c>
      <c r="U3229">
        <f t="shared" si="356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1"/>
        <v>102.34285714285714</v>
      </c>
      <c r="P3230" s="8">
        <f t="shared" si="352"/>
        <v>193.62162162162161</v>
      </c>
      <c r="Q3230" t="str">
        <f t="shared" si="353"/>
        <v>theater</v>
      </c>
      <c r="R3230" t="str">
        <f t="shared" si="354"/>
        <v>plays</v>
      </c>
      <c r="S3230" s="14">
        <f t="shared" si="355"/>
        <v>42354.999305555553</v>
      </c>
      <c r="T3230" s="12">
        <f t="shared" si="357"/>
        <v>42323.500972222224</v>
      </c>
      <c r="U3230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1"/>
        <v>107.86499999999999</v>
      </c>
      <c r="P3231" s="8">
        <f t="shared" si="352"/>
        <v>106.79702970297029</v>
      </c>
      <c r="Q3231" t="str">
        <f t="shared" si="353"/>
        <v>theater</v>
      </c>
      <c r="R3231" t="str">
        <f t="shared" si="354"/>
        <v>plays</v>
      </c>
      <c r="S3231" s="14">
        <f t="shared" si="355"/>
        <v>41963.124976851854</v>
      </c>
      <c r="T3231" s="12">
        <f t="shared" si="357"/>
        <v>41933.083310185182</v>
      </c>
      <c r="U3231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1"/>
        <v>109.88461538461539</v>
      </c>
      <c r="P3232" s="8">
        <f t="shared" si="352"/>
        <v>77.21621621621621</v>
      </c>
      <c r="Q3232" t="str">
        <f t="shared" si="353"/>
        <v>theater</v>
      </c>
      <c r="R3232" t="str">
        <f t="shared" si="354"/>
        <v>plays</v>
      </c>
      <c r="S3232" s="14">
        <f t="shared" si="355"/>
        <v>41912.957638888889</v>
      </c>
      <c r="T3232" s="12">
        <f t="shared" si="357"/>
        <v>41897.959791666661</v>
      </c>
      <c r="U3232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1"/>
        <v>161</v>
      </c>
      <c r="P3233" s="8">
        <f t="shared" si="352"/>
        <v>57.5</v>
      </c>
      <c r="Q3233" t="str">
        <f t="shared" si="353"/>
        <v>theater</v>
      </c>
      <c r="R3233" t="str">
        <f t="shared" si="354"/>
        <v>plays</v>
      </c>
      <c r="S3233" s="14">
        <f t="shared" si="355"/>
        <v>42476.735497685186</v>
      </c>
      <c r="T3233" s="12">
        <f t="shared" si="357"/>
        <v>42446.735497685186</v>
      </c>
      <c r="U3233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1"/>
        <v>131.19999999999999</v>
      </c>
      <c r="P3234" s="8">
        <f t="shared" si="352"/>
        <v>50.46153846153846</v>
      </c>
      <c r="Q3234" t="str">
        <f t="shared" si="353"/>
        <v>theater</v>
      </c>
      <c r="R3234" t="str">
        <f t="shared" si="354"/>
        <v>plays</v>
      </c>
      <c r="S3234" s="14">
        <f t="shared" si="355"/>
        <v>42493.957638888889</v>
      </c>
      <c r="T3234" s="12">
        <f t="shared" si="357"/>
        <v>42463.605520833335</v>
      </c>
      <c r="U3234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1"/>
        <v>118.8</v>
      </c>
      <c r="P3235" s="8">
        <f t="shared" si="352"/>
        <v>97.377049180327873</v>
      </c>
      <c r="Q3235" t="str">
        <f t="shared" si="353"/>
        <v>theater</v>
      </c>
      <c r="R3235" t="str">
        <f t="shared" si="354"/>
        <v>plays</v>
      </c>
      <c r="S3235" s="14">
        <f t="shared" si="355"/>
        <v>42796.596701388888</v>
      </c>
      <c r="T3235" s="12">
        <f t="shared" si="357"/>
        <v>42766.596701388888</v>
      </c>
      <c r="U3235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1"/>
        <v>100.39275000000001</v>
      </c>
      <c r="P3236" s="8">
        <f t="shared" si="352"/>
        <v>34.91921739130435</v>
      </c>
      <c r="Q3236" t="str">
        <f t="shared" si="353"/>
        <v>theater</v>
      </c>
      <c r="R3236" t="str">
        <f t="shared" si="354"/>
        <v>plays</v>
      </c>
      <c r="S3236" s="14">
        <f t="shared" si="355"/>
        <v>42767.771527777775</v>
      </c>
      <c r="T3236" s="12">
        <f t="shared" si="357"/>
        <v>42734.581111111103</v>
      </c>
      <c r="U3236">
        <f t="shared" si="356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1"/>
        <v>103.20666666666666</v>
      </c>
      <c r="P3237" s="8">
        <f t="shared" si="352"/>
        <v>85.530386740331494</v>
      </c>
      <c r="Q3237" t="str">
        <f t="shared" si="353"/>
        <v>theater</v>
      </c>
      <c r="R3237" t="str">
        <f t="shared" si="354"/>
        <v>plays</v>
      </c>
      <c r="S3237" s="14">
        <f t="shared" si="355"/>
        <v>42552.139479166661</v>
      </c>
      <c r="T3237" s="12">
        <f t="shared" si="357"/>
        <v>42522.139479166661</v>
      </c>
      <c r="U3237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1"/>
        <v>100.6</v>
      </c>
      <c r="P3238" s="8">
        <f t="shared" si="352"/>
        <v>182.90909090909091</v>
      </c>
      <c r="Q3238" t="str">
        <f t="shared" si="353"/>
        <v>theater</v>
      </c>
      <c r="R3238" t="str">
        <f t="shared" si="354"/>
        <v>plays</v>
      </c>
      <c r="S3238" s="14">
        <f t="shared" si="355"/>
        <v>42732.708715277775</v>
      </c>
      <c r="T3238" s="12">
        <f t="shared" si="357"/>
        <v>42702.708715277775</v>
      </c>
      <c r="U3238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1"/>
        <v>100.78754285714285</v>
      </c>
      <c r="P3239" s="8">
        <f t="shared" si="352"/>
        <v>131.13620817843866</v>
      </c>
      <c r="Q3239" t="str">
        <f t="shared" si="353"/>
        <v>theater</v>
      </c>
      <c r="R3239" t="str">
        <f t="shared" si="354"/>
        <v>plays</v>
      </c>
      <c r="S3239" s="14">
        <f t="shared" si="355"/>
        <v>42275.957638888889</v>
      </c>
      <c r="T3239" s="12">
        <f t="shared" si="357"/>
        <v>42252.266018518516</v>
      </c>
      <c r="U3239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1"/>
        <v>112.32142857142857</v>
      </c>
      <c r="P3240" s="8">
        <f t="shared" si="352"/>
        <v>39.810126582278478</v>
      </c>
      <c r="Q3240" t="str">
        <f t="shared" si="353"/>
        <v>theater</v>
      </c>
      <c r="R3240" t="str">
        <f t="shared" si="354"/>
        <v>plays</v>
      </c>
      <c r="S3240" s="14">
        <f t="shared" si="355"/>
        <v>42186.302060185182</v>
      </c>
      <c r="T3240" s="12">
        <f t="shared" si="357"/>
        <v>42156.302060185182</v>
      </c>
      <c r="U3240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1"/>
        <v>105.91914022517912</v>
      </c>
      <c r="P3241" s="8">
        <f t="shared" si="352"/>
        <v>59.701730769230764</v>
      </c>
      <c r="Q3241" t="str">
        <f t="shared" si="353"/>
        <v>theater</v>
      </c>
      <c r="R3241" t="str">
        <f t="shared" si="354"/>
        <v>plays</v>
      </c>
      <c r="S3241" s="14">
        <f t="shared" si="355"/>
        <v>42302.790972222218</v>
      </c>
      <c r="T3241" s="12">
        <f t="shared" si="357"/>
        <v>42277.880706018514</v>
      </c>
      <c r="U3241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1"/>
        <v>100.56666666666666</v>
      </c>
      <c r="P3242" s="8">
        <f t="shared" si="352"/>
        <v>88.735294117647058</v>
      </c>
      <c r="Q3242" t="str">
        <f t="shared" si="353"/>
        <v>theater</v>
      </c>
      <c r="R3242" t="str">
        <f t="shared" si="354"/>
        <v>plays</v>
      </c>
      <c r="S3242" s="14">
        <f t="shared" si="355"/>
        <v>42782.749999999993</v>
      </c>
      <c r="T3242" s="12">
        <f t="shared" si="357"/>
        <v>42754.485509259255</v>
      </c>
      <c r="U3242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1"/>
        <v>115.30588235294118</v>
      </c>
      <c r="P3243" s="8">
        <f t="shared" si="352"/>
        <v>58.688622754491021</v>
      </c>
      <c r="Q3243" t="str">
        <f t="shared" si="353"/>
        <v>theater</v>
      </c>
      <c r="R3243" t="str">
        <f t="shared" si="354"/>
        <v>plays</v>
      </c>
      <c r="S3243" s="14">
        <f t="shared" si="355"/>
        <v>41926.082638888889</v>
      </c>
      <c r="T3243" s="12">
        <f t="shared" si="357"/>
        <v>41893.116550925923</v>
      </c>
      <c r="U3243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1"/>
        <v>127.30419999999999</v>
      </c>
      <c r="P3244" s="8">
        <f t="shared" si="352"/>
        <v>69.56513661202186</v>
      </c>
      <c r="Q3244" t="str">
        <f t="shared" si="353"/>
        <v>theater</v>
      </c>
      <c r="R3244" t="str">
        <f t="shared" si="354"/>
        <v>plays</v>
      </c>
      <c r="S3244" s="14">
        <f t="shared" si="355"/>
        <v>41901.547361111108</v>
      </c>
      <c r="T3244" s="12">
        <f t="shared" si="357"/>
        <v>41871.547361111108</v>
      </c>
      <c r="U3244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1"/>
        <v>102.83750000000001</v>
      </c>
      <c r="P3245" s="8">
        <f t="shared" si="352"/>
        <v>115.87323943661971</v>
      </c>
      <c r="Q3245" t="str">
        <f t="shared" si="353"/>
        <v>theater</v>
      </c>
      <c r="R3245" t="str">
        <f t="shared" si="354"/>
        <v>plays</v>
      </c>
      <c r="S3245" s="14">
        <f t="shared" si="355"/>
        <v>42285.791666666664</v>
      </c>
      <c r="T3245" s="12">
        <f t="shared" si="357"/>
        <v>42261.888449074067</v>
      </c>
      <c r="U3245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1"/>
        <v>102.9375</v>
      </c>
      <c r="P3246" s="8">
        <f t="shared" si="352"/>
        <v>23.869565217391305</v>
      </c>
      <c r="Q3246" t="str">
        <f t="shared" si="353"/>
        <v>theater</v>
      </c>
      <c r="R3246" t="str">
        <f t="shared" si="354"/>
        <v>plays</v>
      </c>
      <c r="S3246" s="14">
        <f t="shared" si="355"/>
        <v>42705.527569444443</v>
      </c>
      <c r="T3246" s="12">
        <f t="shared" si="357"/>
        <v>42675.485902777778</v>
      </c>
      <c r="U3246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1"/>
        <v>104.3047619047619</v>
      </c>
      <c r="P3247" s="8">
        <f t="shared" si="352"/>
        <v>81.125925925925927</v>
      </c>
      <c r="Q3247" t="str">
        <f t="shared" si="353"/>
        <v>theater</v>
      </c>
      <c r="R3247" t="str">
        <f t="shared" si="354"/>
        <v>plays</v>
      </c>
      <c r="S3247" s="14">
        <f t="shared" si="355"/>
        <v>42166.874999999993</v>
      </c>
      <c r="T3247" s="12">
        <f t="shared" si="357"/>
        <v>42135.391874999994</v>
      </c>
      <c r="U3247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1"/>
        <v>111.22</v>
      </c>
      <c r="P3248" s="8">
        <f t="shared" si="352"/>
        <v>57.626943005181346</v>
      </c>
      <c r="Q3248" t="str">
        <f t="shared" si="353"/>
        <v>theater</v>
      </c>
      <c r="R3248" t="str">
        <f t="shared" si="354"/>
        <v>plays</v>
      </c>
      <c r="S3248" s="14">
        <f t="shared" si="355"/>
        <v>42258.957638888889</v>
      </c>
      <c r="T3248" s="12">
        <f t="shared" si="357"/>
        <v>42230.263888888883</v>
      </c>
      <c r="U3248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1"/>
        <v>105.86</v>
      </c>
      <c r="P3249" s="8">
        <f t="shared" si="352"/>
        <v>46.429824561403507</v>
      </c>
      <c r="Q3249" t="str">
        <f t="shared" si="353"/>
        <v>theater</v>
      </c>
      <c r="R3249" t="str">
        <f t="shared" si="354"/>
        <v>plays</v>
      </c>
      <c r="S3249" s="14">
        <f t="shared" si="355"/>
        <v>42197.22583333333</v>
      </c>
      <c r="T3249" s="12">
        <f t="shared" si="357"/>
        <v>42167.22583333333</v>
      </c>
      <c r="U3249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1"/>
        <v>100.79166666666667</v>
      </c>
      <c r="P3250" s="8">
        <f t="shared" si="352"/>
        <v>60.475000000000001</v>
      </c>
      <c r="Q3250" t="str">
        <f t="shared" si="353"/>
        <v>theater</v>
      </c>
      <c r="R3250" t="str">
        <f t="shared" si="354"/>
        <v>plays</v>
      </c>
      <c r="S3250" s="14">
        <f t="shared" si="355"/>
        <v>42098.638391203705</v>
      </c>
      <c r="T3250" s="12">
        <f t="shared" si="357"/>
        <v>42068.68005787037</v>
      </c>
      <c r="U3250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1"/>
        <v>104.92727272727272</v>
      </c>
      <c r="P3251" s="8">
        <f t="shared" si="352"/>
        <v>65.579545454545453</v>
      </c>
      <c r="Q3251" t="str">
        <f t="shared" si="353"/>
        <v>theater</v>
      </c>
      <c r="R3251" t="str">
        <f t="shared" si="354"/>
        <v>plays</v>
      </c>
      <c r="S3251" s="14">
        <f t="shared" si="355"/>
        <v>42175.538356481477</v>
      </c>
      <c r="T3251" s="12">
        <f t="shared" si="357"/>
        <v>42145.538356481477</v>
      </c>
      <c r="U3251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1"/>
        <v>101.55200000000001</v>
      </c>
      <c r="P3252" s="8">
        <f t="shared" si="352"/>
        <v>119.1924882629108</v>
      </c>
      <c r="Q3252" t="str">
        <f t="shared" si="353"/>
        <v>theater</v>
      </c>
      <c r="R3252" t="str">
        <f t="shared" si="354"/>
        <v>plays</v>
      </c>
      <c r="S3252" s="14">
        <f t="shared" si="355"/>
        <v>41948.575509259259</v>
      </c>
      <c r="T3252" s="12">
        <f t="shared" si="357"/>
        <v>41918.533842592587</v>
      </c>
      <c r="U3252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1"/>
        <v>110.73333333333333</v>
      </c>
      <c r="P3253" s="8">
        <f t="shared" si="352"/>
        <v>83.05</v>
      </c>
      <c r="Q3253" t="str">
        <f t="shared" si="353"/>
        <v>theater</v>
      </c>
      <c r="R3253" t="str">
        <f t="shared" si="354"/>
        <v>plays</v>
      </c>
      <c r="S3253" s="14">
        <f t="shared" si="355"/>
        <v>42176.52275462963</v>
      </c>
      <c r="T3253" s="12">
        <f t="shared" si="357"/>
        <v>42146.52275462963</v>
      </c>
      <c r="U3253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1"/>
        <v>127.82222222222222</v>
      </c>
      <c r="P3254" s="8">
        <f t="shared" si="352"/>
        <v>57.52</v>
      </c>
      <c r="Q3254" t="str">
        <f t="shared" si="353"/>
        <v>theater</v>
      </c>
      <c r="R3254" t="str">
        <f t="shared" si="354"/>
        <v>plays</v>
      </c>
      <c r="S3254" s="14">
        <f t="shared" si="355"/>
        <v>42620.264351851853</v>
      </c>
      <c r="T3254" s="12">
        <f t="shared" si="357"/>
        <v>42590.264351851853</v>
      </c>
      <c r="U3254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1"/>
        <v>101.825</v>
      </c>
      <c r="P3255" s="8">
        <f t="shared" si="352"/>
        <v>177.08695652173913</v>
      </c>
      <c r="Q3255" t="str">
        <f t="shared" si="353"/>
        <v>theater</v>
      </c>
      <c r="R3255" t="str">
        <f t="shared" si="354"/>
        <v>plays</v>
      </c>
      <c r="S3255" s="14">
        <f t="shared" si="355"/>
        <v>42620.947916666664</v>
      </c>
      <c r="T3255" s="12">
        <f t="shared" si="357"/>
        <v>42602.368379629632</v>
      </c>
      <c r="U3255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1"/>
        <v>101.25769230769231</v>
      </c>
      <c r="P3256" s="8">
        <f t="shared" si="352"/>
        <v>70.771505376344081</v>
      </c>
      <c r="Q3256" t="str">
        <f t="shared" si="353"/>
        <v>theater</v>
      </c>
      <c r="R3256" t="str">
        <f t="shared" si="354"/>
        <v>plays</v>
      </c>
      <c r="S3256" s="14">
        <f t="shared" si="355"/>
        <v>42088.835752314808</v>
      </c>
      <c r="T3256" s="12">
        <f t="shared" si="357"/>
        <v>42058.877418981479</v>
      </c>
      <c r="U3256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1"/>
        <v>175</v>
      </c>
      <c r="P3257" s="8">
        <f t="shared" si="352"/>
        <v>29.166666666666668</v>
      </c>
      <c r="Q3257" t="str">
        <f t="shared" si="353"/>
        <v>theater</v>
      </c>
      <c r="R3257" t="str">
        <f t="shared" si="354"/>
        <v>plays</v>
      </c>
      <c r="S3257" s="14">
        <f t="shared" si="355"/>
        <v>41919.559895833328</v>
      </c>
      <c r="T3257" s="12">
        <f t="shared" si="357"/>
        <v>41889.559895833328</v>
      </c>
      <c r="U3257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1"/>
        <v>128.06</v>
      </c>
      <c r="P3258" s="8">
        <f t="shared" si="352"/>
        <v>72.76136363636364</v>
      </c>
      <c r="Q3258" t="str">
        <f t="shared" si="353"/>
        <v>theater</v>
      </c>
      <c r="R3258" t="str">
        <f t="shared" si="354"/>
        <v>plays</v>
      </c>
      <c r="S3258" s="14">
        <f t="shared" si="355"/>
        <v>42165.957638888889</v>
      </c>
      <c r="T3258" s="12">
        <f t="shared" si="357"/>
        <v>42144.365474537037</v>
      </c>
      <c r="U3258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1"/>
        <v>106.29949999999998</v>
      </c>
      <c r="P3259" s="8">
        <f t="shared" si="352"/>
        <v>51.853414634146333</v>
      </c>
      <c r="Q3259" t="str">
        <f t="shared" si="353"/>
        <v>theater</v>
      </c>
      <c r="R3259" t="str">
        <f t="shared" si="354"/>
        <v>plays</v>
      </c>
      <c r="S3259" s="14">
        <f t="shared" si="355"/>
        <v>42788.351296296292</v>
      </c>
      <c r="T3259" s="12">
        <f t="shared" si="357"/>
        <v>42758.351296296292</v>
      </c>
      <c r="U3259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1"/>
        <v>105.21428571428571</v>
      </c>
      <c r="P3260" s="8">
        <f t="shared" si="352"/>
        <v>98.2</v>
      </c>
      <c r="Q3260" t="str">
        <f t="shared" si="353"/>
        <v>theater</v>
      </c>
      <c r="R3260" t="str">
        <f t="shared" si="354"/>
        <v>plays</v>
      </c>
      <c r="S3260" s="14">
        <f t="shared" si="355"/>
        <v>42012.678946759253</v>
      </c>
      <c r="T3260" s="12">
        <f t="shared" si="357"/>
        <v>41982.678946759253</v>
      </c>
      <c r="U3260">
        <f t="shared" si="356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1"/>
        <v>106.16782608695652</v>
      </c>
      <c r="P3261" s="8">
        <f t="shared" si="352"/>
        <v>251.7381443298969</v>
      </c>
      <c r="Q3261" t="str">
        <f t="shared" si="353"/>
        <v>theater</v>
      </c>
      <c r="R3261" t="str">
        <f t="shared" si="354"/>
        <v>plays</v>
      </c>
      <c r="S3261" s="14">
        <f t="shared" si="355"/>
        <v>42643.957638888889</v>
      </c>
      <c r="T3261" s="12">
        <f t="shared" si="357"/>
        <v>42614.552604166667</v>
      </c>
      <c r="U3261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1"/>
        <v>109.24</v>
      </c>
      <c r="P3262" s="8">
        <f t="shared" si="352"/>
        <v>74.821917808219183</v>
      </c>
      <c r="Q3262" t="str">
        <f t="shared" si="353"/>
        <v>theater</v>
      </c>
      <c r="R3262" t="str">
        <f t="shared" si="354"/>
        <v>plays</v>
      </c>
      <c r="S3262" s="14">
        <f t="shared" si="355"/>
        <v>42338.505995370368</v>
      </c>
      <c r="T3262" s="12">
        <f t="shared" si="357"/>
        <v>42303.464328703696</v>
      </c>
      <c r="U3262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1"/>
        <v>100.45454545454545</v>
      </c>
      <c r="P3263" s="8">
        <f t="shared" si="352"/>
        <v>67.65306122448979</v>
      </c>
      <c r="Q3263" t="str">
        <f t="shared" si="353"/>
        <v>theater</v>
      </c>
      <c r="R3263" t="str">
        <f t="shared" si="354"/>
        <v>plays</v>
      </c>
      <c r="S3263" s="14">
        <f t="shared" si="355"/>
        <v>42201.517083333332</v>
      </c>
      <c r="T3263" s="12">
        <f t="shared" si="357"/>
        <v>42171.517083333332</v>
      </c>
      <c r="U3263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1"/>
        <v>103.04098360655738</v>
      </c>
      <c r="P3264" s="8">
        <f t="shared" si="352"/>
        <v>93.81343283582089</v>
      </c>
      <c r="Q3264" t="str">
        <f t="shared" si="353"/>
        <v>theater</v>
      </c>
      <c r="R3264" t="str">
        <f t="shared" si="354"/>
        <v>plays</v>
      </c>
      <c r="S3264" s="14">
        <f t="shared" si="355"/>
        <v>41994.958333333336</v>
      </c>
      <c r="T3264" s="12">
        <f t="shared" si="357"/>
        <v>41964.107199074067</v>
      </c>
      <c r="U3264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1"/>
        <v>112.1664</v>
      </c>
      <c r="P3265" s="8">
        <f t="shared" si="352"/>
        <v>41.237647058823526</v>
      </c>
      <c r="Q3265" t="str">
        <f t="shared" si="353"/>
        <v>theater</v>
      </c>
      <c r="R3265" t="str">
        <f t="shared" si="354"/>
        <v>plays</v>
      </c>
      <c r="S3265" s="14">
        <f t="shared" si="355"/>
        <v>42307.666666666664</v>
      </c>
      <c r="T3265" s="12">
        <f t="shared" si="357"/>
        <v>42284.30773148148</v>
      </c>
      <c r="U3265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51"/>
        <v>103</v>
      </c>
      <c r="P3266" s="8">
        <f t="shared" si="352"/>
        <v>52.551020408163268</v>
      </c>
      <c r="Q3266" t="str">
        <f t="shared" si="353"/>
        <v>theater</v>
      </c>
      <c r="R3266" t="str">
        <f t="shared" si="354"/>
        <v>plays</v>
      </c>
      <c r="S3266" s="14">
        <f t="shared" si="355"/>
        <v>42032.708333333336</v>
      </c>
      <c r="T3266" s="12">
        <f t="shared" si="357"/>
        <v>42016.591874999998</v>
      </c>
      <c r="U3266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58">E3267*100/D3267</f>
        <v>164</v>
      </c>
      <c r="P3267" s="8">
        <f t="shared" ref="P3267:P3330" si="359">E3267/L3267</f>
        <v>70.285714285714292</v>
      </c>
      <c r="Q3267" t="str">
        <f t="shared" ref="Q3267:Q3330" si="360">MID(N3267,1,FIND("/",N3267) - 1)</f>
        <v>theater</v>
      </c>
      <c r="R3267" t="str">
        <f t="shared" ref="R3267:R3330" si="361">MID(N3267,FIND("/",N3267)+1,LEN(N3267) -FIND("/",N3267))</f>
        <v>plays</v>
      </c>
      <c r="S3267" s="14">
        <f t="shared" ref="S3267:S3330" si="362">(I3267/86400)+25569+(-5/24)</f>
        <v>42341.499999999993</v>
      </c>
      <c r="T3267" s="12">
        <f t="shared" si="357"/>
        <v>42311.503645833327</v>
      </c>
      <c r="U3267">
        <f t="shared" ref="U3267:U3330" si="363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8"/>
        <v>131.28333333333333</v>
      </c>
      <c r="P3268" s="8">
        <f t="shared" si="359"/>
        <v>48.325153374233132</v>
      </c>
      <c r="Q3268" t="str">
        <f t="shared" si="360"/>
        <v>theater</v>
      </c>
      <c r="R3268" t="str">
        <f t="shared" si="361"/>
        <v>plays</v>
      </c>
      <c r="S3268" s="14">
        <f t="shared" si="362"/>
        <v>42167.666666666664</v>
      </c>
      <c r="T3268" s="12">
        <f t="shared" ref="T3268:T3331" si="364">(J3268/86400)+25569+(-5/24)</f>
        <v>42136.327800925923</v>
      </c>
      <c r="U3268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8"/>
        <v>102.1</v>
      </c>
      <c r="P3269" s="8">
        <f t="shared" si="359"/>
        <v>53.177083333333336</v>
      </c>
      <c r="Q3269" t="str">
        <f t="shared" si="360"/>
        <v>theater</v>
      </c>
      <c r="R3269" t="str">
        <f t="shared" si="361"/>
        <v>plays</v>
      </c>
      <c r="S3269" s="14">
        <f t="shared" si="362"/>
        <v>42202.549305555549</v>
      </c>
      <c r="T3269" s="12">
        <f t="shared" si="364"/>
        <v>42172.549305555549</v>
      </c>
      <c r="U3269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8"/>
        <v>128</v>
      </c>
      <c r="P3270" s="8">
        <f t="shared" si="359"/>
        <v>60.952380952380949</v>
      </c>
      <c r="Q3270" t="str">
        <f t="shared" si="360"/>
        <v>theater</v>
      </c>
      <c r="R3270" t="str">
        <f t="shared" si="361"/>
        <v>plays</v>
      </c>
      <c r="S3270" s="14">
        <f t="shared" si="362"/>
        <v>42606.695925925924</v>
      </c>
      <c r="T3270" s="12">
        <f t="shared" si="364"/>
        <v>42590.695925925924</v>
      </c>
      <c r="U3270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8"/>
        <v>101.5</v>
      </c>
      <c r="P3271" s="8">
        <f t="shared" si="359"/>
        <v>116</v>
      </c>
      <c r="Q3271" t="str">
        <f t="shared" si="360"/>
        <v>theater</v>
      </c>
      <c r="R3271" t="str">
        <f t="shared" si="361"/>
        <v>plays</v>
      </c>
      <c r="S3271" s="14">
        <f t="shared" si="362"/>
        <v>42171.249999999993</v>
      </c>
      <c r="T3271" s="12">
        <f t="shared" si="364"/>
        <v>42137.187465277777</v>
      </c>
      <c r="U3271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8"/>
        <v>101.66666666666667</v>
      </c>
      <c r="P3272" s="8">
        <f t="shared" si="359"/>
        <v>61</v>
      </c>
      <c r="Q3272" t="str">
        <f t="shared" si="360"/>
        <v>theater</v>
      </c>
      <c r="R3272" t="str">
        <f t="shared" si="361"/>
        <v>plays</v>
      </c>
      <c r="S3272" s="14">
        <f t="shared" si="362"/>
        <v>42197.324826388889</v>
      </c>
      <c r="T3272" s="12">
        <f t="shared" si="364"/>
        <v>42167.324826388889</v>
      </c>
      <c r="U3272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8"/>
        <v>130</v>
      </c>
      <c r="P3273" s="8">
        <f t="shared" si="359"/>
        <v>38.235294117647058</v>
      </c>
      <c r="Q3273" t="str">
        <f t="shared" si="360"/>
        <v>theater</v>
      </c>
      <c r="R3273" t="str">
        <f t="shared" si="361"/>
        <v>plays</v>
      </c>
      <c r="S3273" s="14">
        <f t="shared" si="362"/>
        <v>41945.270543981482</v>
      </c>
      <c r="T3273" s="12">
        <f t="shared" si="364"/>
        <v>41915.22887731481</v>
      </c>
      <c r="U3273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8"/>
        <v>154.43</v>
      </c>
      <c r="P3274" s="8">
        <f t="shared" si="359"/>
        <v>106.50344827586207</v>
      </c>
      <c r="Q3274" t="str">
        <f t="shared" si="360"/>
        <v>theater</v>
      </c>
      <c r="R3274" t="str">
        <f t="shared" si="361"/>
        <v>plays</v>
      </c>
      <c r="S3274" s="14">
        <f t="shared" si="362"/>
        <v>42314.333437499998</v>
      </c>
      <c r="T3274" s="12">
        <f t="shared" si="364"/>
        <v>42284.291770833333</v>
      </c>
      <c r="U3274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8"/>
        <v>107.4</v>
      </c>
      <c r="P3275" s="8">
        <f t="shared" si="359"/>
        <v>204.57142857142858</v>
      </c>
      <c r="Q3275" t="str">
        <f t="shared" si="360"/>
        <v>theater</v>
      </c>
      <c r="R3275" t="str">
        <f t="shared" si="361"/>
        <v>plays</v>
      </c>
      <c r="S3275" s="14">
        <f t="shared" si="362"/>
        <v>42627.583333333336</v>
      </c>
      <c r="T3275" s="12">
        <f t="shared" si="364"/>
        <v>42611.5930787037</v>
      </c>
      <c r="U3275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8"/>
        <v>101.3225806451613</v>
      </c>
      <c r="P3276" s="8">
        <f t="shared" si="359"/>
        <v>54.912587412587413</v>
      </c>
      <c r="Q3276" t="str">
        <f t="shared" si="360"/>
        <v>theater</v>
      </c>
      <c r="R3276" t="str">
        <f t="shared" si="361"/>
        <v>plays</v>
      </c>
      <c r="S3276" s="14">
        <f t="shared" si="362"/>
        <v>42444.666666666664</v>
      </c>
      <c r="T3276" s="12">
        <f t="shared" si="364"/>
        <v>42400.496203703697</v>
      </c>
      <c r="U3276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8"/>
        <v>100.27777777777777</v>
      </c>
      <c r="P3277" s="8">
        <f t="shared" si="359"/>
        <v>150.41666666666666</v>
      </c>
      <c r="Q3277" t="str">
        <f t="shared" si="360"/>
        <v>theater</v>
      </c>
      <c r="R3277" t="str">
        <f t="shared" si="361"/>
        <v>plays</v>
      </c>
      <c r="S3277" s="14">
        <f t="shared" si="362"/>
        <v>42043.979166666664</v>
      </c>
      <c r="T3277" s="12">
        <f t="shared" si="364"/>
        <v>42017.672118055554</v>
      </c>
      <c r="U3277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8"/>
        <v>116.84444444444445</v>
      </c>
      <c r="P3278" s="8">
        <f t="shared" si="359"/>
        <v>52.58</v>
      </c>
      <c r="Q3278" t="str">
        <f t="shared" si="360"/>
        <v>theater</v>
      </c>
      <c r="R3278" t="str">
        <f t="shared" si="361"/>
        <v>plays</v>
      </c>
      <c r="S3278" s="14">
        <f t="shared" si="362"/>
        <v>42460.957638888889</v>
      </c>
      <c r="T3278" s="12">
        <f t="shared" si="364"/>
        <v>42426.741655092592</v>
      </c>
      <c r="U3278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8"/>
        <v>108.6</v>
      </c>
      <c r="P3279" s="8">
        <f t="shared" si="359"/>
        <v>54.3</v>
      </c>
      <c r="Q3279" t="str">
        <f t="shared" si="360"/>
        <v>theater</v>
      </c>
      <c r="R3279" t="str">
        <f t="shared" si="361"/>
        <v>plays</v>
      </c>
      <c r="S3279" s="14">
        <f t="shared" si="362"/>
        <v>41961.516273148147</v>
      </c>
      <c r="T3279" s="12">
        <f t="shared" si="364"/>
        <v>41931.474606481475</v>
      </c>
      <c r="U3279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8"/>
        <v>103.4</v>
      </c>
      <c r="P3280" s="8">
        <f t="shared" si="359"/>
        <v>76.029411764705884</v>
      </c>
      <c r="Q3280" t="str">
        <f t="shared" si="360"/>
        <v>theater</v>
      </c>
      <c r="R3280" t="str">
        <f t="shared" si="361"/>
        <v>plays</v>
      </c>
      <c r="S3280" s="14">
        <f t="shared" si="362"/>
        <v>42154.640081018515</v>
      </c>
      <c r="T3280" s="12">
        <f t="shared" si="364"/>
        <v>42124.640081018515</v>
      </c>
      <c r="U3280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8"/>
        <v>114.27586206896552</v>
      </c>
      <c r="P3281" s="8">
        <f t="shared" si="359"/>
        <v>105.2063492063492</v>
      </c>
      <c r="Q3281" t="str">
        <f t="shared" si="360"/>
        <v>theater</v>
      </c>
      <c r="R3281" t="str">
        <f t="shared" si="361"/>
        <v>plays</v>
      </c>
      <c r="S3281" s="14">
        <f t="shared" si="362"/>
        <v>42460.852534722224</v>
      </c>
      <c r="T3281" s="12">
        <f t="shared" si="364"/>
        <v>42430.894201388888</v>
      </c>
      <c r="U3281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8"/>
        <v>103</v>
      </c>
      <c r="P3282" s="8">
        <f t="shared" si="359"/>
        <v>68.666666666666671</v>
      </c>
      <c r="Q3282" t="str">
        <f t="shared" si="360"/>
        <v>theater</v>
      </c>
      <c r="R3282" t="str">
        <f t="shared" si="361"/>
        <v>plays</v>
      </c>
      <c r="S3282" s="14">
        <f t="shared" si="362"/>
        <v>42155.999999999993</v>
      </c>
      <c r="T3282" s="12">
        <f t="shared" si="364"/>
        <v>42121.548587962963</v>
      </c>
      <c r="U3282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8"/>
        <v>121.6</v>
      </c>
      <c r="P3283" s="8">
        <f t="shared" si="359"/>
        <v>129.36170212765958</v>
      </c>
      <c r="Q3283" t="str">
        <f t="shared" si="360"/>
        <v>theater</v>
      </c>
      <c r="R3283" t="str">
        <f t="shared" si="361"/>
        <v>plays</v>
      </c>
      <c r="S3283" s="14">
        <f t="shared" si="362"/>
        <v>42248.811400462961</v>
      </c>
      <c r="T3283" s="12">
        <f t="shared" si="364"/>
        <v>42218.811400462961</v>
      </c>
      <c r="U3283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8"/>
        <v>102.64677419354838</v>
      </c>
      <c r="P3284" s="8">
        <f t="shared" si="359"/>
        <v>134.26371308016877</v>
      </c>
      <c r="Q3284" t="str">
        <f t="shared" si="360"/>
        <v>theater</v>
      </c>
      <c r="R3284" t="str">
        <f t="shared" si="361"/>
        <v>plays</v>
      </c>
      <c r="S3284" s="14">
        <f t="shared" si="362"/>
        <v>42488.985972222225</v>
      </c>
      <c r="T3284" s="12">
        <f t="shared" si="364"/>
        <v>42444.985972222225</v>
      </c>
      <c r="U3284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8"/>
        <v>104.75</v>
      </c>
      <c r="P3285" s="8">
        <f t="shared" si="359"/>
        <v>17.829787234042552</v>
      </c>
      <c r="Q3285" t="str">
        <f t="shared" si="360"/>
        <v>theater</v>
      </c>
      <c r="R3285" t="str">
        <f t="shared" si="361"/>
        <v>plays</v>
      </c>
      <c r="S3285" s="14">
        <f t="shared" si="362"/>
        <v>42410.666666666664</v>
      </c>
      <c r="T3285" s="12">
        <f t="shared" si="364"/>
        <v>42379.535856481474</v>
      </c>
      <c r="U3285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8"/>
        <v>101.6</v>
      </c>
      <c r="P3286" s="8">
        <f t="shared" si="359"/>
        <v>203.2</v>
      </c>
      <c r="Q3286" t="str">
        <f t="shared" si="360"/>
        <v>theater</v>
      </c>
      <c r="R3286" t="str">
        <f t="shared" si="361"/>
        <v>plays</v>
      </c>
      <c r="S3286" s="14">
        <f t="shared" si="362"/>
        <v>42398.040972222218</v>
      </c>
      <c r="T3286" s="12">
        <f t="shared" si="364"/>
        <v>42380.676539351851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8"/>
        <v>112.10242048409683</v>
      </c>
      <c r="P3287" s="8">
        <f t="shared" si="359"/>
        <v>69.18518518518519</v>
      </c>
      <c r="Q3287" t="str">
        <f t="shared" si="360"/>
        <v>theater</v>
      </c>
      <c r="R3287" t="str">
        <f t="shared" si="361"/>
        <v>plays</v>
      </c>
      <c r="S3287" s="14">
        <f t="shared" si="362"/>
        <v>42793.999999999993</v>
      </c>
      <c r="T3287" s="12">
        <f t="shared" si="364"/>
        <v>42762.734097222223</v>
      </c>
      <c r="U3287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8"/>
        <v>101.76666666666667</v>
      </c>
      <c r="P3288" s="8">
        <f t="shared" si="359"/>
        <v>125.12295081967213</v>
      </c>
      <c r="Q3288" t="str">
        <f t="shared" si="360"/>
        <v>theater</v>
      </c>
      <c r="R3288" t="str">
        <f t="shared" si="361"/>
        <v>plays</v>
      </c>
      <c r="S3288" s="14">
        <f t="shared" si="362"/>
        <v>42597.631736111107</v>
      </c>
      <c r="T3288" s="12">
        <f t="shared" si="364"/>
        <v>42567.631736111107</v>
      </c>
      <c r="U3288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8"/>
        <v>100</v>
      </c>
      <c r="P3289" s="8">
        <f t="shared" si="359"/>
        <v>73.529411764705884</v>
      </c>
      <c r="Q3289" t="str">
        <f t="shared" si="360"/>
        <v>theater</v>
      </c>
      <c r="R3289" t="str">
        <f t="shared" si="361"/>
        <v>plays</v>
      </c>
      <c r="S3289" s="14">
        <f t="shared" si="362"/>
        <v>42336.541990740741</v>
      </c>
      <c r="T3289" s="12">
        <f t="shared" si="364"/>
        <v>42311.541990740741</v>
      </c>
      <c r="U3289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8"/>
        <v>100.2649</v>
      </c>
      <c r="P3290" s="8">
        <f t="shared" si="359"/>
        <v>48.437149758454105</v>
      </c>
      <c r="Q3290" t="str">
        <f t="shared" si="360"/>
        <v>theater</v>
      </c>
      <c r="R3290" t="str">
        <f t="shared" si="361"/>
        <v>plays</v>
      </c>
      <c r="S3290" s="14">
        <f t="shared" si="362"/>
        <v>42541.749999999993</v>
      </c>
      <c r="T3290" s="12">
        <f t="shared" si="364"/>
        <v>42505.566145833327</v>
      </c>
      <c r="U3290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8"/>
        <v>133.042</v>
      </c>
      <c r="P3291" s="8">
        <f t="shared" si="359"/>
        <v>26.608400000000003</v>
      </c>
      <c r="Q3291" t="str">
        <f t="shared" si="360"/>
        <v>theater</v>
      </c>
      <c r="R3291" t="str">
        <f t="shared" si="361"/>
        <v>plays</v>
      </c>
      <c r="S3291" s="14">
        <f t="shared" si="362"/>
        <v>42786.159745370365</v>
      </c>
      <c r="T3291" s="12">
        <f t="shared" si="364"/>
        <v>42758.159745370365</v>
      </c>
      <c r="U3291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8"/>
        <v>121.2</v>
      </c>
      <c r="P3292" s="8">
        <f t="shared" si="359"/>
        <v>33.666666666666664</v>
      </c>
      <c r="Q3292" t="str">
        <f t="shared" si="360"/>
        <v>theater</v>
      </c>
      <c r="R3292" t="str">
        <f t="shared" si="361"/>
        <v>plays</v>
      </c>
      <c r="S3292" s="14">
        <f t="shared" si="362"/>
        <v>42805.306608796294</v>
      </c>
      <c r="T3292" s="12">
        <f t="shared" si="364"/>
        <v>42775.306608796294</v>
      </c>
      <c r="U3292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8"/>
        <v>114</v>
      </c>
      <c r="P3293" s="8">
        <f t="shared" si="359"/>
        <v>40.714285714285715</v>
      </c>
      <c r="Q3293" t="str">
        <f t="shared" si="360"/>
        <v>theater</v>
      </c>
      <c r="R3293" t="str">
        <f t="shared" si="361"/>
        <v>plays</v>
      </c>
      <c r="S3293" s="14">
        <f t="shared" si="362"/>
        <v>42263.957638888889</v>
      </c>
      <c r="T3293" s="12">
        <f t="shared" si="364"/>
        <v>42232.494212962956</v>
      </c>
      <c r="U3293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8"/>
        <v>286.13861386138615</v>
      </c>
      <c r="P3294" s="8">
        <f t="shared" si="359"/>
        <v>19.266666666666666</v>
      </c>
      <c r="Q3294" t="str">
        <f t="shared" si="360"/>
        <v>theater</v>
      </c>
      <c r="R3294" t="str">
        <f t="shared" si="361"/>
        <v>plays</v>
      </c>
      <c r="S3294" s="14">
        <f t="shared" si="362"/>
        <v>42342.603564814817</v>
      </c>
      <c r="T3294" s="12">
        <f t="shared" si="364"/>
        <v>42282.561898148146</v>
      </c>
      <c r="U3294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8"/>
        <v>170.44444444444446</v>
      </c>
      <c r="P3295" s="8">
        <f t="shared" si="359"/>
        <v>84.285714285714292</v>
      </c>
      <c r="Q3295" t="str">
        <f t="shared" si="360"/>
        <v>theater</v>
      </c>
      <c r="R3295" t="str">
        <f t="shared" si="361"/>
        <v>plays</v>
      </c>
      <c r="S3295" s="14">
        <f t="shared" si="362"/>
        <v>42798.217037037037</v>
      </c>
      <c r="T3295" s="12">
        <f t="shared" si="364"/>
        <v>42768.217037037037</v>
      </c>
      <c r="U3295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8"/>
        <v>118.33333333333333</v>
      </c>
      <c r="P3296" s="8">
        <f t="shared" si="359"/>
        <v>29.583333333333332</v>
      </c>
      <c r="Q3296" t="str">
        <f t="shared" si="360"/>
        <v>theater</v>
      </c>
      <c r="R3296" t="str">
        <f t="shared" si="361"/>
        <v>plays</v>
      </c>
      <c r="S3296" s="14">
        <f t="shared" si="362"/>
        <v>42171.33280092592</v>
      </c>
      <c r="T3296" s="12">
        <f t="shared" si="364"/>
        <v>42141.33280092592</v>
      </c>
      <c r="U3296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8"/>
        <v>102.85857142857142</v>
      </c>
      <c r="P3297" s="8">
        <f t="shared" si="359"/>
        <v>26.667037037037037</v>
      </c>
      <c r="Q3297" t="str">
        <f t="shared" si="360"/>
        <v>theater</v>
      </c>
      <c r="R3297" t="str">
        <f t="shared" si="361"/>
        <v>plays</v>
      </c>
      <c r="S3297" s="14">
        <f t="shared" si="362"/>
        <v>42639.234131944446</v>
      </c>
      <c r="T3297" s="12">
        <f t="shared" si="364"/>
        <v>42609.234131944446</v>
      </c>
      <c r="U3297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8"/>
        <v>144.06666666666666</v>
      </c>
      <c r="P3298" s="8">
        <f t="shared" si="359"/>
        <v>45.978723404255319</v>
      </c>
      <c r="Q3298" t="str">
        <f t="shared" si="360"/>
        <v>theater</v>
      </c>
      <c r="R3298" t="str">
        <f t="shared" si="361"/>
        <v>plays</v>
      </c>
      <c r="S3298" s="14">
        <f t="shared" si="362"/>
        <v>42330.708333333336</v>
      </c>
      <c r="T3298" s="12">
        <f t="shared" si="364"/>
        <v>42309.54828703704</v>
      </c>
      <c r="U3298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8"/>
        <v>100.07272727272728</v>
      </c>
      <c r="P3299" s="8">
        <f t="shared" si="359"/>
        <v>125.09090909090909</v>
      </c>
      <c r="Q3299" t="str">
        <f t="shared" si="360"/>
        <v>theater</v>
      </c>
      <c r="R3299" t="str">
        <f t="shared" si="361"/>
        <v>plays</v>
      </c>
      <c r="S3299" s="14">
        <f t="shared" si="362"/>
        <v>42212.749305555553</v>
      </c>
      <c r="T3299" s="12">
        <f t="shared" si="364"/>
        <v>42193.563148148147</v>
      </c>
      <c r="U3299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8"/>
        <v>101.73</v>
      </c>
      <c r="P3300" s="8">
        <f t="shared" si="359"/>
        <v>141.29166666666666</v>
      </c>
      <c r="Q3300" t="str">
        <f t="shared" si="360"/>
        <v>theater</v>
      </c>
      <c r="R3300" t="str">
        <f t="shared" si="361"/>
        <v>plays</v>
      </c>
      <c r="S3300" s="14">
        <f t="shared" si="362"/>
        <v>42259.791666666664</v>
      </c>
      <c r="T3300" s="12">
        <f t="shared" si="364"/>
        <v>42239.749629629623</v>
      </c>
      <c r="U3300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8"/>
        <v>116.2</v>
      </c>
      <c r="P3301" s="8">
        <f t="shared" si="359"/>
        <v>55.333333333333336</v>
      </c>
      <c r="Q3301" t="str">
        <f t="shared" si="360"/>
        <v>theater</v>
      </c>
      <c r="R3301" t="str">
        <f t="shared" si="361"/>
        <v>plays</v>
      </c>
      <c r="S3301" s="14">
        <f t="shared" si="362"/>
        <v>42291.709062499998</v>
      </c>
      <c r="T3301" s="12">
        <f t="shared" si="364"/>
        <v>42261.709062499998</v>
      </c>
      <c r="U3301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8"/>
        <v>136.16666666666666</v>
      </c>
      <c r="P3302" s="8">
        <f t="shared" si="359"/>
        <v>46.420454545454547</v>
      </c>
      <c r="Q3302" t="str">
        <f t="shared" si="360"/>
        <v>theater</v>
      </c>
      <c r="R3302" t="str">
        <f t="shared" si="361"/>
        <v>plays</v>
      </c>
      <c r="S3302" s="14">
        <f t="shared" si="362"/>
        <v>42123.535439814812</v>
      </c>
      <c r="T3302" s="12">
        <f t="shared" si="364"/>
        <v>42102.535439814812</v>
      </c>
      <c r="U3302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8"/>
        <v>133.46666666666667</v>
      </c>
      <c r="P3303" s="8">
        <f t="shared" si="359"/>
        <v>57.2</v>
      </c>
      <c r="Q3303" t="str">
        <f t="shared" si="360"/>
        <v>theater</v>
      </c>
      <c r="R3303" t="str">
        <f t="shared" si="361"/>
        <v>plays</v>
      </c>
      <c r="S3303" s="14">
        <f t="shared" si="362"/>
        <v>42583.082638888889</v>
      </c>
      <c r="T3303" s="12">
        <f t="shared" si="364"/>
        <v>42538.527499999997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8"/>
        <v>103.39285714285714</v>
      </c>
      <c r="P3304" s="8">
        <f t="shared" si="359"/>
        <v>173.7</v>
      </c>
      <c r="Q3304" t="str">
        <f t="shared" si="360"/>
        <v>theater</v>
      </c>
      <c r="R3304" t="str">
        <f t="shared" si="361"/>
        <v>plays</v>
      </c>
      <c r="S3304" s="14">
        <f t="shared" si="362"/>
        <v>42711.143240740734</v>
      </c>
      <c r="T3304" s="12">
        <f t="shared" si="364"/>
        <v>42681.143240740734</v>
      </c>
      <c r="U3304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8"/>
        <v>115.88888888888889</v>
      </c>
      <c r="P3305" s="8">
        <f t="shared" si="359"/>
        <v>59.6</v>
      </c>
      <c r="Q3305" t="str">
        <f t="shared" si="360"/>
        <v>theater</v>
      </c>
      <c r="R3305" t="str">
        <f t="shared" si="361"/>
        <v>plays</v>
      </c>
      <c r="S3305" s="14">
        <f t="shared" si="362"/>
        <v>42091.401435185187</v>
      </c>
      <c r="T3305" s="12">
        <f t="shared" si="364"/>
        <v>42056.443101851844</v>
      </c>
      <c r="U3305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8"/>
        <v>104.51666666666667</v>
      </c>
      <c r="P3306" s="8">
        <f t="shared" si="359"/>
        <v>89.585714285714289</v>
      </c>
      <c r="Q3306" t="str">
        <f t="shared" si="360"/>
        <v>theater</v>
      </c>
      <c r="R3306" t="str">
        <f t="shared" si="361"/>
        <v>plays</v>
      </c>
      <c r="S3306" s="14">
        <f t="shared" si="362"/>
        <v>42726.41611111111</v>
      </c>
      <c r="T3306" s="12">
        <f t="shared" si="364"/>
        <v>42696.41611111111</v>
      </c>
      <c r="U3306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8"/>
        <v>102.02500000000001</v>
      </c>
      <c r="P3307" s="8">
        <f t="shared" si="359"/>
        <v>204.05</v>
      </c>
      <c r="Q3307" t="str">
        <f t="shared" si="360"/>
        <v>theater</v>
      </c>
      <c r="R3307" t="str">
        <f t="shared" si="361"/>
        <v>plays</v>
      </c>
      <c r="S3307" s="14">
        <f t="shared" si="362"/>
        <v>42216.647546296292</v>
      </c>
      <c r="T3307" s="12">
        <f t="shared" si="364"/>
        <v>42186.647546296292</v>
      </c>
      <c r="U3307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8"/>
        <v>175.33333333333334</v>
      </c>
      <c r="P3308" s="8">
        <f t="shared" si="359"/>
        <v>48.703703703703702</v>
      </c>
      <c r="Q3308" t="str">
        <f t="shared" si="360"/>
        <v>theater</v>
      </c>
      <c r="R3308" t="str">
        <f t="shared" si="361"/>
        <v>plays</v>
      </c>
      <c r="S3308" s="14">
        <f t="shared" si="362"/>
        <v>42530.916666666664</v>
      </c>
      <c r="T3308" s="12">
        <f t="shared" si="364"/>
        <v>42493.010902777773</v>
      </c>
      <c r="U3308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8"/>
        <v>106.68</v>
      </c>
      <c r="P3309" s="8">
        <f t="shared" si="359"/>
        <v>53.339999999999996</v>
      </c>
      <c r="Q3309" t="str">
        <f t="shared" si="360"/>
        <v>theater</v>
      </c>
      <c r="R3309" t="str">
        <f t="shared" si="361"/>
        <v>plays</v>
      </c>
      <c r="S3309" s="14">
        <f t="shared" si="362"/>
        <v>42504.848831018513</v>
      </c>
      <c r="T3309" s="12">
        <f t="shared" si="364"/>
        <v>42474.848831018513</v>
      </c>
      <c r="U3309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8"/>
        <v>122.28571428571429</v>
      </c>
      <c r="P3310" s="8">
        <f t="shared" si="359"/>
        <v>75.087719298245617</v>
      </c>
      <c r="Q3310" t="str">
        <f t="shared" si="360"/>
        <v>theater</v>
      </c>
      <c r="R3310" t="str">
        <f t="shared" si="361"/>
        <v>plays</v>
      </c>
      <c r="S3310" s="14">
        <f t="shared" si="362"/>
        <v>42473.668576388889</v>
      </c>
      <c r="T3310" s="12">
        <f t="shared" si="364"/>
        <v>42452.668576388889</v>
      </c>
      <c r="U3310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8"/>
        <v>159.42857142857142</v>
      </c>
      <c r="P3311" s="8">
        <f t="shared" si="359"/>
        <v>18</v>
      </c>
      <c r="Q3311" t="str">
        <f t="shared" si="360"/>
        <v>theater</v>
      </c>
      <c r="R3311" t="str">
        <f t="shared" si="361"/>
        <v>plays</v>
      </c>
      <c r="S3311" s="14">
        <f t="shared" si="362"/>
        <v>42659.441874999997</v>
      </c>
      <c r="T3311" s="12">
        <f t="shared" si="364"/>
        <v>42628.441874999997</v>
      </c>
      <c r="U3311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8"/>
        <v>100.07692307692308</v>
      </c>
      <c r="P3312" s="8">
        <f t="shared" si="359"/>
        <v>209.83870967741936</v>
      </c>
      <c r="Q3312" t="str">
        <f t="shared" si="360"/>
        <v>theater</v>
      </c>
      <c r="R3312" t="str">
        <f t="shared" si="361"/>
        <v>plays</v>
      </c>
      <c r="S3312" s="14">
        <f t="shared" si="362"/>
        <v>42283.720196759255</v>
      </c>
      <c r="T3312" s="12">
        <f t="shared" si="364"/>
        <v>42253.720196759255</v>
      </c>
      <c r="U3312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8"/>
        <v>109.84</v>
      </c>
      <c r="P3313" s="8">
        <f t="shared" si="359"/>
        <v>61.022222222222226</v>
      </c>
      <c r="Q3313" t="str">
        <f t="shared" si="360"/>
        <v>theater</v>
      </c>
      <c r="R3313" t="str">
        <f t="shared" si="361"/>
        <v>plays</v>
      </c>
      <c r="S3313" s="14">
        <f t="shared" si="362"/>
        <v>42294.083449074074</v>
      </c>
      <c r="T3313" s="12">
        <f t="shared" si="364"/>
        <v>42264.083449074074</v>
      </c>
      <c r="U3313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8"/>
        <v>100.04</v>
      </c>
      <c r="P3314" s="8">
        <f t="shared" si="359"/>
        <v>61</v>
      </c>
      <c r="Q3314" t="str">
        <f t="shared" si="360"/>
        <v>theater</v>
      </c>
      <c r="R3314" t="str">
        <f t="shared" si="361"/>
        <v>plays</v>
      </c>
      <c r="S3314" s="14">
        <f t="shared" si="362"/>
        <v>42685.708333333336</v>
      </c>
      <c r="T3314" s="12">
        <f t="shared" si="364"/>
        <v>42664.601226851846</v>
      </c>
      <c r="U3314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8"/>
        <v>116.05</v>
      </c>
      <c r="P3315" s="8">
        <f t="shared" si="359"/>
        <v>80.034482758620683</v>
      </c>
      <c r="Q3315" t="str">
        <f t="shared" si="360"/>
        <v>theater</v>
      </c>
      <c r="R3315" t="str">
        <f t="shared" si="361"/>
        <v>plays</v>
      </c>
      <c r="S3315" s="14">
        <f t="shared" si="362"/>
        <v>42395.833333333336</v>
      </c>
      <c r="T3315" s="12">
        <f t="shared" si="364"/>
        <v>42382.036076388882</v>
      </c>
      <c r="U3315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8"/>
        <v>210.75</v>
      </c>
      <c r="P3316" s="8">
        <f t="shared" si="359"/>
        <v>29.068965517241381</v>
      </c>
      <c r="Q3316" t="str">
        <f t="shared" si="360"/>
        <v>theater</v>
      </c>
      <c r="R3316" t="str">
        <f t="shared" si="361"/>
        <v>plays</v>
      </c>
      <c r="S3316" s="14">
        <f t="shared" si="362"/>
        <v>42132.628472222219</v>
      </c>
      <c r="T3316" s="12">
        <f t="shared" si="364"/>
        <v>42105.059155092589</v>
      </c>
      <c r="U3316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8"/>
        <v>110</v>
      </c>
      <c r="P3317" s="8">
        <f t="shared" si="359"/>
        <v>49.438202247191015</v>
      </c>
      <c r="Q3317" t="str">
        <f t="shared" si="360"/>
        <v>theater</v>
      </c>
      <c r="R3317" t="str">
        <f t="shared" si="361"/>
        <v>plays</v>
      </c>
      <c r="S3317" s="14">
        <f t="shared" si="362"/>
        <v>42496.09538194444</v>
      </c>
      <c r="T3317" s="12">
        <f t="shared" si="364"/>
        <v>42466.09538194444</v>
      </c>
      <c r="U3317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8"/>
        <v>100.08673425918037</v>
      </c>
      <c r="P3318" s="8">
        <f t="shared" si="359"/>
        <v>93.977440000000001</v>
      </c>
      <c r="Q3318" t="str">
        <f t="shared" si="360"/>
        <v>theater</v>
      </c>
      <c r="R3318" t="str">
        <f t="shared" si="361"/>
        <v>plays</v>
      </c>
      <c r="S3318" s="14">
        <f t="shared" si="362"/>
        <v>41859.370833333327</v>
      </c>
      <c r="T3318" s="12">
        <f t="shared" si="364"/>
        <v>41826.662905092591</v>
      </c>
      <c r="U3318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8"/>
        <v>106.19047619047619</v>
      </c>
      <c r="P3319" s="8">
        <f t="shared" si="359"/>
        <v>61.944444444444443</v>
      </c>
      <c r="Q3319" t="str">
        <f t="shared" si="360"/>
        <v>theater</v>
      </c>
      <c r="R3319" t="str">
        <f t="shared" si="361"/>
        <v>plays</v>
      </c>
      <c r="S3319" s="14">
        <f t="shared" si="362"/>
        <v>42528.831296296295</v>
      </c>
      <c r="T3319" s="12">
        <f t="shared" si="364"/>
        <v>42498.831296296295</v>
      </c>
      <c r="U3319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8"/>
        <v>125.6</v>
      </c>
      <c r="P3320" s="8">
        <f t="shared" si="359"/>
        <v>78.5</v>
      </c>
      <c r="Q3320" t="str">
        <f t="shared" si="360"/>
        <v>theater</v>
      </c>
      <c r="R3320" t="str">
        <f t="shared" si="361"/>
        <v>plays</v>
      </c>
      <c r="S3320" s="14">
        <f t="shared" si="362"/>
        <v>42470.895833333336</v>
      </c>
      <c r="T3320" s="12">
        <f t="shared" si="364"/>
        <v>42431.093668981477</v>
      </c>
      <c r="U3320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8"/>
        <v>108</v>
      </c>
      <c r="P3321" s="8">
        <f t="shared" si="359"/>
        <v>33.75</v>
      </c>
      <c r="Q3321" t="str">
        <f t="shared" si="360"/>
        <v>theater</v>
      </c>
      <c r="R3321" t="str">
        <f t="shared" si="361"/>
        <v>plays</v>
      </c>
      <c r="S3321" s="14">
        <f t="shared" si="362"/>
        <v>42035.377152777779</v>
      </c>
      <c r="T3321" s="12">
        <f t="shared" si="364"/>
        <v>41990.377152777779</v>
      </c>
      <c r="U3321">
        <f t="shared" si="363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8"/>
        <v>101</v>
      </c>
      <c r="P3322" s="8">
        <f t="shared" si="359"/>
        <v>66.44736842105263</v>
      </c>
      <c r="Q3322" t="str">
        <f t="shared" si="360"/>
        <v>theater</v>
      </c>
      <c r="R3322" t="str">
        <f t="shared" si="361"/>
        <v>plays</v>
      </c>
      <c r="S3322" s="14">
        <f t="shared" si="362"/>
        <v>42542.837465277778</v>
      </c>
      <c r="T3322" s="12">
        <f t="shared" si="364"/>
        <v>42512.837465277778</v>
      </c>
      <c r="U3322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8"/>
        <v>107.4</v>
      </c>
      <c r="P3323" s="8">
        <f t="shared" si="359"/>
        <v>35.799999999999997</v>
      </c>
      <c r="Q3323" t="str">
        <f t="shared" si="360"/>
        <v>theater</v>
      </c>
      <c r="R3323" t="str">
        <f t="shared" si="361"/>
        <v>plays</v>
      </c>
      <c r="S3323" s="14">
        <f t="shared" si="362"/>
        <v>41927.957638888889</v>
      </c>
      <c r="T3323" s="12">
        <f t="shared" si="364"/>
        <v>41913.891956018517</v>
      </c>
      <c r="U3323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8"/>
        <v>101.51515151515152</v>
      </c>
      <c r="P3324" s="8">
        <f t="shared" si="359"/>
        <v>145.65217391304347</v>
      </c>
      <c r="Q3324" t="str">
        <f t="shared" si="360"/>
        <v>theater</v>
      </c>
      <c r="R3324" t="str">
        <f t="shared" si="361"/>
        <v>plays</v>
      </c>
      <c r="S3324" s="14">
        <f t="shared" si="362"/>
        <v>42542.954861111109</v>
      </c>
      <c r="T3324" s="12">
        <f t="shared" si="364"/>
        <v>42520.802037037036</v>
      </c>
      <c r="U3324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8"/>
        <v>125.9</v>
      </c>
      <c r="P3325" s="8">
        <f t="shared" si="359"/>
        <v>25.693877551020407</v>
      </c>
      <c r="Q3325" t="str">
        <f t="shared" si="360"/>
        <v>theater</v>
      </c>
      <c r="R3325" t="str">
        <f t="shared" si="361"/>
        <v>plays</v>
      </c>
      <c r="S3325" s="14">
        <f t="shared" si="362"/>
        <v>42638.157499999994</v>
      </c>
      <c r="T3325" s="12">
        <f t="shared" si="364"/>
        <v>42608.157499999994</v>
      </c>
      <c r="U3325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8"/>
        <v>101.66666666666667</v>
      </c>
      <c r="P3326" s="8">
        <f t="shared" si="359"/>
        <v>152.5</v>
      </c>
      <c r="Q3326" t="str">
        <f t="shared" si="360"/>
        <v>theater</v>
      </c>
      <c r="R3326" t="str">
        <f t="shared" si="361"/>
        <v>plays</v>
      </c>
      <c r="S3326" s="14">
        <f t="shared" si="362"/>
        <v>42526.374884259254</v>
      </c>
      <c r="T3326" s="12">
        <f t="shared" si="364"/>
        <v>42512.374884259254</v>
      </c>
      <c r="U3326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8"/>
        <v>112.5</v>
      </c>
      <c r="P3327" s="8">
        <f t="shared" si="359"/>
        <v>30</v>
      </c>
      <c r="Q3327" t="str">
        <f t="shared" si="360"/>
        <v>theater</v>
      </c>
      <c r="R3327" t="str">
        <f t="shared" si="361"/>
        <v>plays</v>
      </c>
      <c r="S3327" s="14">
        <f t="shared" si="362"/>
        <v>42099.535613425927</v>
      </c>
      <c r="T3327" s="12">
        <f t="shared" si="364"/>
        <v>42064.577280092592</v>
      </c>
      <c r="U3327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8"/>
        <v>101.375</v>
      </c>
      <c r="P3328" s="8">
        <f t="shared" si="359"/>
        <v>142.28070175438597</v>
      </c>
      <c r="Q3328" t="str">
        <f t="shared" si="360"/>
        <v>theater</v>
      </c>
      <c r="R3328" t="str">
        <f t="shared" si="361"/>
        <v>plays</v>
      </c>
      <c r="S3328" s="14">
        <f t="shared" si="362"/>
        <v>42071.464178240734</v>
      </c>
      <c r="T3328" s="12">
        <f t="shared" si="364"/>
        <v>42041.505844907406</v>
      </c>
      <c r="U3328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8"/>
        <v>101.25</v>
      </c>
      <c r="P3329" s="8">
        <f t="shared" si="359"/>
        <v>24.545454545454547</v>
      </c>
      <c r="Q3329" t="str">
        <f t="shared" si="360"/>
        <v>theater</v>
      </c>
      <c r="R3329" t="str">
        <f t="shared" si="361"/>
        <v>plays</v>
      </c>
      <c r="S3329" s="14">
        <f t="shared" si="362"/>
        <v>42498.166273148141</v>
      </c>
      <c r="T3329" s="12">
        <f t="shared" si="364"/>
        <v>42468.166273148141</v>
      </c>
      <c r="U3329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58"/>
        <v>146.38888888888889</v>
      </c>
      <c r="P3330" s="8">
        <f t="shared" si="359"/>
        <v>292.77777777777777</v>
      </c>
      <c r="Q3330" t="str">
        <f t="shared" si="360"/>
        <v>theater</v>
      </c>
      <c r="R3330" t="str">
        <f t="shared" si="361"/>
        <v>plays</v>
      </c>
      <c r="S3330" s="14">
        <f t="shared" si="362"/>
        <v>41824.833333333328</v>
      </c>
      <c r="T3330" s="12">
        <f t="shared" si="364"/>
        <v>41822.366701388884</v>
      </c>
      <c r="U3330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65">E3331*100/D3331</f>
        <v>116.8</v>
      </c>
      <c r="P3331" s="8">
        <f t="shared" ref="P3331:P3394" si="366">E3331/L3331</f>
        <v>44.92307692307692</v>
      </c>
      <c r="Q3331" t="str">
        <f t="shared" ref="Q3331:Q3394" si="367">MID(N3331,1,FIND("/",N3331) - 1)</f>
        <v>theater</v>
      </c>
      <c r="R3331" t="str">
        <f t="shared" ref="R3331:R3394" si="368">MID(N3331,FIND("/",N3331)+1,LEN(N3331) -FIND("/",N3331))</f>
        <v>plays</v>
      </c>
      <c r="S3331" s="14">
        <f t="shared" ref="S3331:S3394" si="369">(I3331/86400)+25569+(-5/24)</f>
        <v>41847.75</v>
      </c>
      <c r="T3331" s="12">
        <f t="shared" si="364"/>
        <v>41837.114675925921</v>
      </c>
      <c r="U3331">
        <f t="shared" ref="U3331:U3394" si="370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5"/>
        <v>106.26666666666667</v>
      </c>
      <c r="P3332" s="8">
        <f t="shared" si="366"/>
        <v>23.10144927536232</v>
      </c>
      <c r="Q3332" t="str">
        <f t="shared" si="367"/>
        <v>theater</v>
      </c>
      <c r="R3332" t="str">
        <f t="shared" si="368"/>
        <v>plays</v>
      </c>
      <c r="S3332" s="14">
        <f t="shared" si="369"/>
        <v>42095.637361111112</v>
      </c>
      <c r="T3332" s="12">
        <f t="shared" ref="T3332:T3395" si="371">(J3332/86400)+25569+(-5/24)</f>
        <v>42065.679027777776</v>
      </c>
      <c r="U3332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5"/>
        <v>104.52</v>
      </c>
      <c r="P3333" s="8">
        <f t="shared" si="366"/>
        <v>80.400000000000006</v>
      </c>
      <c r="Q3333" t="str">
        <f t="shared" si="367"/>
        <v>theater</v>
      </c>
      <c r="R3333" t="str">
        <f t="shared" si="368"/>
        <v>plays</v>
      </c>
      <c r="S3333" s="14">
        <f t="shared" si="369"/>
        <v>42283.48942129629</v>
      </c>
      <c r="T3333" s="12">
        <f t="shared" si="371"/>
        <v>42248.48942129629</v>
      </c>
      <c r="U3333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5"/>
        <v>100</v>
      </c>
      <c r="P3334" s="8">
        <f t="shared" si="366"/>
        <v>72.289156626506028</v>
      </c>
      <c r="Q3334" t="str">
        <f t="shared" si="367"/>
        <v>theater</v>
      </c>
      <c r="R3334" t="str">
        <f t="shared" si="368"/>
        <v>plays</v>
      </c>
      <c r="S3334" s="14">
        <f t="shared" si="369"/>
        <v>41839.651967592588</v>
      </c>
      <c r="T3334" s="12">
        <f t="shared" si="371"/>
        <v>41809.651967592588</v>
      </c>
      <c r="U3334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5"/>
        <v>104.57142857142857</v>
      </c>
      <c r="P3335" s="8">
        <f t="shared" si="366"/>
        <v>32.972972972972975</v>
      </c>
      <c r="Q3335" t="str">
        <f t="shared" si="367"/>
        <v>theater</v>
      </c>
      <c r="R3335" t="str">
        <f t="shared" si="368"/>
        <v>plays</v>
      </c>
      <c r="S3335" s="14">
        <f t="shared" si="369"/>
        <v>42170.468518518515</v>
      </c>
      <c r="T3335" s="12">
        <f t="shared" si="371"/>
        <v>42148.468518518515</v>
      </c>
      <c r="U3335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5"/>
        <v>138.62051149573753</v>
      </c>
      <c r="P3336" s="8">
        <f t="shared" si="366"/>
        <v>116.65217391304348</v>
      </c>
      <c r="Q3336" t="str">
        <f t="shared" si="367"/>
        <v>theater</v>
      </c>
      <c r="R3336" t="str">
        <f t="shared" si="368"/>
        <v>plays</v>
      </c>
      <c r="S3336" s="14">
        <f t="shared" si="369"/>
        <v>42215.312754629624</v>
      </c>
      <c r="T3336" s="12">
        <f t="shared" si="371"/>
        <v>42185.312754629624</v>
      </c>
      <c r="U3336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5"/>
        <v>100.32</v>
      </c>
      <c r="P3337" s="8">
        <f t="shared" si="366"/>
        <v>79.61904761904762</v>
      </c>
      <c r="Q3337" t="str">
        <f t="shared" si="367"/>
        <v>theater</v>
      </c>
      <c r="R3337" t="str">
        <f t="shared" si="368"/>
        <v>plays</v>
      </c>
      <c r="S3337" s="14">
        <f t="shared" si="369"/>
        <v>41854.75</v>
      </c>
      <c r="T3337" s="12">
        <f t="shared" si="371"/>
        <v>41827.465810185182</v>
      </c>
      <c r="U3337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5"/>
        <v>100</v>
      </c>
      <c r="P3338" s="8">
        <f t="shared" si="366"/>
        <v>27.777777777777779</v>
      </c>
      <c r="Q3338" t="str">
        <f t="shared" si="367"/>
        <v>theater</v>
      </c>
      <c r="R3338" t="str">
        <f t="shared" si="368"/>
        <v>plays</v>
      </c>
      <c r="S3338" s="14">
        <f t="shared" si="369"/>
        <v>42465.148680555554</v>
      </c>
      <c r="T3338" s="12">
        <f t="shared" si="371"/>
        <v>42437.190347222218</v>
      </c>
      <c r="U3338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5"/>
        <v>110.2</v>
      </c>
      <c r="P3339" s="8">
        <f t="shared" si="366"/>
        <v>81.029411764705884</v>
      </c>
      <c r="Q3339" t="str">
        <f t="shared" si="367"/>
        <v>theater</v>
      </c>
      <c r="R3339" t="str">
        <f t="shared" si="368"/>
        <v>plays</v>
      </c>
      <c r="S3339" s="14">
        <f t="shared" si="369"/>
        <v>41922.666666666664</v>
      </c>
      <c r="T3339" s="12">
        <f t="shared" si="371"/>
        <v>41901.073692129627</v>
      </c>
      <c r="U3339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5"/>
        <v>102.18</v>
      </c>
      <c r="P3340" s="8">
        <f t="shared" si="366"/>
        <v>136.84821428571428</v>
      </c>
      <c r="Q3340" t="str">
        <f t="shared" si="367"/>
        <v>theater</v>
      </c>
      <c r="R3340" t="str">
        <f t="shared" si="368"/>
        <v>plays</v>
      </c>
      <c r="S3340" s="14">
        <f t="shared" si="369"/>
        <v>42790.366666666661</v>
      </c>
      <c r="T3340" s="12">
        <f t="shared" si="371"/>
        <v>42769.366666666661</v>
      </c>
      <c r="U3340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5"/>
        <v>104.35</v>
      </c>
      <c r="P3341" s="8">
        <f t="shared" si="366"/>
        <v>177.61702127659575</v>
      </c>
      <c r="Q3341" t="str">
        <f t="shared" si="367"/>
        <v>theater</v>
      </c>
      <c r="R3341" t="str">
        <f t="shared" si="368"/>
        <v>plays</v>
      </c>
      <c r="S3341" s="14">
        <f t="shared" si="369"/>
        <v>42579.457384259258</v>
      </c>
      <c r="T3341" s="12">
        <f t="shared" si="371"/>
        <v>42549.457384259258</v>
      </c>
      <c r="U3341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5"/>
        <v>138.16666666666666</v>
      </c>
      <c r="P3342" s="8">
        <f t="shared" si="366"/>
        <v>109.07894736842105</v>
      </c>
      <c r="Q3342" t="str">
        <f t="shared" si="367"/>
        <v>theater</v>
      </c>
      <c r="R3342" t="str">
        <f t="shared" si="368"/>
        <v>plays</v>
      </c>
      <c r="S3342" s="14">
        <f t="shared" si="369"/>
        <v>42710.765671296293</v>
      </c>
      <c r="T3342" s="12">
        <f t="shared" si="371"/>
        <v>42685.765671296293</v>
      </c>
      <c r="U3342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5"/>
        <v>100</v>
      </c>
      <c r="P3343" s="8">
        <f t="shared" si="366"/>
        <v>119.64285714285714</v>
      </c>
      <c r="Q3343" t="str">
        <f t="shared" si="367"/>
        <v>theater</v>
      </c>
      <c r="R3343" t="str">
        <f t="shared" si="368"/>
        <v>plays</v>
      </c>
      <c r="S3343" s="14">
        <f t="shared" si="369"/>
        <v>42533.499999999993</v>
      </c>
      <c r="T3343" s="12">
        <f t="shared" si="371"/>
        <v>42510.590520833335</v>
      </c>
      <c r="U3343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5"/>
        <v>101.66666666666667</v>
      </c>
      <c r="P3344" s="8">
        <f t="shared" si="366"/>
        <v>78.205128205128204</v>
      </c>
      <c r="Q3344" t="str">
        <f t="shared" si="367"/>
        <v>theater</v>
      </c>
      <c r="R3344" t="str">
        <f t="shared" si="368"/>
        <v>plays</v>
      </c>
      <c r="S3344" s="14">
        <f t="shared" si="369"/>
        <v>42094.999305555553</v>
      </c>
      <c r="T3344" s="12">
        <f t="shared" si="371"/>
        <v>42062.088078703702</v>
      </c>
      <c r="U3344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5"/>
        <v>171.42857142857142</v>
      </c>
      <c r="P3345" s="8">
        <f t="shared" si="366"/>
        <v>52.173913043478258</v>
      </c>
      <c r="Q3345" t="str">
        <f t="shared" si="367"/>
        <v>theater</v>
      </c>
      <c r="R3345" t="str">
        <f t="shared" si="368"/>
        <v>plays</v>
      </c>
      <c r="S3345" s="14">
        <f t="shared" si="369"/>
        <v>42473.345833333333</v>
      </c>
      <c r="T3345" s="12">
        <f t="shared" si="371"/>
        <v>42452.708148148151</v>
      </c>
      <c r="U3345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5"/>
        <v>101.44444444444444</v>
      </c>
      <c r="P3346" s="8">
        <f t="shared" si="366"/>
        <v>114.125</v>
      </c>
      <c r="Q3346" t="str">
        <f t="shared" si="367"/>
        <v>theater</v>
      </c>
      <c r="R3346" t="str">
        <f t="shared" si="368"/>
        <v>plays</v>
      </c>
      <c r="S3346" s="14">
        <f t="shared" si="369"/>
        <v>41880.991817129623</v>
      </c>
      <c r="T3346" s="12">
        <f t="shared" si="371"/>
        <v>41850.991817129623</v>
      </c>
      <c r="U3346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5"/>
        <v>130</v>
      </c>
      <c r="P3347" s="8">
        <f t="shared" si="366"/>
        <v>50</v>
      </c>
      <c r="Q3347" t="str">
        <f t="shared" si="367"/>
        <v>theater</v>
      </c>
      <c r="R3347" t="str">
        <f t="shared" si="368"/>
        <v>plays</v>
      </c>
      <c r="S3347" s="14">
        <f t="shared" si="369"/>
        <v>42111.817361111105</v>
      </c>
      <c r="T3347" s="12">
        <f t="shared" si="371"/>
        <v>42052.897777777776</v>
      </c>
      <c r="U3347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5"/>
        <v>110</v>
      </c>
      <c r="P3348" s="8">
        <f t="shared" si="366"/>
        <v>91.666666666666671</v>
      </c>
      <c r="Q3348" t="str">
        <f t="shared" si="367"/>
        <v>theater</v>
      </c>
      <c r="R3348" t="str">
        <f t="shared" si="368"/>
        <v>plays</v>
      </c>
      <c r="S3348" s="14">
        <f t="shared" si="369"/>
        <v>42060.816087962965</v>
      </c>
      <c r="T3348" s="12">
        <f t="shared" si="371"/>
        <v>42053.816087962965</v>
      </c>
      <c r="U3348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5"/>
        <v>119.45</v>
      </c>
      <c r="P3349" s="8">
        <f t="shared" si="366"/>
        <v>108.59090909090909</v>
      </c>
      <c r="Q3349" t="str">
        <f t="shared" si="367"/>
        <v>theater</v>
      </c>
      <c r="R3349" t="str">
        <f t="shared" si="368"/>
        <v>plays</v>
      </c>
      <c r="S3349" s="14">
        <f t="shared" si="369"/>
        <v>42498.666666666664</v>
      </c>
      <c r="T3349" s="12">
        <f t="shared" si="371"/>
        <v>42484.343217592592</v>
      </c>
      <c r="U3349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5"/>
        <v>100.2909090909091</v>
      </c>
      <c r="P3350" s="8">
        <f t="shared" si="366"/>
        <v>69.822784810126578</v>
      </c>
      <c r="Q3350" t="str">
        <f t="shared" si="367"/>
        <v>theater</v>
      </c>
      <c r="R3350" t="str">
        <f t="shared" si="368"/>
        <v>plays</v>
      </c>
      <c r="S3350" s="14">
        <f t="shared" si="369"/>
        <v>42489.957638888889</v>
      </c>
      <c r="T3350" s="12">
        <f t="shared" si="371"/>
        <v>42466.350462962961</v>
      </c>
      <c r="U3350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5"/>
        <v>153.4</v>
      </c>
      <c r="P3351" s="8">
        <f t="shared" si="366"/>
        <v>109.57142857142857</v>
      </c>
      <c r="Q3351" t="str">
        <f t="shared" si="367"/>
        <v>theater</v>
      </c>
      <c r="R3351" t="str">
        <f t="shared" si="368"/>
        <v>plays</v>
      </c>
      <c r="S3351" s="14">
        <f t="shared" si="369"/>
        <v>42534.499999999993</v>
      </c>
      <c r="T3351" s="12">
        <f t="shared" si="371"/>
        <v>42512.902453703697</v>
      </c>
      <c r="U3351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5"/>
        <v>104.42857142857143</v>
      </c>
      <c r="P3352" s="8">
        <f t="shared" si="366"/>
        <v>71.666666666666671</v>
      </c>
      <c r="Q3352" t="str">
        <f t="shared" si="367"/>
        <v>theater</v>
      </c>
      <c r="R3352" t="str">
        <f t="shared" si="368"/>
        <v>plays</v>
      </c>
      <c r="S3352" s="14">
        <f t="shared" si="369"/>
        <v>42337.749999999993</v>
      </c>
      <c r="T3352" s="12">
        <f t="shared" si="371"/>
        <v>42302.493182870363</v>
      </c>
      <c r="U3352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5"/>
        <v>101.1</v>
      </c>
      <c r="P3353" s="8">
        <f t="shared" si="366"/>
        <v>93.611111111111114</v>
      </c>
      <c r="Q3353" t="str">
        <f t="shared" si="367"/>
        <v>theater</v>
      </c>
      <c r="R3353" t="str">
        <f t="shared" si="368"/>
        <v>plays</v>
      </c>
      <c r="S3353" s="14">
        <f t="shared" si="369"/>
        <v>41843.25</v>
      </c>
      <c r="T3353" s="12">
        <f t="shared" si="371"/>
        <v>41806.187094907407</v>
      </c>
      <c r="U3353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5"/>
        <v>107.52</v>
      </c>
      <c r="P3354" s="8">
        <f t="shared" si="366"/>
        <v>76.8</v>
      </c>
      <c r="Q3354" t="str">
        <f t="shared" si="367"/>
        <v>theater</v>
      </c>
      <c r="R3354" t="str">
        <f t="shared" si="368"/>
        <v>plays</v>
      </c>
      <c r="S3354" s="14">
        <f t="shared" si="369"/>
        <v>42552.749999999993</v>
      </c>
      <c r="T3354" s="12">
        <f t="shared" si="371"/>
        <v>42495.784467592595</v>
      </c>
      <c r="U3354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5"/>
        <v>315</v>
      </c>
      <c r="P3355" s="8">
        <f t="shared" si="366"/>
        <v>35.795454545454547</v>
      </c>
      <c r="Q3355" t="str">
        <f t="shared" si="367"/>
        <v>theater</v>
      </c>
      <c r="R3355" t="str">
        <f t="shared" si="368"/>
        <v>plays</v>
      </c>
      <c r="S3355" s="14">
        <f t="shared" si="369"/>
        <v>42492.749999999993</v>
      </c>
      <c r="T3355" s="12">
        <f t="shared" si="371"/>
        <v>42479.223958333336</v>
      </c>
      <c r="U3355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5"/>
        <v>101.93333333333334</v>
      </c>
      <c r="P3356" s="8">
        <f t="shared" si="366"/>
        <v>55.6</v>
      </c>
      <c r="Q3356" t="str">
        <f t="shared" si="367"/>
        <v>theater</v>
      </c>
      <c r="R3356" t="str">
        <f t="shared" si="368"/>
        <v>plays</v>
      </c>
      <c r="S3356" s="14">
        <f t="shared" si="369"/>
        <v>42305.959027777775</v>
      </c>
      <c r="T3356" s="12">
        <f t="shared" si="371"/>
        <v>42270.518587962964</v>
      </c>
      <c r="U3356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5"/>
        <v>126.28571428571429</v>
      </c>
      <c r="P3357" s="8">
        <f t="shared" si="366"/>
        <v>147.33333333333334</v>
      </c>
      <c r="Q3357" t="str">
        <f t="shared" si="367"/>
        <v>theater</v>
      </c>
      <c r="R3357" t="str">
        <f t="shared" si="368"/>
        <v>plays</v>
      </c>
      <c r="S3357" s="14">
        <f t="shared" si="369"/>
        <v>42500.261805555558</v>
      </c>
      <c r="T3357" s="12">
        <f t="shared" si="371"/>
        <v>42489.411192129628</v>
      </c>
      <c r="U3357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5"/>
        <v>101.4</v>
      </c>
      <c r="P3358" s="8">
        <f t="shared" si="366"/>
        <v>56.333333333333336</v>
      </c>
      <c r="Q3358" t="str">
        <f t="shared" si="367"/>
        <v>theater</v>
      </c>
      <c r="R3358" t="str">
        <f t="shared" si="368"/>
        <v>plays</v>
      </c>
      <c r="S3358" s="14">
        <f t="shared" si="369"/>
        <v>42566.607314814813</v>
      </c>
      <c r="T3358" s="12">
        <f t="shared" si="371"/>
        <v>42536.607314814813</v>
      </c>
      <c r="U3358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5"/>
        <v>101</v>
      </c>
      <c r="P3359" s="8">
        <f t="shared" si="366"/>
        <v>96.19047619047619</v>
      </c>
      <c r="Q3359" t="str">
        <f t="shared" si="367"/>
        <v>theater</v>
      </c>
      <c r="R3359" t="str">
        <f t="shared" si="368"/>
        <v>plays</v>
      </c>
      <c r="S3359" s="14">
        <f t="shared" si="369"/>
        <v>41852.209606481476</v>
      </c>
      <c r="T3359" s="12">
        <f t="shared" si="371"/>
        <v>41822.209606481476</v>
      </c>
      <c r="U3359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5"/>
        <v>102.99</v>
      </c>
      <c r="P3360" s="8">
        <f t="shared" si="366"/>
        <v>63.574074074074076</v>
      </c>
      <c r="Q3360" t="str">
        <f t="shared" si="367"/>
        <v>theater</v>
      </c>
      <c r="R3360" t="str">
        <f t="shared" si="368"/>
        <v>plays</v>
      </c>
      <c r="S3360" s="14">
        <f t="shared" si="369"/>
        <v>41962.144432870373</v>
      </c>
      <c r="T3360" s="12">
        <f t="shared" si="371"/>
        <v>41932.102766203701</v>
      </c>
      <c r="U3360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5"/>
        <v>106.25</v>
      </c>
      <c r="P3361" s="8">
        <f t="shared" si="366"/>
        <v>184.78260869565219</v>
      </c>
      <c r="Q3361" t="str">
        <f t="shared" si="367"/>
        <v>theater</v>
      </c>
      <c r="R3361" t="str">
        <f t="shared" si="368"/>
        <v>plays</v>
      </c>
      <c r="S3361" s="14">
        <f t="shared" si="369"/>
        <v>42790.848773148151</v>
      </c>
      <c r="T3361" s="12">
        <f t="shared" si="371"/>
        <v>42745.848773148151</v>
      </c>
      <c r="U3361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5"/>
        <v>101.37777777777778</v>
      </c>
      <c r="P3362" s="8">
        <f t="shared" si="366"/>
        <v>126.72222222222223</v>
      </c>
      <c r="Q3362" t="str">
        <f t="shared" si="367"/>
        <v>theater</v>
      </c>
      <c r="R3362" t="str">
        <f t="shared" si="368"/>
        <v>plays</v>
      </c>
      <c r="S3362" s="14">
        <f t="shared" si="369"/>
        <v>42718.457638888889</v>
      </c>
      <c r="T3362" s="12">
        <f t="shared" si="371"/>
        <v>42696.874340277776</v>
      </c>
      <c r="U3362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5"/>
        <v>113.46</v>
      </c>
      <c r="P3363" s="8">
        <f t="shared" si="366"/>
        <v>83.42647058823529</v>
      </c>
      <c r="Q3363" t="str">
        <f t="shared" si="367"/>
        <v>theater</v>
      </c>
      <c r="R3363" t="str">
        <f t="shared" si="368"/>
        <v>plays</v>
      </c>
      <c r="S3363" s="14">
        <f t="shared" si="369"/>
        <v>41883.457638888889</v>
      </c>
      <c r="T3363" s="12">
        <f t="shared" si="371"/>
        <v>41865.817013888889</v>
      </c>
      <c r="U3363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5"/>
        <v>218</v>
      </c>
      <c r="P3364" s="8">
        <f t="shared" si="366"/>
        <v>54.5</v>
      </c>
      <c r="Q3364" t="str">
        <f t="shared" si="367"/>
        <v>theater</v>
      </c>
      <c r="R3364" t="str">
        <f t="shared" si="368"/>
        <v>plays</v>
      </c>
      <c r="S3364" s="14">
        <f t="shared" si="369"/>
        <v>42069.996527777774</v>
      </c>
      <c r="T3364" s="12">
        <f t="shared" si="371"/>
        <v>42055.883298611108</v>
      </c>
      <c r="U3364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5"/>
        <v>101.41935483870968</v>
      </c>
      <c r="P3365" s="8">
        <f t="shared" si="366"/>
        <v>302.30769230769232</v>
      </c>
      <c r="Q3365" t="str">
        <f t="shared" si="367"/>
        <v>theater</v>
      </c>
      <c r="R3365" t="str">
        <f t="shared" si="368"/>
        <v>plays</v>
      </c>
      <c r="S3365" s="14">
        <f t="shared" si="369"/>
        <v>41870.458333333328</v>
      </c>
      <c r="T3365" s="12">
        <f t="shared" si="371"/>
        <v>41851.563020833331</v>
      </c>
      <c r="U3365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5"/>
        <v>105.93333333333334</v>
      </c>
      <c r="P3366" s="8">
        <f t="shared" si="366"/>
        <v>44.138888888888886</v>
      </c>
      <c r="Q3366" t="str">
        <f t="shared" si="367"/>
        <v>theater</v>
      </c>
      <c r="R3366" t="str">
        <f t="shared" si="368"/>
        <v>plays</v>
      </c>
      <c r="S3366" s="14">
        <f t="shared" si="369"/>
        <v>42444.666666666664</v>
      </c>
      <c r="T3366" s="12">
        <f t="shared" si="371"/>
        <v>42422.769085648142</v>
      </c>
      <c r="U3366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5"/>
        <v>104</v>
      </c>
      <c r="P3367" s="8">
        <f t="shared" si="366"/>
        <v>866.66666666666663</v>
      </c>
      <c r="Q3367" t="str">
        <f t="shared" si="367"/>
        <v>theater</v>
      </c>
      <c r="R3367" t="str">
        <f t="shared" si="368"/>
        <v>plays</v>
      </c>
      <c r="S3367" s="14">
        <f t="shared" si="369"/>
        <v>42350.893425925919</v>
      </c>
      <c r="T3367" s="12">
        <f t="shared" si="371"/>
        <v>42320.893425925919</v>
      </c>
      <c r="U3367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5"/>
        <v>221</v>
      </c>
      <c r="P3368" s="8">
        <f t="shared" si="366"/>
        <v>61.388888888888886</v>
      </c>
      <c r="Q3368" t="str">
        <f t="shared" si="367"/>
        <v>theater</v>
      </c>
      <c r="R3368" t="str">
        <f t="shared" si="368"/>
        <v>plays</v>
      </c>
      <c r="S3368" s="14">
        <f t="shared" si="369"/>
        <v>42136.859224537031</v>
      </c>
      <c r="T3368" s="12">
        <f t="shared" si="371"/>
        <v>42106.859224537031</v>
      </c>
      <c r="U3368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5"/>
        <v>118.66666666666667</v>
      </c>
      <c r="P3369" s="8">
        <f t="shared" si="366"/>
        <v>29.666666666666668</v>
      </c>
      <c r="Q3369" t="str">
        <f t="shared" si="367"/>
        <v>theater</v>
      </c>
      <c r="R3369" t="str">
        <f t="shared" si="368"/>
        <v>plays</v>
      </c>
      <c r="S3369" s="14">
        <f t="shared" si="369"/>
        <v>42217.725624999999</v>
      </c>
      <c r="T3369" s="12">
        <f t="shared" si="371"/>
        <v>42192.725624999999</v>
      </c>
      <c r="U3369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5"/>
        <v>104.6</v>
      </c>
      <c r="P3370" s="8">
        <f t="shared" si="366"/>
        <v>45.478260869565219</v>
      </c>
      <c r="Q3370" t="str">
        <f t="shared" si="367"/>
        <v>theater</v>
      </c>
      <c r="R3370" t="str">
        <f t="shared" si="368"/>
        <v>plays</v>
      </c>
      <c r="S3370" s="14">
        <f t="shared" si="369"/>
        <v>42004.999999999993</v>
      </c>
      <c r="T3370" s="12">
        <f t="shared" si="371"/>
        <v>41968.991423611107</v>
      </c>
      <c r="U3370">
        <f t="shared" si="370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5"/>
        <v>103.9</v>
      </c>
      <c r="P3371" s="8">
        <f t="shared" si="366"/>
        <v>96.203703703703709</v>
      </c>
      <c r="Q3371" t="str">
        <f t="shared" si="367"/>
        <v>theater</v>
      </c>
      <c r="R3371" t="str">
        <f t="shared" si="368"/>
        <v>plays</v>
      </c>
      <c r="S3371" s="14">
        <f t="shared" si="369"/>
        <v>42749.833101851851</v>
      </c>
      <c r="T3371" s="12">
        <f t="shared" si="371"/>
        <v>42689.833101851851</v>
      </c>
      <c r="U3371">
        <f t="shared" si="370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5"/>
        <v>117.73333333333333</v>
      </c>
      <c r="P3372" s="8">
        <f t="shared" si="366"/>
        <v>67.92307692307692</v>
      </c>
      <c r="Q3372" t="str">
        <f t="shared" si="367"/>
        <v>theater</v>
      </c>
      <c r="R3372" t="str">
        <f t="shared" si="368"/>
        <v>plays</v>
      </c>
      <c r="S3372" s="14">
        <f t="shared" si="369"/>
        <v>42721.124999999993</v>
      </c>
      <c r="T3372" s="12">
        <f t="shared" si="371"/>
        <v>42690.125983796293</v>
      </c>
      <c r="U3372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5"/>
        <v>138.5</v>
      </c>
      <c r="P3373" s="8">
        <f t="shared" si="366"/>
        <v>30.777777777777779</v>
      </c>
      <c r="Q3373" t="str">
        <f t="shared" si="367"/>
        <v>theater</v>
      </c>
      <c r="R3373" t="str">
        <f t="shared" si="368"/>
        <v>plays</v>
      </c>
      <c r="S3373" s="14">
        <f t="shared" si="369"/>
        <v>42340.666261574072</v>
      </c>
      <c r="T3373" s="12">
        <f t="shared" si="371"/>
        <v>42312.666261574072</v>
      </c>
      <c r="U3373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5"/>
        <v>103.5</v>
      </c>
      <c r="P3374" s="8">
        <f t="shared" si="366"/>
        <v>38.333333333333336</v>
      </c>
      <c r="Q3374" t="str">
        <f t="shared" si="367"/>
        <v>theater</v>
      </c>
      <c r="R3374" t="str">
        <f t="shared" si="368"/>
        <v>plays</v>
      </c>
      <c r="S3374" s="14">
        <f t="shared" si="369"/>
        <v>41875.999305555553</v>
      </c>
      <c r="T3374" s="12">
        <f t="shared" si="371"/>
        <v>41855.339768518512</v>
      </c>
      <c r="U3374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5"/>
        <v>100.25</v>
      </c>
      <c r="P3375" s="8">
        <f t="shared" si="366"/>
        <v>66.833333333333329</v>
      </c>
      <c r="Q3375" t="str">
        <f t="shared" si="367"/>
        <v>theater</v>
      </c>
      <c r="R3375" t="str">
        <f t="shared" si="368"/>
        <v>plays</v>
      </c>
      <c r="S3375" s="14">
        <f t="shared" si="369"/>
        <v>42203.458333333336</v>
      </c>
      <c r="T3375" s="12">
        <f t="shared" si="371"/>
        <v>42179.646296296291</v>
      </c>
      <c r="U3375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5"/>
        <v>106.57142857142857</v>
      </c>
      <c r="P3376" s="8">
        <f t="shared" si="366"/>
        <v>71.730769230769226</v>
      </c>
      <c r="Q3376" t="str">
        <f t="shared" si="367"/>
        <v>theater</v>
      </c>
      <c r="R3376" t="str">
        <f t="shared" si="368"/>
        <v>plays</v>
      </c>
      <c r="S3376" s="14">
        <f t="shared" si="369"/>
        <v>42305.523333333331</v>
      </c>
      <c r="T3376" s="12">
        <f t="shared" si="371"/>
        <v>42275.523333333331</v>
      </c>
      <c r="U3376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5"/>
        <v>100</v>
      </c>
      <c r="P3377" s="8">
        <f t="shared" si="366"/>
        <v>176.47058823529412</v>
      </c>
      <c r="Q3377" t="str">
        <f t="shared" si="367"/>
        <v>theater</v>
      </c>
      <c r="R3377" t="str">
        <f t="shared" si="368"/>
        <v>plays</v>
      </c>
      <c r="S3377" s="14">
        <f t="shared" si="369"/>
        <v>41777.402465277773</v>
      </c>
      <c r="T3377" s="12">
        <f t="shared" si="371"/>
        <v>41765.402465277773</v>
      </c>
      <c r="U3377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5"/>
        <v>100.0125</v>
      </c>
      <c r="P3378" s="8">
        <f t="shared" si="366"/>
        <v>421.10526315789474</v>
      </c>
      <c r="Q3378" t="str">
        <f t="shared" si="367"/>
        <v>theater</v>
      </c>
      <c r="R3378" t="str">
        <f t="shared" si="368"/>
        <v>plays</v>
      </c>
      <c r="S3378" s="14">
        <f t="shared" si="369"/>
        <v>42119.451319444437</v>
      </c>
      <c r="T3378" s="12">
        <f t="shared" si="371"/>
        <v>42059.492986111109</v>
      </c>
      <c r="U3378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5"/>
        <v>101.05</v>
      </c>
      <c r="P3379" s="8">
        <f t="shared" si="366"/>
        <v>104.98701298701299</v>
      </c>
      <c r="Q3379" t="str">
        <f t="shared" si="367"/>
        <v>theater</v>
      </c>
      <c r="R3379" t="str">
        <f t="shared" si="368"/>
        <v>plays</v>
      </c>
      <c r="S3379" s="14">
        <f t="shared" si="369"/>
        <v>42083.49722222222</v>
      </c>
      <c r="T3379" s="12">
        <f t="shared" si="371"/>
        <v>42053.524293981478</v>
      </c>
      <c r="U3379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5"/>
        <v>107.63636363636364</v>
      </c>
      <c r="P3380" s="8">
        <f t="shared" si="366"/>
        <v>28.19047619047619</v>
      </c>
      <c r="Q3380" t="str">
        <f t="shared" si="367"/>
        <v>theater</v>
      </c>
      <c r="R3380" t="str">
        <f t="shared" si="368"/>
        <v>plays</v>
      </c>
      <c r="S3380" s="14">
        <f t="shared" si="369"/>
        <v>41882.338888888888</v>
      </c>
      <c r="T3380" s="12">
        <f t="shared" si="371"/>
        <v>41858.147060185183</v>
      </c>
      <c r="U3380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5"/>
        <v>103.65</v>
      </c>
      <c r="P3381" s="8">
        <f t="shared" si="366"/>
        <v>54.55263157894737</v>
      </c>
      <c r="Q3381" t="str">
        <f t="shared" si="367"/>
        <v>theater</v>
      </c>
      <c r="R3381" t="str">
        <f t="shared" si="368"/>
        <v>plays</v>
      </c>
      <c r="S3381" s="14">
        <f t="shared" si="369"/>
        <v>42242.749999999993</v>
      </c>
      <c r="T3381" s="12">
        <f t="shared" si="371"/>
        <v>42225.305555555555</v>
      </c>
      <c r="U3381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5"/>
        <v>104.43333333333334</v>
      </c>
      <c r="P3382" s="8">
        <f t="shared" si="366"/>
        <v>111.89285714285714</v>
      </c>
      <c r="Q3382" t="str">
        <f t="shared" si="367"/>
        <v>theater</v>
      </c>
      <c r="R3382" t="str">
        <f t="shared" si="368"/>
        <v>plays</v>
      </c>
      <c r="S3382" s="14">
        <f t="shared" si="369"/>
        <v>41972.786782407406</v>
      </c>
      <c r="T3382" s="12">
        <f t="shared" si="371"/>
        <v>41937.745115740741</v>
      </c>
      <c r="U3382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5"/>
        <v>102.25</v>
      </c>
      <c r="P3383" s="8">
        <f t="shared" si="366"/>
        <v>85.208333333333329</v>
      </c>
      <c r="Q3383" t="str">
        <f t="shared" si="367"/>
        <v>theater</v>
      </c>
      <c r="R3383" t="str">
        <f t="shared" si="368"/>
        <v>plays</v>
      </c>
      <c r="S3383" s="14">
        <f t="shared" si="369"/>
        <v>42073.934988425921</v>
      </c>
      <c r="T3383" s="12">
        <f t="shared" si="371"/>
        <v>42043.976655092592</v>
      </c>
      <c r="U3383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5"/>
        <v>100.74285714285715</v>
      </c>
      <c r="P3384" s="8">
        <f t="shared" si="366"/>
        <v>76.652173913043484</v>
      </c>
      <c r="Q3384" t="str">
        <f t="shared" si="367"/>
        <v>theater</v>
      </c>
      <c r="R3384" t="str">
        <f t="shared" si="368"/>
        <v>plays</v>
      </c>
      <c r="S3384" s="14">
        <f t="shared" si="369"/>
        <v>42583.749305555553</v>
      </c>
      <c r="T3384" s="12">
        <f t="shared" si="371"/>
        <v>42559.222870370366</v>
      </c>
      <c r="U3384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5"/>
        <v>111.71428571428571</v>
      </c>
      <c r="P3385" s="8">
        <f t="shared" si="366"/>
        <v>65.166666666666671</v>
      </c>
      <c r="Q3385" t="str">
        <f t="shared" si="367"/>
        <v>theater</v>
      </c>
      <c r="R3385" t="str">
        <f t="shared" si="368"/>
        <v>plays</v>
      </c>
      <c r="S3385" s="14">
        <f t="shared" si="369"/>
        <v>42544.574305555558</v>
      </c>
      <c r="T3385" s="12">
        <f t="shared" si="371"/>
        <v>42524.574305555558</v>
      </c>
      <c r="U3385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5"/>
        <v>100.011</v>
      </c>
      <c r="P3386" s="8">
        <f t="shared" si="366"/>
        <v>93.760312499999998</v>
      </c>
      <c r="Q3386" t="str">
        <f t="shared" si="367"/>
        <v>theater</v>
      </c>
      <c r="R3386" t="str">
        <f t="shared" si="368"/>
        <v>plays</v>
      </c>
      <c r="S3386" s="14">
        <f t="shared" si="369"/>
        <v>42328.916666666664</v>
      </c>
      <c r="T3386" s="12">
        <f t="shared" si="371"/>
        <v>42291.879259259258</v>
      </c>
      <c r="U3386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5"/>
        <v>100</v>
      </c>
      <c r="P3387" s="8">
        <f t="shared" si="366"/>
        <v>133.33333333333334</v>
      </c>
      <c r="Q3387" t="str">
        <f t="shared" si="367"/>
        <v>theater</v>
      </c>
      <c r="R3387" t="str">
        <f t="shared" si="368"/>
        <v>plays</v>
      </c>
      <c r="S3387" s="14">
        <f t="shared" si="369"/>
        <v>41983.659166666665</v>
      </c>
      <c r="T3387" s="12">
        <f t="shared" si="371"/>
        <v>41953.659166666665</v>
      </c>
      <c r="U3387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5"/>
        <v>105</v>
      </c>
      <c r="P3388" s="8">
        <f t="shared" si="366"/>
        <v>51.219512195121951</v>
      </c>
      <c r="Q3388" t="str">
        <f t="shared" si="367"/>
        <v>theater</v>
      </c>
      <c r="R3388" t="str">
        <f t="shared" si="368"/>
        <v>plays</v>
      </c>
      <c r="S3388" s="14">
        <f t="shared" si="369"/>
        <v>41976.436412037037</v>
      </c>
      <c r="T3388" s="12">
        <f t="shared" si="371"/>
        <v>41946.436412037037</v>
      </c>
      <c r="U3388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5"/>
        <v>116.86666666666666</v>
      </c>
      <c r="P3389" s="8">
        <f t="shared" si="366"/>
        <v>100.17142857142858</v>
      </c>
      <c r="Q3389" t="str">
        <f t="shared" si="367"/>
        <v>theater</v>
      </c>
      <c r="R3389" t="str">
        <f t="shared" si="368"/>
        <v>plays</v>
      </c>
      <c r="S3389" s="14">
        <f t="shared" si="369"/>
        <v>41987.554259259261</v>
      </c>
      <c r="T3389" s="12">
        <f t="shared" si="371"/>
        <v>41947.554259259261</v>
      </c>
      <c r="U3389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5"/>
        <v>103.8</v>
      </c>
      <c r="P3390" s="8">
        <f t="shared" si="366"/>
        <v>34.6</v>
      </c>
      <c r="Q3390" t="str">
        <f t="shared" si="367"/>
        <v>theater</v>
      </c>
      <c r="R3390" t="str">
        <f t="shared" si="368"/>
        <v>plays</v>
      </c>
      <c r="S3390" s="14">
        <f t="shared" si="369"/>
        <v>42173.252789351849</v>
      </c>
      <c r="T3390" s="12">
        <f t="shared" si="371"/>
        <v>42143.252789351849</v>
      </c>
      <c r="U3390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5"/>
        <v>114.5</v>
      </c>
      <c r="P3391" s="8">
        <f t="shared" si="366"/>
        <v>184.67741935483872</v>
      </c>
      <c r="Q3391" t="str">
        <f t="shared" si="367"/>
        <v>theater</v>
      </c>
      <c r="R3391" t="str">
        <f t="shared" si="368"/>
        <v>plays</v>
      </c>
      <c r="S3391" s="14">
        <f t="shared" si="369"/>
        <v>42524.355115740742</v>
      </c>
      <c r="T3391" s="12">
        <f t="shared" si="371"/>
        <v>42494.355115740742</v>
      </c>
      <c r="U3391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5"/>
        <v>102.4</v>
      </c>
      <c r="P3392" s="8">
        <f t="shared" si="366"/>
        <v>69.818181818181813</v>
      </c>
      <c r="Q3392" t="str">
        <f t="shared" si="367"/>
        <v>theater</v>
      </c>
      <c r="R3392" t="str">
        <f t="shared" si="368"/>
        <v>plays</v>
      </c>
      <c r="S3392" s="14">
        <f t="shared" si="369"/>
        <v>41830.566493055558</v>
      </c>
      <c r="T3392" s="12">
        <f t="shared" si="371"/>
        <v>41815.566493055558</v>
      </c>
      <c r="U3392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5"/>
        <v>223</v>
      </c>
      <c r="P3393" s="8">
        <f t="shared" si="366"/>
        <v>61.944444444444443</v>
      </c>
      <c r="Q3393" t="str">
        <f t="shared" si="367"/>
        <v>theater</v>
      </c>
      <c r="R3393" t="str">
        <f t="shared" si="368"/>
        <v>plays</v>
      </c>
      <c r="S3393" s="14">
        <f t="shared" si="369"/>
        <v>41859.727777777771</v>
      </c>
      <c r="T3393" s="12">
        <f t="shared" si="371"/>
        <v>41830.337361111109</v>
      </c>
      <c r="U3393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65"/>
        <v>100</v>
      </c>
      <c r="P3394" s="8">
        <f t="shared" si="366"/>
        <v>41.666666666666664</v>
      </c>
      <c r="Q3394" t="str">
        <f t="shared" si="367"/>
        <v>theater</v>
      </c>
      <c r="R3394" t="str">
        <f t="shared" si="368"/>
        <v>plays</v>
      </c>
      <c r="S3394" s="14">
        <f t="shared" si="369"/>
        <v>42496.63721064815</v>
      </c>
      <c r="T3394" s="12">
        <f t="shared" si="371"/>
        <v>42446.63721064815</v>
      </c>
      <c r="U3394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72">E3395*100/D3395</f>
        <v>105.8</v>
      </c>
      <c r="P3395" s="8">
        <f t="shared" ref="P3395:P3458" si="373">E3395/L3395</f>
        <v>36.06818181818182</v>
      </c>
      <c r="Q3395" t="str">
        <f t="shared" ref="Q3395:Q3458" si="374">MID(N3395,1,FIND("/",N3395) - 1)</f>
        <v>theater</v>
      </c>
      <c r="R3395" t="str">
        <f t="shared" ref="R3395:R3458" si="375">MID(N3395,FIND("/",N3395)+1,LEN(N3395) -FIND("/",N3395))</f>
        <v>plays</v>
      </c>
      <c r="S3395" s="14">
        <f t="shared" ref="S3395:S3458" si="376">(I3395/86400)+25569+(-5/24)</f>
        <v>41948.823611111111</v>
      </c>
      <c r="T3395" s="12">
        <f t="shared" si="371"/>
        <v>41923.713310185187</v>
      </c>
      <c r="U3395">
        <f t="shared" ref="U3395:U3458" si="377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2"/>
        <v>142.36363636363637</v>
      </c>
      <c r="P3396" s="8">
        <f t="shared" si="373"/>
        <v>29</v>
      </c>
      <c r="Q3396" t="str">
        <f t="shared" si="374"/>
        <v>theater</v>
      </c>
      <c r="R3396" t="str">
        <f t="shared" si="375"/>
        <v>plays</v>
      </c>
      <c r="S3396" s="14">
        <f t="shared" si="376"/>
        <v>41847.387094907404</v>
      </c>
      <c r="T3396" s="12">
        <f t="shared" ref="T3396:T3459" si="378">(J3396/86400)+25569+(-5/24)</f>
        <v>41817.387094907404</v>
      </c>
      <c r="U3396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2"/>
        <v>184</v>
      </c>
      <c r="P3397" s="8">
        <f t="shared" si="373"/>
        <v>24.210526315789473</v>
      </c>
      <c r="Q3397" t="str">
        <f t="shared" si="374"/>
        <v>theater</v>
      </c>
      <c r="R3397" t="str">
        <f t="shared" si="375"/>
        <v>plays</v>
      </c>
      <c r="S3397" s="14">
        <f t="shared" si="376"/>
        <v>42154.548611111109</v>
      </c>
      <c r="T3397" s="12">
        <f t="shared" si="378"/>
        <v>42140.503981481474</v>
      </c>
      <c r="U3397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2"/>
        <v>104.33333333333333</v>
      </c>
      <c r="P3398" s="8">
        <f t="shared" si="373"/>
        <v>55.892857142857146</v>
      </c>
      <c r="Q3398" t="str">
        <f t="shared" si="374"/>
        <v>theater</v>
      </c>
      <c r="R3398" t="str">
        <f t="shared" si="375"/>
        <v>plays</v>
      </c>
      <c r="S3398" s="14">
        <f t="shared" si="376"/>
        <v>41790.957638888889</v>
      </c>
      <c r="T3398" s="12">
        <f t="shared" si="378"/>
        <v>41764.238298611112</v>
      </c>
      <c r="U3398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2"/>
        <v>112</v>
      </c>
      <c r="P3399" s="8">
        <f t="shared" si="373"/>
        <v>11.666666666666666</v>
      </c>
      <c r="Q3399" t="str">
        <f t="shared" si="374"/>
        <v>theater</v>
      </c>
      <c r="R3399" t="str">
        <f t="shared" si="375"/>
        <v>plays</v>
      </c>
      <c r="S3399" s="14">
        <f t="shared" si="376"/>
        <v>42418.708333333336</v>
      </c>
      <c r="T3399" s="12">
        <f t="shared" si="378"/>
        <v>42378.270011574066</v>
      </c>
      <c r="U3399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2"/>
        <v>111.075</v>
      </c>
      <c r="P3400" s="8">
        <f t="shared" si="373"/>
        <v>68.353846153846149</v>
      </c>
      <c r="Q3400" t="str">
        <f t="shared" si="374"/>
        <v>theater</v>
      </c>
      <c r="R3400" t="str">
        <f t="shared" si="375"/>
        <v>plays</v>
      </c>
      <c r="S3400" s="14">
        <f t="shared" si="376"/>
        <v>41964.499999999993</v>
      </c>
      <c r="T3400" s="12">
        <f t="shared" si="378"/>
        <v>41941.543703703697</v>
      </c>
      <c r="U3400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2"/>
        <v>103.75</v>
      </c>
      <c r="P3401" s="8">
        <f t="shared" si="373"/>
        <v>27.065217391304348</v>
      </c>
      <c r="Q3401" t="str">
        <f t="shared" si="374"/>
        <v>theater</v>
      </c>
      <c r="R3401" t="str">
        <f t="shared" si="375"/>
        <v>plays</v>
      </c>
      <c r="S3401" s="14">
        <f t="shared" si="376"/>
        <v>42056.712094907409</v>
      </c>
      <c r="T3401" s="12">
        <f t="shared" si="378"/>
        <v>42026.712094907409</v>
      </c>
      <c r="U3401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2"/>
        <v>100.41</v>
      </c>
      <c r="P3402" s="8">
        <f t="shared" si="373"/>
        <v>118.12941176470588</v>
      </c>
      <c r="Q3402" t="str">
        <f t="shared" si="374"/>
        <v>theater</v>
      </c>
      <c r="R3402" t="str">
        <f t="shared" si="375"/>
        <v>plays</v>
      </c>
      <c r="S3402" s="14">
        <f t="shared" si="376"/>
        <v>41879.745532407404</v>
      </c>
      <c r="T3402" s="12">
        <f t="shared" si="378"/>
        <v>41834.745532407404</v>
      </c>
      <c r="U3402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2"/>
        <v>101.86206896551724</v>
      </c>
      <c r="P3403" s="8">
        <f t="shared" si="373"/>
        <v>44.757575757575758</v>
      </c>
      <c r="Q3403" t="str">
        <f t="shared" si="374"/>
        <v>theater</v>
      </c>
      <c r="R3403" t="str">
        <f t="shared" si="375"/>
        <v>plays</v>
      </c>
      <c r="S3403" s="14">
        <f t="shared" si="376"/>
        <v>42223.5155787037</v>
      </c>
      <c r="T3403" s="12">
        <f t="shared" si="378"/>
        <v>42193.5155787037</v>
      </c>
      <c r="U3403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2"/>
        <v>109.76666666666667</v>
      </c>
      <c r="P3404" s="8">
        <f t="shared" si="373"/>
        <v>99.787878787878782</v>
      </c>
      <c r="Q3404" t="str">
        <f t="shared" si="374"/>
        <v>theater</v>
      </c>
      <c r="R3404" t="str">
        <f t="shared" si="375"/>
        <v>plays</v>
      </c>
      <c r="S3404" s="14">
        <f t="shared" si="376"/>
        <v>42319.896527777775</v>
      </c>
      <c r="T3404" s="12">
        <f t="shared" si="378"/>
        <v>42290.410219907404</v>
      </c>
      <c r="U3404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2"/>
        <v>100</v>
      </c>
      <c r="P3405" s="8">
        <f t="shared" si="373"/>
        <v>117.64705882352941</v>
      </c>
      <c r="Q3405" t="str">
        <f t="shared" si="374"/>
        <v>theater</v>
      </c>
      <c r="R3405" t="str">
        <f t="shared" si="375"/>
        <v>plays</v>
      </c>
      <c r="S3405" s="14">
        <f t="shared" si="376"/>
        <v>42180.253749999996</v>
      </c>
      <c r="T3405" s="12">
        <f t="shared" si="378"/>
        <v>42150.253749999996</v>
      </c>
      <c r="U3405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2"/>
        <v>122</v>
      </c>
      <c r="P3406" s="8">
        <f t="shared" si="373"/>
        <v>203.33333333333334</v>
      </c>
      <c r="Q3406" t="str">
        <f t="shared" si="374"/>
        <v>theater</v>
      </c>
      <c r="R3406" t="str">
        <f t="shared" si="375"/>
        <v>plays</v>
      </c>
      <c r="S3406" s="14">
        <f t="shared" si="376"/>
        <v>42172.295162037037</v>
      </c>
      <c r="T3406" s="12">
        <f t="shared" si="378"/>
        <v>42152.295162037037</v>
      </c>
      <c r="U3406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2"/>
        <v>137.57142857142858</v>
      </c>
      <c r="P3407" s="8">
        <f t="shared" si="373"/>
        <v>28.323529411764707</v>
      </c>
      <c r="Q3407" t="str">
        <f t="shared" si="374"/>
        <v>theater</v>
      </c>
      <c r="R3407" t="str">
        <f t="shared" si="375"/>
        <v>plays</v>
      </c>
      <c r="S3407" s="14">
        <f t="shared" si="376"/>
        <v>42430.790972222218</v>
      </c>
      <c r="T3407" s="12">
        <f t="shared" si="378"/>
        <v>42409.808865740742</v>
      </c>
      <c r="U3407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2"/>
        <v>100.31</v>
      </c>
      <c r="P3408" s="8">
        <f t="shared" si="373"/>
        <v>110.23076923076923</v>
      </c>
      <c r="Q3408" t="str">
        <f t="shared" si="374"/>
        <v>theater</v>
      </c>
      <c r="R3408" t="str">
        <f t="shared" si="375"/>
        <v>plays</v>
      </c>
      <c r="S3408" s="14">
        <f t="shared" si="376"/>
        <v>41836.284444444442</v>
      </c>
      <c r="T3408" s="12">
        <f t="shared" si="378"/>
        <v>41791.284444444442</v>
      </c>
      <c r="U3408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2"/>
        <v>107.1</v>
      </c>
      <c r="P3409" s="8">
        <f t="shared" si="373"/>
        <v>31.970149253731343</v>
      </c>
      <c r="Q3409" t="str">
        <f t="shared" si="374"/>
        <v>theater</v>
      </c>
      <c r="R3409" t="str">
        <f t="shared" si="375"/>
        <v>plays</v>
      </c>
      <c r="S3409" s="14">
        <f t="shared" si="376"/>
        <v>41826.21399305555</v>
      </c>
      <c r="T3409" s="12">
        <f t="shared" si="378"/>
        <v>41796.21399305555</v>
      </c>
      <c r="U3409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2"/>
        <v>211</v>
      </c>
      <c r="P3410" s="8">
        <f t="shared" si="373"/>
        <v>58.611111111111114</v>
      </c>
      <c r="Q3410" t="str">
        <f t="shared" si="374"/>
        <v>theater</v>
      </c>
      <c r="R3410" t="str">
        <f t="shared" si="375"/>
        <v>plays</v>
      </c>
      <c r="S3410" s="14">
        <f t="shared" si="376"/>
        <v>41838.78361111111</v>
      </c>
      <c r="T3410" s="12">
        <f t="shared" si="378"/>
        <v>41808.78361111111</v>
      </c>
      <c r="U3410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2"/>
        <v>123.6</v>
      </c>
      <c r="P3411" s="8">
        <f t="shared" si="373"/>
        <v>29.428571428571427</v>
      </c>
      <c r="Q3411" t="str">
        <f t="shared" si="374"/>
        <v>theater</v>
      </c>
      <c r="R3411" t="str">
        <f t="shared" si="375"/>
        <v>plays</v>
      </c>
      <c r="S3411" s="14">
        <f t="shared" si="376"/>
        <v>42582.665277777771</v>
      </c>
      <c r="T3411" s="12">
        <f t="shared" si="378"/>
        <v>42544.605995370366</v>
      </c>
      <c r="U3411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2"/>
        <v>108.5</v>
      </c>
      <c r="P3412" s="8">
        <f t="shared" si="373"/>
        <v>81.375</v>
      </c>
      <c r="Q3412" t="str">
        <f t="shared" si="374"/>
        <v>theater</v>
      </c>
      <c r="R3412" t="str">
        <f t="shared" si="375"/>
        <v>plays</v>
      </c>
      <c r="S3412" s="14">
        <f t="shared" si="376"/>
        <v>42527.083333333336</v>
      </c>
      <c r="T3412" s="12">
        <f t="shared" si="378"/>
        <v>42499.83321759259</v>
      </c>
      <c r="U3412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2"/>
        <v>103.56666666666666</v>
      </c>
      <c r="P3413" s="8">
        <f t="shared" si="373"/>
        <v>199.16666666666666</v>
      </c>
      <c r="Q3413" t="str">
        <f t="shared" si="374"/>
        <v>theater</v>
      </c>
      <c r="R3413" t="str">
        <f t="shared" si="375"/>
        <v>plays</v>
      </c>
      <c r="S3413" s="14">
        <f t="shared" si="376"/>
        <v>42284.814490740733</v>
      </c>
      <c r="T3413" s="12">
        <f t="shared" si="378"/>
        <v>42264.814490740733</v>
      </c>
      <c r="U3413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2"/>
        <v>100</v>
      </c>
      <c r="P3414" s="8">
        <f t="shared" si="373"/>
        <v>115.38461538461539</v>
      </c>
      <c r="Q3414" t="str">
        <f t="shared" si="374"/>
        <v>theater</v>
      </c>
      <c r="R3414" t="str">
        <f t="shared" si="375"/>
        <v>plays</v>
      </c>
      <c r="S3414" s="14">
        <f t="shared" si="376"/>
        <v>41909.750717592593</v>
      </c>
      <c r="T3414" s="12">
        <f t="shared" si="378"/>
        <v>41879.750717592593</v>
      </c>
      <c r="U3414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2"/>
        <v>130</v>
      </c>
      <c r="P3415" s="8">
        <f t="shared" si="373"/>
        <v>46.428571428571431</v>
      </c>
      <c r="Q3415" t="str">
        <f t="shared" si="374"/>
        <v>theater</v>
      </c>
      <c r="R3415" t="str">
        <f t="shared" si="375"/>
        <v>plays</v>
      </c>
      <c r="S3415" s="14">
        <f t="shared" si="376"/>
        <v>42062.999305555553</v>
      </c>
      <c r="T3415" s="12">
        <f t="shared" si="378"/>
        <v>42053.524745370371</v>
      </c>
      <c r="U3415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2"/>
        <v>103.5</v>
      </c>
      <c r="P3416" s="8">
        <f t="shared" si="373"/>
        <v>70.568181818181813</v>
      </c>
      <c r="Q3416" t="str">
        <f t="shared" si="374"/>
        <v>theater</v>
      </c>
      <c r="R3416" t="str">
        <f t="shared" si="375"/>
        <v>plays</v>
      </c>
      <c r="S3416" s="14">
        <f t="shared" si="376"/>
        <v>42705.124305555553</v>
      </c>
      <c r="T3416" s="12">
        <f t="shared" si="378"/>
        <v>42675.624131944445</v>
      </c>
      <c r="U3416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2"/>
        <v>100</v>
      </c>
      <c r="P3417" s="8">
        <f t="shared" si="373"/>
        <v>22.222222222222221</v>
      </c>
      <c r="Q3417" t="str">
        <f t="shared" si="374"/>
        <v>theater</v>
      </c>
      <c r="R3417" t="str">
        <f t="shared" si="375"/>
        <v>plays</v>
      </c>
      <c r="S3417" s="14">
        <f t="shared" si="376"/>
        <v>42477.770833333336</v>
      </c>
      <c r="T3417" s="12">
        <f t="shared" si="378"/>
        <v>42466.935833333329</v>
      </c>
      <c r="U3417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2"/>
        <v>119.6</v>
      </c>
      <c r="P3418" s="8">
        <f t="shared" si="373"/>
        <v>159.46666666666667</v>
      </c>
      <c r="Q3418" t="str">
        <f t="shared" si="374"/>
        <v>theater</v>
      </c>
      <c r="R3418" t="str">
        <f t="shared" si="375"/>
        <v>plays</v>
      </c>
      <c r="S3418" s="14">
        <f t="shared" si="376"/>
        <v>42117.562499999993</v>
      </c>
      <c r="T3418" s="12">
        <f t="shared" si="378"/>
        <v>42089.204224537032</v>
      </c>
      <c r="U3418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2"/>
        <v>100.00058823529412</v>
      </c>
      <c r="P3419" s="8">
        <f t="shared" si="373"/>
        <v>37.777999999999999</v>
      </c>
      <c r="Q3419" t="str">
        <f t="shared" si="374"/>
        <v>theater</v>
      </c>
      <c r="R3419" t="str">
        <f t="shared" si="375"/>
        <v>plays</v>
      </c>
      <c r="S3419" s="14">
        <f t="shared" si="376"/>
        <v>41937.821527777771</v>
      </c>
      <c r="T3419" s="12">
        <f t="shared" si="378"/>
        <v>41894.705416666664</v>
      </c>
      <c r="U3419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2"/>
        <v>100.875</v>
      </c>
      <c r="P3420" s="8">
        <f t="shared" si="373"/>
        <v>72.053571428571431</v>
      </c>
      <c r="Q3420" t="str">
        <f t="shared" si="374"/>
        <v>theater</v>
      </c>
      <c r="R3420" t="str">
        <f t="shared" si="375"/>
        <v>plays</v>
      </c>
      <c r="S3420" s="14">
        <f t="shared" si="376"/>
        <v>41782.626238425924</v>
      </c>
      <c r="T3420" s="12">
        <f t="shared" si="378"/>
        <v>41752.626238425924</v>
      </c>
      <c r="U3420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2"/>
        <v>106.54545454545455</v>
      </c>
      <c r="P3421" s="8">
        <f t="shared" si="373"/>
        <v>63.695652173913047</v>
      </c>
      <c r="Q3421" t="str">
        <f t="shared" si="374"/>
        <v>theater</v>
      </c>
      <c r="R3421" t="str">
        <f t="shared" si="375"/>
        <v>plays</v>
      </c>
      <c r="S3421" s="14">
        <f t="shared" si="376"/>
        <v>42466.687499999993</v>
      </c>
      <c r="T3421" s="12">
        <f t="shared" si="378"/>
        <v>42448.613252314812</v>
      </c>
      <c r="U3421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2"/>
        <v>138</v>
      </c>
      <c r="P3422" s="8">
        <f t="shared" si="373"/>
        <v>28.411764705882351</v>
      </c>
      <c r="Q3422" t="str">
        <f t="shared" si="374"/>
        <v>theater</v>
      </c>
      <c r="R3422" t="str">
        <f t="shared" si="375"/>
        <v>plays</v>
      </c>
      <c r="S3422" s="14">
        <f t="shared" si="376"/>
        <v>42413.791666666664</v>
      </c>
      <c r="T3422" s="12">
        <f t="shared" si="378"/>
        <v>42404.881967592592</v>
      </c>
      <c r="U3422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2"/>
        <v>101.15</v>
      </c>
      <c r="P3423" s="8">
        <f t="shared" si="373"/>
        <v>103.21428571428571</v>
      </c>
      <c r="Q3423" t="str">
        <f t="shared" si="374"/>
        <v>theater</v>
      </c>
      <c r="R3423" t="str">
        <f t="shared" si="375"/>
        <v>plays</v>
      </c>
      <c r="S3423" s="14">
        <f t="shared" si="376"/>
        <v>42067.582905092589</v>
      </c>
      <c r="T3423" s="12">
        <f t="shared" si="378"/>
        <v>42037.582905092589</v>
      </c>
      <c r="U3423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2"/>
        <v>109.1</v>
      </c>
      <c r="P3424" s="8">
        <f t="shared" si="373"/>
        <v>71.152173913043484</v>
      </c>
      <c r="Q3424" t="str">
        <f t="shared" si="374"/>
        <v>theater</v>
      </c>
      <c r="R3424" t="str">
        <f t="shared" si="375"/>
        <v>plays</v>
      </c>
      <c r="S3424" s="14">
        <f t="shared" si="376"/>
        <v>42351.791666666664</v>
      </c>
      <c r="T3424" s="12">
        <f t="shared" si="378"/>
        <v>42323.353888888887</v>
      </c>
      <c r="U3424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2"/>
        <v>140</v>
      </c>
      <c r="P3425" s="8">
        <f t="shared" si="373"/>
        <v>35</v>
      </c>
      <c r="Q3425" t="str">
        <f t="shared" si="374"/>
        <v>theater</v>
      </c>
      <c r="R3425" t="str">
        <f t="shared" si="375"/>
        <v>plays</v>
      </c>
      <c r="S3425" s="14">
        <f t="shared" si="376"/>
        <v>42118.703020833331</v>
      </c>
      <c r="T3425" s="12">
        <f t="shared" si="378"/>
        <v>42088.703020833331</v>
      </c>
      <c r="U3425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2"/>
        <v>103.58333333333333</v>
      </c>
      <c r="P3426" s="8">
        <f t="shared" si="373"/>
        <v>81.776315789473685</v>
      </c>
      <c r="Q3426" t="str">
        <f t="shared" si="374"/>
        <v>theater</v>
      </c>
      <c r="R3426" t="str">
        <f t="shared" si="375"/>
        <v>plays</v>
      </c>
      <c r="S3426" s="14">
        <f t="shared" si="376"/>
        <v>42040.082638888889</v>
      </c>
      <c r="T3426" s="12">
        <f t="shared" si="378"/>
        <v>42018.468564814808</v>
      </c>
      <c r="U3426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2"/>
        <v>102.97033333333333</v>
      </c>
      <c r="P3427" s="8">
        <f t="shared" si="373"/>
        <v>297.02980769230766</v>
      </c>
      <c r="Q3427" t="str">
        <f t="shared" si="374"/>
        <v>theater</v>
      </c>
      <c r="R3427" t="str">
        <f t="shared" si="375"/>
        <v>plays</v>
      </c>
      <c r="S3427" s="14">
        <f t="shared" si="376"/>
        <v>41916.40898148148</v>
      </c>
      <c r="T3427" s="12">
        <f t="shared" si="378"/>
        <v>41884.40898148148</v>
      </c>
      <c r="U3427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2"/>
        <v>108.13333333333334</v>
      </c>
      <c r="P3428" s="8">
        <f t="shared" si="373"/>
        <v>46.609195402298852</v>
      </c>
      <c r="Q3428" t="str">
        <f t="shared" si="374"/>
        <v>theater</v>
      </c>
      <c r="R3428" t="str">
        <f t="shared" si="375"/>
        <v>plays</v>
      </c>
      <c r="S3428" s="14">
        <f t="shared" si="376"/>
        <v>41902.875</v>
      </c>
      <c r="T3428" s="12">
        <f t="shared" si="378"/>
        <v>41883.848414351851</v>
      </c>
      <c r="U3428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2"/>
        <v>100</v>
      </c>
      <c r="P3429" s="8">
        <f t="shared" si="373"/>
        <v>51.724137931034484</v>
      </c>
      <c r="Q3429" t="str">
        <f t="shared" si="374"/>
        <v>theater</v>
      </c>
      <c r="R3429" t="str">
        <f t="shared" si="375"/>
        <v>plays</v>
      </c>
      <c r="S3429" s="14">
        <f t="shared" si="376"/>
        <v>41822.436944444438</v>
      </c>
      <c r="T3429" s="12">
        <f t="shared" si="378"/>
        <v>41792.436944444438</v>
      </c>
      <c r="U3429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2"/>
        <v>102.75</v>
      </c>
      <c r="P3430" s="8">
        <f t="shared" si="373"/>
        <v>40.294117647058826</v>
      </c>
      <c r="Q3430" t="str">
        <f t="shared" si="374"/>
        <v>theater</v>
      </c>
      <c r="R3430" t="str">
        <f t="shared" si="375"/>
        <v>plays</v>
      </c>
      <c r="S3430" s="14">
        <f t="shared" si="376"/>
        <v>42063.499999999993</v>
      </c>
      <c r="T3430" s="12">
        <f t="shared" si="378"/>
        <v>42038.512118055551</v>
      </c>
      <c r="U3430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2"/>
        <v>130</v>
      </c>
      <c r="P3431" s="8">
        <f t="shared" si="373"/>
        <v>16.25</v>
      </c>
      <c r="Q3431" t="str">
        <f t="shared" si="374"/>
        <v>theater</v>
      </c>
      <c r="R3431" t="str">
        <f t="shared" si="375"/>
        <v>plays</v>
      </c>
      <c r="S3431" s="14">
        <f t="shared" si="376"/>
        <v>42675.813206018516</v>
      </c>
      <c r="T3431" s="12">
        <f t="shared" si="378"/>
        <v>42661.813206018516</v>
      </c>
      <c r="U3431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2"/>
        <v>108.54949999999998</v>
      </c>
      <c r="P3432" s="8">
        <f t="shared" si="373"/>
        <v>30.152638888888887</v>
      </c>
      <c r="Q3432" t="str">
        <f t="shared" si="374"/>
        <v>theater</v>
      </c>
      <c r="R3432" t="str">
        <f t="shared" si="375"/>
        <v>plays</v>
      </c>
      <c r="S3432" s="14">
        <f t="shared" si="376"/>
        <v>41850.737280092588</v>
      </c>
      <c r="T3432" s="12">
        <f t="shared" si="378"/>
        <v>41820.737280092588</v>
      </c>
      <c r="U3432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2"/>
        <v>100</v>
      </c>
      <c r="P3433" s="8">
        <f t="shared" si="373"/>
        <v>95.238095238095241</v>
      </c>
      <c r="Q3433" t="str">
        <f t="shared" si="374"/>
        <v>theater</v>
      </c>
      <c r="R3433" t="str">
        <f t="shared" si="375"/>
        <v>plays</v>
      </c>
      <c r="S3433" s="14">
        <f t="shared" si="376"/>
        <v>41869.522604166668</v>
      </c>
      <c r="T3433" s="12">
        <f t="shared" si="378"/>
        <v>41839.522604166668</v>
      </c>
      <c r="U3433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2"/>
        <v>109.65</v>
      </c>
      <c r="P3434" s="8">
        <f t="shared" si="373"/>
        <v>52.214285714285715</v>
      </c>
      <c r="Q3434" t="str">
        <f t="shared" si="374"/>
        <v>theater</v>
      </c>
      <c r="R3434" t="str">
        <f t="shared" si="375"/>
        <v>plays</v>
      </c>
      <c r="S3434" s="14">
        <f t="shared" si="376"/>
        <v>42405.708333333336</v>
      </c>
      <c r="T3434" s="12">
        <f t="shared" si="378"/>
        <v>42380.372847222221</v>
      </c>
      <c r="U3434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2"/>
        <v>100.26315789473684</v>
      </c>
      <c r="P3435" s="8">
        <f t="shared" si="373"/>
        <v>134.1549295774648</v>
      </c>
      <c r="Q3435" t="str">
        <f t="shared" si="374"/>
        <v>theater</v>
      </c>
      <c r="R3435" t="str">
        <f t="shared" si="375"/>
        <v>plays</v>
      </c>
      <c r="S3435" s="14">
        <f t="shared" si="376"/>
        <v>41806.916666666664</v>
      </c>
      <c r="T3435" s="12">
        <f t="shared" si="378"/>
        <v>41775.854803240734</v>
      </c>
      <c r="U3435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2"/>
        <v>105.55</v>
      </c>
      <c r="P3436" s="8">
        <f t="shared" si="373"/>
        <v>62.827380952380949</v>
      </c>
      <c r="Q3436" t="str">
        <f t="shared" si="374"/>
        <v>theater</v>
      </c>
      <c r="R3436" t="str">
        <f t="shared" si="375"/>
        <v>plays</v>
      </c>
      <c r="S3436" s="14">
        <f t="shared" si="376"/>
        <v>41830.172094907401</v>
      </c>
      <c r="T3436" s="12">
        <f t="shared" si="378"/>
        <v>41800.172094907401</v>
      </c>
      <c r="U3436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2"/>
        <v>112</v>
      </c>
      <c r="P3437" s="8">
        <f t="shared" si="373"/>
        <v>58.94736842105263</v>
      </c>
      <c r="Q3437" t="str">
        <f t="shared" si="374"/>
        <v>theater</v>
      </c>
      <c r="R3437" t="str">
        <f t="shared" si="375"/>
        <v>plays</v>
      </c>
      <c r="S3437" s="14">
        <f t="shared" si="376"/>
        <v>42588.916666666664</v>
      </c>
      <c r="T3437" s="12">
        <f t="shared" si="378"/>
        <v>42572.408483796295</v>
      </c>
      <c r="U3437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2"/>
        <v>105.9</v>
      </c>
      <c r="P3438" s="8">
        <f t="shared" si="373"/>
        <v>143.1081081081081</v>
      </c>
      <c r="Q3438" t="str">
        <f t="shared" si="374"/>
        <v>theater</v>
      </c>
      <c r="R3438" t="str">
        <f t="shared" si="375"/>
        <v>plays</v>
      </c>
      <c r="S3438" s="14">
        <f t="shared" si="376"/>
        <v>41872.477777777771</v>
      </c>
      <c r="T3438" s="12">
        <f t="shared" si="378"/>
        <v>41851.333252314813</v>
      </c>
      <c r="U3438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2"/>
        <v>101</v>
      </c>
      <c r="P3439" s="8">
        <f t="shared" si="373"/>
        <v>84.166666666666671</v>
      </c>
      <c r="Q3439" t="str">
        <f t="shared" si="374"/>
        <v>theater</v>
      </c>
      <c r="R3439" t="str">
        <f t="shared" si="375"/>
        <v>plays</v>
      </c>
      <c r="S3439" s="14">
        <f t="shared" si="376"/>
        <v>42235.502546296295</v>
      </c>
      <c r="T3439" s="12">
        <f t="shared" si="378"/>
        <v>42205.502546296295</v>
      </c>
      <c r="U3439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2"/>
        <v>104.2</v>
      </c>
      <c r="P3440" s="8">
        <f t="shared" si="373"/>
        <v>186.07142857142858</v>
      </c>
      <c r="Q3440" t="str">
        <f t="shared" si="374"/>
        <v>theater</v>
      </c>
      <c r="R3440" t="str">
        <f t="shared" si="375"/>
        <v>plays</v>
      </c>
      <c r="S3440" s="14">
        <f t="shared" si="376"/>
        <v>42126.666666666664</v>
      </c>
      <c r="T3440" s="12">
        <f t="shared" si="378"/>
        <v>42100.719525462962</v>
      </c>
      <c r="U3440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2"/>
        <v>134.67833333333334</v>
      </c>
      <c r="P3441" s="8">
        <f t="shared" si="373"/>
        <v>89.785555555555561</v>
      </c>
      <c r="Q3441" t="str">
        <f t="shared" si="374"/>
        <v>theater</v>
      </c>
      <c r="R3441" t="str">
        <f t="shared" si="375"/>
        <v>plays</v>
      </c>
      <c r="S3441" s="14">
        <f t="shared" si="376"/>
        <v>42387.999305555553</v>
      </c>
      <c r="T3441" s="12">
        <f t="shared" si="378"/>
        <v>42374.702893518515</v>
      </c>
      <c r="U3441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2"/>
        <v>105.2184</v>
      </c>
      <c r="P3442" s="8">
        <f t="shared" si="373"/>
        <v>64.157560975609755</v>
      </c>
      <c r="Q3442" t="str">
        <f t="shared" si="374"/>
        <v>theater</v>
      </c>
      <c r="R3442" t="str">
        <f t="shared" si="375"/>
        <v>plays</v>
      </c>
      <c r="S3442" s="14">
        <f t="shared" si="376"/>
        <v>41831.46875</v>
      </c>
      <c r="T3442" s="12">
        <f t="shared" si="378"/>
        <v>41808.914675925924</v>
      </c>
      <c r="U3442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2"/>
        <v>102.6</v>
      </c>
      <c r="P3443" s="8">
        <f t="shared" si="373"/>
        <v>59.651162790697676</v>
      </c>
      <c r="Q3443" t="str">
        <f t="shared" si="374"/>
        <v>theater</v>
      </c>
      <c r="R3443" t="str">
        <f t="shared" si="375"/>
        <v>plays</v>
      </c>
      <c r="S3443" s="14">
        <f t="shared" si="376"/>
        <v>42321.636805555558</v>
      </c>
      <c r="T3443" s="12">
        <f t="shared" si="378"/>
        <v>42294.221307870372</v>
      </c>
      <c r="U3443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2"/>
        <v>100</v>
      </c>
      <c r="P3444" s="8">
        <f t="shared" si="373"/>
        <v>31.25</v>
      </c>
      <c r="Q3444" t="str">
        <f t="shared" si="374"/>
        <v>theater</v>
      </c>
      <c r="R3444" t="str">
        <f t="shared" si="375"/>
        <v>plays</v>
      </c>
      <c r="S3444" s="14">
        <f t="shared" si="376"/>
        <v>42154.632777777777</v>
      </c>
      <c r="T3444" s="12">
        <f t="shared" si="378"/>
        <v>42124.632777777777</v>
      </c>
      <c r="U3444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2"/>
        <v>185.5</v>
      </c>
      <c r="P3445" s="8">
        <f t="shared" si="373"/>
        <v>41.222222222222221</v>
      </c>
      <c r="Q3445" t="str">
        <f t="shared" si="374"/>
        <v>theater</v>
      </c>
      <c r="R3445" t="str">
        <f t="shared" si="375"/>
        <v>plays</v>
      </c>
      <c r="S3445" s="14">
        <f t="shared" si="376"/>
        <v>41891.316504629627</v>
      </c>
      <c r="T3445" s="12">
        <f t="shared" si="378"/>
        <v>41861.316504629627</v>
      </c>
      <c r="U3445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2"/>
        <v>289</v>
      </c>
      <c r="P3446" s="8">
        <f t="shared" si="373"/>
        <v>43.35</v>
      </c>
      <c r="Q3446" t="str">
        <f t="shared" si="374"/>
        <v>theater</v>
      </c>
      <c r="R3446" t="str">
        <f t="shared" si="375"/>
        <v>plays</v>
      </c>
      <c r="S3446" s="14">
        <f t="shared" si="376"/>
        <v>42529.374305555553</v>
      </c>
      <c r="T3446" s="12">
        <f t="shared" si="378"/>
        <v>42521.08317129629</v>
      </c>
      <c r="U3446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2"/>
        <v>100</v>
      </c>
      <c r="P3447" s="8">
        <f t="shared" si="373"/>
        <v>64.516129032258064</v>
      </c>
      <c r="Q3447" t="str">
        <f t="shared" si="374"/>
        <v>theater</v>
      </c>
      <c r="R3447" t="str">
        <f t="shared" si="375"/>
        <v>plays</v>
      </c>
      <c r="S3447" s="14">
        <f t="shared" si="376"/>
        <v>42300.322175925925</v>
      </c>
      <c r="T3447" s="12">
        <f t="shared" si="378"/>
        <v>42272.322175925925</v>
      </c>
      <c r="U3447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2"/>
        <v>108.2</v>
      </c>
      <c r="P3448" s="8">
        <f t="shared" si="373"/>
        <v>43.28</v>
      </c>
      <c r="Q3448" t="str">
        <f t="shared" si="374"/>
        <v>theater</v>
      </c>
      <c r="R3448" t="str">
        <f t="shared" si="375"/>
        <v>plays</v>
      </c>
      <c r="S3448" s="14">
        <f t="shared" si="376"/>
        <v>42040.305555555555</v>
      </c>
      <c r="T3448" s="12">
        <f t="shared" si="378"/>
        <v>42016.624131944445</v>
      </c>
      <c r="U3448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2"/>
        <v>107.8</v>
      </c>
      <c r="P3449" s="8">
        <f t="shared" si="373"/>
        <v>77</v>
      </c>
      <c r="Q3449" t="str">
        <f t="shared" si="374"/>
        <v>theater</v>
      </c>
      <c r="R3449" t="str">
        <f t="shared" si="375"/>
        <v>plays</v>
      </c>
      <c r="S3449" s="14">
        <f t="shared" si="376"/>
        <v>42447.639027777775</v>
      </c>
      <c r="T3449" s="12">
        <f t="shared" si="378"/>
        <v>42402.680694444447</v>
      </c>
      <c r="U3449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2"/>
        <v>109.76190476190476</v>
      </c>
      <c r="P3450" s="8">
        <f t="shared" si="373"/>
        <v>51.222222222222221</v>
      </c>
      <c r="Q3450" t="str">
        <f t="shared" si="374"/>
        <v>theater</v>
      </c>
      <c r="R3450" t="str">
        <f t="shared" si="375"/>
        <v>plays</v>
      </c>
      <c r="S3450" s="14">
        <f t="shared" si="376"/>
        <v>41989.910752314812</v>
      </c>
      <c r="T3450" s="12">
        <f t="shared" si="378"/>
        <v>41959.910752314812</v>
      </c>
      <c r="U3450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2"/>
        <v>170.625</v>
      </c>
      <c r="P3451" s="8">
        <f t="shared" si="373"/>
        <v>68.25</v>
      </c>
      <c r="Q3451" t="str">
        <f t="shared" si="374"/>
        <v>theater</v>
      </c>
      <c r="R3451" t="str">
        <f t="shared" si="375"/>
        <v>plays</v>
      </c>
      <c r="S3451" s="14">
        <f t="shared" si="376"/>
        <v>42559.958333333336</v>
      </c>
      <c r="T3451" s="12">
        <f t="shared" si="378"/>
        <v>42531.844189814808</v>
      </c>
      <c r="U3451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2"/>
        <v>152</v>
      </c>
      <c r="P3452" s="8">
        <f t="shared" si="373"/>
        <v>19.487179487179485</v>
      </c>
      <c r="Q3452" t="str">
        <f t="shared" si="374"/>
        <v>theater</v>
      </c>
      <c r="R3452" t="str">
        <f t="shared" si="375"/>
        <v>plays</v>
      </c>
      <c r="S3452" s="14">
        <f t="shared" si="376"/>
        <v>42096.454525462956</v>
      </c>
      <c r="T3452" s="12">
        <f t="shared" si="378"/>
        <v>42036.496192129627</v>
      </c>
      <c r="U3452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2"/>
        <v>101.23076923076923</v>
      </c>
      <c r="P3453" s="8">
        <f t="shared" si="373"/>
        <v>41.125</v>
      </c>
      <c r="Q3453" t="str">
        <f t="shared" si="374"/>
        <v>theater</v>
      </c>
      <c r="R3453" t="str">
        <f t="shared" si="375"/>
        <v>plays</v>
      </c>
      <c r="S3453" s="14">
        <f t="shared" si="376"/>
        <v>42115.515358796292</v>
      </c>
      <c r="T3453" s="12">
        <f t="shared" si="378"/>
        <v>42088.515358796292</v>
      </c>
      <c r="U3453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2"/>
        <v>153.19999999999999</v>
      </c>
      <c r="P3454" s="8">
        <f t="shared" si="373"/>
        <v>41.405405405405403</v>
      </c>
      <c r="Q3454" t="str">
        <f t="shared" si="374"/>
        <v>theater</v>
      </c>
      <c r="R3454" t="str">
        <f t="shared" si="375"/>
        <v>plays</v>
      </c>
      <c r="S3454" s="14">
        <f t="shared" si="376"/>
        <v>41842.957638888889</v>
      </c>
      <c r="T3454" s="12">
        <f t="shared" si="378"/>
        <v>41820.430856481478</v>
      </c>
      <c r="U3454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2"/>
        <v>128.33333333333334</v>
      </c>
      <c r="P3455" s="8">
        <f t="shared" si="373"/>
        <v>27.5</v>
      </c>
      <c r="Q3455" t="str">
        <f t="shared" si="374"/>
        <v>theater</v>
      </c>
      <c r="R3455" t="str">
        <f t="shared" si="375"/>
        <v>plays</v>
      </c>
      <c r="S3455" s="14">
        <f t="shared" si="376"/>
        <v>42595.770324074074</v>
      </c>
      <c r="T3455" s="12">
        <f t="shared" si="378"/>
        <v>42535.770324074074</v>
      </c>
      <c r="U3455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2"/>
        <v>100.71428571428571</v>
      </c>
      <c r="P3456" s="8">
        <f t="shared" si="373"/>
        <v>33.571428571428569</v>
      </c>
      <c r="Q3456" t="str">
        <f t="shared" si="374"/>
        <v>theater</v>
      </c>
      <c r="R3456" t="str">
        <f t="shared" si="375"/>
        <v>plays</v>
      </c>
      <c r="S3456" s="14">
        <f t="shared" si="376"/>
        <v>41851.490266203698</v>
      </c>
      <c r="T3456" s="12">
        <f t="shared" si="378"/>
        <v>41821.490266203698</v>
      </c>
      <c r="U3456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2"/>
        <v>100.65</v>
      </c>
      <c r="P3457" s="8">
        <f t="shared" si="373"/>
        <v>145.86956521739131</v>
      </c>
      <c r="Q3457" t="str">
        <f t="shared" si="374"/>
        <v>theater</v>
      </c>
      <c r="R3457" t="str">
        <f t="shared" si="375"/>
        <v>plays</v>
      </c>
      <c r="S3457" s="14">
        <f t="shared" si="376"/>
        <v>42656.541979166665</v>
      </c>
      <c r="T3457" s="12">
        <f t="shared" si="378"/>
        <v>42626.541979166665</v>
      </c>
      <c r="U3457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72"/>
        <v>191.3</v>
      </c>
      <c r="P3458" s="8">
        <f t="shared" si="373"/>
        <v>358.6875</v>
      </c>
      <c r="Q3458" t="str">
        <f t="shared" si="374"/>
        <v>theater</v>
      </c>
      <c r="R3458" t="str">
        <f t="shared" si="375"/>
        <v>plays</v>
      </c>
      <c r="S3458" s="14">
        <f t="shared" si="376"/>
        <v>41852.082638888889</v>
      </c>
      <c r="T3458" s="12">
        <f t="shared" si="378"/>
        <v>41820.997303240736</v>
      </c>
      <c r="U3458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79">E3459*100/D3459</f>
        <v>140.19999999999999</v>
      </c>
      <c r="P3459" s="8">
        <f t="shared" ref="P3459:P3522" si="380">E3459/L3459</f>
        <v>50.981818181818184</v>
      </c>
      <c r="Q3459" t="str">
        <f t="shared" ref="Q3459:Q3522" si="381">MID(N3459,1,FIND("/",N3459) - 1)</f>
        <v>theater</v>
      </c>
      <c r="R3459" t="str">
        <f t="shared" ref="R3459:R3522" si="382">MID(N3459,FIND("/",N3459)+1,LEN(N3459) -FIND("/",N3459))</f>
        <v>plays</v>
      </c>
      <c r="S3459" s="14">
        <f t="shared" ref="S3459:S3522" si="383">(I3459/86400)+25569+(-5/24)</f>
        <v>42047.040972222218</v>
      </c>
      <c r="T3459" s="12">
        <f t="shared" si="378"/>
        <v>42016.498344907406</v>
      </c>
      <c r="U3459">
        <f t="shared" ref="U3459:U3522" si="38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9"/>
        <v>124.33537832310839</v>
      </c>
      <c r="P3460" s="8">
        <f t="shared" si="380"/>
        <v>45.037037037037038</v>
      </c>
      <c r="Q3460" t="str">
        <f t="shared" si="381"/>
        <v>theater</v>
      </c>
      <c r="R3460" t="str">
        <f t="shared" si="382"/>
        <v>plays</v>
      </c>
      <c r="S3460" s="14">
        <f t="shared" si="383"/>
        <v>42037.977083333331</v>
      </c>
      <c r="T3460" s="12">
        <f t="shared" ref="T3460:T3523" si="385">(J3460/86400)+25569+(-5/24)</f>
        <v>42010.994247685179</v>
      </c>
      <c r="U3460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9"/>
        <v>126.2</v>
      </c>
      <c r="P3461" s="8">
        <f t="shared" si="380"/>
        <v>17.527777777777779</v>
      </c>
      <c r="Q3461" t="str">
        <f t="shared" si="381"/>
        <v>theater</v>
      </c>
      <c r="R3461" t="str">
        <f t="shared" si="382"/>
        <v>plays</v>
      </c>
      <c r="S3461" s="14">
        <f t="shared" si="383"/>
        <v>42510.271527777775</v>
      </c>
      <c r="T3461" s="12">
        <f t="shared" si="385"/>
        <v>42480.271527777775</v>
      </c>
      <c r="U3461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9"/>
        <v>190</v>
      </c>
      <c r="P3462" s="8">
        <f t="shared" si="380"/>
        <v>50</v>
      </c>
      <c r="Q3462" t="str">
        <f t="shared" si="381"/>
        <v>theater</v>
      </c>
      <c r="R3462" t="str">
        <f t="shared" si="382"/>
        <v>plays</v>
      </c>
      <c r="S3462" s="14">
        <f t="shared" si="383"/>
        <v>41866.318888888891</v>
      </c>
      <c r="T3462" s="12">
        <f t="shared" si="385"/>
        <v>41852.318888888891</v>
      </c>
      <c r="U3462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9"/>
        <v>139</v>
      </c>
      <c r="P3463" s="8">
        <f t="shared" si="380"/>
        <v>57.916666666666664</v>
      </c>
      <c r="Q3463" t="str">
        <f t="shared" si="381"/>
        <v>theater</v>
      </c>
      <c r="R3463" t="str">
        <f t="shared" si="382"/>
        <v>plays</v>
      </c>
      <c r="S3463" s="14">
        <f t="shared" si="383"/>
        <v>42671.916666666664</v>
      </c>
      <c r="T3463" s="12">
        <f t="shared" si="385"/>
        <v>42643.424525462957</v>
      </c>
      <c r="U3463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9"/>
        <v>202</v>
      </c>
      <c r="P3464" s="8">
        <f t="shared" si="380"/>
        <v>29.705882352941178</v>
      </c>
      <c r="Q3464" t="str">
        <f t="shared" si="381"/>
        <v>theater</v>
      </c>
      <c r="R3464" t="str">
        <f t="shared" si="382"/>
        <v>plays</v>
      </c>
      <c r="S3464" s="14">
        <f t="shared" si="383"/>
        <v>42195.541666666664</v>
      </c>
      <c r="T3464" s="12">
        <f t="shared" si="385"/>
        <v>42179.690138888887</v>
      </c>
      <c r="U3464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9"/>
        <v>103.38</v>
      </c>
      <c r="P3465" s="8">
        <f t="shared" si="380"/>
        <v>90.684210526315795</v>
      </c>
      <c r="Q3465" t="str">
        <f t="shared" si="381"/>
        <v>theater</v>
      </c>
      <c r="R3465" t="str">
        <f t="shared" si="382"/>
        <v>plays</v>
      </c>
      <c r="S3465" s="14">
        <f t="shared" si="383"/>
        <v>42653.957638888889</v>
      </c>
      <c r="T3465" s="12">
        <f t="shared" si="385"/>
        <v>42612.710474537038</v>
      </c>
      <c r="U3465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9"/>
        <v>102.3236</v>
      </c>
      <c r="P3466" s="8">
        <f t="shared" si="380"/>
        <v>55.012688172043013</v>
      </c>
      <c r="Q3466" t="str">
        <f t="shared" si="381"/>
        <v>theater</v>
      </c>
      <c r="R3466" t="str">
        <f t="shared" si="382"/>
        <v>plays</v>
      </c>
      <c r="S3466" s="14">
        <f t="shared" si="383"/>
        <v>42604.921724537031</v>
      </c>
      <c r="T3466" s="12">
        <f t="shared" si="385"/>
        <v>42574.921724537031</v>
      </c>
      <c r="U3466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9"/>
        <v>103</v>
      </c>
      <c r="P3467" s="8">
        <f t="shared" si="380"/>
        <v>57.222222222222221</v>
      </c>
      <c r="Q3467" t="str">
        <f t="shared" si="381"/>
        <v>theater</v>
      </c>
      <c r="R3467" t="str">
        <f t="shared" si="382"/>
        <v>plays</v>
      </c>
      <c r="S3467" s="14">
        <f t="shared" si="383"/>
        <v>42225.458333333336</v>
      </c>
      <c r="T3467" s="12">
        <f t="shared" si="385"/>
        <v>42200.417499999996</v>
      </c>
      <c r="U3467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9"/>
        <v>127.14285714285714</v>
      </c>
      <c r="P3468" s="8">
        <f t="shared" si="380"/>
        <v>72.950819672131146</v>
      </c>
      <c r="Q3468" t="str">
        <f t="shared" si="381"/>
        <v>theater</v>
      </c>
      <c r="R3468" t="str">
        <f t="shared" si="382"/>
        <v>plays</v>
      </c>
      <c r="S3468" s="14">
        <f t="shared" si="383"/>
        <v>42479.769097222219</v>
      </c>
      <c r="T3468" s="12">
        <f t="shared" si="385"/>
        <v>42419.810763888883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9"/>
        <v>101</v>
      </c>
      <c r="P3469" s="8">
        <f t="shared" si="380"/>
        <v>64.468085106382972</v>
      </c>
      <c r="Q3469" t="str">
        <f t="shared" si="381"/>
        <v>theater</v>
      </c>
      <c r="R3469" t="str">
        <f t="shared" si="382"/>
        <v>plays</v>
      </c>
      <c r="S3469" s="14">
        <f t="shared" si="383"/>
        <v>42083.421666666669</v>
      </c>
      <c r="T3469" s="12">
        <f t="shared" si="385"/>
        <v>42053.463333333326</v>
      </c>
      <c r="U3469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9"/>
        <v>121.78</v>
      </c>
      <c r="P3470" s="8">
        <f t="shared" si="380"/>
        <v>716.35294117647061</v>
      </c>
      <c r="Q3470" t="str">
        <f t="shared" si="381"/>
        <v>theater</v>
      </c>
      <c r="R3470" t="str">
        <f t="shared" si="382"/>
        <v>plays</v>
      </c>
      <c r="S3470" s="14">
        <f t="shared" si="383"/>
        <v>42633.916666666664</v>
      </c>
      <c r="T3470" s="12">
        <f t="shared" si="385"/>
        <v>42605.55704861111</v>
      </c>
      <c r="U3470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9"/>
        <v>113.39285714285714</v>
      </c>
      <c r="P3471" s="8">
        <f t="shared" si="380"/>
        <v>50.396825396825399</v>
      </c>
      <c r="Q3471" t="str">
        <f t="shared" si="381"/>
        <v>theater</v>
      </c>
      <c r="R3471" t="str">
        <f t="shared" si="382"/>
        <v>plays</v>
      </c>
      <c r="S3471" s="14">
        <f t="shared" si="383"/>
        <v>42488.433391203704</v>
      </c>
      <c r="T3471" s="12">
        <f t="shared" si="385"/>
        <v>42458.433391203704</v>
      </c>
      <c r="U3471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9"/>
        <v>150</v>
      </c>
      <c r="P3472" s="8">
        <f t="shared" si="380"/>
        <v>41.666666666666664</v>
      </c>
      <c r="Q3472" t="str">
        <f t="shared" si="381"/>
        <v>theater</v>
      </c>
      <c r="R3472" t="str">
        <f t="shared" si="382"/>
        <v>plays</v>
      </c>
      <c r="S3472" s="14">
        <f t="shared" si="383"/>
        <v>42566.693055555552</v>
      </c>
      <c r="T3472" s="12">
        <f t="shared" si="385"/>
        <v>42528.813680555548</v>
      </c>
      <c r="U3472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9"/>
        <v>214.6</v>
      </c>
      <c r="P3473" s="8">
        <f t="shared" si="380"/>
        <v>35.766666666666666</v>
      </c>
      <c r="Q3473" t="str">
        <f t="shared" si="381"/>
        <v>theater</v>
      </c>
      <c r="R3473" t="str">
        <f t="shared" si="382"/>
        <v>plays</v>
      </c>
      <c r="S3473" s="14">
        <f t="shared" si="383"/>
        <v>41882.625</v>
      </c>
      <c r="T3473" s="12">
        <f t="shared" si="385"/>
        <v>41841.61215277778</v>
      </c>
      <c r="U3473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9"/>
        <v>102.05</v>
      </c>
      <c r="P3474" s="8">
        <f t="shared" si="380"/>
        <v>88.739130434782609</v>
      </c>
      <c r="Q3474" t="str">
        <f t="shared" si="381"/>
        <v>theater</v>
      </c>
      <c r="R3474" t="str">
        <f t="shared" si="382"/>
        <v>plays</v>
      </c>
      <c r="S3474" s="14">
        <f t="shared" si="383"/>
        <v>41949.040972222218</v>
      </c>
      <c r="T3474" s="12">
        <f t="shared" si="385"/>
        <v>41927.962164351848</v>
      </c>
      <c r="U3474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9"/>
        <v>100</v>
      </c>
      <c r="P3475" s="8">
        <f t="shared" si="380"/>
        <v>148.4848484848485</v>
      </c>
      <c r="Q3475" t="str">
        <f t="shared" si="381"/>
        <v>theater</v>
      </c>
      <c r="R3475" t="str">
        <f t="shared" si="382"/>
        <v>plays</v>
      </c>
      <c r="S3475" s="14">
        <f t="shared" si="383"/>
        <v>42083.643749999996</v>
      </c>
      <c r="T3475" s="12">
        <f t="shared" si="385"/>
        <v>42062.626111111109</v>
      </c>
      <c r="U3475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9"/>
        <v>101</v>
      </c>
      <c r="P3476" s="8">
        <f t="shared" si="380"/>
        <v>51.794871794871796</v>
      </c>
      <c r="Q3476" t="str">
        <f t="shared" si="381"/>
        <v>theater</v>
      </c>
      <c r="R3476" t="str">
        <f t="shared" si="382"/>
        <v>plays</v>
      </c>
      <c r="S3476" s="14">
        <f t="shared" si="383"/>
        <v>42571.293182870366</v>
      </c>
      <c r="T3476" s="12">
        <f t="shared" si="385"/>
        <v>42541.293182870366</v>
      </c>
      <c r="U3476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9"/>
        <v>113.33333333333333</v>
      </c>
      <c r="P3477" s="8">
        <f t="shared" si="380"/>
        <v>20</v>
      </c>
      <c r="Q3477" t="str">
        <f t="shared" si="381"/>
        <v>theater</v>
      </c>
      <c r="R3477" t="str">
        <f t="shared" si="382"/>
        <v>plays</v>
      </c>
      <c r="S3477" s="14">
        <f t="shared" si="383"/>
        <v>41945.791666666664</v>
      </c>
      <c r="T3477" s="12">
        <f t="shared" si="385"/>
        <v>41918.672499999993</v>
      </c>
      <c r="U3477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9"/>
        <v>104</v>
      </c>
      <c r="P3478" s="8">
        <f t="shared" si="380"/>
        <v>52</v>
      </c>
      <c r="Q3478" t="str">
        <f t="shared" si="381"/>
        <v>theater</v>
      </c>
      <c r="R3478" t="str">
        <f t="shared" si="382"/>
        <v>plays</v>
      </c>
      <c r="S3478" s="14">
        <f t="shared" si="383"/>
        <v>41938.916666666664</v>
      </c>
      <c r="T3478" s="12">
        <f t="shared" si="385"/>
        <v>41921.071643518517</v>
      </c>
      <c r="U3478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9"/>
        <v>115.33333333333333</v>
      </c>
      <c r="P3479" s="8">
        <f t="shared" si="380"/>
        <v>53.230769230769234</v>
      </c>
      <c r="Q3479" t="str">
        <f t="shared" si="381"/>
        <v>theater</v>
      </c>
      <c r="R3479" t="str">
        <f t="shared" si="382"/>
        <v>plays</v>
      </c>
      <c r="S3479" s="14">
        <f t="shared" si="383"/>
        <v>42140.916666666664</v>
      </c>
      <c r="T3479" s="12">
        <f t="shared" si="385"/>
        <v>42128.528275462959</v>
      </c>
      <c r="U3479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9"/>
        <v>112.85</v>
      </c>
      <c r="P3480" s="8">
        <f t="shared" si="380"/>
        <v>39.596491228070178</v>
      </c>
      <c r="Q3480" t="str">
        <f t="shared" si="381"/>
        <v>theater</v>
      </c>
      <c r="R3480" t="str">
        <f t="shared" si="382"/>
        <v>plays</v>
      </c>
      <c r="S3480" s="14">
        <f t="shared" si="383"/>
        <v>42079.666666666664</v>
      </c>
      <c r="T3480" s="12">
        <f t="shared" si="385"/>
        <v>42053.708587962959</v>
      </c>
      <c r="U3480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9"/>
        <v>127.86666666666666</v>
      </c>
      <c r="P3481" s="8">
        <f t="shared" si="380"/>
        <v>34.25</v>
      </c>
      <c r="Q3481" t="str">
        <f t="shared" si="381"/>
        <v>theater</v>
      </c>
      <c r="R3481" t="str">
        <f t="shared" si="382"/>
        <v>plays</v>
      </c>
      <c r="S3481" s="14">
        <f t="shared" si="383"/>
        <v>41811.64675925926</v>
      </c>
      <c r="T3481" s="12">
        <f t="shared" si="385"/>
        <v>41781.64675925926</v>
      </c>
      <c r="U3481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9"/>
        <v>142.66666666666666</v>
      </c>
      <c r="P3482" s="8">
        <f t="shared" si="380"/>
        <v>164.61538461538461</v>
      </c>
      <c r="Q3482" t="str">
        <f t="shared" si="381"/>
        <v>theater</v>
      </c>
      <c r="R3482" t="str">
        <f t="shared" si="382"/>
        <v>plays</v>
      </c>
      <c r="S3482" s="14">
        <f t="shared" si="383"/>
        <v>42195.666666666664</v>
      </c>
      <c r="T3482" s="12">
        <f t="shared" si="385"/>
        <v>42171.109108796292</v>
      </c>
      <c r="U3482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9"/>
        <v>118.8</v>
      </c>
      <c r="P3483" s="8">
        <f t="shared" si="380"/>
        <v>125.05263157894737</v>
      </c>
      <c r="Q3483" t="str">
        <f t="shared" si="381"/>
        <v>theater</v>
      </c>
      <c r="R3483" t="str">
        <f t="shared" si="382"/>
        <v>plays</v>
      </c>
      <c r="S3483" s="14">
        <f t="shared" si="383"/>
        <v>42006.039212962962</v>
      </c>
      <c r="T3483" s="12">
        <f t="shared" si="385"/>
        <v>41989.039212962962</v>
      </c>
      <c r="U3483">
        <f t="shared" si="38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9"/>
        <v>138.33333333333334</v>
      </c>
      <c r="P3484" s="8">
        <f t="shared" si="380"/>
        <v>51.875</v>
      </c>
      <c r="Q3484" t="str">
        <f t="shared" si="381"/>
        <v>theater</v>
      </c>
      <c r="R3484" t="str">
        <f t="shared" si="382"/>
        <v>plays</v>
      </c>
      <c r="S3484" s="14">
        <f t="shared" si="383"/>
        <v>41826.563263888886</v>
      </c>
      <c r="T3484" s="12">
        <f t="shared" si="385"/>
        <v>41796.563263888886</v>
      </c>
      <c r="U3484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9"/>
        <v>159.9402985074627</v>
      </c>
      <c r="P3485" s="8">
        <f t="shared" si="380"/>
        <v>40.285714285714285</v>
      </c>
      <c r="Q3485" t="str">
        <f t="shared" si="381"/>
        <v>theater</v>
      </c>
      <c r="R3485" t="str">
        <f t="shared" si="382"/>
        <v>plays</v>
      </c>
      <c r="S3485" s="14">
        <f t="shared" si="383"/>
        <v>41823.460428240738</v>
      </c>
      <c r="T3485" s="12">
        <f t="shared" si="385"/>
        <v>41793.460428240738</v>
      </c>
      <c r="U3485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9"/>
        <v>114.24</v>
      </c>
      <c r="P3486" s="8">
        <f t="shared" si="380"/>
        <v>64.909090909090907</v>
      </c>
      <c r="Q3486" t="str">
        <f t="shared" si="381"/>
        <v>theater</v>
      </c>
      <c r="R3486" t="str">
        <f t="shared" si="382"/>
        <v>plays</v>
      </c>
      <c r="S3486" s="14">
        <f t="shared" si="383"/>
        <v>42536.552071759252</v>
      </c>
      <c r="T3486" s="12">
        <f t="shared" si="385"/>
        <v>42506.552071759252</v>
      </c>
      <c r="U3486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9"/>
        <v>100.60606060606061</v>
      </c>
      <c r="P3487" s="8">
        <f t="shared" si="380"/>
        <v>55.333333333333336</v>
      </c>
      <c r="Q3487" t="str">
        <f t="shared" si="381"/>
        <v>theater</v>
      </c>
      <c r="R3487" t="str">
        <f t="shared" si="382"/>
        <v>plays</v>
      </c>
      <c r="S3487" s="14">
        <f t="shared" si="383"/>
        <v>42402.484722222223</v>
      </c>
      <c r="T3487" s="12">
        <f t="shared" si="385"/>
        <v>42372.484722222223</v>
      </c>
      <c r="U3487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9"/>
        <v>155.19999999999999</v>
      </c>
      <c r="P3488" s="8">
        <f t="shared" si="380"/>
        <v>83.142857142857139</v>
      </c>
      <c r="Q3488" t="str">
        <f t="shared" si="381"/>
        <v>theater</v>
      </c>
      <c r="R3488" t="str">
        <f t="shared" si="382"/>
        <v>plays</v>
      </c>
      <c r="S3488" s="14">
        <f t="shared" si="383"/>
        <v>42158.082638888889</v>
      </c>
      <c r="T3488" s="12">
        <f t="shared" si="385"/>
        <v>42126.666678240734</v>
      </c>
      <c r="U3488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9"/>
        <v>127.75</v>
      </c>
      <c r="P3489" s="8">
        <f t="shared" si="380"/>
        <v>38.712121212121211</v>
      </c>
      <c r="Q3489" t="str">
        <f t="shared" si="381"/>
        <v>theater</v>
      </c>
      <c r="R3489" t="str">
        <f t="shared" si="382"/>
        <v>plays</v>
      </c>
      <c r="S3489" s="14">
        <f t="shared" si="383"/>
        <v>42179.732083333329</v>
      </c>
      <c r="T3489" s="12">
        <f t="shared" si="385"/>
        <v>42149.732083333329</v>
      </c>
      <c r="U3489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9"/>
        <v>121.2</v>
      </c>
      <c r="P3490" s="8">
        <f t="shared" si="380"/>
        <v>125.37931034482759</v>
      </c>
      <c r="Q3490" t="str">
        <f t="shared" si="381"/>
        <v>theater</v>
      </c>
      <c r="R3490" t="str">
        <f t="shared" si="382"/>
        <v>plays</v>
      </c>
      <c r="S3490" s="14">
        <f t="shared" si="383"/>
        <v>42111.458333333336</v>
      </c>
      <c r="T3490" s="12">
        <f t="shared" si="385"/>
        <v>42087.55972222222</v>
      </c>
      <c r="U3490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9"/>
        <v>112.7</v>
      </c>
      <c r="P3491" s="8">
        <f t="shared" si="380"/>
        <v>78.263888888888886</v>
      </c>
      <c r="Q3491" t="str">
        <f t="shared" si="381"/>
        <v>theater</v>
      </c>
      <c r="R3491" t="str">
        <f t="shared" si="382"/>
        <v>plays</v>
      </c>
      <c r="S3491" s="14">
        <f t="shared" si="383"/>
        <v>41783.666666666664</v>
      </c>
      <c r="T3491" s="12">
        <f t="shared" si="385"/>
        <v>41753.427442129629</v>
      </c>
      <c r="U3491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9"/>
        <v>127.5</v>
      </c>
      <c r="P3492" s="8">
        <f t="shared" si="380"/>
        <v>47.222222222222221</v>
      </c>
      <c r="Q3492" t="str">
        <f t="shared" si="381"/>
        <v>theater</v>
      </c>
      <c r="R3492" t="str">
        <f t="shared" si="382"/>
        <v>plays</v>
      </c>
      <c r="S3492" s="14">
        <f t="shared" si="383"/>
        <v>42473.594027777777</v>
      </c>
      <c r="T3492" s="12">
        <f t="shared" si="385"/>
        <v>42443.594027777777</v>
      </c>
      <c r="U3492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9"/>
        <v>158.19999999999999</v>
      </c>
      <c r="P3493" s="8">
        <f t="shared" si="380"/>
        <v>79.099999999999994</v>
      </c>
      <c r="Q3493" t="str">
        <f t="shared" si="381"/>
        <v>theater</v>
      </c>
      <c r="R3493" t="str">
        <f t="shared" si="382"/>
        <v>plays</v>
      </c>
      <c r="S3493" s="14">
        <f t="shared" si="383"/>
        <v>42142.041481481479</v>
      </c>
      <c r="T3493" s="12">
        <f t="shared" si="385"/>
        <v>42121.041481481479</v>
      </c>
      <c r="U3493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9"/>
        <v>105.26894736842105</v>
      </c>
      <c r="P3494" s="8">
        <f t="shared" si="380"/>
        <v>114.29199999999999</v>
      </c>
      <c r="Q3494" t="str">
        <f t="shared" si="381"/>
        <v>theater</v>
      </c>
      <c r="R3494" t="str">
        <f t="shared" si="382"/>
        <v>plays</v>
      </c>
      <c r="S3494" s="14">
        <f t="shared" si="383"/>
        <v>42302.800891203697</v>
      </c>
      <c r="T3494" s="12">
        <f t="shared" si="385"/>
        <v>42267.800891203697</v>
      </c>
      <c r="U3494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9"/>
        <v>100</v>
      </c>
      <c r="P3495" s="8">
        <f t="shared" si="380"/>
        <v>51.724137931034484</v>
      </c>
      <c r="Q3495" t="str">
        <f t="shared" si="381"/>
        <v>theater</v>
      </c>
      <c r="R3495" t="str">
        <f t="shared" si="382"/>
        <v>plays</v>
      </c>
      <c r="S3495" s="14">
        <f t="shared" si="383"/>
        <v>41868.007638888885</v>
      </c>
      <c r="T3495" s="12">
        <f t="shared" si="385"/>
        <v>41848.657824074071</v>
      </c>
      <c r="U3495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9"/>
        <v>100</v>
      </c>
      <c r="P3496" s="8">
        <f t="shared" si="380"/>
        <v>30.76923076923077</v>
      </c>
      <c r="Q3496" t="str">
        <f t="shared" si="381"/>
        <v>theater</v>
      </c>
      <c r="R3496" t="str">
        <f t="shared" si="382"/>
        <v>plays</v>
      </c>
      <c r="S3496" s="14">
        <f t="shared" si="383"/>
        <v>42700.041666666664</v>
      </c>
      <c r="T3496" s="12">
        <f t="shared" si="385"/>
        <v>42689.006655092591</v>
      </c>
      <c r="U3496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9"/>
        <v>106.86</v>
      </c>
      <c r="P3497" s="8">
        <f t="shared" si="380"/>
        <v>74.208333333333329</v>
      </c>
      <c r="Q3497" t="str">
        <f t="shared" si="381"/>
        <v>theater</v>
      </c>
      <c r="R3497" t="str">
        <f t="shared" si="382"/>
        <v>plays</v>
      </c>
      <c r="S3497" s="14">
        <f t="shared" si="383"/>
        <v>41944.512499999997</v>
      </c>
      <c r="T3497" s="12">
        <f t="shared" si="385"/>
        <v>41915.554502314808</v>
      </c>
      <c r="U3497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9"/>
        <v>124.4</v>
      </c>
      <c r="P3498" s="8">
        <f t="shared" si="380"/>
        <v>47.846153846153847</v>
      </c>
      <c r="Q3498" t="str">
        <f t="shared" si="381"/>
        <v>theater</v>
      </c>
      <c r="R3498" t="str">
        <f t="shared" si="382"/>
        <v>plays</v>
      </c>
      <c r="S3498" s="14">
        <f t="shared" si="383"/>
        <v>42624.638495370367</v>
      </c>
      <c r="T3498" s="12">
        <f t="shared" si="385"/>
        <v>42584.638495370367</v>
      </c>
      <c r="U3498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9"/>
        <v>108.70406189555126</v>
      </c>
      <c r="P3499" s="8">
        <f t="shared" si="380"/>
        <v>34.408163265306122</v>
      </c>
      <c r="Q3499" t="str">
        <f t="shared" si="381"/>
        <v>theater</v>
      </c>
      <c r="R3499" t="str">
        <f t="shared" si="382"/>
        <v>plays</v>
      </c>
      <c r="S3499" s="14">
        <f t="shared" si="383"/>
        <v>42523.708333333336</v>
      </c>
      <c r="T3499" s="12">
        <f t="shared" si="385"/>
        <v>42511.53361111111</v>
      </c>
      <c r="U3499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9"/>
        <v>102.42424242424242</v>
      </c>
      <c r="P3500" s="8">
        <f t="shared" si="380"/>
        <v>40.238095238095241</v>
      </c>
      <c r="Q3500" t="str">
        <f t="shared" si="381"/>
        <v>theater</v>
      </c>
      <c r="R3500" t="str">
        <f t="shared" si="382"/>
        <v>plays</v>
      </c>
      <c r="S3500" s="14">
        <f t="shared" si="383"/>
        <v>42518.697222222218</v>
      </c>
      <c r="T3500" s="12">
        <f t="shared" si="385"/>
        <v>42458.950277777774</v>
      </c>
      <c r="U3500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9"/>
        <v>105.5</v>
      </c>
      <c r="P3501" s="8">
        <f t="shared" si="380"/>
        <v>60.285714285714285</v>
      </c>
      <c r="Q3501" t="str">
        <f t="shared" si="381"/>
        <v>theater</v>
      </c>
      <c r="R3501" t="str">
        <f t="shared" si="382"/>
        <v>plays</v>
      </c>
      <c r="S3501" s="14">
        <f t="shared" si="383"/>
        <v>42186.082638888889</v>
      </c>
      <c r="T3501" s="12">
        <f t="shared" si="385"/>
        <v>42131.827835648146</v>
      </c>
      <c r="U3501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9"/>
        <v>106.3</v>
      </c>
      <c r="P3502" s="8">
        <f t="shared" si="380"/>
        <v>25.30952380952381</v>
      </c>
      <c r="Q3502" t="str">
        <f t="shared" si="381"/>
        <v>theater</v>
      </c>
      <c r="R3502" t="str">
        <f t="shared" si="382"/>
        <v>plays</v>
      </c>
      <c r="S3502" s="14">
        <f t="shared" si="383"/>
        <v>42435.999305555553</v>
      </c>
      <c r="T3502" s="12">
        <f t="shared" si="385"/>
        <v>42419.711087962962</v>
      </c>
      <c r="U3502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9"/>
        <v>100.66666666666667</v>
      </c>
      <c r="P3503" s="8">
        <f t="shared" si="380"/>
        <v>35.952380952380949</v>
      </c>
      <c r="Q3503" t="str">
        <f t="shared" si="381"/>
        <v>theater</v>
      </c>
      <c r="R3503" t="str">
        <f t="shared" si="382"/>
        <v>plays</v>
      </c>
      <c r="S3503" s="14">
        <f t="shared" si="383"/>
        <v>42258.555497685178</v>
      </c>
      <c r="T3503" s="12">
        <f t="shared" si="385"/>
        <v>42233.555497685178</v>
      </c>
      <c r="U3503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9"/>
        <v>105.4</v>
      </c>
      <c r="P3504" s="8">
        <f t="shared" si="380"/>
        <v>136</v>
      </c>
      <c r="Q3504" t="str">
        <f t="shared" si="381"/>
        <v>theater</v>
      </c>
      <c r="R3504" t="str">
        <f t="shared" si="382"/>
        <v>plays</v>
      </c>
      <c r="S3504" s="14">
        <f t="shared" si="383"/>
        <v>42444.957638888889</v>
      </c>
      <c r="T3504" s="12">
        <f t="shared" si="385"/>
        <v>42430.631064814814</v>
      </c>
      <c r="U3504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9"/>
        <v>107.56</v>
      </c>
      <c r="P3505" s="8">
        <f t="shared" si="380"/>
        <v>70.763157894736835</v>
      </c>
      <c r="Q3505" t="str">
        <f t="shared" si="381"/>
        <v>theater</v>
      </c>
      <c r="R3505" t="str">
        <f t="shared" si="382"/>
        <v>plays</v>
      </c>
      <c r="S3505" s="14">
        <f t="shared" si="383"/>
        <v>42575.27</v>
      </c>
      <c r="T3505" s="12">
        <f t="shared" si="385"/>
        <v>42545.27</v>
      </c>
      <c r="U3505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9"/>
        <v>100</v>
      </c>
      <c r="P3506" s="8">
        <f t="shared" si="380"/>
        <v>125</v>
      </c>
      <c r="Q3506" t="str">
        <f t="shared" si="381"/>
        <v>theater</v>
      </c>
      <c r="R3506" t="str">
        <f t="shared" si="382"/>
        <v>plays</v>
      </c>
      <c r="S3506" s="14">
        <f t="shared" si="383"/>
        <v>42327.582071759258</v>
      </c>
      <c r="T3506" s="12">
        <f t="shared" si="385"/>
        <v>42297.540405092594</v>
      </c>
      <c r="U3506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9"/>
        <v>103.76</v>
      </c>
      <c r="P3507" s="8">
        <f t="shared" si="380"/>
        <v>66.512820512820511</v>
      </c>
      <c r="Q3507" t="str">
        <f t="shared" si="381"/>
        <v>theater</v>
      </c>
      <c r="R3507" t="str">
        <f t="shared" si="382"/>
        <v>plays</v>
      </c>
      <c r="S3507" s="14">
        <f t="shared" si="383"/>
        <v>41771.958333333328</v>
      </c>
      <c r="T3507" s="12">
        <f t="shared" si="385"/>
        <v>41760.727372685185</v>
      </c>
      <c r="U3507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9"/>
        <v>101.5</v>
      </c>
      <c r="P3508" s="8">
        <f t="shared" si="380"/>
        <v>105</v>
      </c>
      <c r="Q3508" t="str">
        <f t="shared" si="381"/>
        <v>theater</v>
      </c>
      <c r="R3508" t="str">
        <f t="shared" si="382"/>
        <v>plays</v>
      </c>
      <c r="S3508" s="14">
        <f t="shared" si="383"/>
        <v>41874.525925925926</v>
      </c>
      <c r="T3508" s="12">
        <f t="shared" si="385"/>
        <v>41829.525925925926</v>
      </c>
      <c r="U3508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9"/>
        <v>104.4</v>
      </c>
      <c r="P3509" s="8">
        <f t="shared" si="380"/>
        <v>145</v>
      </c>
      <c r="Q3509" t="str">
        <f t="shared" si="381"/>
        <v>theater</v>
      </c>
      <c r="R3509" t="str">
        <f t="shared" si="382"/>
        <v>plays</v>
      </c>
      <c r="S3509" s="14">
        <f t="shared" si="383"/>
        <v>42521.714548611104</v>
      </c>
      <c r="T3509" s="12">
        <f t="shared" si="385"/>
        <v>42491.714548611104</v>
      </c>
      <c r="U3509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9"/>
        <v>180</v>
      </c>
      <c r="P3510" s="8">
        <f t="shared" si="380"/>
        <v>12</v>
      </c>
      <c r="Q3510" t="str">
        <f t="shared" si="381"/>
        <v>theater</v>
      </c>
      <c r="R3510" t="str">
        <f t="shared" si="382"/>
        <v>plays</v>
      </c>
      <c r="S3510" s="14">
        <f t="shared" si="383"/>
        <v>42500.666666666664</v>
      </c>
      <c r="T3510" s="12">
        <f t="shared" si="385"/>
        <v>42477.521446759252</v>
      </c>
      <c r="U3510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9"/>
        <v>106.33333333333333</v>
      </c>
      <c r="P3511" s="8">
        <f t="shared" si="380"/>
        <v>96.666666666666671</v>
      </c>
      <c r="Q3511" t="str">
        <f t="shared" si="381"/>
        <v>theater</v>
      </c>
      <c r="R3511" t="str">
        <f t="shared" si="382"/>
        <v>plays</v>
      </c>
      <c r="S3511" s="14">
        <f t="shared" si="383"/>
        <v>41963.996527777774</v>
      </c>
      <c r="T3511" s="12">
        <f t="shared" si="385"/>
        <v>41950.651226851849</v>
      </c>
      <c r="U3511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9"/>
        <v>100.55555555555556</v>
      </c>
      <c r="P3512" s="8">
        <f t="shared" si="380"/>
        <v>60.333333333333336</v>
      </c>
      <c r="Q3512" t="str">
        <f t="shared" si="381"/>
        <v>theater</v>
      </c>
      <c r="R3512" t="str">
        <f t="shared" si="382"/>
        <v>plays</v>
      </c>
      <c r="S3512" s="14">
        <f t="shared" si="383"/>
        <v>41822.412569444445</v>
      </c>
      <c r="T3512" s="12">
        <f t="shared" si="385"/>
        <v>41802.412569444445</v>
      </c>
      <c r="U3512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9"/>
        <v>101.2</v>
      </c>
      <c r="P3513" s="8">
        <f t="shared" si="380"/>
        <v>79.89473684210526</v>
      </c>
      <c r="Q3513" t="str">
        <f t="shared" si="381"/>
        <v>theater</v>
      </c>
      <c r="R3513" t="str">
        <f t="shared" si="382"/>
        <v>plays</v>
      </c>
      <c r="S3513" s="14">
        <f t="shared" si="383"/>
        <v>41950.5625</v>
      </c>
      <c r="T3513" s="12">
        <f t="shared" si="385"/>
        <v>41927.665451388886</v>
      </c>
      <c r="U3513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9"/>
        <v>100</v>
      </c>
      <c r="P3514" s="8">
        <f t="shared" si="380"/>
        <v>58.823529411764703</v>
      </c>
      <c r="Q3514" t="str">
        <f t="shared" si="381"/>
        <v>theater</v>
      </c>
      <c r="R3514" t="str">
        <f t="shared" si="382"/>
        <v>plays</v>
      </c>
      <c r="S3514" s="14">
        <f t="shared" si="383"/>
        <v>42117.286944444444</v>
      </c>
      <c r="T3514" s="12">
        <f t="shared" si="385"/>
        <v>42057.328611111108</v>
      </c>
      <c r="U3514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9"/>
        <v>118.39285714285714</v>
      </c>
      <c r="P3515" s="8">
        <f t="shared" si="380"/>
        <v>75.340909090909093</v>
      </c>
      <c r="Q3515" t="str">
        <f t="shared" si="381"/>
        <v>theater</v>
      </c>
      <c r="R3515" t="str">
        <f t="shared" si="382"/>
        <v>plays</v>
      </c>
      <c r="S3515" s="14">
        <f t="shared" si="383"/>
        <v>41793.999305555553</v>
      </c>
      <c r="T3515" s="12">
        <f t="shared" si="385"/>
        <v>41780.887870370367</v>
      </c>
      <c r="U3515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9"/>
        <v>110</v>
      </c>
      <c r="P3516" s="8">
        <f t="shared" si="380"/>
        <v>55</v>
      </c>
      <c r="Q3516" t="str">
        <f t="shared" si="381"/>
        <v>theater</v>
      </c>
      <c r="R3516" t="str">
        <f t="shared" si="382"/>
        <v>plays</v>
      </c>
      <c r="S3516" s="14">
        <f t="shared" si="383"/>
        <v>42036.999305555553</v>
      </c>
      <c r="T3516" s="12">
        <f t="shared" si="385"/>
        <v>42020.638333333329</v>
      </c>
      <c r="U3516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9"/>
        <v>102.66666666666667</v>
      </c>
      <c r="P3517" s="8">
        <f t="shared" si="380"/>
        <v>66.956521739130437</v>
      </c>
      <c r="Q3517" t="str">
        <f t="shared" si="381"/>
        <v>theater</v>
      </c>
      <c r="R3517" t="str">
        <f t="shared" si="382"/>
        <v>plays</v>
      </c>
      <c r="S3517" s="14">
        <f t="shared" si="383"/>
        <v>42155.564479166664</v>
      </c>
      <c r="T3517" s="12">
        <f t="shared" si="385"/>
        <v>42125.564479166664</v>
      </c>
      <c r="U3517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9"/>
        <v>100</v>
      </c>
      <c r="P3518" s="8">
        <f t="shared" si="380"/>
        <v>227.27272727272728</v>
      </c>
      <c r="Q3518" t="str">
        <f t="shared" si="381"/>
        <v>theater</v>
      </c>
      <c r="R3518" t="str">
        <f t="shared" si="382"/>
        <v>plays</v>
      </c>
      <c r="S3518" s="14">
        <f t="shared" si="383"/>
        <v>41889.916666666664</v>
      </c>
      <c r="T3518" s="12">
        <f t="shared" si="385"/>
        <v>41855.801736111105</v>
      </c>
      <c r="U3518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9"/>
        <v>100</v>
      </c>
      <c r="P3519" s="8">
        <f t="shared" si="380"/>
        <v>307.69230769230768</v>
      </c>
      <c r="Q3519" t="str">
        <f t="shared" si="381"/>
        <v>theater</v>
      </c>
      <c r="R3519" t="str">
        <f t="shared" si="382"/>
        <v>plays</v>
      </c>
      <c r="S3519" s="14">
        <f t="shared" si="383"/>
        <v>41824.25</v>
      </c>
      <c r="T3519" s="12">
        <f t="shared" si="385"/>
        <v>41794.609189814808</v>
      </c>
      <c r="U3519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9"/>
        <v>110.04600000000001</v>
      </c>
      <c r="P3520" s="8">
        <f t="shared" si="380"/>
        <v>50.020909090909093</v>
      </c>
      <c r="Q3520" t="str">
        <f t="shared" si="381"/>
        <v>theater</v>
      </c>
      <c r="R3520" t="str">
        <f t="shared" si="382"/>
        <v>plays</v>
      </c>
      <c r="S3520" s="14">
        <f t="shared" si="383"/>
        <v>41914.38958333333</v>
      </c>
      <c r="T3520" s="12">
        <f t="shared" si="385"/>
        <v>41893.575219907405</v>
      </c>
      <c r="U3520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9"/>
        <v>101.35</v>
      </c>
      <c r="P3521" s="8">
        <f t="shared" si="380"/>
        <v>72.392857142857139</v>
      </c>
      <c r="Q3521" t="str">
        <f t="shared" si="381"/>
        <v>theater</v>
      </c>
      <c r="R3521" t="str">
        <f t="shared" si="382"/>
        <v>plays</v>
      </c>
      <c r="S3521" s="14">
        <f t="shared" si="383"/>
        <v>42067.390624999993</v>
      </c>
      <c r="T3521" s="12">
        <f t="shared" si="385"/>
        <v>42037.390624999993</v>
      </c>
      <c r="U3521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79"/>
        <v>100.75</v>
      </c>
      <c r="P3522" s="8">
        <f t="shared" si="380"/>
        <v>95.952380952380949</v>
      </c>
      <c r="Q3522" t="str">
        <f t="shared" si="381"/>
        <v>theater</v>
      </c>
      <c r="R3522" t="str">
        <f t="shared" si="382"/>
        <v>plays</v>
      </c>
      <c r="S3522" s="14">
        <f t="shared" si="383"/>
        <v>42253.365972222215</v>
      </c>
      <c r="T3522" s="12">
        <f t="shared" si="385"/>
        <v>42227.615879629629</v>
      </c>
      <c r="U3522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86">E3523*100/D3523</f>
        <v>169.42857142857142</v>
      </c>
      <c r="P3523" s="8">
        <f t="shared" ref="P3523:P3586" si="387">E3523/L3523</f>
        <v>45.615384615384613</v>
      </c>
      <c r="Q3523" t="str">
        <f t="shared" ref="Q3523:Q3586" si="388">MID(N3523,1,FIND("/",N3523) - 1)</f>
        <v>theater</v>
      </c>
      <c r="R3523" t="str">
        <f t="shared" ref="R3523:R3586" si="389">MID(N3523,FIND("/",N3523)+1,LEN(N3523) -FIND("/",N3523))</f>
        <v>plays</v>
      </c>
      <c r="S3523" s="14">
        <f t="shared" ref="S3523:S3586" si="390">(I3523/86400)+25569+(-5/24)</f>
        <v>41911.153009259258</v>
      </c>
      <c r="T3523" s="12">
        <f t="shared" si="385"/>
        <v>41881.153009259258</v>
      </c>
      <c r="U3523">
        <f t="shared" ref="U3523:U3586" si="39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6"/>
        <v>100</v>
      </c>
      <c r="P3524" s="8">
        <f t="shared" si="387"/>
        <v>41.029411764705884</v>
      </c>
      <c r="Q3524" t="str">
        <f t="shared" si="388"/>
        <v>theater</v>
      </c>
      <c r="R3524" t="str">
        <f t="shared" si="389"/>
        <v>plays</v>
      </c>
      <c r="S3524" s="14">
        <f t="shared" si="390"/>
        <v>42262.212500000001</v>
      </c>
      <c r="T3524" s="12">
        <f t="shared" ref="T3524:T3587" si="392">(J3524/86400)+25569+(-5/24)</f>
        <v>42234.581550925919</v>
      </c>
      <c r="U3524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6"/>
        <v>113.65</v>
      </c>
      <c r="P3525" s="8">
        <f t="shared" si="387"/>
        <v>56.825000000000003</v>
      </c>
      <c r="Q3525" t="str">
        <f t="shared" si="388"/>
        <v>theater</v>
      </c>
      <c r="R3525" t="str">
        <f t="shared" si="389"/>
        <v>plays</v>
      </c>
      <c r="S3525" s="14">
        <f t="shared" si="390"/>
        <v>42638.749999999993</v>
      </c>
      <c r="T3525" s="12">
        <f t="shared" si="392"/>
        <v>42581.189212962963</v>
      </c>
      <c r="U3525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6"/>
        <v>101.56</v>
      </c>
      <c r="P3526" s="8">
        <f t="shared" si="387"/>
        <v>137.24324324324326</v>
      </c>
      <c r="Q3526" t="str">
        <f t="shared" si="388"/>
        <v>theater</v>
      </c>
      <c r="R3526" t="str">
        <f t="shared" si="389"/>
        <v>plays</v>
      </c>
      <c r="S3526" s="14">
        <f t="shared" si="390"/>
        <v>41894.958333333328</v>
      </c>
      <c r="T3526" s="12">
        <f t="shared" si="392"/>
        <v>41880.555243055554</v>
      </c>
      <c r="U3526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6"/>
        <v>106</v>
      </c>
      <c r="P3527" s="8">
        <f t="shared" si="387"/>
        <v>75.714285714285708</v>
      </c>
      <c r="Q3527" t="str">
        <f t="shared" si="388"/>
        <v>theater</v>
      </c>
      <c r="R3527" t="str">
        <f t="shared" si="389"/>
        <v>plays</v>
      </c>
      <c r="S3527" s="14">
        <f t="shared" si="390"/>
        <v>42225.458333333336</v>
      </c>
      <c r="T3527" s="12">
        <f t="shared" si="392"/>
        <v>42214.487337962964</v>
      </c>
      <c r="U3527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6"/>
        <v>102</v>
      </c>
      <c r="P3528" s="8">
        <f t="shared" si="387"/>
        <v>99</v>
      </c>
      <c r="Q3528" t="str">
        <f t="shared" si="388"/>
        <v>theater</v>
      </c>
      <c r="R3528" t="str">
        <f t="shared" si="389"/>
        <v>plays</v>
      </c>
      <c r="S3528" s="14">
        <f t="shared" si="390"/>
        <v>42488.040972222218</v>
      </c>
      <c r="T3528" s="12">
        <f t="shared" si="392"/>
        <v>42460.126979166664</v>
      </c>
      <c r="U3528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6"/>
        <v>116.91666666666667</v>
      </c>
      <c r="P3529" s="8">
        <f t="shared" si="387"/>
        <v>81.569767441860463</v>
      </c>
      <c r="Q3529" t="str">
        <f t="shared" si="388"/>
        <v>theater</v>
      </c>
      <c r="R3529" t="str">
        <f t="shared" si="389"/>
        <v>plays</v>
      </c>
      <c r="S3529" s="14">
        <f t="shared" si="390"/>
        <v>42195.957638888889</v>
      </c>
      <c r="T3529" s="12">
        <f t="shared" si="392"/>
        <v>42166.814872685187</v>
      </c>
      <c r="U3529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6"/>
        <v>101.15151515151516</v>
      </c>
      <c r="P3530" s="8">
        <f t="shared" si="387"/>
        <v>45.108108108108105</v>
      </c>
      <c r="Q3530" t="str">
        <f t="shared" si="388"/>
        <v>theater</v>
      </c>
      <c r="R3530" t="str">
        <f t="shared" si="389"/>
        <v>plays</v>
      </c>
      <c r="S3530" s="14">
        <f t="shared" si="390"/>
        <v>42753.293032407404</v>
      </c>
      <c r="T3530" s="12">
        <f t="shared" si="392"/>
        <v>42733.293032407404</v>
      </c>
      <c r="U3530">
        <f t="shared" si="391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6"/>
        <v>132</v>
      </c>
      <c r="P3531" s="8">
        <f t="shared" si="387"/>
        <v>36.666666666666664</v>
      </c>
      <c r="Q3531" t="str">
        <f t="shared" si="388"/>
        <v>theater</v>
      </c>
      <c r="R3531" t="str">
        <f t="shared" si="389"/>
        <v>plays</v>
      </c>
      <c r="S3531" s="14">
        <f t="shared" si="390"/>
        <v>42197.833333333336</v>
      </c>
      <c r="T3531" s="12">
        <f t="shared" si="392"/>
        <v>42177.553449074076</v>
      </c>
      <c r="U3531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6"/>
        <v>100</v>
      </c>
      <c r="P3532" s="8">
        <f t="shared" si="387"/>
        <v>125</v>
      </c>
      <c r="Q3532" t="str">
        <f t="shared" si="388"/>
        <v>theater</v>
      </c>
      <c r="R3532" t="str">
        <f t="shared" si="389"/>
        <v>plays</v>
      </c>
      <c r="S3532" s="14">
        <f t="shared" si="390"/>
        <v>42470.624999999993</v>
      </c>
      <c r="T3532" s="12">
        <f t="shared" si="392"/>
        <v>42442.41501157407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6"/>
        <v>128</v>
      </c>
      <c r="P3533" s="8">
        <f t="shared" si="387"/>
        <v>49.230769230769234</v>
      </c>
      <c r="Q3533" t="str">
        <f t="shared" si="388"/>
        <v>theater</v>
      </c>
      <c r="R3533" t="str">
        <f t="shared" si="389"/>
        <v>plays</v>
      </c>
      <c r="S3533" s="14">
        <f t="shared" si="390"/>
        <v>42551.44599537037</v>
      </c>
      <c r="T3533" s="12">
        <f t="shared" si="392"/>
        <v>42521.44599537037</v>
      </c>
      <c r="U3533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6"/>
        <v>118.95833333333333</v>
      </c>
      <c r="P3534" s="8">
        <f t="shared" si="387"/>
        <v>42.296296296296298</v>
      </c>
      <c r="Q3534" t="str">
        <f t="shared" si="388"/>
        <v>theater</v>
      </c>
      <c r="R3534" t="str">
        <f t="shared" si="389"/>
        <v>plays</v>
      </c>
      <c r="S3534" s="14">
        <f t="shared" si="390"/>
        <v>41899.957638888889</v>
      </c>
      <c r="T3534" s="12">
        <f t="shared" si="392"/>
        <v>41884.391516203701</v>
      </c>
      <c r="U3534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6"/>
        <v>126.2</v>
      </c>
      <c r="P3535" s="8">
        <f t="shared" si="387"/>
        <v>78.875</v>
      </c>
      <c r="Q3535" t="str">
        <f t="shared" si="388"/>
        <v>theater</v>
      </c>
      <c r="R3535" t="str">
        <f t="shared" si="389"/>
        <v>plays</v>
      </c>
      <c r="S3535" s="14">
        <f t="shared" si="390"/>
        <v>42319.594525462962</v>
      </c>
      <c r="T3535" s="12">
        <f t="shared" si="392"/>
        <v>42289.552858796298</v>
      </c>
      <c r="U3535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6"/>
        <v>156.19999999999999</v>
      </c>
      <c r="P3536" s="8">
        <f t="shared" si="387"/>
        <v>38.284313725490193</v>
      </c>
      <c r="Q3536" t="str">
        <f t="shared" si="388"/>
        <v>theater</v>
      </c>
      <c r="R3536" t="str">
        <f t="shared" si="389"/>
        <v>plays</v>
      </c>
      <c r="S3536" s="14">
        <f t="shared" si="390"/>
        <v>42278.416932870365</v>
      </c>
      <c r="T3536" s="12">
        <f t="shared" si="392"/>
        <v>42243.416932870365</v>
      </c>
      <c r="U3536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6"/>
        <v>103.15</v>
      </c>
      <c r="P3537" s="8">
        <f t="shared" si="387"/>
        <v>44.847826086956523</v>
      </c>
      <c r="Q3537" t="str">
        <f t="shared" si="388"/>
        <v>theater</v>
      </c>
      <c r="R3537" t="str">
        <f t="shared" si="389"/>
        <v>plays</v>
      </c>
      <c r="S3537" s="14">
        <f t="shared" si="390"/>
        <v>42279.541666666664</v>
      </c>
      <c r="T3537" s="12">
        <f t="shared" si="392"/>
        <v>42248.431828703702</v>
      </c>
      <c r="U3537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6"/>
        <v>153.33333333333334</v>
      </c>
      <c r="P3538" s="8">
        <f t="shared" si="387"/>
        <v>13.529411764705882</v>
      </c>
      <c r="Q3538" t="str">
        <f t="shared" si="388"/>
        <v>theater</v>
      </c>
      <c r="R3538" t="str">
        <f t="shared" si="389"/>
        <v>plays</v>
      </c>
      <c r="S3538" s="14">
        <f t="shared" si="390"/>
        <v>42358.290972222218</v>
      </c>
      <c r="T3538" s="12">
        <f t="shared" si="392"/>
        <v>42328.518807870372</v>
      </c>
      <c r="U3538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6"/>
        <v>180.44444444444446</v>
      </c>
      <c r="P3539" s="8">
        <f t="shared" si="387"/>
        <v>43.5</v>
      </c>
      <c r="Q3539" t="str">
        <f t="shared" si="388"/>
        <v>theater</v>
      </c>
      <c r="R3539" t="str">
        <f t="shared" si="389"/>
        <v>plays</v>
      </c>
      <c r="S3539" s="14">
        <f t="shared" si="390"/>
        <v>41960.124305555553</v>
      </c>
      <c r="T3539" s="12">
        <f t="shared" si="392"/>
        <v>41923.146018518521</v>
      </c>
      <c r="U3539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6"/>
        <v>128.44999999999999</v>
      </c>
      <c r="P3540" s="8">
        <f t="shared" si="387"/>
        <v>30.951807228915662</v>
      </c>
      <c r="Q3540" t="str">
        <f t="shared" si="388"/>
        <v>theater</v>
      </c>
      <c r="R3540" t="str">
        <f t="shared" si="389"/>
        <v>plays</v>
      </c>
      <c r="S3540" s="14">
        <f t="shared" si="390"/>
        <v>42599.212268518517</v>
      </c>
      <c r="T3540" s="12">
        <f t="shared" si="392"/>
        <v>42571.212268518517</v>
      </c>
      <c r="U3540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6"/>
        <v>119.66666666666667</v>
      </c>
      <c r="P3541" s="8">
        <f t="shared" si="387"/>
        <v>55.230769230769234</v>
      </c>
      <c r="Q3541" t="str">
        <f t="shared" si="388"/>
        <v>theater</v>
      </c>
      <c r="R3541" t="str">
        <f t="shared" si="389"/>
        <v>plays</v>
      </c>
      <c r="S3541" s="14">
        <f t="shared" si="390"/>
        <v>42621.547708333332</v>
      </c>
      <c r="T3541" s="12">
        <f t="shared" si="392"/>
        <v>42600.547708333332</v>
      </c>
      <c r="U3541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6"/>
        <v>123</v>
      </c>
      <c r="P3542" s="8">
        <f t="shared" si="387"/>
        <v>46.125</v>
      </c>
      <c r="Q3542" t="str">
        <f t="shared" si="388"/>
        <v>theater</v>
      </c>
      <c r="R3542" t="str">
        <f t="shared" si="389"/>
        <v>plays</v>
      </c>
      <c r="S3542" s="14">
        <f t="shared" si="390"/>
        <v>42546.795034722221</v>
      </c>
      <c r="T3542" s="12">
        <f t="shared" si="392"/>
        <v>42516.795034722221</v>
      </c>
      <c r="U3542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6"/>
        <v>105</v>
      </c>
      <c r="P3543" s="8">
        <f t="shared" si="387"/>
        <v>39.375</v>
      </c>
      <c r="Q3543" t="str">
        <f t="shared" si="388"/>
        <v>theater</v>
      </c>
      <c r="R3543" t="str">
        <f t="shared" si="389"/>
        <v>plays</v>
      </c>
      <c r="S3543" s="14">
        <f t="shared" si="390"/>
        <v>42247.521701388883</v>
      </c>
      <c r="T3543" s="12">
        <f t="shared" si="392"/>
        <v>42222.521701388883</v>
      </c>
      <c r="U3543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6"/>
        <v>102.23636363636363</v>
      </c>
      <c r="P3544" s="8">
        <f t="shared" si="387"/>
        <v>66.152941176470591</v>
      </c>
      <c r="Q3544" t="str">
        <f t="shared" si="388"/>
        <v>theater</v>
      </c>
      <c r="R3544" t="str">
        <f t="shared" si="389"/>
        <v>plays</v>
      </c>
      <c r="S3544" s="14">
        <f t="shared" si="390"/>
        <v>41889.391458333332</v>
      </c>
      <c r="T3544" s="12">
        <f t="shared" si="392"/>
        <v>41829.391458333332</v>
      </c>
      <c r="U3544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6"/>
        <v>104.66666666666667</v>
      </c>
      <c r="P3545" s="8">
        <f t="shared" si="387"/>
        <v>54.137931034482762</v>
      </c>
      <c r="Q3545" t="str">
        <f t="shared" si="388"/>
        <v>theater</v>
      </c>
      <c r="R3545" t="str">
        <f t="shared" si="389"/>
        <v>plays</v>
      </c>
      <c r="S3545" s="14">
        <f t="shared" si="390"/>
        <v>42180.546979166662</v>
      </c>
      <c r="T3545" s="12">
        <f t="shared" si="392"/>
        <v>42150.546979166662</v>
      </c>
      <c r="U3545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6"/>
        <v>100</v>
      </c>
      <c r="P3546" s="8">
        <f t="shared" si="387"/>
        <v>104.16666666666667</v>
      </c>
      <c r="Q3546" t="str">
        <f t="shared" si="388"/>
        <v>theater</v>
      </c>
      <c r="R3546" t="str">
        <f t="shared" si="389"/>
        <v>plays</v>
      </c>
      <c r="S3546" s="14">
        <f t="shared" si="390"/>
        <v>42070.623344907406</v>
      </c>
      <c r="T3546" s="12">
        <f t="shared" si="392"/>
        <v>42040.623344907406</v>
      </c>
      <c r="U3546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6"/>
        <v>100.4</v>
      </c>
      <c r="P3547" s="8">
        <f t="shared" si="387"/>
        <v>31.375</v>
      </c>
      <c r="Q3547" t="str">
        <f t="shared" si="388"/>
        <v>theater</v>
      </c>
      <c r="R3547" t="str">
        <f t="shared" si="389"/>
        <v>plays</v>
      </c>
      <c r="S3547" s="14">
        <f t="shared" si="390"/>
        <v>42105.599062499998</v>
      </c>
      <c r="T3547" s="12">
        <f t="shared" si="392"/>
        <v>42075.599062499998</v>
      </c>
      <c r="U3547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6"/>
        <v>102.27272727272727</v>
      </c>
      <c r="P3548" s="8">
        <f t="shared" si="387"/>
        <v>59.210526315789473</v>
      </c>
      <c r="Q3548" t="str">
        <f t="shared" si="388"/>
        <v>theater</v>
      </c>
      <c r="R3548" t="str">
        <f t="shared" si="389"/>
        <v>plays</v>
      </c>
      <c r="S3548" s="14">
        <f t="shared" si="390"/>
        <v>42094.957638888889</v>
      </c>
      <c r="T3548" s="12">
        <f t="shared" si="392"/>
        <v>42073.452361111107</v>
      </c>
      <c r="U3548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6"/>
        <v>114.40928571428572</v>
      </c>
      <c r="P3549" s="8">
        <f t="shared" si="387"/>
        <v>119.17633928571429</v>
      </c>
      <c r="Q3549" t="str">
        <f t="shared" si="388"/>
        <v>theater</v>
      </c>
      <c r="R3549" t="str">
        <f t="shared" si="389"/>
        <v>plays</v>
      </c>
      <c r="S3549" s="14">
        <f t="shared" si="390"/>
        <v>42503.957638888889</v>
      </c>
      <c r="T3549" s="12">
        <f t="shared" si="392"/>
        <v>42479.870381944442</v>
      </c>
      <c r="U3549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6"/>
        <v>101.9047619047619</v>
      </c>
      <c r="P3550" s="8">
        <f t="shared" si="387"/>
        <v>164.61538461538461</v>
      </c>
      <c r="Q3550" t="str">
        <f t="shared" si="388"/>
        <v>theater</v>
      </c>
      <c r="R3550" t="str">
        <f t="shared" si="389"/>
        <v>plays</v>
      </c>
      <c r="S3550" s="14">
        <f t="shared" si="390"/>
        <v>42433.833333333336</v>
      </c>
      <c r="T3550" s="12">
        <f t="shared" si="392"/>
        <v>42411.733958333331</v>
      </c>
      <c r="U3550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6"/>
        <v>102</v>
      </c>
      <c r="P3551" s="8">
        <f t="shared" si="387"/>
        <v>24.285714285714285</v>
      </c>
      <c r="Q3551" t="str">
        <f t="shared" si="388"/>
        <v>theater</v>
      </c>
      <c r="R3551" t="str">
        <f t="shared" si="389"/>
        <v>plays</v>
      </c>
      <c r="S3551" s="14">
        <f t="shared" si="390"/>
        <v>42251.186030092591</v>
      </c>
      <c r="T3551" s="12">
        <f t="shared" si="392"/>
        <v>42223.186030092591</v>
      </c>
      <c r="U3551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6"/>
        <v>104.8</v>
      </c>
      <c r="P3552" s="8">
        <f t="shared" si="387"/>
        <v>40.9375</v>
      </c>
      <c r="Q3552" t="str">
        <f t="shared" si="388"/>
        <v>theater</v>
      </c>
      <c r="R3552" t="str">
        <f t="shared" si="389"/>
        <v>plays</v>
      </c>
      <c r="S3552" s="14">
        <f t="shared" si="390"/>
        <v>42492.685162037036</v>
      </c>
      <c r="T3552" s="12">
        <f t="shared" si="392"/>
        <v>42462.685162037036</v>
      </c>
      <c r="U3552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6"/>
        <v>101.83333333333333</v>
      </c>
      <c r="P3553" s="8">
        <f t="shared" si="387"/>
        <v>61.1</v>
      </c>
      <c r="Q3553" t="str">
        <f t="shared" si="388"/>
        <v>theater</v>
      </c>
      <c r="R3553" t="str">
        <f t="shared" si="389"/>
        <v>plays</v>
      </c>
      <c r="S3553" s="14">
        <f t="shared" si="390"/>
        <v>41781.713194444441</v>
      </c>
      <c r="T3553" s="12">
        <f t="shared" si="392"/>
        <v>41753.307523148142</v>
      </c>
      <c r="U3553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6"/>
        <v>100</v>
      </c>
      <c r="P3554" s="8">
        <f t="shared" si="387"/>
        <v>38.65</v>
      </c>
      <c r="Q3554" t="str">
        <f t="shared" si="388"/>
        <v>theater</v>
      </c>
      <c r="R3554" t="str">
        <f t="shared" si="389"/>
        <v>plays</v>
      </c>
      <c r="S3554" s="14">
        <f t="shared" si="390"/>
        <v>41818.378749999996</v>
      </c>
      <c r="T3554" s="12">
        <f t="shared" si="392"/>
        <v>41788.378749999996</v>
      </c>
      <c r="U3554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6"/>
        <v>106.27272727272727</v>
      </c>
      <c r="P3555" s="8">
        <f t="shared" si="387"/>
        <v>56.20192307692308</v>
      </c>
      <c r="Q3555" t="str">
        <f t="shared" si="388"/>
        <v>theater</v>
      </c>
      <c r="R3555" t="str">
        <f t="shared" si="389"/>
        <v>plays</v>
      </c>
      <c r="S3555" s="14">
        <f t="shared" si="390"/>
        <v>42227.791666666664</v>
      </c>
      <c r="T3555" s="12">
        <f t="shared" si="392"/>
        <v>42195.820370370369</v>
      </c>
      <c r="U3555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6"/>
        <v>113.4222</v>
      </c>
      <c r="P3556" s="8">
        <f t="shared" si="387"/>
        <v>107.00207547169811</v>
      </c>
      <c r="Q3556" t="str">
        <f t="shared" si="388"/>
        <v>theater</v>
      </c>
      <c r="R3556" t="str">
        <f t="shared" si="389"/>
        <v>plays</v>
      </c>
      <c r="S3556" s="14">
        <f t="shared" si="390"/>
        <v>42046.499999999993</v>
      </c>
      <c r="T3556" s="12">
        <f t="shared" si="392"/>
        <v>42015.842118055552</v>
      </c>
      <c r="U3556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6"/>
        <v>100</v>
      </c>
      <c r="P3557" s="8">
        <f t="shared" si="387"/>
        <v>171.42857142857142</v>
      </c>
      <c r="Q3557" t="str">
        <f t="shared" si="388"/>
        <v>theater</v>
      </c>
      <c r="R3557" t="str">
        <f t="shared" si="389"/>
        <v>plays</v>
      </c>
      <c r="S3557" s="14">
        <f t="shared" si="390"/>
        <v>42691.275393518517</v>
      </c>
      <c r="T3557" s="12">
        <f t="shared" si="392"/>
        <v>42661.233726851853</v>
      </c>
      <c r="U3557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6"/>
        <v>100.45454545454545</v>
      </c>
      <c r="P3558" s="8">
        <f t="shared" si="387"/>
        <v>110.5</v>
      </c>
      <c r="Q3558" t="str">
        <f t="shared" si="388"/>
        <v>theater</v>
      </c>
      <c r="R3558" t="str">
        <f t="shared" si="389"/>
        <v>plays</v>
      </c>
      <c r="S3558" s="14">
        <f t="shared" si="390"/>
        <v>41868.441249999996</v>
      </c>
      <c r="T3558" s="12">
        <f t="shared" si="392"/>
        <v>41808.441249999996</v>
      </c>
      <c r="U3558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6"/>
        <v>100.036</v>
      </c>
      <c r="P3559" s="8">
        <f t="shared" si="387"/>
        <v>179.27598566308242</v>
      </c>
      <c r="Q3559" t="str">
        <f t="shared" si="388"/>
        <v>theater</v>
      </c>
      <c r="R3559" t="str">
        <f t="shared" si="389"/>
        <v>plays</v>
      </c>
      <c r="S3559" s="14">
        <f t="shared" si="390"/>
        <v>41764.068414351852</v>
      </c>
      <c r="T3559" s="12">
        <f t="shared" si="392"/>
        <v>41730.068414351852</v>
      </c>
      <c r="U3559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6"/>
        <v>144</v>
      </c>
      <c r="P3560" s="8">
        <f t="shared" si="387"/>
        <v>22.90909090909091</v>
      </c>
      <c r="Q3560" t="str">
        <f t="shared" si="388"/>
        <v>theater</v>
      </c>
      <c r="R3560" t="str">
        <f t="shared" si="389"/>
        <v>plays</v>
      </c>
      <c r="S3560" s="14">
        <f t="shared" si="390"/>
        <v>42181.666666666664</v>
      </c>
      <c r="T3560" s="12">
        <f t="shared" si="392"/>
        <v>42139.608506944445</v>
      </c>
      <c r="U3560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6"/>
        <v>103.5</v>
      </c>
      <c r="P3561" s="8">
        <f t="shared" si="387"/>
        <v>43.125</v>
      </c>
      <c r="Q3561" t="str">
        <f t="shared" si="388"/>
        <v>theater</v>
      </c>
      <c r="R3561" t="str">
        <f t="shared" si="389"/>
        <v>plays</v>
      </c>
      <c r="S3561" s="14">
        <f t="shared" si="390"/>
        <v>42216.165277777771</v>
      </c>
      <c r="T3561" s="12">
        <f t="shared" si="392"/>
        <v>42193.887824074067</v>
      </c>
      <c r="U3561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6"/>
        <v>108.4375</v>
      </c>
      <c r="P3562" s="8">
        <f t="shared" si="387"/>
        <v>46.891891891891895</v>
      </c>
      <c r="Q3562" t="str">
        <f t="shared" si="388"/>
        <v>theater</v>
      </c>
      <c r="R3562" t="str">
        <f t="shared" si="389"/>
        <v>plays</v>
      </c>
      <c r="S3562" s="14">
        <f t="shared" si="390"/>
        <v>42150.906249999993</v>
      </c>
      <c r="T3562" s="12">
        <f t="shared" si="392"/>
        <v>42115.68131944444</v>
      </c>
      <c r="U3562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6"/>
        <v>102.4</v>
      </c>
      <c r="P3563" s="8">
        <f t="shared" si="387"/>
        <v>47.407407407407405</v>
      </c>
      <c r="Q3563" t="str">
        <f t="shared" si="388"/>
        <v>theater</v>
      </c>
      <c r="R3563" t="str">
        <f t="shared" si="389"/>
        <v>plays</v>
      </c>
      <c r="S3563" s="14">
        <f t="shared" si="390"/>
        <v>42221.566666666666</v>
      </c>
      <c r="T3563" s="12">
        <f t="shared" si="392"/>
        <v>42203.471967592595</v>
      </c>
      <c r="U3563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6"/>
        <v>148.88888888888889</v>
      </c>
      <c r="P3564" s="8">
        <f t="shared" si="387"/>
        <v>15.129032258064516</v>
      </c>
      <c r="Q3564" t="str">
        <f t="shared" si="388"/>
        <v>theater</v>
      </c>
      <c r="R3564" t="str">
        <f t="shared" si="389"/>
        <v>plays</v>
      </c>
      <c r="S3564" s="14">
        <f t="shared" si="390"/>
        <v>42442.708333333336</v>
      </c>
      <c r="T3564" s="12">
        <f t="shared" si="392"/>
        <v>42433.553553240738</v>
      </c>
      <c r="U3564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6"/>
        <v>105.49000000000001</v>
      </c>
      <c r="P3565" s="8">
        <f t="shared" si="387"/>
        <v>21.098000000000003</v>
      </c>
      <c r="Q3565" t="str">
        <f t="shared" si="388"/>
        <v>theater</v>
      </c>
      <c r="R3565" t="str">
        <f t="shared" si="389"/>
        <v>plays</v>
      </c>
      <c r="S3565" s="14">
        <f t="shared" si="390"/>
        <v>42583.583333333336</v>
      </c>
      <c r="T3565" s="12">
        <f t="shared" si="392"/>
        <v>42555.46361111111</v>
      </c>
      <c r="U3565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6"/>
        <v>100.5</v>
      </c>
      <c r="P3566" s="8">
        <f t="shared" si="387"/>
        <v>59.117647058823529</v>
      </c>
      <c r="Q3566" t="str">
        <f t="shared" si="388"/>
        <v>theater</v>
      </c>
      <c r="R3566" t="str">
        <f t="shared" si="389"/>
        <v>plays</v>
      </c>
      <c r="S3566" s="14">
        <f t="shared" si="390"/>
        <v>42282.458333333336</v>
      </c>
      <c r="T3566" s="12">
        <f t="shared" si="392"/>
        <v>42236.414918981478</v>
      </c>
      <c r="U3566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6"/>
        <v>130.55555555555554</v>
      </c>
      <c r="P3567" s="8">
        <f t="shared" si="387"/>
        <v>97.916666666666671</v>
      </c>
      <c r="Q3567" t="str">
        <f t="shared" si="388"/>
        <v>theater</v>
      </c>
      <c r="R3567" t="str">
        <f t="shared" si="389"/>
        <v>plays</v>
      </c>
      <c r="S3567" s="14">
        <f t="shared" si="390"/>
        <v>42004.534814814811</v>
      </c>
      <c r="T3567" s="12">
        <f t="shared" si="392"/>
        <v>41974.534814814811</v>
      </c>
      <c r="U3567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6"/>
        <v>104.75</v>
      </c>
      <c r="P3568" s="8">
        <f t="shared" si="387"/>
        <v>55.131578947368418</v>
      </c>
      <c r="Q3568" t="str">
        <f t="shared" si="388"/>
        <v>theater</v>
      </c>
      <c r="R3568" t="str">
        <f t="shared" si="389"/>
        <v>plays</v>
      </c>
      <c r="S3568" s="14">
        <f t="shared" si="390"/>
        <v>42027.299571759257</v>
      </c>
      <c r="T3568" s="12">
        <f t="shared" si="392"/>
        <v>41997.299571759257</v>
      </c>
      <c r="U3568">
        <f t="shared" si="391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6"/>
        <v>108.8</v>
      </c>
      <c r="P3569" s="8">
        <f t="shared" si="387"/>
        <v>26.536585365853657</v>
      </c>
      <c r="Q3569" t="str">
        <f t="shared" si="388"/>
        <v>theater</v>
      </c>
      <c r="R3569" t="str">
        <f t="shared" si="389"/>
        <v>plays</v>
      </c>
      <c r="S3569" s="14">
        <f t="shared" si="390"/>
        <v>42165.602361111109</v>
      </c>
      <c r="T3569" s="12">
        <f t="shared" si="392"/>
        <v>42135.602361111109</v>
      </c>
      <c r="U3569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6"/>
        <v>111</v>
      </c>
      <c r="P3570" s="8">
        <f t="shared" si="387"/>
        <v>58.421052631578945</v>
      </c>
      <c r="Q3570" t="str">
        <f t="shared" si="388"/>
        <v>theater</v>
      </c>
      <c r="R3570" t="str">
        <f t="shared" si="389"/>
        <v>plays</v>
      </c>
      <c r="S3570" s="14">
        <f t="shared" si="390"/>
        <v>41899.532337962963</v>
      </c>
      <c r="T3570" s="12">
        <f t="shared" si="392"/>
        <v>41869.532337962963</v>
      </c>
      <c r="U3570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6"/>
        <v>100.48</v>
      </c>
      <c r="P3571" s="8">
        <f t="shared" si="387"/>
        <v>122.53658536585365</v>
      </c>
      <c r="Q3571" t="str">
        <f t="shared" si="388"/>
        <v>theater</v>
      </c>
      <c r="R3571" t="str">
        <f t="shared" si="389"/>
        <v>plays</v>
      </c>
      <c r="S3571" s="14">
        <f t="shared" si="390"/>
        <v>42012.480277777773</v>
      </c>
      <c r="T3571" s="12">
        <f t="shared" si="392"/>
        <v>41982.480277777773</v>
      </c>
      <c r="U3571">
        <f t="shared" si="391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6"/>
        <v>114.35</v>
      </c>
      <c r="P3572" s="8">
        <f t="shared" si="387"/>
        <v>87.961538461538467</v>
      </c>
      <c r="Q3572" t="str">
        <f t="shared" si="388"/>
        <v>theater</v>
      </c>
      <c r="R3572" t="str">
        <f t="shared" si="389"/>
        <v>plays</v>
      </c>
      <c r="S3572" s="14">
        <f t="shared" si="390"/>
        <v>42004.083333333336</v>
      </c>
      <c r="T3572" s="12">
        <f t="shared" si="392"/>
        <v>41976.12364583333</v>
      </c>
      <c r="U3572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6"/>
        <v>122.06666666666666</v>
      </c>
      <c r="P3573" s="8">
        <f t="shared" si="387"/>
        <v>73.239999999999995</v>
      </c>
      <c r="Q3573" t="str">
        <f t="shared" si="388"/>
        <v>theater</v>
      </c>
      <c r="R3573" t="str">
        <f t="shared" si="389"/>
        <v>plays</v>
      </c>
      <c r="S3573" s="14">
        <f t="shared" si="390"/>
        <v>41942.650613425925</v>
      </c>
      <c r="T3573" s="12">
        <f t="shared" si="392"/>
        <v>41912.650613425925</v>
      </c>
      <c r="U3573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6"/>
        <v>100</v>
      </c>
      <c r="P3574" s="8">
        <f t="shared" si="387"/>
        <v>55.555555555555557</v>
      </c>
      <c r="Q3574" t="str">
        <f t="shared" si="388"/>
        <v>theater</v>
      </c>
      <c r="R3574" t="str">
        <f t="shared" si="389"/>
        <v>plays</v>
      </c>
      <c r="S3574" s="14">
        <f t="shared" si="390"/>
        <v>42176.36206018518</v>
      </c>
      <c r="T3574" s="12">
        <f t="shared" si="392"/>
        <v>42146.36206018518</v>
      </c>
      <c r="U3574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6"/>
        <v>102.8</v>
      </c>
      <c r="P3575" s="8">
        <f t="shared" si="387"/>
        <v>39.53846153846154</v>
      </c>
      <c r="Q3575" t="str">
        <f t="shared" si="388"/>
        <v>theater</v>
      </c>
      <c r="R3575" t="str">
        <f t="shared" si="389"/>
        <v>plays</v>
      </c>
      <c r="S3575" s="14">
        <f t="shared" si="390"/>
        <v>41951.208865740737</v>
      </c>
      <c r="T3575" s="12">
        <f t="shared" si="392"/>
        <v>41921.167199074072</v>
      </c>
      <c r="U3575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6"/>
        <v>106.12068965517241</v>
      </c>
      <c r="P3576" s="8">
        <f t="shared" si="387"/>
        <v>136.77777777777777</v>
      </c>
      <c r="Q3576" t="str">
        <f t="shared" si="388"/>
        <v>theater</v>
      </c>
      <c r="R3576" t="str">
        <f t="shared" si="389"/>
        <v>plays</v>
      </c>
      <c r="S3576" s="14">
        <f t="shared" si="390"/>
        <v>41956.776018518511</v>
      </c>
      <c r="T3576" s="12">
        <f t="shared" si="392"/>
        <v>41926.734351851854</v>
      </c>
      <c r="U3576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6"/>
        <v>101.33</v>
      </c>
      <c r="P3577" s="8">
        <f t="shared" si="387"/>
        <v>99.343137254901961</v>
      </c>
      <c r="Q3577" t="str">
        <f t="shared" si="388"/>
        <v>theater</v>
      </c>
      <c r="R3577" t="str">
        <f t="shared" si="389"/>
        <v>plays</v>
      </c>
      <c r="S3577" s="14">
        <f t="shared" si="390"/>
        <v>42592.957638888889</v>
      </c>
      <c r="T3577" s="12">
        <f t="shared" si="392"/>
        <v>42561.575543981475</v>
      </c>
      <c r="U3577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6"/>
        <v>100</v>
      </c>
      <c r="P3578" s="8">
        <f t="shared" si="387"/>
        <v>20</v>
      </c>
      <c r="Q3578" t="str">
        <f t="shared" si="388"/>
        <v>theater</v>
      </c>
      <c r="R3578" t="str">
        <f t="shared" si="389"/>
        <v>plays</v>
      </c>
      <c r="S3578" s="14">
        <f t="shared" si="390"/>
        <v>42709.382569444446</v>
      </c>
      <c r="T3578" s="12">
        <f t="shared" si="392"/>
        <v>42649.340902777774</v>
      </c>
      <c r="U3578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6"/>
        <v>130</v>
      </c>
      <c r="P3579" s="8">
        <f t="shared" si="387"/>
        <v>28.888888888888889</v>
      </c>
      <c r="Q3579" t="str">
        <f t="shared" si="388"/>
        <v>theater</v>
      </c>
      <c r="R3579" t="str">
        <f t="shared" si="389"/>
        <v>plays</v>
      </c>
      <c r="S3579" s="14">
        <f t="shared" si="390"/>
        <v>42120.061111111114</v>
      </c>
      <c r="T3579" s="12">
        <f t="shared" si="392"/>
        <v>42093.578506944446</v>
      </c>
      <c r="U3579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6"/>
        <v>100.01333333333334</v>
      </c>
      <c r="P3580" s="8">
        <f t="shared" si="387"/>
        <v>40.545945945945945</v>
      </c>
      <c r="Q3580" t="str">
        <f t="shared" si="388"/>
        <v>theater</v>
      </c>
      <c r="R3580" t="str">
        <f t="shared" si="389"/>
        <v>plays</v>
      </c>
      <c r="S3580" s="14">
        <f t="shared" si="390"/>
        <v>42490.525196759256</v>
      </c>
      <c r="T3580" s="12">
        <f t="shared" si="392"/>
        <v>42460.525196759256</v>
      </c>
      <c r="U3580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6"/>
        <v>100</v>
      </c>
      <c r="P3581" s="8">
        <f t="shared" si="387"/>
        <v>35.714285714285715</v>
      </c>
      <c r="Q3581" t="str">
        <f t="shared" si="388"/>
        <v>theater</v>
      </c>
      <c r="R3581" t="str">
        <f t="shared" si="389"/>
        <v>plays</v>
      </c>
      <c r="S3581" s="14">
        <f t="shared" si="390"/>
        <v>42460.51222222222</v>
      </c>
      <c r="T3581" s="12">
        <f t="shared" si="392"/>
        <v>42430.553888888891</v>
      </c>
      <c r="U3581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6"/>
        <v>113.88888888888889</v>
      </c>
      <c r="P3582" s="8">
        <f t="shared" si="387"/>
        <v>37.962962962962962</v>
      </c>
      <c r="Q3582" t="str">
        <f t="shared" si="388"/>
        <v>theater</v>
      </c>
      <c r="R3582" t="str">
        <f t="shared" si="389"/>
        <v>plays</v>
      </c>
      <c r="S3582" s="14">
        <f t="shared" si="390"/>
        <v>42063.999305555553</v>
      </c>
      <c r="T3582" s="12">
        <f t="shared" si="392"/>
        <v>42025.967847222222</v>
      </c>
      <c r="U3582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6"/>
        <v>100</v>
      </c>
      <c r="P3583" s="8">
        <f t="shared" si="387"/>
        <v>33.333333333333336</v>
      </c>
      <c r="Q3583" t="str">
        <f t="shared" si="388"/>
        <v>theater</v>
      </c>
      <c r="R3583" t="str">
        <f t="shared" si="389"/>
        <v>plays</v>
      </c>
      <c r="S3583" s="14">
        <f t="shared" si="390"/>
        <v>41850.26284722222</v>
      </c>
      <c r="T3583" s="12">
        <f t="shared" si="392"/>
        <v>41836.26284722222</v>
      </c>
      <c r="U3583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6"/>
        <v>287</v>
      </c>
      <c r="P3584" s="8">
        <f t="shared" si="387"/>
        <v>58.571428571428569</v>
      </c>
      <c r="Q3584" t="str">
        <f t="shared" si="388"/>
        <v>theater</v>
      </c>
      <c r="R3584" t="str">
        <f t="shared" si="389"/>
        <v>plays</v>
      </c>
      <c r="S3584" s="14">
        <f t="shared" si="390"/>
        <v>42464.887523148143</v>
      </c>
      <c r="T3584" s="12">
        <f t="shared" si="392"/>
        <v>42450.887523148143</v>
      </c>
      <c r="U3584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6"/>
        <v>108.5</v>
      </c>
      <c r="P3585" s="8">
        <f t="shared" si="387"/>
        <v>135.625</v>
      </c>
      <c r="Q3585" t="str">
        <f t="shared" si="388"/>
        <v>theater</v>
      </c>
      <c r="R3585" t="str">
        <f t="shared" si="389"/>
        <v>plays</v>
      </c>
      <c r="S3585" s="14">
        <f t="shared" si="390"/>
        <v>42478.175983796296</v>
      </c>
      <c r="T3585" s="12">
        <f t="shared" si="392"/>
        <v>42418.217650462961</v>
      </c>
      <c r="U3585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86"/>
        <v>115.5</v>
      </c>
      <c r="P3586" s="8">
        <f t="shared" si="387"/>
        <v>30.9375</v>
      </c>
      <c r="Q3586" t="str">
        <f t="shared" si="388"/>
        <v>theater</v>
      </c>
      <c r="R3586" t="str">
        <f t="shared" si="389"/>
        <v>plays</v>
      </c>
      <c r="S3586" s="14">
        <f t="shared" si="390"/>
        <v>42198.108148148145</v>
      </c>
      <c r="T3586" s="12">
        <f t="shared" si="392"/>
        <v>42168.108148148145</v>
      </c>
      <c r="U3586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93">E3587*100/D3587</f>
        <v>119.11764705882354</v>
      </c>
      <c r="P3587" s="8">
        <f t="shared" ref="P3587:P3650" si="394">E3587/L3587</f>
        <v>176.08695652173913</v>
      </c>
      <c r="Q3587" t="str">
        <f t="shared" ref="Q3587:Q3650" si="395">MID(N3587,1,FIND("/",N3587) - 1)</f>
        <v>theater</v>
      </c>
      <c r="R3587" t="str">
        <f t="shared" ref="R3587:R3650" si="396">MID(N3587,FIND("/",N3587)+1,LEN(N3587) -FIND("/",N3587))</f>
        <v>plays</v>
      </c>
      <c r="S3587" s="14">
        <f t="shared" ref="S3587:S3650" si="397">(I3587/86400)+25569+(-5/24)</f>
        <v>41994.507986111108</v>
      </c>
      <c r="T3587" s="12">
        <f t="shared" si="392"/>
        <v>41964.507986111108</v>
      </c>
      <c r="U3587">
        <f t="shared" ref="U3587:U3650" si="398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3"/>
        <v>109.42666666666666</v>
      </c>
      <c r="P3588" s="8">
        <f t="shared" si="394"/>
        <v>151.9814814814815</v>
      </c>
      <c r="Q3588" t="str">
        <f t="shared" si="395"/>
        <v>theater</v>
      </c>
      <c r="R3588" t="str">
        <f t="shared" si="396"/>
        <v>plays</v>
      </c>
      <c r="S3588" s="14">
        <f t="shared" si="397"/>
        <v>42636.489236111105</v>
      </c>
      <c r="T3588" s="12">
        <f t="shared" ref="T3588:T3651" si="399">(J3588/86400)+25569+(-5/24)</f>
        <v>42576.489236111105</v>
      </c>
      <c r="U3588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3"/>
        <v>126.6</v>
      </c>
      <c r="P3589" s="8">
        <f t="shared" si="394"/>
        <v>22.607142857142858</v>
      </c>
      <c r="Q3589" t="str">
        <f t="shared" si="395"/>
        <v>theater</v>
      </c>
      <c r="R3589" t="str">
        <f t="shared" si="396"/>
        <v>plays</v>
      </c>
      <c r="S3589" s="14">
        <f t="shared" si="397"/>
        <v>42548.583333333336</v>
      </c>
      <c r="T3589" s="12">
        <f t="shared" si="399"/>
        <v>42503.331643518519</v>
      </c>
      <c r="U3589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3"/>
        <v>100.5</v>
      </c>
      <c r="P3590" s="8">
        <f t="shared" si="394"/>
        <v>18.272727272727273</v>
      </c>
      <c r="Q3590" t="str">
        <f t="shared" si="395"/>
        <v>theater</v>
      </c>
      <c r="R3590" t="str">
        <f t="shared" si="396"/>
        <v>plays</v>
      </c>
      <c r="S3590" s="14">
        <f t="shared" si="397"/>
        <v>42123.749999999993</v>
      </c>
      <c r="T3590" s="12">
        <f t="shared" si="399"/>
        <v>42101.620486111111</v>
      </c>
      <c r="U3590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3"/>
        <v>127.5</v>
      </c>
      <c r="P3591" s="8">
        <f t="shared" si="394"/>
        <v>82.258064516129039</v>
      </c>
      <c r="Q3591" t="str">
        <f t="shared" si="395"/>
        <v>theater</v>
      </c>
      <c r="R3591" t="str">
        <f t="shared" si="396"/>
        <v>plays</v>
      </c>
      <c r="S3591" s="14">
        <f t="shared" si="397"/>
        <v>42150.439201388886</v>
      </c>
      <c r="T3591" s="12">
        <f t="shared" si="399"/>
        <v>42125.439201388886</v>
      </c>
      <c r="U3591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3"/>
        <v>100.06</v>
      </c>
      <c r="P3592" s="8">
        <f t="shared" si="394"/>
        <v>68.534246575342465</v>
      </c>
      <c r="Q3592" t="str">
        <f t="shared" si="395"/>
        <v>theater</v>
      </c>
      <c r="R3592" t="str">
        <f t="shared" si="396"/>
        <v>plays</v>
      </c>
      <c r="S3592" s="14">
        <f t="shared" si="397"/>
        <v>41932.125393518516</v>
      </c>
      <c r="T3592" s="12">
        <f t="shared" si="399"/>
        <v>41902.125393518516</v>
      </c>
      <c r="U3592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3"/>
        <v>175</v>
      </c>
      <c r="P3593" s="8">
        <f t="shared" si="394"/>
        <v>68.055555555555557</v>
      </c>
      <c r="Q3593" t="str">
        <f t="shared" si="395"/>
        <v>theater</v>
      </c>
      <c r="R3593" t="str">
        <f t="shared" si="396"/>
        <v>plays</v>
      </c>
      <c r="S3593" s="14">
        <f t="shared" si="397"/>
        <v>42027.999305555553</v>
      </c>
      <c r="T3593" s="12">
        <f t="shared" si="399"/>
        <v>42003.74009259259</v>
      </c>
      <c r="U3593">
        <f t="shared" si="398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3"/>
        <v>127.25</v>
      </c>
      <c r="P3594" s="8">
        <f t="shared" si="394"/>
        <v>72.714285714285708</v>
      </c>
      <c r="Q3594" t="str">
        <f t="shared" si="395"/>
        <v>theater</v>
      </c>
      <c r="R3594" t="str">
        <f t="shared" si="396"/>
        <v>plays</v>
      </c>
      <c r="S3594" s="14">
        <f t="shared" si="397"/>
        <v>42045.999305555553</v>
      </c>
      <c r="T3594" s="12">
        <f t="shared" si="399"/>
        <v>41988.621608796289</v>
      </c>
      <c r="U3594">
        <f t="shared" si="398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3"/>
        <v>110.63333333333334</v>
      </c>
      <c r="P3595" s="8">
        <f t="shared" si="394"/>
        <v>77.186046511627907</v>
      </c>
      <c r="Q3595" t="str">
        <f t="shared" si="395"/>
        <v>theater</v>
      </c>
      <c r="R3595" t="str">
        <f t="shared" si="396"/>
        <v>plays</v>
      </c>
      <c r="S3595" s="14">
        <f t="shared" si="397"/>
        <v>42009.643055555549</v>
      </c>
      <c r="T3595" s="12">
        <f t="shared" si="399"/>
        <v>41974.690266203703</v>
      </c>
      <c r="U3595">
        <f t="shared" si="398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3"/>
        <v>125.9375</v>
      </c>
      <c r="P3596" s="8">
        <f t="shared" si="394"/>
        <v>55.972222222222221</v>
      </c>
      <c r="Q3596" t="str">
        <f t="shared" si="395"/>
        <v>theater</v>
      </c>
      <c r="R3596" t="str">
        <f t="shared" si="396"/>
        <v>plays</v>
      </c>
      <c r="S3596" s="14">
        <f t="shared" si="397"/>
        <v>42616.858587962961</v>
      </c>
      <c r="T3596" s="12">
        <f t="shared" si="399"/>
        <v>42591.858587962961</v>
      </c>
      <c r="U3596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3"/>
        <v>118.5</v>
      </c>
      <c r="P3597" s="8">
        <f t="shared" si="394"/>
        <v>49.693548387096776</v>
      </c>
      <c r="Q3597" t="str">
        <f t="shared" si="395"/>
        <v>theater</v>
      </c>
      <c r="R3597" t="str">
        <f t="shared" si="396"/>
        <v>plays</v>
      </c>
      <c r="S3597" s="14">
        <f t="shared" si="397"/>
        <v>42076.082638888889</v>
      </c>
      <c r="T3597" s="12">
        <f t="shared" si="399"/>
        <v>42049.800034722219</v>
      </c>
      <c r="U3597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3"/>
        <v>107.72727272727273</v>
      </c>
      <c r="P3598" s="8">
        <f t="shared" si="394"/>
        <v>79</v>
      </c>
      <c r="Q3598" t="str">
        <f t="shared" si="395"/>
        <v>theater</v>
      </c>
      <c r="R3598" t="str">
        <f t="shared" si="396"/>
        <v>plays</v>
      </c>
      <c r="S3598" s="14">
        <f t="shared" si="397"/>
        <v>41877.506736111107</v>
      </c>
      <c r="T3598" s="12">
        <f t="shared" si="399"/>
        <v>41856.506736111107</v>
      </c>
      <c r="U3598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3"/>
        <v>102.6</v>
      </c>
      <c r="P3599" s="8">
        <f t="shared" si="394"/>
        <v>77.727272727272734</v>
      </c>
      <c r="Q3599" t="str">
        <f t="shared" si="395"/>
        <v>theater</v>
      </c>
      <c r="R3599" t="str">
        <f t="shared" si="396"/>
        <v>plays</v>
      </c>
      <c r="S3599" s="14">
        <f t="shared" si="397"/>
        <v>42432.040972222218</v>
      </c>
      <c r="T3599" s="12">
        <f t="shared" si="399"/>
        <v>42417.377199074072</v>
      </c>
      <c r="U3599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3"/>
        <v>110.1</v>
      </c>
      <c r="P3600" s="8">
        <f t="shared" si="394"/>
        <v>40.777777777777779</v>
      </c>
      <c r="Q3600" t="str">
        <f t="shared" si="395"/>
        <v>theater</v>
      </c>
      <c r="R3600" t="str">
        <f t="shared" si="396"/>
        <v>plays</v>
      </c>
      <c r="S3600" s="14">
        <f t="shared" si="397"/>
        <v>41884.999305555553</v>
      </c>
      <c r="T3600" s="12">
        <f t="shared" si="399"/>
        <v>41866.590532407405</v>
      </c>
      <c r="U3600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3"/>
        <v>202</v>
      </c>
      <c r="P3601" s="8">
        <f t="shared" si="394"/>
        <v>59.411764705882355</v>
      </c>
      <c r="Q3601" t="str">
        <f t="shared" si="395"/>
        <v>theater</v>
      </c>
      <c r="R3601" t="str">
        <f t="shared" si="396"/>
        <v>plays</v>
      </c>
      <c r="S3601" s="14">
        <f t="shared" si="397"/>
        <v>42245.791666666664</v>
      </c>
      <c r="T3601" s="12">
        <f t="shared" si="399"/>
        <v>42220.586539351854</v>
      </c>
      <c r="U3601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3"/>
        <v>130</v>
      </c>
      <c r="P3602" s="8">
        <f t="shared" si="394"/>
        <v>3.25</v>
      </c>
      <c r="Q3602" t="str">
        <f t="shared" si="395"/>
        <v>theater</v>
      </c>
      <c r="R3602" t="str">
        <f t="shared" si="396"/>
        <v>plays</v>
      </c>
      <c r="S3602" s="14">
        <f t="shared" si="397"/>
        <v>42656.640787037039</v>
      </c>
      <c r="T3602" s="12">
        <f t="shared" si="399"/>
        <v>42628.640787037039</v>
      </c>
      <c r="U3602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3"/>
        <v>104.35</v>
      </c>
      <c r="P3603" s="8">
        <f t="shared" si="394"/>
        <v>39.377358490566039</v>
      </c>
      <c r="Q3603" t="str">
        <f t="shared" si="395"/>
        <v>theater</v>
      </c>
      <c r="R3603" t="str">
        <f t="shared" si="396"/>
        <v>plays</v>
      </c>
      <c r="S3603" s="14">
        <f t="shared" si="397"/>
        <v>42020.790300925924</v>
      </c>
      <c r="T3603" s="12">
        <f t="shared" si="399"/>
        <v>41990.790300925924</v>
      </c>
      <c r="U3603">
        <f t="shared" si="398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3"/>
        <v>100.05</v>
      </c>
      <c r="P3604" s="8">
        <f t="shared" si="394"/>
        <v>81.673469387755105</v>
      </c>
      <c r="Q3604" t="str">
        <f t="shared" si="395"/>
        <v>theater</v>
      </c>
      <c r="R3604" t="str">
        <f t="shared" si="396"/>
        <v>plays</v>
      </c>
      <c r="S3604" s="14">
        <f t="shared" si="397"/>
        <v>42507.68609953703</v>
      </c>
      <c r="T3604" s="12">
        <f t="shared" si="399"/>
        <v>42447.68609953703</v>
      </c>
      <c r="U3604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3"/>
        <v>170.66666666666666</v>
      </c>
      <c r="P3605" s="8">
        <f t="shared" si="394"/>
        <v>44.912280701754383</v>
      </c>
      <c r="Q3605" t="str">
        <f t="shared" si="395"/>
        <v>theater</v>
      </c>
      <c r="R3605" t="str">
        <f t="shared" si="396"/>
        <v>plays</v>
      </c>
      <c r="S3605" s="14">
        <f t="shared" si="397"/>
        <v>42313.697685185187</v>
      </c>
      <c r="T3605" s="12">
        <f t="shared" si="399"/>
        <v>42283.656018518515</v>
      </c>
      <c r="U3605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3"/>
        <v>112.83333333333333</v>
      </c>
      <c r="P3606" s="8">
        <f t="shared" si="394"/>
        <v>49.05797101449275</v>
      </c>
      <c r="Q3606" t="str">
        <f t="shared" si="395"/>
        <v>theater</v>
      </c>
      <c r="R3606" t="str">
        <f t="shared" si="396"/>
        <v>plays</v>
      </c>
      <c r="S3606" s="14">
        <f t="shared" si="397"/>
        <v>42489.082638888889</v>
      </c>
      <c r="T3606" s="12">
        <f t="shared" si="399"/>
        <v>42482.80736111111</v>
      </c>
      <c r="U3606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3"/>
        <v>184</v>
      </c>
      <c r="P3607" s="8">
        <f t="shared" si="394"/>
        <v>30.666666666666668</v>
      </c>
      <c r="Q3607" t="str">
        <f t="shared" si="395"/>
        <v>theater</v>
      </c>
      <c r="R3607" t="str">
        <f t="shared" si="396"/>
        <v>plays</v>
      </c>
      <c r="S3607" s="14">
        <f t="shared" si="397"/>
        <v>42413.584791666661</v>
      </c>
      <c r="T3607" s="12">
        <f t="shared" si="399"/>
        <v>42383.584791666661</v>
      </c>
      <c r="U3607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3"/>
        <v>130.26666666666668</v>
      </c>
      <c r="P3608" s="8">
        <f t="shared" si="394"/>
        <v>61.0625</v>
      </c>
      <c r="Q3608" t="str">
        <f t="shared" si="395"/>
        <v>theater</v>
      </c>
      <c r="R3608" t="str">
        <f t="shared" si="396"/>
        <v>plays</v>
      </c>
      <c r="S3608" s="14">
        <f t="shared" si="397"/>
        <v>42596.396493055552</v>
      </c>
      <c r="T3608" s="12">
        <f t="shared" si="399"/>
        <v>42566.396493055552</v>
      </c>
      <c r="U3608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3"/>
        <v>105.45454545454545</v>
      </c>
      <c r="P3609" s="8">
        <f t="shared" si="394"/>
        <v>29</v>
      </c>
      <c r="Q3609" t="str">
        <f t="shared" si="395"/>
        <v>theater</v>
      </c>
      <c r="R3609" t="str">
        <f t="shared" si="396"/>
        <v>plays</v>
      </c>
      <c r="S3609" s="14">
        <f t="shared" si="397"/>
        <v>42352.791666666664</v>
      </c>
      <c r="T3609" s="12">
        <f t="shared" si="399"/>
        <v>42338.755578703705</v>
      </c>
      <c r="U3609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3"/>
        <v>100</v>
      </c>
      <c r="P3610" s="8">
        <f t="shared" si="394"/>
        <v>29.62962962962963</v>
      </c>
      <c r="Q3610" t="str">
        <f t="shared" si="395"/>
        <v>theater</v>
      </c>
      <c r="R3610" t="str">
        <f t="shared" si="396"/>
        <v>plays</v>
      </c>
      <c r="S3610" s="14">
        <f t="shared" si="397"/>
        <v>42538.374999999993</v>
      </c>
      <c r="T3610" s="12">
        <f t="shared" si="399"/>
        <v>42506.501041666663</v>
      </c>
      <c r="U3610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3"/>
        <v>153.31632653061226</v>
      </c>
      <c r="P3611" s="8">
        <f t="shared" si="394"/>
        <v>143.0952380952381</v>
      </c>
      <c r="Q3611" t="str">
        <f t="shared" si="395"/>
        <v>theater</v>
      </c>
      <c r="R3611" t="str">
        <f t="shared" si="396"/>
        <v>plays</v>
      </c>
      <c r="S3611" s="14">
        <f t="shared" si="397"/>
        <v>42459.741724537038</v>
      </c>
      <c r="T3611" s="12">
        <f t="shared" si="399"/>
        <v>42429.783391203702</v>
      </c>
      <c r="U3611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3"/>
        <v>162.30000000000001</v>
      </c>
      <c r="P3612" s="8">
        <f t="shared" si="394"/>
        <v>52.354838709677416</v>
      </c>
      <c r="Q3612" t="str">
        <f t="shared" si="395"/>
        <v>theater</v>
      </c>
      <c r="R3612" t="str">
        <f t="shared" si="396"/>
        <v>plays</v>
      </c>
      <c r="S3612" s="14">
        <f t="shared" si="397"/>
        <v>42233.22379629629</v>
      </c>
      <c r="T3612" s="12">
        <f t="shared" si="399"/>
        <v>42203.22379629629</v>
      </c>
      <c r="U3612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3"/>
        <v>136</v>
      </c>
      <c r="P3613" s="8">
        <f t="shared" si="394"/>
        <v>66.666666666666671</v>
      </c>
      <c r="Q3613" t="str">
        <f t="shared" si="395"/>
        <v>theater</v>
      </c>
      <c r="R3613" t="str">
        <f t="shared" si="396"/>
        <v>plays</v>
      </c>
      <c r="S3613" s="14">
        <f t="shared" si="397"/>
        <v>42102.162048611113</v>
      </c>
      <c r="T3613" s="12">
        <f t="shared" si="399"/>
        <v>42072.162048611113</v>
      </c>
      <c r="U3613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3"/>
        <v>144.4</v>
      </c>
      <c r="P3614" s="8">
        <f t="shared" si="394"/>
        <v>126.66666666666667</v>
      </c>
      <c r="Q3614" t="str">
        <f t="shared" si="395"/>
        <v>theater</v>
      </c>
      <c r="R3614" t="str">
        <f t="shared" si="396"/>
        <v>plays</v>
      </c>
      <c r="S3614" s="14">
        <f t="shared" si="397"/>
        <v>41799.518645833326</v>
      </c>
      <c r="T3614" s="12">
        <f t="shared" si="399"/>
        <v>41789.518645833326</v>
      </c>
      <c r="U3614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3"/>
        <v>100</v>
      </c>
      <c r="P3615" s="8">
        <f t="shared" si="394"/>
        <v>62.5</v>
      </c>
      <c r="Q3615" t="str">
        <f t="shared" si="395"/>
        <v>theater</v>
      </c>
      <c r="R3615" t="str">
        <f t="shared" si="396"/>
        <v>plays</v>
      </c>
      <c r="S3615" s="14">
        <f t="shared" si="397"/>
        <v>41818.381643518514</v>
      </c>
      <c r="T3615" s="12">
        <f t="shared" si="399"/>
        <v>41788.381643518514</v>
      </c>
      <c r="U3615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3"/>
        <v>100.8</v>
      </c>
      <c r="P3616" s="8">
        <f t="shared" si="394"/>
        <v>35.492957746478872</v>
      </c>
      <c r="Q3616" t="str">
        <f t="shared" si="395"/>
        <v>theater</v>
      </c>
      <c r="R3616" t="str">
        <f t="shared" si="396"/>
        <v>plays</v>
      </c>
      <c r="S3616" s="14">
        <f t="shared" si="397"/>
        <v>42173.833518518521</v>
      </c>
      <c r="T3616" s="12">
        <f t="shared" si="399"/>
        <v>42143.833518518521</v>
      </c>
      <c r="U3616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3"/>
        <v>106.8</v>
      </c>
      <c r="P3617" s="8">
        <f t="shared" si="394"/>
        <v>37.083333333333336</v>
      </c>
      <c r="Q3617" t="str">
        <f t="shared" si="395"/>
        <v>theater</v>
      </c>
      <c r="R3617" t="str">
        <f t="shared" si="396"/>
        <v>plays</v>
      </c>
      <c r="S3617" s="14">
        <f t="shared" si="397"/>
        <v>42348.385370370372</v>
      </c>
      <c r="T3617" s="12">
        <f t="shared" si="399"/>
        <v>42318.385370370372</v>
      </c>
      <c r="U3617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3"/>
        <v>124.8</v>
      </c>
      <c r="P3618" s="8">
        <f t="shared" si="394"/>
        <v>69.333333333333329</v>
      </c>
      <c r="Q3618" t="str">
        <f t="shared" si="395"/>
        <v>theater</v>
      </c>
      <c r="R3618" t="str">
        <f t="shared" si="396"/>
        <v>plays</v>
      </c>
      <c r="S3618" s="14">
        <f t="shared" si="397"/>
        <v>42082.699814814812</v>
      </c>
      <c r="T3618" s="12">
        <f t="shared" si="399"/>
        <v>42052.741481481477</v>
      </c>
      <c r="U3618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3"/>
        <v>118.91891891891892</v>
      </c>
      <c r="P3619" s="8">
        <f t="shared" si="394"/>
        <v>17.254901960784313</v>
      </c>
      <c r="Q3619" t="str">
        <f t="shared" si="395"/>
        <v>theater</v>
      </c>
      <c r="R3619" t="str">
        <f t="shared" si="396"/>
        <v>plays</v>
      </c>
      <c r="S3619" s="14">
        <f t="shared" si="397"/>
        <v>42793.791666666664</v>
      </c>
      <c r="T3619" s="12">
        <f t="shared" si="399"/>
        <v>42779.401956018519</v>
      </c>
      <c r="U3619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3"/>
        <v>101</v>
      </c>
      <c r="P3620" s="8">
        <f t="shared" si="394"/>
        <v>36.071428571428569</v>
      </c>
      <c r="Q3620" t="str">
        <f t="shared" si="395"/>
        <v>theater</v>
      </c>
      <c r="R3620" t="str">
        <f t="shared" si="396"/>
        <v>plays</v>
      </c>
      <c r="S3620" s="14">
        <f t="shared" si="397"/>
        <v>42158.419560185182</v>
      </c>
      <c r="T3620" s="12">
        <f t="shared" si="399"/>
        <v>42128.419560185182</v>
      </c>
      <c r="U3620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3"/>
        <v>113</v>
      </c>
      <c r="P3621" s="8">
        <f t="shared" si="394"/>
        <v>66.470588235294116</v>
      </c>
      <c r="Q3621" t="str">
        <f t="shared" si="395"/>
        <v>theater</v>
      </c>
      <c r="R3621" t="str">
        <f t="shared" si="396"/>
        <v>plays</v>
      </c>
      <c r="S3621" s="14">
        <f t="shared" si="397"/>
        <v>42693.708333333336</v>
      </c>
      <c r="T3621" s="12">
        <f t="shared" si="399"/>
        <v>42660.923912037033</v>
      </c>
      <c r="U3621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3"/>
        <v>105.19047619047619</v>
      </c>
      <c r="P3622" s="8">
        <f t="shared" si="394"/>
        <v>56.065989847715734</v>
      </c>
      <c r="Q3622" t="str">
        <f t="shared" si="395"/>
        <v>theater</v>
      </c>
      <c r="R3622" t="str">
        <f t="shared" si="396"/>
        <v>plays</v>
      </c>
      <c r="S3622" s="14">
        <f t="shared" si="397"/>
        <v>42067.958333333336</v>
      </c>
      <c r="T3622" s="12">
        <f t="shared" si="399"/>
        <v>42037.72987268518</v>
      </c>
      <c r="U3622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3"/>
        <v>109.73333333333333</v>
      </c>
      <c r="P3623" s="8">
        <f t="shared" si="394"/>
        <v>47.028571428571432</v>
      </c>
      <c r="Q3623" t="str">
        <f t="shared" si="395"/>
        <v>theater</v>
      </c>
      <c r="R3623" t="str">
        <f t="shared" si="396"/>
        <v>plays</v>
      </c>
      <c r="S3623" s="14">
        <f t="shared" si="397"/>
        <v>42643.666666666664</v>
      </c>
      <c r="T3623" s="12">
        <f t="shared" si="399"/>
        <v>42619.727361111109</v>
      </c>
      <c r="U3623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3"/>
        <v>100.099</v>
      </c>
      <c r="P3624" s="8">
        <f t="shared" si="394"/>
        <v>47.666190476190479</v>
      </c>
      <c r="Q3624" t="str">
        <f t="shared" si="395"/>
        <v>theater</v>
      </c>
      <c r="R3624" t="str">
        <f t="shared" si="396"/>
        <v>plays</v>
      </c>
      <c r="S3624" s="14">
        <f t="shared" si="397"/>
        <v>41909.932638888888</v>
      </c>
      <c r="T3624" s="12">
        <f t="shared" si="399"/>
        <v>41877.013553240737</v>
      </c>
      <c r="U3624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3"/>
        <v>120</v>
      </c>
      <c r="P3625" s="8">
        <f t="shared" si="394"/>
        <v>88.235294117647058</v>
      </c>
      <c r="Q3625" t="str">
        <f t="shared" si="395"/>
        <v>theater</v>
      </c>
      <c r="R3625" t="str">
        <f t="shared" si="396"/>
        <v>plays</v>
      </c>
      <c r="S3625" s="14">
        <f t="shared" si="397"/>
        <v>41846.083333333328</v>
      </c>
      <c r="T3625" s="12">
        <f t="shared" si="399"/>
        <v>41828.528587962959</v>
      </c>
      <c r="U3625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3"/>
        <v>104.93333333333334</v>
      </c>
      <c r="P3626" s="8">
        <f t="shared" si="394"/>
        <v>80.717948717948715</v>
      </c>
      <c r="Q3626" t="str">
        <f t="shared" si="395"/>
        <v>theater</v>
      </c>
      <c r="R3626" t="str">
        <f t="shared" si="396"/>
        <v>plays</v>
      </c>
      <c r="S3626" s="14">
        <f t="shared" si="397"/>
        <v>42605.56585648148</v>
      </c>
      <c r="T3626" s="12">
        <f t="shared" si="399"/>
        <v>42545.56585648148</v>
      </c>
      <c r="U3626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3"/>
        <v>102.66666666666667</v>
      </c>
      <c r="P3627" s="8">
        <f t="shared" si="394"/>
        <v>39.487179487179489</v>
      </c>
      <c r="Q3627" t="str">
        <f t="shared" si="395"/>
        <v>theater</v>
      </c>
      <c r="R3627" t="str">
        <f t="shared" si="396"/>
        <v>plays</v>
      </c>
      <c r="S3627" s="14">
        <f t="shared" si="397"/>
        <v>42187.444178240738</v>
      </c>
      <c r="T3627" s="12">
        <f t="shared" si="399"/>
        <v>42157.444178240738</v>
      </c>
      <c r="U3627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3"/>
        <v>101.825</v>
      </c>
      <c r="P3628" s="8">
        <f t="shared" si="394"/>
        <v>84.854166666666671</v>
      </c>
      <c r="Q3628" t="str">
        <f t="shared" si="395"/>
        <v>theater</v>
      </c>
      <c r="R3628" t="str">
        <f t="shared" si="396"/>
        <v>plays</v>
      </c>
      <c r="S3628" s="14">
        <f t="shared" si="397"/>
        <v>41867.458993055552</v>
      </c>
      <c r="T3628" s="12">
        <f t="shared" si="399"/>
        <v>41846.458993055552</v>
      </c>
      <c r="U3628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3"/>
        <v>100</v>
      </c>
      <c r="P3629" s="8">
        <f t="shared" si="394"/>
        <v>68.965517241379317</v>
      </c>
      <c r="Q3629" t="str">
        <f t="shared" si="395"/>
        <v>theater</v>
      </c>
      <c r="R3629" t="str">
        <f t="shared" si="396"/>
        <v>plays</v>
      </c>
      <c r="S3629" s="14">
        <f t="shared" si="397"/>
        <v>42510.957638888889</v>
      </c>
      <c r="T3629" s="12">
        <f t="shared" si="399"/>
        <v>42460.533414351848</v>
      </c>
      <c r="U3629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3"/>
        <v>0</v>
      </c>
      <c r="P3630" s="8" t="e">
        <f t="shared" si="394"/>
        <v>#DIV/0!</v>
      </c>
      <c r="Q3630" t="str">
        <f t="shared" si="395"/>
        <v>theater</v>
      </c>
      <c r="R3630" t="str">
        <f t="shared" si="396"/>
        <v>musical</v>
      </c>
      <c r="S3630" s="14">
        <f t="shared" si="397"/>
        <v>42351.666620370372</v>
      </c>
      <c r="T3630" s="12">
        <f t="shared" si="399"/>
        <v>42291.6249537037</v>
      </c>
      <c r="U3630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3"/>
        <v>2.0000000000000001E-4</v>
      </c>
      <c r="P3631" s="8">
        <f t="shared" si="394"/>
        <v>1</v>
      </c>
      <c r="Q3631" t="str">
        <f t="shared" si="395"/>
        <v>theater</v>
      </c>
      <c r="R3631" t="str">
        <f t="shared" si="396"/>
        <v>musical</v>
      </c>
      <c r="S3631" s="14">
        <f t="shared" si="397"/>
        <v>42495.499999999993</v>
      </c>
      <c r="T3631" s="12">
        <f t="shared" si="399"/>
        <v>42436.886157407404</v>
      </c>
      <c r="U3631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3"/>
        <v>3.3333333333333333E-2</v>
      </c>
      <c r="P3632" s="8">
        <f t="shared" si="394"/>
        <v>1</v>
      </c>
      <c r="Q3632" t="str">
        <f t="shared" si="395"/>
        <v>theater</v>
      </c>
      <c r="R3632" t="str">
        <f t="shared" si="396"/>
        <v>musical</v>
      </c>
      <c r="S3632" s="14">
        <f t="shared" si="397"/>
        <v>41972.680439814816</v>
      </c>
      <c r="T3632" s="12">
        <f t="shared" si="399"/>
        <v>41942.638773148145</v>
      </c>
      <c r="U3632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3"/>
        <v>51.023391812865498</v>
      </c>
      <c r="P3633" s="8">
        <f t="shared" si="394"/>
        <v>147.88135593220338</v>
      </c>
      <c r="Q3633" t="str">
        <f t="shared" si="395"/>
        <v>theater</v>
      </c>
      <c r="R3633" t="str">
        <f t="shared" si="396"/>
        <v>musical</v>
      </c>
      <c r="S3633" s="14">
        <f t="shared" si="397"/>
        <v>41904.957638888889</v>
      </c>
      <c r="T3633" s="12">
        <f t="shared" si="399"/>
        <v>41880.54510416666</v>
      </c>
      <c r="U3633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3"/>
        <v>20</v>
      </c>
      <c r="P3634" s="8">
        <f t="shared" si="394"/>
        <v>100</v>
      </c>
      <c r="Q3634" t="str">
        <f t="shared" si="395"/>
        <v>theater</v>
      </c>
      <c r="R3634" t="str">
        <f t="shared" si="396"/>
        <v>musical</v>
      </c>
      <c r="S3634" s="14">
        <f t="shared" si="397"/>
        <v>41966.728576388887</v>
      </c>
      <c r="T3634" s="12">
        <f t="shared" si="399"/>
        <v>41946.728576388887</v>
      </c>
      <c r="U3634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3"/>
        <v>35.24</v>
      </c>
      <c r="P3635" s="8">
        <f t="shared" si="394"/>
        <v>56.838709677419352</v>
      </c>
      <c r="Q3635" t="str">
        <f t="shared" si="395"/>
        <v>theater</v>
      </c>
      <c r="R3635" t="str">
        <f t="shared" si="396"/>
        <v>musical</v>
      </c>
      <c r="S3635" s="14">
        <f t="shared" si="397"/>
        <v>42692.833333333336</v>
      </c>
      <c r="T3635" s="12">
        <f t="shared" si="399"/>
        <v>42649.415127314809</v>
      </c>
      <c r="U3635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3"/>
        <v>4.246666666666667</v>
      </c>
      <c r="P3636" s="8">
        <f t="shared" si="394"/>
        <v>176.94444444444446</v>
      </c>
      <c r="Q3636" t="str">
        <f t="shared" si="395"/>
        <v>theater</v>
      </c>
      <c r="R3636" t="str">
        <f t="shared" si="396"/>
        <v>musical</v>
      </c>
      <c r="S3636" s="14">
        <f t="shared" si="397"/>
        <v>42748.957638888889</v>
      </c>
      <c r="T3636" s="12">
        <f t="shared" si="399"/>
        <v>42700.958032407405</v>
      </c>
      <c r="U3636">
        <f t="shared" si="398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3"/>
        <v>36.457142857142856</v>
      </c>
      <c r="P3637" s="8">
        <f t="shared" si="394"/>
        <v>127.6</v>
      </c>
      <c r="Q3637" t="str">
        <f t="shared" si="395"/>
        <v>theater</v>
      </c>
      <c r="R3637" t="str">
        <f t="shared" si="396"/>
        <v>musical</v>
      </c>
      <c r="S3637" s="14">
        <f t="shared" si="397"/>
        <v>42480.674490740734</v>
      </c>
      <c r="T3637" s="12">
        <f t="shared" si="399"/>
        <v>42450.674490740734</v>
      </c>
      <c r="U3637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3"/>
        <v>0</v>
      </c>
      <c r="P3638" s="8" t="e">
        <f t="shared" si="394"/>
        <v>#DIV/0!</v>
      </c>
      <c r="Q3638" t="str">
        <f t="shared" si="395"/>
        <v>theater</v>
      </c>
      <c r="R3638" t="str">
        <f t="shared" si="396"/>
        <v>musical</v>
      </c>
      <c r="S3638" s="14">
        <f t="shared" si="397"/>
        <v>42261.486446759256</v>
      </c>
      <c r="T3638" s="12">
        <f t="shared" si="399"/>
        <v>42226.486446759256</v>
      </c>
      <c r="U3638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3"/>
        <v>30.866666666666667</v>
      </c>
      <c r="P3639" s="8">
        <f t="shared" si="394"/>
        <v>66.142857142857139</v>
      </c>
      <c r="Q3639" t="str">
        <f t="shared" si="395"/>
        <v>theater</v>
      </c>
      <c r="R3639" t="str">
        <f t="shared" si="396"/>
        <v>musical</v>
      </c>
      <c r="S3639" s="14">
        <f t="shared" si="397"/>
        <v>42005.492303240739</v>
      </c>
      <c r="T3639" s="12">
        <f t="shared" si="399"/>
        <v>41975.492303240739</v>
      </c>
      <c r="U3639">
        <f t="shared" si="398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3"/>
        <v>6.5454545454545459</v>
      </c>
      <c r="P3640" s="8">
        <f t="shared" si="394"/>
        <v>108</v>
      </c>
      <c r="Q3640" t="str">
        <f t="shared" si="395"/>
        <v>theater</v>
      </c>
      <c r="R3640" t="str">
        <f t="shared" si="396"/>
        <v>musical</v>
      </c>
      <c r="S3640" s="14">
        <f t="shared" si="397"/>
        <v>42113.42282407407</v>
      </c>
      <c r="T3640" s="12">
        <f t="shared" si="399"/>
        <v>42053.464490740742</v>
      </c>
      <c r="U3640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3"/>
        <v>4.0000000000000001E-3</v>
      </c>
      <c r="P3641" s="8">
        <f t="shared" si="394"/>
        <v>1</v>
      </c>
      <c r="Q3641" t="str">
        <f t="shared" si="395"/>
        <v>theater</v>
      </c>
      <c r="R3641" t="str">
        <f t="shared" si="396"/>
        <v>musical</v>
      </c>
      <c r="S3641" s="14">
        <f t="shared" si="397"/>
        <v>42650.424305555549</v>
      </c>
      <c r="T3641" s="12">
        <f t="shared" si="399"/>
        <v>42590.468819444439</v>
      </c>
      <c r="U3641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3"/>
        <v>5.5</v>
      </c>
      <c r="P3642" s="8">
        <f t="shared" si="394"/>
        <v>18.333333333333332</v>
      </c>
      <c r="Q3642" t="str">
        <f t="shared" si="395"/>
        <v>theater</v>
      </c>
      <c r="R3642" t="str">
        <f t="shared" si="396"/>
        <v>musical</v>
      </c>
      <c r="S3642" s="14">
        <f t="shared" si="397"/>
        <v>42134.573263888888</v>
      </c>
      <c r="T3642" s="12">
        <f t="shared" si="399"/>
        <v>42104.573263888888</v>
      </c>
      <c r="U3642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3"/>
        <v>0</v>
      </c>
      <c r="P3643" s="8" t="e">
        <f t="shared" si="394"/>
        <v>#DIV/0!</v>
      </c>
      <c r="Q3643" t="str">
        <f t="shared" si="395"/>
        <v>theater</v>
      </c>
      <c r="R3643" t="str">
        <f t="shared" si="396"/>
        <v>musical</v>
      </c>
      <c r="S3643" s="14">
        <f t="shared" si="397"/>
        <v>41917</v>
      </c>
      <c r="T3643" s="12">
        <f t="shared" si="399"/>
        <v>41899.41873842592</v>
      </c>
      <c r="U3643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3"/>
        <v>2.1428571428571428</v>
      </c>
      <c r="P3644" s="8">
        <f t="shared" si="394"/>
        <v>7.5</v>
      </c>
      <c r="Q3644" t="str">
        <f t="shared" si="395"/>
        <v>theater</v>
      </c>
      <c r="R3644" t="str">
        <f t="shared" si="396"/>
        <v>musical</v>
      </c>
      <c r="S3644" s="14">
        <f t="shared" si="397"/>
        <v>42338.499999999993</v>
      </c>
      <c r="T3644" s="12">
        <f t="shared" si="399"/>
        <v>42297.607951388891</v>
      </c>
      <c r="U3644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3"/>
        <v>0</v>
      </c>
      <c r="P3645" s="8" t="e">
        <f t="shared" si="394"/>
        <v>#DIV/0!</v>
      </c>
      <c r="Q3645" t="str">
        <f t="shared" si="395"/>
        <v>theater</v>
      </c>
      <c r="R3645" t="str">
        <f t="shared" si="396"/>
        <v>musical</v>
      </c>
      <c r="S3645" s="14">
        <f t="shared" si="397"/>
        <v>42324.977303240739</v>
      </c>
      <c r="T3645" s="12">
        <f t="shared" si="399"/>
        <v>42284.935636574075</v>
      </c>
      <c r="U3645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3"/>
        <v>16.420000000000002</v>
      </c>
      <c r="P3646" s="8">
        <f t="shared" si="394"/>
        <v>68.416666666666671</v>
      </c>
      <c r="Q3646" t="str">
        <f t="shared" si="395"/>
        <v>theater</v>
      </c>
      <c r="R3646" t="str">
        <f t="shared" si="396"/>
        <v>musical</v>
      </c>
      <c r="S3646" s="14">
        <f t="shared" si="397"/>
        <v>42436.999305555553</v>
      </c>
      <c r="T3646" s="12">
        <f t="shared" si="399"/>
        <v>42409.033414351848</v>
      </c>
      <c r="U3646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3"/>
        <v>0.1</v>
      </c>
      <c r="P3647" s="8">
        <f t="shared" si="394"/>
        <v>1</v>
      </c>
      <c r="Q3647" t="str">
        <f t="shared" si="395"/>
        <v>theater</v>
      </c>
      <c r="R3647" t="str">
        <f t="shared" si="396"/>
        <v>musical</v>
      </c>
      <c r="S3647" s="14">
        <f t="shared" si="397"/>
        <v>42695.803680555553</v>
      </c>
      <c r="T3647" s="12">
        <f t="shared" si="399"/>
        <v>42665.762013888881</v>
      </c>
      <c r="U3647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3"/>
        <v>4.8099999999999996</v>
      </c>
      <c r="P3648" s="8">
        <f t="shared" si="394"/>
        <v>60.125</v>
      </c>
      <c r="Q3648" t="str">
        <f t="shared" si="395"/>
        <v>theater</v>
      </c>
      <c r="R3648" t="str">
        <f t="shared" si="396"/>
        <v>musical</v>
      </c>
      <c r="S3648" s="14">
        <f t="shared" si="397"/>
        <v>42171.770833333336</v>
      </c>
      <c r="T3648" s="12">
        <f t="shared" si="399"/>
        <v>42140.21298611111</v>
      </c>
      <c r="U3648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3"/>
        <v>6</v>
      </c>
      <c r="P3649" s="8">
        <f t="shared" si="394"/>
        <v>15</v>
      </c>
      <c r="Q3649" t="str">
        <f t="shared" si="395"/>
        <v>theater</v>
      </c>
      <c r="R3649" t="str">
        <f t="shared" si="396"/>
        <v>musical</v>
      </c>
      <c r="S3649" s="14">
        <f t="shared" si="397"/>
        <v>42643.540821759256</v>
      </c>
      <c r="T3649" s="12">
        <f t="shared" si="399"/>
        <v>42598.540821759256</v>
      </c>
      <c r="U3649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93"/>
        <v>100.38249999999999</v>
      </c>
      <c r="P3650" s="8">
        <f t="shared" si="394"/>
        <v>550.04109589041093</v>
      </c>
      <c r="Q3650" t="str">
        <f t="shared" si="395"/>
        <v>theater</v>
      </c>
      <c r="R3650" t="str">
        <f t="shared" si="396"/>
        <v>plays</v>
      </c>
      <c r="S3650" s="14">
        <f t="shared" si="397"/>
        <v>41917.083854166667</v>
      </c>
      <c r="T3650" s="12">
        <f t="shared" si="399"/>
        <v>41887.083854166667</v>
      </c>
      <c r="U3650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400">E3651*100/D3651</f>
        <v>104</v>
      </c>
      <c r="P3651" s="8">
        <f t="shared" ref="P3651:P3714" si="401">E3651/L3651</f>
        <v>97.5</v>
      </c>
      <c r="Q3651" t="str">
        <f t="shared" ref="Q3651:Q3714" si="402">MID(N3651,1,FIND("/",N3651) - 1)</f>
        <v>theater</v>
      </c>
      <c r="R3651" t="str">
        <f t="shared" ref="R3651:R3714" si="403">MID(N3651,FIND("/",N3651)+1,LEN(N3651) -FIND("/",N3651))</f>
        <v>plays</v>
      </c>
      <c r="S3651" s="14">
        <f t="shared" ref="S3651:S3714" si="404">(I3651/86400)+25569+(-5/24)</f>
        <v>41806.504560185182</v>
      </c>
      <c r="T3651" s="12">
        <f t="shared" si="399"/>
        <v>41780.504560185182</v>
      </c>
      <c r="U3651">
        <f t="shared" ref="U3651:U3714" si="405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00"/>
        <v>100</v>
      </c>
      <c r="P3652" s="8">
        <f t="shared" si="401"/>
        <v>29.411764705882351</v>
      </c>
      <c r="Q3652" t="str">
        <f t="shared" si="402"/>
        <v>theater</v>
      </c>
      <c r="R3652" t="str">
        <f t="shared" si="403"/>
        <v>plays</v>
      </c>
      <c r="S3652" s="14">
        <f t="shared" si="404"/>
        <v>42402.270648148151</v>
      </c>
      <c r="T3652" s="12">
        <f t="shared" ref="T3652:T3715" si="406">(J3652/86400)+25569+(-5/24)</f>
        <v>42381.270648148151</v>
      </c>
      <c r="U3652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00"/>
        <v>104</v>
      </c>
      <c r="P3653" s="8">
        <f t="shared" si="401"/>
        <v>57.777777777777779</v>
      </c>
      <c r="Q3653" t="str">
        <f t="shared" si="402"/>
        <v>theater</v>
      </c>
      <c r="R3653" t="str">
        <f t="shared" si="403"/>
        <v>plays</v>
      </c>
      <c r="S3653" s="14">
        <f t="shared" si="404"/>
        <v>41861.457638888889</v>
      </c>
      <c r="T3653" s="12">
        <f t="shared" si="406"/>
        <v>41828.437986111108</v>
      </c>
      <c r="U3653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00"/>
        <v>250.66666666666666</v>
      </c>
      <c r="P3654" s="8">
        <f t="shared" si="401"/>
        <v>44.235294117647058</v>
      </c>
      <c r="Q3654" t="str">
        <f t="shared" si="402"/>
        <v>theater</v>
      </c>
      <c r="R3654" t="str">
        <f t="shared" si="403"/>
        <v>plays</v>
      </c>
      <c r="S3654" s="14">
        <f t="shared" si="404"/>
        <v>42606.957638888889</v>
      </c>
      <c r="T3654" s="12">
        <f t="shared" si="406"/>
        <v>42596.436365740738</v>
      </c>
      <c r="U3654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00"/>
        <v>100.5</v>
      </c>
      <c r="P3655" s="8">
        <f t="shared" si="401"/>
        <v>60.909090909090907</v>
      </c>
      <c r="Q3655" t="str">
        <f t="shared" si="402"/>
        <v>theater</v>
      </c>
      <c r="R3655" t="str">
        <f t="shared" si="403"/>
        <v>plays</v>
      </c>
      <c r="S3655" s="14">
        <f t="shared" si="404"/>
        <v>42221.155173611107</v>
      </c>
      <c r="T3655" s="12">
        <f t="shared" si="406"/>
        <v>42191.155173611107</v>
      </c>
      <c r="U3655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00"/>
        <v>174.4</v>
      </c>
      <c r="P3656" s="8">
        <f t="shared" si="401"/>
        <v>68.84210526315789</v>
      </c>
      <c r="Q3656" t="str">
        <f t="shared" si="402"/>
        <v>theater</v>
      </c>
      <c r="R3656" t="str">
        <f t="shared" si="403"/>
        <v>plays</v>
      </c>
      <c r="S3656" s="14">
        <f t="shared" si="404"/>
        <v>42463.499999999993</v>
      </c>
      <c r="T3656" s="12">
        <f t="shared" si="406"/>
        <v>42440.20817129629</v>
      </c>
      <c r="U3656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00"/>
        <v>116.26</v>
      </c>
      <c r="P3657" s="8">
        <f t="shared" si="401"/>
        <v>73.582278481012665</v>
      </c>
      <c r="Q3657" t="str">
        <f t="shared" si="402"/>
        <v>theater</v>
      </c>
      <c r="R3657" t="str">
        <f t="shared" si="403"/>
        <v>plays</v>
      </c>
      <c r="S3657" s="14">
        <f t="shared" si="404"/>
        <v>42203.082638888889</v>
      </c>
      <c r="T3657" s="12">
        <f t="shared" si="406"/>
        <v>42173.594884259255</v>
      </c>
      <c r="U3657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00"/>
        <v>105.82</v>
      </c>
      <c r="P3658" s="8">
        <f t="shared" si="401"/>
        <v>115.02173913043478</v>
      </c>
      <c r="Q3658" t="str">
        <f t="shared" si="402"/>
        <v>theater</v>
      </c>
      <c r="R3658" t="str">
        <f t="shared" si="403"/>
        <v>plays</v>
      </c>
      <c r="S3658" s="14">
        <f t="shared" si="404"/>
        <v>42767.749305555553</v>
      </c>
      <c r="T3658" s="12">
        <f t="shared" si="406"/>
        <v>42737.701805555553</v>
      </c>
      <c r="U3658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00"/>
        <v>110.75</v>
      </c>
      <c r="P3659" s="8">
        <f t="shared" si="401"/>
        <v>110.75</v>
      </c>
      <c r="Q3659" t="str">
        <f t="shared" si="402"/>
        <v>theater</v>
      </c>
      <c r="R3659" t="str">
        <f t="shared" si="403"/>
        <v>plays</v>
      </c>
      <c r="S3659" s="14">
        <f t="shared" si="404"/>
        <v>42522.695833333331</v>
      </c>
      <c r="T3659" s="12">
        <f t="shared" si="406"/>
        <v>42499.4215162037</v>
      </c>
      <c r="U3659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00"/>
        <v>100.66666666666667</v>
      </c>
      <c r="P3660" s="8">
        <f t="shared" si="401"/>
        <v>75.5</v>
      </c>
      <c r="Q3660" t="str">
        <f t="shared" si="402"/>
        <v>theater</v>
      </c>
      <c r="R3660" t="str">
        <f t="shared" si="403"/>
        <v>plays</v>
      </c>
      <c r="S3660" s="14">
        <f t="shared" si="404"/>
        <v>41821.957638888889</v>
      </c>
      <c r="T3660" s="12">
        <f t="shared" si="406"/>
        <v>41775.650231481479</v>
      </c>
      <c r="U3660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00"/>
        <v>102.03333333333333</v>
      </c>
      <c r="P3661" s="8">
        <f t="shared" si="401"/>
        <v>235.46153846153845</v>
      </c>
      <c r="Q3661" t="str">
        <f t="shared" si="402"/>
        <v>theater</v>
      </c>
      <c r="R3661" t="str">
        <f t="shared" si="403"/>
        <v>plays</v>
      </c>
      <c r="S3661" s="14">
        <f t="shared" si="404"/>
        <v>42082.402083333327</v>
      </c>
      <c r="T3661" s="12">
        <f t="shared" si="406"/>
        <v>42055.068865740737</v>
      </c>
      <c r="U3661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00"/>
        <v>100</v>
      </c>
      <c r="P3662" s="8">
        <f t="shared" si="401"/>
        <v>11.363636363636363</v>
      </c>
      <c r="Q3662" t="str">
        <f t="shared" si="402"/>
        <v>theater</v>
      </c>
      <c r="R3662" t="str">
        <f t="shared" si="403"/>
        <v>plays</v>
      </c>
      <c r="S3662" s="14">
        <f t="shared" si="404"/>
        <v>41996.672743055555</v>
      </c>
      <c r="T3662" s="12">
        <f t="shared" si="406"/>
        <v>41971.672743055555</v>
      </c>
      <c r="U3662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00"/>
        <v>111</v>
      </c>
      <c r="P3663" s="8">
        <f t="shared" si="401"/>
        <v>92.5</v>
      </c>
      <c r="Q3663" t="str">
        <f t="shared" si="402"/>
        <v>theater</v>
      </c>
      <c r="R3663" t="str">
        <f t="shared" si="403"/>
        <v>plays</v>
      </c>
      <c r="S3663" s="14">
        <f t="shared" si="404"/>
        <v>42469.958333333336</v>
      </c>
      <c r="T3663" s="12">
        <f t="shared" si="406"/>
        <v>42447.688333333332</v>
      </c>
      <c r="U3663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00"/>
        <v>101.425</v>
      </c>
      <c r="P3664" s="8">
        <f t="shared" si="401"/>
        <v>202.85</v>
      </c>
      <c r="Q3664" t="str">
        <f t="shared" si="402"/>
        <v>theater</v>
      </c>
      <c r="R3664" t="str">
        <f t="shared" si="403"/>
        <v>plays</v>
      </c>
      <c r="S3664" s="14">
        <f t="shared" si="404"/>
        <v>42093.97006944444</v>
      </c>
      <c r="T3664" s="12">
        <f t="shared" si="406"/>
        <v>42064.011736111112</v>
      </c>
      <c r="U3664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00"/>
        <v>104</v>
      </c>
      <c r="P3665" s="8">
        <f t="shared" si="401"/>
        <v>26</v>
      </c>
      <c r="Q3665" t="str">
        <f t="shared" si="402"/>
        <v>theater</v>
      </c>
      <c r="R3665" t="str">
        <f t="shared" si="403"/>
        <v>plays</v>
      </c>
      <c r="S3665" s="14">
        <f t="shared" si="404"/>
        <v>42725.285069444442</v>
      </c>
      <c r="T3665" s="12">
        <f t="shared" si="406"/>
        <v>42665.243402777771</v>
      </c>
      <c r="U3665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00"/>
        <v>109.375</v>
      </c>
      <c r="P3666" s="8">
        <f t="shared" si="401"/>
        <v>46.05263157894737</v>
      </c>
      <c r="Q3666" t="str">
        <f t="shared" si="402"/>
        <v>theater</v>
      </c>
      <c r="R3666" t="str">
        <f t="shared" si="403"/>
        <v>plays</v>
      </c>
      <c r="S3666" s="14">
        <f t="shared" si="404"/>
        <v>42537.04038194444</v>
      </c>
      <c r="T3666" s="12">
        <f t="shared" si="406"/>
        <v>42523.04038194444</v>
      </c>
      <c r="U3666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00"/>
        <v>115.16129032258064</v>
      </c>
      <c r="P3667" s="8">
        <f t="shared" si="401"/>
        <v>51</v>
      </c>
      <c r="Q3667" t="str">
        <f t="shared" si="402"/>
        <v>theater</v>
      </c>
      <c r="R3667" t="str">
        <f t="shared" si="403"/>
        <v>plays</v>
      </c>
      <c r="S3667" s="14">
        <f t="shared" si="404"/>
        <v>42305.620833333327</v>
      </c>
      <c r="T3667" s="12">
        <f t="shared" si="406"/>
        <v>42294.59979166666</v>
      </c>
      <c r="U3667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00"/>
        <v>100</v>
      </c>
      <c r="P3668" s="8">
        <f t="shared" si="401"/>
        <v>31.578947368421051</v>
      </c>
      <c r="Q3668" t="str">
        <f t="shared" si="402"/>
        <v>theater</v>
      </c>
      <c r="R3668" t="str">
        <f t="shared" si="403"/>
        <v>plays</v>
      </c>
      <c r="S3668" s="14">
        <f t="shared" si="404"/>
        <v>41844.083333333328</v>
      </c>
      <c r="T3668" s="12">
        <f t="shared" si="406"/>
        <v>41822.696550925924</v>
      </c>
      <c r="U3668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00"/>
        <v>103.17033333333333</v>
      </c>
      <c r="P3669" s="8">
        <f t="shared" si="401"/>
        <v>53.363965517241382</v>
      </c>
      <c r="Q3669" t="str">
        <f t="shared" si="402"/>
        <v>theater</v>
      </c>
      <c r="R3669" t="str">
        <f t="shared" si="403"/>
        <v>plays</v>
      </c>
      <c r="S3669" s="14">
        <f t="shared" si="404"/>
        <v>42203.761793981474</v>
      </c>
      <c r="T3669" s="12">
        <f t="shared" si="406"/>
        <v>42173.761793981474</v>
      </c>
      <c r="U3669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00"/>
        <v>103.5</v>
      </c>
      <c r="P3670" s="8">
        <f t="shared" si="401"/>
        <v>36.964285714285715</v>
      </c>
      <c r="Q3670" t="str">
        <f t="shared" si="402"/>
        <v>theater</v>
      </c>
      <c r="R3670" t="str">
        <f t="shared" si="403"/>
        <v>plays</v>
      </c>
      <c r="S3670" s="14">
        <f t="shared" si="404"/>
        <v>42208.564583333333</v>
      </c>
      <c r="T3670" s="12">
        <f t="shared" si="406"/>
        <v>42185.347824074073</v>
      </c>
      <c r="U3670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00"/>
        <v>138.19999999999999</v>
      </c>
      <c r="P3671" s="8">
        <f t="shared" si="401"/>
        <v>81.294117647058826</v>
      </c>
      <c r="Q3671" t="str">
        <f t="shared" si="402"/>
        <v>theater</v>
      </c>
      <c r="R3671" t="str">
        <f t="shared" si="403"/>
        <v>plays</v>
      </c>
      <c r="S3671" s="14">
        <f t="shared" si="404"/>
        <v>42166.466863425921</v>
      </c>
      <c r="T3671" s="12">
        <f t="shared" si="406"/>
        <v>42136.466863425921</v>
      </c>
      <c r="U3671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00"/>
        <v>109.54545454545455</v>
      </c>
      <c r="P3672" s="8">
        <f t="shared" si="401"/>
        <v>20.083333333333332</v>
      </c>
      <c r="Q3672" t="str">
        <f t="shared" si="402"/>
        <v>theater</v>
      </c>
      <c r="R3672" t="str">
        <f t="shared" si="403"/>
        <v>plays</v>
      </c>
      <c r="S3672" s="14">
        <f t="shared" si="404"/>
        <v>42155.749999999993</v>
      </c>
      <c r="T3672" s="12">
        <f t="shared" si="406"/>
        <v>42142.305682870363</v>
      </c>
      <c r="U3672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00"/>
        <v>100.85714285714286</v>
      </c>
      <c r="P3673" s="8">
        <f t="shared" si="401"/>
        <v>88.25</v>
      </c>
      <c r="Q3673" t="str">
        <f t="shared" si="402"/>
        <v>theater</v>
      </c>
      <c r="R3673" t="str">
        <f t="shared" si="403"/>
        <v>plays</v>
      </c>
      <c r="S3673" s="14">
        <f t="shared" si="404"/>
        <v>41840.957638888889</v>
      </c>
      <c r="T3673" s="12">
        <f t="shared" si="406"/>
        <v>41820.419756944444</v>
      </c>
      <c r="U3673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00"/>
        <v>101.53333333333333</v>
      </c>
      <c r="P3674" s="8">
        <f t="shared" si="401"/>
        <v>53.438596491228068</v>
      </c>
      <c r="Q3674" t="str">
        <f t="shared" si="402"/>
        <v>theater</v>
      </c>
      <c r="R3674" t="str">
        <f t="shared" si="403"/>
        <v>plays</v>
      </c>
      <c r="S3674" s="14">
        <f t="shared" si="404"/>
        <v>41908.738240740735</v>
      </c>
      <c r="T3674" s="12">
        <f t="shared" si="406"/>
        <v>41878.738240740735</v>
      </c>
      <c r="U3674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00"/>
        <v>113.625</v>
      </c>
      <c r="P3675" s="8">
        <f t="shared" si="401"/>
        <v>39.868421052631582</v>
      </c>
      <c r="Q3675" t="str">
        <f t="shared" si="402"/>
        <v>theater</v>
      </c>
      <c r="R3675" t="str">
        <f t="shared" si="403"/>
        <v>plays</v>
      </c>
      <c r="S3675" s="14">
        <f t="shared" si="404"/>
        <v>41948.327777777777</v>
      </c>
      <c r="T3675" s="12">
        <f t="shared" si="406"/>
        <v>41914.086770833332</v>
      </c>
      <c r="U3675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00"/>
        <v>100</v>
      </c>
      <c r="P3676" s="8">
        <f t="shared" si="401"/>
        <v>145.16129032258064</v>
      </c>
      <c r="Q3676" t="str">
        <f t="shared" si="402"/>
        <v>theater</v>
      </c>
      <c r="R3676" t="str">
        <f t="shared" si="403"/>
        <v>plays</v>
      </c>
      <c r="S3676" s="14">
        <f t="shared" si="404"/>
        <v>42616.664687499993</v>
      </c>
      <c r="T3676" s="12">
        <f t="shared" si="406"/>
        <v>42556.664687499993</v>
      </c>
      <c r="U3676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00"/>
        <v>140</v>
      </c>
      <c r="P3677" s="8">
        <f t="shared" si="401"/>
        <v>23.333333333333332</v>
      </c>
      <c r="Q3677" t="str">
        <f t="shared" si="402"/>
        <v>theater</v>
      </c>
      <c r="R3677" t="str">
        <f t="shared" si="403"/>
        <v>plays</v>
      </c>
      <c r="S3677" s="14">
        <f t="shared" si="404"/>
        <v>42505.749999999993</v>
      </c>
      <c r="T3677" s="12">
        <f t="shared" si="406"/>
        <v>42493.388680555552</v>
      </c>
      <c r="U3677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00"/>
        <v>128.75</v>
      </c>
      <c r="P3678" s="8">
        <f t="shared" si="401"/>
        <v>64.375</v>
      </c>
      <c r="Q3678" t="str">
        <f t="shared" si="402"/>
        <v>theater</v>
      </c>
      <c r="R3678" t="str">
        <f t="shared" si="403"/>
        <v>plays</v>
      </c>
      <c r="S3678" s="14">
        <f t="shared" si="404"/>
        <v>41894.607453703698</v>
      </c>
      <c r="T3678" s="12">
        <f t="shared" si="406"/>
        <v>41876.607453703698</v>
      </c>
      <c r="U3678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00"/>
        <v>102.90416666666667</v>
      </c>
      <c r="P3679" s="8">
        <f t="shared" si="401"/>
        <v>62.052763819095475</v>
      </c>
      <c r="Q3679" t="str">
        <f t="shared" si="402"/>
        <v>theater</v>
      </c>
      <c r="R3679" t="str">
        <f t="shared" si="403"/>
        <v>plays</v>
      </c>
      <c r="S3679" s="14">
        <f t="shared" si="404"/>
        <v>41822.957638888889</v>
      </c>
      <c r="T3679" s="12">
        <f t="shared" si="406"/>
        <v>41802.365949074076</v>
      </c>
      <c r="U3679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00"/>
        <v>102.5</v>
      </c>
      <c r="P3680" s="8">
        <f t="shared" si="401"/>
        <v>66.129032258064512</v>
      </c>
      <c r="Q3680" t="str">
        <f t="shared" si="402"/>
        <v>theater</v>
      </c>
      <c r="R3680" t="str">
        <f t="shared" si="403"/>
        <v>plays</v>
      </c>
      <c r="S3680" s="14">
        <f t="shared" si="404"/>
        <v>42155.322893518511</v>
      </c>
      <c r="T3680" s="12">
        <f t="shared" si="406"/>
        <v>42120.322893518511</v>
      </c>
      <c r="U3680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00"/>
        <v>110.1</v>
      </c>
      <c r="P3681" s="8">
        <f t="shared" si="401"/>
        <v>73.400000000000006</v>
      </c>
      <c r="Q3681" t="str">
        <f t="shared" si="402"/>
        <v>theater</v>
      </c>
      <c r="R3681" t="str">
        <f t="shared" si="403"/>
        <v>plays</v>
      </c>
      <c r="S3681" s="14">
        <f t="shared" si="404"/>
        <v>41820.999305555553</v>
      </c>
      <c r="T3681" s="12">
        <f t="shared" si="406"/>
        <v>41786.553020833329</v>
      </c>
      <c r="U3681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00"/>
        <v>112.76666666666667</v>
      </c>
      <c r="P3682" s="8">
        <f t="shared" si="401"/>
        <v>99.5</v>
      </c>
      <c r="Q3682" t="str">
        <f t="shared" si="402"/>
        <v>theater</v>
      </c>
      <c r="R3682" t="str">
        <f t="shared" si="403"/>
        <v>plays</v>
      </c>
      <c r="S3682" s="14">
        <f t="shared" si="404"/>
        <v>42648.245763888888</v>
      </c>
      <c r="T3682" s="12">
        <f t="shared" si="406"/>
        <v>42627.245763888888</v>
      </c>
      <c r="U3682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00"/>
        <v>111.9</v>
      </c>
      <c r="P3683" s="8">
        <f t="shared" si="401"/>
        <v>62.166666666666664</v>
      </c>
      <c r="Q3683" t="str">
        <f t="shared" si="402"/>
        <v>theater</v>
      </c>
      <c r="R3683" t="str">
        <f t="shared" si="403"/>
        <v>plays</v>
      </c>
      <c r="S3683" s="14">
        <f t="shared" si="404"/>
        <v>42384.443171296291</v>
      </c>
      <c r="T3683" s="12">
        <f t="shared" si="406"/>
        <v>42374.443171296291</v>
      </c>
      <c r="U3683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00"/>
        <v>139.19999999999999</v>
      </c>
      <c r="P3684" s="8">
        <f t="shared" si="401"/>
        <v>62.328358208955223</v>
      </c>
      <c r="Q3684" t="str">
        <f t="shared" si="402"/>
        <v>theater</v>
      </c>
      <c r="R3684" t="str">
        <f t="shared" si="403"/>
        <v>plays</v>
      </c>
      <c r="S3684" s="14">
        <f t="shared" si="404"/>
        <v>41806.082638888889</v>
      </c>
      <c r="T3684" s="12">
        <f t="shared" si="406"/>
        <v>41772.477060185185</v>
      </c>
      <c r="U3684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00"/>
        <v>110.85714285714286</v>
      </c>
      <c r="P3685" s="8">
        <f t="shared" si="401"/>
        <v>58.787878787878789</v>
      </c>
      <c r="Q3685" t="str">
        <f t="shared" si="402"/>
        <v>theater</v>
      </c>
      <c r="R3685" t="str">
        <f t="shared" si="403"/>
        <v>plays</v>
      </c>
      <c r="S3685" s="14">
        <f t="shared" si="404"/>
        <v>42662.908518518518</v>
      </c>
      <c r="T3685" s="12">
        <f t="shared" si="406"/>
        <v>42632.908518518518</v>
      </c>
      <c r="U3685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00"/>
        <v>139.06666666666666</v>
      </c>
      <c r="P3686" s="8">
        <f t="shared" si="401"/>
        <v>45.347826086956523</v>
      </c>
      <c r="Q3686" t="str">
        <f t="shared" si="402"/>
        <v>theater</v>
      </c>
      <c r="R3686" t="str">
        <f t="shared" si="403"/>
        <v>plays</v>
      </c>
      <c r="S3686" s="14">
        <f t="shared" si="404"/>
        <v>42248.97206018518</v>
      </c>
      <c r="T3686" s="12">
        <f t="shared" si="406"/>
        <v>42218.97206018518</v>
      </c>
      <c r="U3686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00"/>
        <v>105.7</v>
      </c>
      <c r="P3687" s="8">
        <f t="shared" si="401"/>
        <v>41.944444444444443</v>
      </c>
      <c r="Q3687" t="str">
        <f t="shared" si="402"/>
        <v>theater</v>
      </c>
      <c r="R3687" t="str">
        <f t="shared" si="403"/>
        <v>plays</v>
      </c>
      <c r="S3687" s="14">
        <f t="shared" si="404"/>
        <v>41778.666666666664</v>
      </c>
      <c r="T3687" s="12">
        <f t="shared" si="406"/>
        <v>41753.384942129625</v>
      </c>
      <c r="U3687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00"/>
        <v>101.42857142857143</v>
      </c>
      <c r="P3688" s="8">
        <f t="shared" si="401"/>
        <v>59.166666666666664</v>
      </c>
      <c r="Q3688" t="str">
        <f t="shared" si="402"/>
        <v>theater</v>
      </c>
      <c r="R3688" t="str">
        <f t="shared" si="403"/>
        <v>plays</v>
      </c>
      <c r="S3688" s="14">
        <f t="shared" si="404"/>
        <v>42244.957638888889</v>
      </c>
      <c r="T3688" s="12">
        <f t="shared" si="406"/>
        <v>42230.454398148147</v>
      </c>
      <c r="U3688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00"/>
        <v>100.245</v>
      </c>
      <c r="P3689" s="8">
        <f t="shared" si="401"/>
        <v>200.49</v>
      </c>
      <c r="Q3689" t="str">
        <f t="shared" si="402"/>
        <v>theater</v>
      </c>
      <c r="R3689" t="str">
        <f t="shared" si="403"/>
        <v>plays</v>
      </c>
      <c r="S3689" s="14">
        <f t="shared" si="404"/>
        <v>41817.009895833333</v>
      </c>
      <c r="T3689" s="12">
        <f t="shared" si="406"/>
        <v>41787.009895833333</v>
      </c>
      <c r="U3689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00"/>
        <v>109.16666666666667</v>
      </c>
      <c r="P3690" s="8">
        <f t="shared" si="401"/>
        <v>83.974358974358978</v>
      </c>
      <c r="Q3690" t="str">
        <f t="shared" si="402"/>
        <v>theater</v>
      </c>
      <c r="R3690" t="str">
        <f t="shared" si="403"/>
        <v>plays</v>
      </c>
      <c r="S3690" s="14">
        <f t="shared" si="404"/>
        <v>41859.578749999993</v>
      </c>
      <c r="T3690" s="12">
        <f t="shared" si="406"/>
        <v>41829.578749999993</v>
      </c>
      <c r="U3690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00"/>
        <v>118.33333333333333</v>
      </c>
      <c r="P3691" s="8">
        <f t="shared" si="401"/>
        <v>57.258064516129032</v>
      </c>
      <c r="Q3691" t="str">
        <f t="shared" si="402"/>
        <v>theater</v>
      </c>
      <c r="R3691" t="str">
        <f t="shared" si="403"/>
        <v>plays</v>
      </c>
      <c r="S3691" s="14">
        <f t="shared" si="404"/>
        <v>42176.725694444445</v>
      </c>
      <c r="T3691" s="12">
        <f t="shared" si="406"/>
        <v>42147.61850694444</v>
      </c>
      <c r="U3691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00"/>
        <v>120</v>
      </c>
      <c r="P3692" s="8">
        <f t="shared" si="401"/>
        <v>58.064516129032256</v>
      </c>
      <c r="Q3692" t="str">
        <f t="shared" si="402"/>
        <v>theater</v>
      </c>
      <c r="R3692" t="str">
        <f t="shared" si="403"/>
        <v>plays</v>
      </c>
      <c r="S3692" s="14">
        <f t="shared" si="404"/>
        <v>41970.431516203702</v>
      </c>
      <c r="T3692" s="12">
        <f t="shared" si="406"/>
        <v>41940.38984953703</v>
      </c>
      <c r="U3692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00"/>
        <v>127.96</v>
      </c>
      <c r="P3693" s="8">
        <f t="shared" si="401"/>
        <v>186.80291970802921</v>
      </c>
      <c r="Q3693" t="str">
        <f t="shared" si="402"/>
        <v>theater</v>
      </c>
      <c r="R3693" t="str">
        <f t="shared" si="403"/>
        <v>plays</v>
      </c>
      <c r="S3693" s="14">
        <f t="shared" si="404"/>
        <v>42064.999305555553</v>
      </c>
      <c r="T3693" s="12">
        <f t="shared" si="406"/>
        <v>42020.492233796293</v>
      </c>
      <c r="U3693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00"/>
        <v>126</v>
      </c>
      <c r="P3694" s="8">
        <f t="shared" si="401"/>
        <v>74.117647058823536</v>
      </c>
      <c r="Q3694" t="str">
        <f t="shared" si="402"/>
        <v>theater</v>
      </c>
      <c r="R3694" t="str">
        <f t="shared" si="403"/>
        <v>plays</v>
      </c>
      <c r="S3694" s="14">
        <f t="shared" si="404"/>
        <v>41900.791666666664</v>
      </c>
      <c r="T3694" s="12">
        <f t="shared" si="406"/>
        <v>41891.756701388884</v>
      </c>
      <c r="U3694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00"/>
        <v>129.12912912912913</v>
      </c>
      <c r="P3695" s="8">
        <f t="shared" si="401"/>
        <v>30.714285714285715</v>
      </c>
      <c r="Q3695" t="str">
        <f t="shared" si="402"/>
        <v>theater</v>
      </c>
      <c r="R3695" t="str">
        <f t="shared" si="403"/>
        <v>plays</v>
      </c>
      <c r="S3695" s="14">
        <f t="shared" si="404"/>
        <v>42338.729166666664</v>
      </c>
      <c r="T3695" s="12">
        <f t="shared" si="406"/>
        <v>42308.98297453703</v>
      </c>
      <c r="U3695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00"/>
        <v>107.42857142857143</v>
      </c>
      <c r="P3696" s="8">
        <f t="shared" si="401"/>
        <v>62.666666666666664</v>
      </c>
      <c r="Q3696" t="str">
        <f t="shared" si="402"/>
        <v>theater</v>
      </c>
      <c r="R3696" t="str">
        <f t="shared" si="403"/>
        <v>plays</v>
      </c>
      <c r="S3696" s="14">
        <f t="shared" si="404"/>
        <v>42526.874999999993</v>
      </c>
      <c r="T3696" s="12">
        <f t="shared" si="406"/>
        <v>42489.925543981481</v>
      </c>
      <c r="U3696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00"/>
        <v>100.125</v>
      </c>
      <c r="P3697" s="8">
        <f t="shared" si="401"/>
        <v>121.36363636363636</v>
      </c>
      <c r="Q3697" t="str">
        <f t="shared" si="402"/>
        <v>theater</v>
      </c>
      <c r="R3697" t="str">
        <f t="shared" si="403"/>
        <v>plays</v>
      </c>
      <c r="S3697" s="14">
        <f t="shared" si="404"/>
        <v>42015.662152777775</v>
      </c>
      <c r="T3697" s="12">
        <f t="shared" si="406"/>
        <v>41995.662152777775</v>
      </c>
      <c r="U3697">
        <f t="shared" si="405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00"/>
        <v>155</v>
      </c>
      <c r="P3698" s="8">
        <f t="shared" si="401"/>
        <v>39.743589743589745</v>
      </c>
      <c r="Q3698" t="str">
        <f t="shared" si="402"/>
        <v>theater</v>
      </c>
      <c r="R3698" t="str">
        <f t="shared" si="403"/>
        <v>plays</v>
      </c>
      <c r="S3698" s="14">
        <f t="shared" si="404"/>
        <v>42048.408749999995</v>
      </c>
      <c r="T3698" s="12">
        <f t="shared" si="406"/>
        <v>41988.408749999995</v>
      </c>
      <c r="U3698">
        <f t="shared" si="405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00"/>
        <v>108</v>
      </c>
      <c r="P3699" s="8">
        <f t="shared" si="401"/>
        <v>72</v>
      </c>
      <c r="Q3699" t="str">
        <f t="shared" si="402"/>
        <v>theater</v>
      </c>
      <c r="R3699" t="str">
        <f t="shared" si="403"/>
        <v>plays</v>
      </c>
      <c r="S3699" s="14">
        <f t="shared" si="404"/>
        <v>42500.2575</v>
      </c>
      <c r="T3699" s="12">
        <f t="shared" si="406"/>
        <v>42479.2575</v>
      </c>
      <c r="U3699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00"/>
        <v>110.52</v>
      </c>
      <c r="P3700" s="8">
        <f t="shared" si="401"/>
        <v>40.632352941176471</v>
      </c>
      <c r="Q3700" t="str">
        <f t="shared" si="402"/>
        <v>theater</v>
      </c>
      <c r="R3700" t="str">
        <f t="shared" si="403"/>
        <v>plays</v>
      </c>
      <c r="S3700" s="14">
        <f t="shared" si="404"/>
        <v>42431.598229166666</v>
      </c>
      <c r="T3700" s="12">
        <f t="shared" si="406"/>
        <v>42401.598229166666</v>
      </c>
      <c r="U3700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00"/>
        <v>100.8</v>
      </c>
      <c r="P3701" s="8">
        <f t="shared" si="401"/>
        <v>63</v>
      </c>
      <c r="Q3701" t="str">
        <f t="shared" si="402"/>
        <v>theater</v>
      </c>
      <c r="R3701" t="str">
        <f t="shared" si="403"/>
        <v>plays</v>
      </c>
      <c r="S3701" s="14">
        <f t="shared" si="404"/>
        <v>41927.393703703703</v>
      </c>
      <c r="T3701" s="12">
        <f t="shared" si="406"/>
        <v>41897.393703703703</v>
      </c>
      <c r="U3701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00"/>
        <v>121.2</v>
      </c>
      <c r="P3702" s="8">
        <f t="shared" si="401"/>
        <v>33.666666666666664</v>
      </c>
      <c r="Q3702" t="str">
        <f t="shared" si="402"/>
        <v>theater</v>
      </c>
      <c r="R3702" t="str">
        <f t="shared" si="403"/>
        <v>plays</v>
      </c>
      <c r="S3702" s="14">
        <f t="shared" si="404"/>
        <v>41912.458333333328</v>
      </c>
      <c r="T3702" s="12">
        <f t="shared" si="406"/>
        <v>41882.37731481481</v>
      </c>
      <c r="U3702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00"/>
        <v>100.33333333333333</v>
      </c>
      <c r="P3703" s="8">
        <f t="shared" si="401"/>
        <v>38.589743589743591</v>
      </c>
      <c r="Q3703" t="str">
        <f t="shared" si="402"/>
        <v>theater</v>
      </c>
      <c r="R3703" t="str">
        <f t="shared" si="403"/>
        <v>plays</v>
      </c>
      <c r="S3703" s="14">
        <f t="shared" si="404"/>
        <v>42159.333252314813</v>
      </c>
      <c r="T3703" s="12">
        <f t="shared" si="406"/>
        <v>42129.333252314813</v>
      </c>
      <c r="U3703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00"/>
        <v>109.16666666666667</v>
      </c>
      <c r="P3704" s="8">
        <f t="shared" si="401"/>
        <v>155.95238095238096</v>
      </c>
      <c r="Q3704" t="str">
        <f t="shared" si="402"/>
        <v>theater</v>
      </c>
      <c r="R3704" t="str">
        <f t="shared" si="403"/>
        <v>plays</v>
      </c>
      <c r="S3704" s="14">
        <f t="shared" si="404"/>
        <v>42561.749305555553</v>
      </c>
      <c r="T3704" s="12">
        <f t="shared" si="406"/>
        <v>42524.329675925925</v>
      </c>
      <c r="U3704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00"/>
        <v>123.42857142857143</v>
      </c>
      <c r="P3705" s="8">
        <f t="shared" si="401"/>
        <v>43.2</v>
      </c>
      <c r="Q3705" t="str">
        <f t="shared" si="402"/>
        <v>theater</v>
      </c>
      <c r="R3705" t="str">
        <f t="shared" si="403"/>
        <v>plays</v>
      </c>
      <c r="S3705" s="14">
        <f t="shared" si="404"/>
        <v>42595.082638888889</v>
      </c>
      <c r="T3705" s="12">
        <f t="shared" si="406"/>
        <v>42556.296157407407</v>
      </c>
      <c r="U3705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00"/>
        <v>136.33666666666667</v>
      </c>
      <c r="P3706" s="8">
        <f t="shared" si="401"/>
        <v>15.148518518518518</v>
      </c>
      <c r="Q3706" t="str">
        <f t="shared" si="402"/>
        <v>theater</v>
      </c>
      <c r="R3706" t="str">
        <f t="shared" si="403"/>
        <v>plays</v>
      </c>
      <c r="S3706" s="14">
        <f t="shared" si="404"/>
        <v>42521.481412037036</v>
      </c>
      <c r="T3706" s="12">
        <f t="shared" si="406"/>
        <v>42461.481412037036</v>
      </c>
      <c r="U3706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00"/>
        <v>103.46657233816767</v>
      </c>
      <c r="P3707" s="8">
        <f t="shared" si="401"/>
        <v>83.571428571428569</v>
      </c>
      <c r="Q3707" t="str">
        <f t="shared" si="402"/>
        <v>theater</v>
      </c>
      <c r="R3707" t="str">
        <f t="shared" si="403"/>
        <v>plays</v>
      </c>
      <c r="S3707" s="14">
        <f t="shared" si="404"/>
        <v>41813.541666666664</v>
      </c>
      <c r="T3707" s="12">
        <f t="shared" si="406"/>
        <v>41792.334652777776</v>
      </c>
      <c r="U3707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00"/>
        <v>121.33333333333333</v>
      </c>
      <c r="P3708" s="8">
        <f t="shared" si="401"/>
        <v>140</v>
      </c>
      <c r="Q3708" t="str">
        <f t="shared" si="402"/>
        <v>theater</v>
      </c>
      <c r="R3708" t="str">
        <f t="shared" si="403"/>
        <v>plays</v>
      </c>
      <c r="S3708" s="14">
        <f t="shared" si="404"/>
        <v>41894.705428240741</v>
      </c>
      <c r="T3708" s="12">
        <f t="shared" si="406"/>
        <v>41879.705428240741</v>
      </c>
      <c r="U3708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00"/>
        <v>186</v>
      </c>
      <c r="P3709" s="8">
        <f t="shared" si="401"/>
        <v>80.869565217391298</v>
      </c>
      <c r="Q3709" t="str">
        <f t="shared" si="402"/>
        <v>theater</v>
      </c>
      <c r="R3709" t="str">
        <f t="shared" si="403"/>
        <v>plays</v>
      </c>
      <c r="S3709" s="14">
        <f t="shared" si="404"/>
        <v>42573.018055555549</v>
      </c>
      <c r="T3709" s="12">
        <f t="shared" si="406"/>
        <v>42551.840023148143</v>
      </c>
      <c r="U3709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00"/>
        <v>300</v>
      </c>
      <c r="P3710" s="8">
        <f t="shared" si="401"/>
        <v>53.846153846153847</v>
      </c>
      <c r="Q3710" t="str">
        <f t="shared" si="402"/>
        <v>theater</v>
      </c>
      <c r="R3710" t="str">
        <f t="shared" si="403"/>
        <v>plays</v>
      </c>
      <c r="S3710" s="14">
        <f t="shared" si="404"/>
        <v>41823.933865740742</v>
      </c>
      <c r="T3710" s="12">
        <f t="shared" si="406"/>
        <v>41809.933865740742</v>
      </c>
      <c r="U3710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00"/>
        <v>108.25</v>
      </c>
      <c r="P3711" s="8">
        <f t="shared" si="401"/>
        <v>30.928571428571427</v>
      </c>
      <c r="Q3711" t="str">
        <f t="shared" si="402"/>
        <v>theater</v>
      </c>
      <c r="R3711" t="str">
        <f t="shared" si="403"/>
        <v>plays</v>
      </c>
      <c r="S3711" s="14">
        <f t="shared" si="404"/>
        <v>41815.499374999999</v>
      </c>
      <c r="T3711" s="12">
        <f t="shared" si="406"/>
        <v>41785.499374999999</v>
      </c>
      <c r="U3711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00"/>
        <v>141.15384615384616</v>
      </c>
      <c r="P3712" s="8">
        <f t="shared" si="401"/>
        <v>67.962962962962962</v>
      </c>
      <c r="Q3712" t="str">
        <f t="shared" si="402"/>
        <v>theater</v>
      </c>
      <c r="R3712" t="str">
        <f t="shared" si="403"/>
        <v>plays</v>
      </c>
      <c r="S3712" s="14">
        <f t="shared" si="404"/>
        <v>42097.367916666662</v>
      </c>
      <c r="T3712" s="12">
        <f t="shared" si="406"/>
        <v>42072.367916666662</v>
      </c>
      <c r="U3712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00"/>
        <v>114</v>
      </c>
      <c r="P3713" s="8">
        <f t="shared" si="401"/>
        <v>27.142857142857142</v>
      </c>
      <c r="Q3713" t="str">
        <f t="shared" si="402"/>
        <v>theater</v>
      </c>
      <c r="R3713" t="str">
        <f t="shared" si="403"/>
        <v>plays</v>
      </c>
      <c r="S3713" s="14">
        <f t="shared" si="404"/>
        <v>41805.458333333328</v>
      </c>
      <c r="T3713" s="12">
        <f t="shared" si="406"/>
        <v>41779.5158912037</v>
      </c>
      <c r="U3713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400"/>
        <v>153.73333333333332</v>
      </c>
      <c r="P3714" s="8">
        <f t="shared" si="401"/>
        <v>110.86538461538461</v>
      </c>
      <c r="Q3714" t="str">
        <f t="shared" si="402"/>
        <v>theater</v>
      </c>
      <c r="R3714" t="str">
        <f t="shared" si="403"/>
        <v>plays</v>
      </c>
      <c r="S3714" s="14">
        <f t="shared" si="404"/>
        <v>42155.082638888889</v>
      </c>
      <c r="T3714" s="12">
        <f t="shared" si="406"/>
        <v>42133.963738425919</v>
      </c>
      <c r="U3714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07">E3715*100/D3715</f>
        <v>101.5</v>
      </c>
      <c r="P3715" s="8">
        <f t="shared" ref="P3715:P3778" si="408">E3715/L3715</f>
        <v>106.84210526315789</v>
      </c>
      <c r="Q3715" t="str">
        <f t="shared" ref="Q3715:Q3778" si="409">MID(N3715,1,FIND("/",N3715) - 1)</f>
        <v>theater</v>
      </c>
      <c r="R3715" t="str">
        <f t="shared" ref="R3715:R3778" si="410">MID(N3715,FIND("/",N3715)+1,LEN(N3715) -FIND("/",N3715))</f>
        <v>plays</v>
      </c>
      <c r="S3715" s="14">
        <f t="shared" ref="S3715:S3778" si="411">(I3715/86400)+25569+(-5/24)</f>
        <v>42525.529699074068</v>
      </c>
      <c r="T3715" s="12">
        <f t="shared" si="406"/>
        <v>42505.529699074068</v>
      </c>
      <c r="U3715">
        <f t="shared" ref="U3715:U3778" si="412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7"/>
        <v>102.35</v>
      </c>
      <c r="P3716" s="8">
        <f t="shared" si="408"/>
        <v>105.51546391752578</v>
      </c>
      <c r="Q3716" t="str">
        <f t="shared" si="409"/>
        <v>theater</v>
      </c>
      <c r="R3716" t="str">
        <f t="shared" si="410"/>
        <v>plays</v>
      </c>
      <c r="S3716" s="14">
        <f t="shared" si="411"/>
        <v>42149.957638888889</v>
      </c>
      <c r="T3716" s="12">
        <f t="shared" ref="T3716:T3779" si="413">(J3716/86400)+25569+(-5/24)</f>
        <v>42118.347997685181</v>
      </c>
      <c r="U3716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7"/>
        <v>102.57142857142857</v>
      </c>
      <c r="P3717" s="8">
        <f t="shared" si="408"/>
        <v>132.96296296296296</v>
      </c>
      <c r="Q3717" t="str">
        <f t="shared" si="409"/>
        <v>theater</v>
      </c>
      <c r="R3717" t="str">
        <f t="shared" si="410"/>
        <v>plays</v>
      </c>
      <c r="S3717" s="14">
        <f t="shared" si="411"/>
        <v>42094.327777777777</v>
      </c>
      <c r="T3717" s="12">
        <f t="shared" si="413"/>
        <v>42036.787256944437</v>
      </c>
      <c r="U3717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7"/>
        <v>155.75</v>
      </c>
      <c r="P3718" s="8">
        <f t="shared" si="408"/>
        <v>51.916666666666664</v>
      </c>
      <c r="Q3718" t="str">
        <f t="shared" si="409"/>
        <v>theater</v>
      </c>
      <c r="R3718" t="str">
        <f t="shared" si="410"/>
        <v>plays</v>
      </c>
      <c r="S3718" s="14">
        <f t="shared" si="411"/>
        <v>42390.679502314808</v>
      </c>
      <c r="T3718" s="12">
        <f t="shared" si="413"/>
        <v>42360.679502314808</v>
      </c>
      <c r="U3718">
        <f t="shared" si="412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7"/>
        <v>100.75</v>
      </c>
      <c r="P3719" s="8">
        <f t="shared" si="408"/>
        <v>310</v>
      </c>
      <c r="Q3719" t="str">
        <f t="shared" si="409"/>
        <v>theater</v>
      </c>
      <c r="R3719" t="str">
        <f t="shared" si="410"/>
        <v>plays</v>
      </c>
      <c r="S3719" s="14">
        <f t="shared" si="411"/>
        <v>42133.657974537033</v>
      </c>
      <c r="T3719" s="12">
        <f t="shared" si="413"/>
        <v>42102.657974537033</v>
      </c>
      <c r="U3719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7"/>
        <v>239.4</v>
      </c>
      <c r="P3720" s="8">
        <f t="shared" si="408"/>
        <v>26.021739130434781</v>
      </c>
      <c r="Q3720" t="str">
        <f t="shared" si="409"/>
        <v>theater</v>
      </c>
      <c r="R3720" t="str">
        <f t="shared" si="410"/>
        <v>plays</v>
      </c>
      <c r="S3720" s="14">
        <f t="shared" si="411"/>
        <v>42062.507812499993</v>
      </c>
      <c r="T3720" s="12">
        <f t="shared" si="413"/>
        <v>42032.507812499993</v>
      </c>
      <c r="U3720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7"/>
        <v>210</v>
      </c>
      <c r="P3721" s="8">
        <f t="shared" si="408"/>
        <v>105</v>
      </c>
      <c r="Q3721" t="str">
        <f t="shared" si="409"/>
        <v>theater</v>
      </c>
      <c r="R3721" t="str">
        <f t="shared" si="410"/>
        <v>plays</v>
      </c>
      <c r="S3721" s="14">
        <f t="shared" si="411"/>
        <v>42177.521597222221</v>
      </c>
      <c r="T3721" s="12">
        <f t="shared" si="413"/>
        <v>42147.521597222221</v>
      </c>
      <c r="U3721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7"/>
        <v>104.51515151515152</v>
      </c>
      <c r="P3722" s="8">
        <f t="shared" si="408"/>
        <v>86.224999999999994</v>
      </c>
      <c r="Q3722" t="str">
        <f t="shared" si="409"/>
        <v>theater</v>
      </c>
      <c r="R3722" t="str">
        <f t="shared" si="410"/>
        <v>plays</v>
      </c>
      <c r="S3722" s="14">
        <f t="shared" si="411"/>
        <v>42187.784791666665</v>
      </c>
      <c r="T3722" s="12">
        <f t="shared" si="413"/>
        <v>42165.784791666665</v>
      </c>
      <c r="U3722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7"/>
        <v>100.8</v>
      </c>
      <c r="P3723" s="8">
        <f t="shared" si="408"/>
        <v>114.54545454545455</v>
      </c>
      <c r="Q3723" t="str">
        <f t="shared" si="409"/>
        <v>theater</v>
      </c>
      <c r="R3723" t="str">
        <f t="shared" si="410"/>
        <v>plays</v>
      </c>
      <c r="S3723" s="14">
        <f t="shared" si="411"/>
        <v>41948.769490740735</v>
      </c>
      <c r="T3723" s="12">
        <f t="shared" si="413"/>
        <v>41927.727824074071</v>
      </c>
      <c r="U3723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7"/>
        <v>111.2</v>
      </c>
      <c r="P3724" s="8">
        <f t="shared" si="408"/>
        <v>47.657142857142858</v>
      </c>
      <c r="Q3724" t="str">
        <f t="shared" si="409"/>
        <v>theater</v>
      </c>
      <c r="R3724" t="str">
        <f t="shared" si="410"/>
        <v>plays</v>
      </c>
      <c r="S3724" s="14">
        <f t="shared" si="411"/>
        <v>42411.749305555553</v>
      </c>
      <c r="T3724" s="12">
        <f t="shared" si="413"/>
        <v>42381.463506944441</v>
      </c>
      <c r="U3724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7"/>
        <v>102.04444444444445</v>
      </c>
      <c r="P3725" s="8">
        <f t="shared" si="408"/>
        <v>72.888888888888886</v>
      </c>
      <c r="Q3725" t="str">
        <f t="shared" si="409"/>
        <v>theater</v>
      </c>
      <c r="R3725" t="str">
        <f t="shared" si="410"/>
        <v>plays</v>
      </c>
      <c r="S3725" s="14">
        <f t="shared" si="411"/>
        <v>41973.586365740739</v>
      </c>
      <c r="T3725" s="12">
        <f t="shared" si="413"/>
        <v>41943.544699074067</v>
      </c>
      <c r="U3725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7"/>
        <v>102.54767441860466</v>
      </c>
      <c r="P3726" s="8">
        <f t="shared" si="408"/>
        <v>49.545505617977533</v>
      </c>
      <c r="Q3726" t="str">
        <f t="shared" si="409"/>
        <v>theater</v>
      </c>
      <c r="R3726" t="str">
        <f t="shared" si="410"/>
        <v>plays</v>
      </c>
      <c r="S3726" s="14">
        <f t="shared" si="411"/>
        <v>42494.749999999993</v>
      </c>
      <c r="T3726" s="12">
        <f t="shared" si="413"/>
        <v>42465.283101851848</v>
      </c>
      <c r="U3726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7"/>
        <v>127</v>
      </c>
      <c r="P3727" s="8">
        <f t="shared" si="408"/>
        <v>25.4</v>
      </c>
      <c r="Q3727" t="str">
        <f t="shared" si="409"/>
        <v>theater</v>
      </c>
      <c r="R3727" t="str">
        <f t="shared" si="410"/>
        <v>plays</v>
      </c>
      <c r="S3727" s="14">
        <f t="shared" si="411"/>
        <v>42418.687499999993</v>
      </c>
      <c r="T3727" s="12">
        <f t="shared" si="413"/>
        <v>42401.736886574072</v>
      </c>
      <c r="U3727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7"/>
        <v>338.70588235294116</v>
      </c>
      <c r="P3728" s="8">
        <f t="shared" si="408"/>
        <v>62.586956521739133</v>
      </c>
      <c r="Q3728" t="str">
        <f t="shared" si="409"/>
        <v>theater</v>
      </c>
      <c r="R3728" t="str">
        <f t="shared" si="410"/>
        <v>plays</v>
      </c>
      <c r="S3728" s="14">
        <f t="shared" si="411"/>
        <v>42489.666666666664</v>
      </c>
      <c r="T3728" s="12">
        <f t="shared" si="413"/>
        <v>42461.932534722218</v>
      </c>
      <c r="U3728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7"/>
        <v>100.75</v>
      </c>
      <c r="P3729" s="8">
        <f t="shared" si="408"/>
        <v>61.060606060606062</v>
      </c>
      <c r="Q3729" t="str">
        <f t="shared" si="409"/>
        <v>theater</v>
      </c>
      <c r="R3729" t="str">
        <f t="shared" si="410"/>
        <v>plays</v>
      </c>
      <c r="S3729" s="14">
        <f t="shared" si="411"/>
        <v>42662.996527777774</v>
      </c>
      <c r="T3729" s="12">
        <f t="shared" si="413"/>
        <v>42632.139976851853</v>
      </c>
      <c r="U3729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7"/>
        <v>9.31</v>
      </c>
      <c r="P3730" s="8">
        <f t="shared" si="408"/>
        <v>60.064516129032256</v>
      </c>
      <c r="Q3730" t="str">
        <f t="shared" si="409"/>
        <v>theater</v>
      </c>
      <c r="R3730" t="str">
        <f t="shared" si="410"/>
        <v>plays</v>
      </c>
      <c r="S3730" s="14">
        <f t="shared" si="411"/>
        <v>42234.962685185186</v>
      </c>
      <c r="T3730" s="12">
        <f t="shared" si="413"/>
        <v>42204.962685185186</v>
      </c>
      <c r="U3730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7"/>
        <v>7.24</v>
      </c>
      <c r="P3731" s="8">
        <f t="shared" si="408"/>
        <v>72.400000000000006</v>
      </c>
      <c r="Q3731" t="str">
        <f t="shared" si="409"/>
        <v>theater</v>
      </c>
      <c r="R3731" t="str">
        <f t="shared" si="410"/>
        <v>plays</v>
      </c>
      <c r="S3731" s="14">
        <f t="shared" si="411"/>
        <v>42085.954999999994</v>
      </c>
      <c r="T3731" s="12">
        <f t="shared" si="413"/>
        <v>42040.996666666666</v>
      </c>
      <c r="U3731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7"/>
        <v>10</v>
      </c>
      <c r="P3732" s="8">
        <f t="shared" si="408"/>
        <v>100</v>
      </c>
      <c r="Q3732" t="str">
        <f t="shared" si="409"/>
        <v>theater</v>
      </c>
      <c r="R3732" t="str">
        <f t="shared" si="410"/>
        <v>plays</v>
      </c>
      <c r="S3732" s="14">
        <f t="shared" si="411"/>
        <v>42233.46943287037</v>
      </c>
      <c r="T3732" s="12">
        <f t="shared" si="413"/>
        <v>42203.46943287037</v>
      </c>
      <c r="U3732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7"/>
        <v>11.272727272727273</v>
      </c>
      <c r="P3733" s="8">
        <f t="shared" si="408"/>
        <v>51.666666666666664</v>
      </c>
      <c r="Q3733" t="str">
        <f t="shared" si="409"/>
        <v>theater</v>
      </c>
      <c r="R3733" t="str">
        <f t="shared" si="410"/>
        <v>plays</v>
      </c>
      <c r="S3733" s="14">
        <f t="shared" si="411"/>
        <v>42013.932638888888</v>
      </c>
      <c r="T3733" s="12">
        <f t="shared" si="413"/>
        <v>41983.544513888883</v>
      </c>
      <c r="U3733">
        <f t="shared" si="412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7"/>
        <v>15.411764705882353</v>
      </c>
      <c r="P3734" s="8">
        <f t="shared" si="408"/>
        <v>32.75</v>
      </c>
      <c r="Q3734" t="str">
        <f t="shared" si="409"/>
        <v>theater</v>
      </c>
      <c r="R3734" t="str">
        <f t="shared" si="410"/>
        <v>plays</v>
      </c>
      <c r="S3734" s="14">
        <f t="shared" si="411"/>
        <v>42028.291666666664</v>
      </c>
      <c r="T3734" s="12">
        <f t="shared" si="413"/>
        <v>41968.469131944446</v>
      </c>
      <c r="U3734">
        <f t="shared" si="412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7"/>
        <v>0</v>
      </c>
      <c r="P3735" s="8" t="e">
        <f t="shared" si="408"/>
        <v>#DIV/0!</v>
      </c>
      <c r="Q3735" t="str">
        <f t="shared" si="409"/>
        <v>theater</v>
      </c>
      <c r="R3735" t="str">
        <f t="shared" si="410"/>
        <v>plays</v>
      </c>
      <c r="S3735" s="14">
        <f t="shared" si="411"/>
        <v>42112.729166666664</v>
      </c>
      <c r="T3735" s="12">
        <f t="shared" si="413"/>
        <v>42102.816064814811</v>
      </c>
      <c r="U3735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7"/>
        <v>28.466666666666665</v>
      </c>
      <c r="P3736" s="8">
        <f t="shared" si="408"/>
        <v>61</v>
      </c>
      <c r="Q3736" t="str">
        <f t="shared" si="409"/>
        <v>theater</v>
      </c>
      <c r="R3736" t="str">
        <f t="shared" si="410"/>
        <v>plays</v>
      </c>
      <c r="S3736" s="14">
        <f t="shared" si="411"/>
        <v>42149.693240740737</v>
      </c>
      <c r="T3736" s="12">
        <f t="shared" si="413"/>
        <v>42089.693240740737</v>
      </c>
      <c r="U3736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7"/>
        <v>13.333333333333334</v>
      </c>
      <c r="P3737" s="8">
        <f t="shared" si="408"/>
        <v>10</v>
      </c>
      <c r="Q3737" t="str">
        <f t="shared" si="409"/>
        <v>theater</v>
      </c>
      <c r="R3737" t="str">
        <f t="shared" si="410"/>
        <v>plays</v>
      </c>
      <c r="S3737" s="14">
        <f t="shared" si="411"/>
        <v>42152.484826388885</v>
      </c>
      <c r="T3737" s="12">
        <f t="shared" si="413"/>
        <v>42122.484826388885</v>
      </c>
      <c r="U3737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7"/>
        <v>0.66666666666666663</v>
      </c>
      <c r="P3738" s="8">
        <f t="shared" si="408"/>
        <v>10</v>
      </c>
      <c r="Q3738" t="str">
        <f t="shared" si="409"/>
        <v>theater</v>
      </c>
      <c r="R3738" t="str">
        <f t="shared" si="410"/>
        <v>plays</v>
      </c>
      <c r="S3738" s="14">
        <f t="shared" si="411"/>
        <v>42086.541666666664</v>
      </c>
      <c r="T3738" s="12">
        <f t="shared" si="413"/>
        <v>42048.503391203696</v>
      </c>
      <c r="U3738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7"/>
        <v>21.428571428571427</v>
      </c>
      <c r="P3739" s="8">
        <f t="shared" si="408"/>
        <v>37.5</v>
      </c>
      <c r="Q3739" t="str">
        <f t="shared" si="409"/>
        <v>theater</v>
      </c>
      <c r="R3739" t="str">
        <f t="shared" si="410"/>
        <v>plays</v>
      </c>
      <c r="S3739" s="14">
        <f t="shared" si="411"/>
        <v>42320.082638888889</v>
      </c>
      <c r="T3739" s="12">
        <f t="shared" si="413"/>
        <v>42297.482673611106</v>
      </c>
      <c r="U3739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7"/>
        <v>18</v>
      </c>
      <c r="P3740" s="8">
        <f t="shared" si="408"/>
        <v>45</v>
      </c>
      <c r="Q3740" t="str">
        <f t="shared" si="409"/>
        <v>theater</v>
      </c>
      <c r="R3740" t="str">
        <f t="shared" si="410"/>
        <v>plays</v>
      </c>
      <c r="S3740" s="14">
        <f t="shared" si="411"/>
        <v>41835.708333333328</v>
      </c>
      <c r="T3740" s="12">
        <f t="shared" si="413"/>
        <v>41813.730381944442</v>
      </c>
      <c r="U3740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7"/>
        <v>20.125</v>
      </c>
      <c r="P3741" s="8">
        <f t="shared" si="408"/>
        <v>100.625</v>
      </c>
      <c r="Q3741" t="str">
        <f t="shared" si="409"/>
        <v>theater</v>
      </c>
      <c r="R3741" t="str">
        <f t="shared" si="410"/>
        <v>plays</v>
      </c>
      <c r="S3741" s="14">
        <f t="shared" si="411"/>
        <v>42568.241527777776</v>
      </c>
      <c r="T3741" s="12">
        <f t="shared" si="413"/>
        <v>42548.241527777776</v>
      </c>
      <c r="U3741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7"/>
        <v>17.899999999999999</v>
      </c>
      <c r="P3742" s="8">
        <f t="shared" si="408"/>
        <v>25.571428571428573</v>
      </c>
      <c r="Q3742" t="str">
        <f t="shared" si="409"/>
        <v>theater</v>
      </c>
      <c r="R3742" t="str">
        <f t="shared" si="410"/>
        <v>plays</v>
      </c>
      <c r="S3742" s="14">
        <f t="shared" si="411"/>
        <v>41862.870810185181</v>
      </c>
      <c r="T3742" s="12">
        <f t="shared" si="413"/>
        <v>41832.881423611107</v>
      </c>
      <c r="U3742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7"/>
        <v>0</v>
      </c>
      <c r="P3743" s="8" t="e">
        <f t="shared" si="408"/>
        <v>#DIV/0!</v>
      </c>
      <c r="Q3743" t="str">
        <f t="shared" si="409"/>
        <v>theater</v>
      </c>
      <c r="R3743" t="str">
        <f t="shared" si="410"/>
        <v>plays</v>
      </c>
      <c r="S3743" s="14">
        <f t="shared" si="411"/>
        <v>42355.712384259255</v>
      </c>
      <c r="T3743" s="12">
        <f t="shared" si="413"/>
        <v>42325.712384259255</v>
      </c>
      <c r="U3743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7"/>
        <v>2</v>
      </c>
      <c r="P3744" s="8">
        <f t="shared" si="408"/>
        <v>25</v>
      </c>
      <c r="Q3744" t="str">
        <f t="shared" si="409"/>
        <v>theater</v>
      </c>
      <c r="R3744" t="str">
        <f t="shared" si="410"/>
        <v>plays</v>
      </c>
      <c r="S3744" s="14">
        <f t="shared" si="411"/>
        <v>41888.006296296291</v>
      </c>
      <c r="T3744" s="12">
        <f t="shared" si="413"/>
        <v>41858.006296296291</v>
      </c>
      <c r="U3744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7"/>
        <v>0</v>
      </c>
      <c r="P3745" s="8" t="e">
        <f t="shared" si="408"/>
        <v>#DIV/0!</v>
      </c>
      <c r="Q3745" t="str">
        <f t="shared" si="409"/>
        <v>theater</v>
      </c>
      <c r="R3745" t="str">
        <f t="shared" si="410"/>
        <v>plays</v>
      </c>
      <c r="S3745" s="14">
        <f t="shared" si="411"/>
        <v>41823.501898148148</v>
      </c>
      <c r="T3745" s="12">
        <f t="shared" si="413"/>
        <v>41793.501898148148</v>
      </c>
      <c r="U3745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7"/>
        <v>0</v>
      </c>
      <c r="P3746" s="8" t="e">
        <f t="shared" si="408"/>
        <v>#DIV/0!</v>
      </c>
      <c r="Q3746" t="str">
        <f t="shared" si="409"/>
        <v>theater</v>
      </c>
      <c r="R3746" t="str">
        <f t="shared" si="410"/>
        <v>plays</v>
      </c>
      <c r="S3746" s="14">
        <f t="shared" si="411"/>
        <v>41824.957638888889</v>
      </c>
      <c r="T3746" s="12">
        <f t="shared" si="413"/>
        <v>41793.605925925927</v>
      </c>
      <c r="U3746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7"/>
        <v>10</v>
      </c>
      <c r="P3747" s="8">
        <f t="shared" si="408"/>
        <v>10</v>
      </c>
      <c r="Q3747" t="str">
        <f t="shared" si="409"/>
        <v>theater</v>
      </c>
      <c r="R3747" t="str">
        <f t="shared" si="410"/>
        <v>plays</v>
      </c>
      <c r="S3747" s="14">
        <f t="shared" si="411"/>
        <v>41861.489606481475</v>
      </c>
      <c r="T3747" s="12">
        <f t="shared" si="413"/>
        <v>41831.489606481475</v>
      </c>
      <c r="U3747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7"/>
        <v>2.3764705882352941</v>
      </c>
      <c r="P3748" s="8">
        <f t="shared" si="408"/>
        <v>202</v>
      </c>
      <c r="Q3748" t="str">
        <f t="shared" si="409"/>
        <v>theater</v>
      </c>
      <c r="R3748" t="str">
        <f t="shared" si="410"/>
        <v>plays</v>
      </c>
      <c r="S3748" s="14">
        <f t="shared" si="411"/>
        <v>42651.18100694444</v>
      </c>
      <c r="T3748" s="12">
        <f t="shared" si="413"/>
        <v>42621.18100694444</v>
      </c>
      <c r="U3748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7"/>
        <v>1</v>
      </c>
      <c r="P3749" s="8">
        <f t="shared" si="408"/>
        <v>25</v>
      </c>
      <c r="Q3749" t="str">
        <f t="shared" si="409"/>
        <v>theater</v>
      </c>
      <c r="R3749" t="str">
        <f t="shared" si="410"/>
        <v>plays</v>
      </c>
      <c r="S3749" s="14">
        <f t="shared" si="411"/>
        <v>42190.749305555553</v>
      </c>
      <c r="T3749" s="12">
        <f t="shared" si="413"/>
        <v>42164.091388888883</v>
      </c>
      <c r="U3749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7"/>
        <v>103.52</v>
      </c>
      <c r="P3750" s="8">
        <f t="shared" si="408"/>
        <v>99.538461538461533</v>
      </c>
      <c r="Q3750" t="str">
        <f t="shared" si="409"/>
        <v>theater</v>
      </c>
      <c r="R3750" t="str">
        <f t="shared" si="410"/>
        <v>musical</v>
      </c>
      <c r="S3750" s="14">
        <f t="shared" si="411"/>
        <v>42416.040972222218</v>
      </c>
      <c r="T3750" s="12">
        <f t="shared" si="413"/>
        <v>42395.498101851852</v>
      </c>
      <c r="U3750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7"/>
        <v>105</v>
      </c>
      <c r="P3751" s="8">
        <f t="shared" si="408"/>
        <v>75</v>
      </c>
      <c r="Q3751" t="str">
        <f t="shared" si="409"/>
        <v>theater</v>
      </c>
      <c r="R3751" t="str">
        <f t="shared" si="410"/>
        <v>musical</v>
      </c>
      <c r="S3751" s="14">
        <f t="shared" si="411"/>
        <v>42488.957638888889</v>
      </c>
      <c r="T3751" s="12">
        <f t="shared" si="413"/>
        <v>42457.918842592589</v>
      </c>
      <c r="U3751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7"/>
        <v>100.45</v>
      </c>
      <c r="P3752" s="8">
        <f t="shared" si="408"/>
        <v>215.25</v>
      </c>
      <c r="Q3752" t="str">
        <f t="shared" si="409"/>
        <v>theater</v>
      </c>
      <c r="R3752" t="str">
        <f t="shared" si="410"/>
        <v>musical</v>
      </c>
      <c r="S3752" s="14">
        <f t="shared" si="411"/>
        <v>42045.124305555553</v>
      </c>
      <c r="T3752" s="12">
        <f t="shared" si="413"/>
        <v>42016.773240740738</v>
      </c>
      <c r="U3752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7"/>
        <v>132.6</v>
      </c>
      <c r="P3753" s="8">
        <f t="shared" si="408"/>
        <v>120.54545454545455</v>
      </c>
      <c r="Q3753" t="str">
        <f t="shared" si="409"/>
        <v>theater</v>
      </c>
      <c r="R3753" t="str">
        <f t="shared" si="410"/>
        <v>musical</v>
      </c>
      <c r="S3753" s="14">
        <f t="shared" si="411"/>
        <v>42462.785567129627</v>
      </c>
      <c r="T3753" s="12">
        <f t="shared" si="413"/>
        <v>42402.827233796292</v>
      </c>
      <c r="U3753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7"/>
        <v>113</v>
      </c>
      <c r="P3754" s="8">
        <f t="shared" si="408"/>
        <v>37.666666666666664</v>
      </c>
      <c r="Q3754" t="str">
        <f t="shared" si="409"/>
        <v>theater</v>
      </c>
      <c r="R3754" t="str">
        <f t="shared" si="410"/>
        <v>musical</v>
      </c>
      <c r="S3754" s="14">
        <f t="shared" si="411"/>
        <v>42659.666666666664</v>
      </c>
      <c r="T3754" s="12">
        <f t="shared" si="413"/>
        <v>42619.594155092585</v>
      </c>
      <c r="U3754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7"/>
        <v>103.34</v>
      </c>
      <c r="P3755" s="8">
        <f t="shared" si="408"/>
        <v>172.23333333333332</v>
      </c>
      <c r="Q3755" t="str">
        <f t="shared" si="409"/>
        <v>theater</v>
      </c>
      <c r="R3755" t="str">
        <f t="shared" si="410"/>
        <v>musical</v>
      </c>
      <c r="S3755" s="14">
        <f t="shared" si="411"/>
        <v>42157.791666666664</v>
      </c>
      <c r="T3755" s="12">
        <f t="shared" si="413"/>
        <v>42128.615740740737</v>
      </c>
      <c r="U3755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7"/>
        <v>120</v>
      </c>
      <c r="P3756" s="8">
        <f t="shared" si="408"/>
        <v>111.11111111111111</v>
      </c>
      <c r="Q3756" t="str">
        <f t="shared" si="409"/>
        <v>theater</v>
      </c>
      <c r="R3756" t="str">
        <f t="shared" si="410"/>
        <v>musical</v>
      </c>
      <c r="S3756" s="14">
        <f t="shared" si="411"/>
        <v>41845.999305555553</v>
      </c>
      <c r="T3756" s="12">
        <f t="shared" si="413"/>
        <v>41808.67288194444</v>
      </c>
      <c r="U3756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7"/>
        <v>129.63636363636363</v>
      </c>
      <c r="P3757" s="8">
        <f t="shared" si="408"/>
        <v>25.464285714285715</v>
      </c>
      <c r="Q3757" t="str">
        <f t="shared" si="409"/>
        <v>theater</v>
      </c>
      <c r="R3757" t="str">
        <f t="shared" si="410"/>
        <v>musical</v>
      </c>
      <c r="S3757" s="14">
        <f t="shared" si="411"/>
        <v>42475.658645833326</v>
      </c>
      <c r="T3757" s="12">
        <f t="shared" si="413"/>
        <v>42445.658645833326</v>
      </c>
      <c r="U3757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7"/>
        <v>101.11111111111111</v>
      </c>
      <c r="P3758" s="8">
        <f t="shared" si="408"/>
        <v>267.64705882352939</v>
      </c>
      <c r="Q3758" t="str">
        <f t="shared" si="409"/>
        <v>theater</v>
      </c>
      <c r="R3758" t="str">
        <f t="shared" si="410"/>
        <v>musical</v>
      </c>
      <c r="S3758" s="14">
        <f t="shared" si="411"/>
        <v>41801.606458333328</v>
      </c>
      <c r="T3758" s="12">
        <f t="shared" si="413"/>
        <v>41771.606458333328</v>
      </c>
      <c r="U3758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7"/>
        <v>108.51428571428572</v>
      </c>
      <c r="P3759" s="8">
        <f t="shared" si="408"/>
        <v>75.959999999999994</v>
      </c>
      <c r="Q3759" t="str">
        <f t="shared" si="409"/>
        <v>theater</v>
      </c>
      <c r="R3759" t="str">
        <f t="shared" si="410"/>
        <v>musical</v>
      </c>
      <c r="S3759" s="14">
        <f t="shared" si="411"/>
        <v>41974.642534722218</v>
      </c>
      <c r="T3759" s="12">
        <f t="shared" si="413"/>
        <v>41954.642534722218</v>
      </c>
      <c r="U3759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7"/>
        <v>102.33333333333333</v>
      </c>
      <c r="P3760" s="8">
        <f t="shared" si="408"/>
        <v>59.03846153846154</v>
      </c>
      <c r="Q3760" t="str">
        <f t="shared" si="409"/>
        <v>theater</v>
      </c>
      <c r="R3760" t="str">
        <f t="shared" si="410"/>
        <v>musical</v>
      </c>
      <c r="S3760" s="14">
        <f t="shared" si="411"/>
        <v>41778</v>
      </c>
      <c r="T3760" s="12">
        <f t="shared" si="413"/>
        <v>41747.263171296298</v>
      </c>
      <c r="U3760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7"/>
        <v>110.24425000000001</v>
      </c>
      <c r="P3761" s="8">
        <f t="shared" si="408"/>
        <v>50.111022727272733</v>
      </c>
      <c r="Q3761" t="str">
        <f t="shared" si="409"/>
        <v>theater</v>
      </c>
      <c r="R3761" t="str">
        <f t="shared" si="410"/>
        <v>musical</v>
      </c>
      <c r="S3761" s="14">
        <f t="shared" si="411"/>
        <v>42241.899918981479</v>
      </c>
      <c r="T3761" s="12">
        <f t="shared" si="413"/>
        <v>42181.899918981479</v>
      </c>
      <c r="U3761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7"/>
        <v>101.01540000000001</v>
      </c>
      <c r="P3762" s="8">
        <f t="shared" si="408"/>
        <v>55.502967032967035</v>
      </c>
      <c r="Q3762" t="str">
        <f t="shared" si="409"/>
        <v>theater</v>
      </c>
      <c r="R3762" t="str">
        <f t="shared" si="410"/>
        <v>musical</v>
      </c>
      <c r="S3762" s="14">
        <f t="shared" si="411"/>
        <v>41764.316967592589</v>
      </c>
      <c r="T3762" s="12">
        <f t="shared" si="413"/>
        <v>41739.316967592589</v>
      </c>
      <c r="U3762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7"/>
        <v>100</v>
      </c>
      <c r="P3763" s="8">
        <f t="shared" si="408"/>
        <v>166.66666666666666</v>
      </c>
      <c r="Q3763" t="str">
        <f t="shared" si="409"/>
        <v>theater</v>
      </c>
      <c r="R3763" t="str">
        <f t="shared" si="410"/>
        <v>musical</v>
      </c>
      <c r="S3763" s="14">
        <f t="shared" si="411"/>
        <v>42226.749999999993</v>
      </c>
      <c r="T3763" s="12">
        <f t="shared" si="413"/>
        <v>42173.258530092593</v>
      </c>
      <c r="U3763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7"/>
        <v>106.24</v>
      </c>
      <c r="P3764" s="8">
        <f t="shared" si="408"/>
        <v>47.428571428571431</v>
      </c>
      <c r="Q3764" t="str">
        <f t="shared" si="409"/>
        <v>theater</v>
      </c>
      <c r="R3764" t="str">
        <f t="shared" si="410"/>
        <v>musical</v>
      </c>
      <c r="S3764" s="14">
        <f t="shared" si="411"/>
        <v>42218.605196759258</v>
      </c>
      <c r="T3764" s="12">
        <f t="shared" si="413"/>
        <v>42193.605196759258</v>
      </c>
      <c r="U3764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7"/>
        <v>100</v>
      </c>
      <c r="P3765" s="8">
        <f t="shared" si="408"/>
        <v>64.935064935064929</v>
      </c>
      <c r="Q3765" t="str">
        <f t="shared" si="409"/>
        <v>theater</v>
      </c>
      <c r="R3765" t="str">
        <f t="shared" si="410"/>
        <v>musical</v>
      </c>
      <c r="S3765" s="14">
        <f t="shared" si="411"/>
        <v>42095.500300925924</v>
      </c>
      <c r="T3765" s="12">
        <f t="shared" si="413"/>
        <v>42065.541967592588</v>
      </c>
      <c r="U3765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7"/>
        <v>100</v>
      </c>
      <c r="P3766" s="8">
        <f t="shared" si="408"/>
        <v>55.555555555555557</v>
      </c>
      <c r="Q3766" t="str">
        <f t="shared" si="409"/>
        <v>theater</v>
      </c>
      <c r="R3766" t="str">
        <f t="shared" si="410"/>
        <v>musical</v>
      </c>
      <c r="S3766" s="14">
        <f t="shared" si="411"/>
        <v>42518.816666666666</v>
      </c>
      <c r="T3766" s="12">
        <f t="shared" si="413"/>
        <v>42499.634629629632</v>
      </c>
      <c r="U3766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7"/>
        <v>113.45714285714286</v>
      </c>
      <c r="P3767" s="8">
        <f t="shared" si="408"/>
        <v>74.224299065420567</v>
      </c>
      <c r="Q3767" t="str">
        <f t="shared" si="409"/>
        <v>theater</v>
      </c>
      <c r="R3767" t="str">
        <f t="shared" si="410"/>
        <v>musical</v>
      </c>
      <c r="S3767" s="14">
        <f t="shared" si="411"/>
        <v>41850.568078703705</v>
      </c>
      <c r="T3767" s="12">
        <f t="shared" si="413"/>
        <v>41820.568078703705</v>
      </c>
      <c r="U3767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7"/>
        <v>102.65009999999999</v>
      </c>
      <c r="P3768" s="8">
        <f t="shared" si="408"/>
        <v>106.9271875</v>
      </c>
      <c r="Q3768" t="str">
        <f t="shared" si="409"/>
        <v>theater</v>
      </c>
      <c r="R3768" t="str">
        <f t="shared" si="410"/>
        <v>musical</v>
      </c>
      <c r="S3768" s="14">
        <f t="shared" si="411"/>
        <v>41822.958854166667</v>
      </c>
      <c r="T3768" s="12">
        <f t="shared" si="413"/>
        <v>41787.958854166667</v>
      </c>
      <c r="U3768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7"/>
        <v>116.75</v>
      </c>
      <c r="P3769" s="8">
        <f t="shared" si="408"/>
        <v>41.696428571428569</v>
      </c>
      <c r="Q3769" t="str">
        <f t="shared" si="409"/>
        <v>theater</v>
      </c>
      <c r="R3769" t="str">
        <f t="shared" si="410"/>
        <v>musical</v>
      </c>
      <c r="S3769" s="14">
        <f t="shared" si="411"/>
        <v>42063.999305555553</v>
      </c>
      <c r="T3769" s="12">
        <f t="shared" si="413"/>
        <v>42049.811307870368</v>
      </c>
      <c r="U3769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7"/>
        <v>107.65274999999998</v>
      </c>
      <c r="P3770" s="8">
        <f t="shared" si="408"/>
        <v>74.243275862068955</v>
      </c>
      <c r="Q3770" t="str">
        <f t="shared" si="409"/>
        <v>theater</v>
      </c>
      <c r="R3770" t="str">
        <f t="shared" si="410"/>
        <v>musical</v>
      </c>
      <c r="S3770" s="14">
        <f t="shared" si="411"/>
        <v>41802.519560185181</v>
      </c>
      <c r="T3770" s="12">
        <f t="shared" si="413"/>
        <v>41772.519560185181</v>
      </c>
      <c r="U3770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7"/>
        <v>100</v>
      </c>
      <c r="P3771" s="8">
        <f t="shared" si="408"/>
        <v>73.333333333333329</v>
      </c>
      <c r="Q3771" t="str">
        <f t="shared" si="409"/>
        <v>theater</v>
      </c>
      <c r="R3771" t="str">
        <f t="shared" si="410"/>
        <v>musical</v>
      </c>
      <c r="S3771" s="14">
        <f t="shared" si="411"/>
        <v>42475.389803240738</v>
      </c>
      <c r="T3771" s="12">
        <f t="shared" si="413"/>
        <v>42445.389803240738</v>
      </c>
      <c r="U3771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7"/>
        <v>100</v>
      </c>
      <c r="P3772" s="8">
        <f t="shared" si="408"/>
        <v>100</v>
      </c>
      <c r="Q3772" t="str">
        <f t="shared" si="409"/>
        <v>theater</v>
      </c>
      <c r="R3772" t="str">
        <f t="shared" si="410"/>
        <v>musical</v>
      </c>
      <c r="S3772" s="14">
        <f t="shared" si="411"/>
        <v>42168.722337962965</v>
      </c>
      <c r="T3772" s="12">
        <f t="shared" si="413"/>
        <v>42138.722337962965</v>
      </c>
      <c r="U3772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7"/>
        <v>146</v>
      </c>
      <c r="P3773" s="8">
        <f t="shared" si="408"/>
        <v>38.421052631578945</v>
      </c>
      <c r="Q3773" t="str">
        <f t="shared" si="409"/>
        <v>theater</v>
      </c>
      <c r="R3773" t="str">
        <f t="shared" si="410"/>
        <v>musical</v>
      </c>
      <c r="S3773" s="14">
        <f t="shared" si="411"/>
        <v>42507.791666666664</v>
      </c>
      <c r="T3773" s="12">
        <f t="shared" si="413"/>
        <v>42493.64875</v>
      </c>
      <c r="U3773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7"/>
        <v>110.2</v>
      </c>
      <c r="P3774" s="8">
        <f t="shared" si="408"/>
        <v>166.96969696969697</v>
      </c>
      <c r="Q3774" t="str">
        <f t="shared" si="409"/>
        <v>theater</v>
      </c>
      <c r="R3774" t="str">
        <f t="shared" si="410"/>
        <v>musical</v>
      </c>
      <c r="S3774" s="14">
        <f t="shared" si="411"/>
        <v>42703.041666666664</v>
      </c>
      <c r="T3774" s="12">
        <f t="shared" si="413"/>
        <v>42682.408634259256</v>
      </c>
      <c r="U3774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7"/>
        <v>108.2</v>
      </c>
      <c r="P3775" s="8">
        <f t="shared" si="408"/>
        <v>94.912280701754383</v>
      </c>
      <c r="Q3775" t="str">
        <f t="shared" si="409"/>
        <v>theater</v>
      </c>
      <c r="R3775" t="str">
        <f t="shared" si="410"/>
        <v>musical</v>
      </c>
      <c r="S3775" s="14">
        <f t="shared" si="411"/>
        <v>42688.880555555552</v>
      </c>
      <c r="T3775" s="12">
        <f t="shared" si="413"/>
        <v>42655.796840277777</v>
      </c>
      <c r="U3775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7"/>
        <v>100</v>
      </c>
      <c r="P3776" s="8">
        <f t="shared" si="408"/>
        <v>100</v>
      </c>
      <c r="Q3776" t="str">
        <f t="shared" si="409"/>
        <v>theater</v>
      </c>
      <c r="R3776" t="str">
        <f t="shared" si="410"/>
        <v>musical</v>
      </c>
      <c r="S3776" s="14">
        <f t="shared" si="411"/>
        <v>42103.583969907406</v>
      </c>
      <c r="T3776" s="12">
        <f t="shared" si="413"/>
        <v>42087.583969907406</v>
      </c>
      <c r="U3776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7"/>
        <v>100.25</v>
      </c>
      <c r="P3777" s="8">
        <f t="shared" si="408"/>
        <v>143.21428571428572</v>
      </c>
      <c r="Q3777" t="str">
        <f t="shared" si="409"/>
        <v>theater</v>
      </c>
      <c r="R3777" t="str">
        <f t="shared" si="410"/>
        <v>musical</v>
      </c>
      <c r="S3777" s="14">
        <f t="shared" si="411"/>
        <v>42102.958333333336</v>
      </c>
      <c r="T3777" s="12">
        <f t="shared" si="413"/>
        <v>42075.734293981477</v>
      </c>
      <c r="U3777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07"/>
        <v>106.71250000000001</v>
      </c>
      <c r="P3778" s="8">
        <f t="shared" si="408"/>
        <v>90.819148936170208</v>
      </c>
      <c r="Q3778" t="str">
        <f t="shared" si="409"/>
        <v>theater</v>
      </c>
      <c r="R3778" t="str">
        <f t="shared" si="410"/>
        <v>musical</v>
      </c>
      <c r="S3778" s="14">
        <f t="shared" si="411"/>
        <v>41851.833333333328</v>
      </c>
      <c r="T3778" s="12">
        <f t="shared" si="413"/>
        <v>41814.159467592588</v>
      </c>
      <c r="U3778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14">E3779*100/D3779</f>
        <v>143.19999999999999</v>
      </c>
      <c r="P3779" s="8">
        <f t="shared" ref="P3779:P3842" si="415">E3779/L3779</f>
        <v>48.542372881355931</v>
      </c>
      <c r="Q3779" t="str">
        <f t="shared" ref="Q3779:Q3842" si="416">MID(N3779,1,FIND("/",N3779) - 1)</f>
        <v>theater</v>
      </c>
      <c r="R3779" t="str">
        <f t="shared" ref="R3779:R3842" si="417">MID(N3779,FIND("/",N3779)+1,LEN(N3779) -FIND("/",N3779))</f>
        <v>musical</v>
      </c>
      <c r="S3779" s="14">
        <f t="shared" ref="S3779:S3842" si="418">(I3779/86400)+25569+(-5/24)</f>
        <v>41908.958333333328</v>
      </c>
      <c r="T3779" s="12">
        <f t="shared" si="413"/>
        <v>41886.903020833335</v>
      </c>
      <c r="U3779">
        <f t="shared" ref="U3779:U3842" si="41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4"/>
        <v>105.04166666666667</v>
      </c>
      <c r="P3780" s="8">
        <f t="shared" si="415"/>
        <v>70.027777777777771</v>
      </c>
      <c r="Q3780" t="str">
        <f t="shared" si="416"/>
        <v>theater</v>
      </c>
      <c r="R3780" t="str">
        <f t="shared" si="417"/>
        <v>musical</v>
      </c>
      <c r="S3780" s="14">
        <f t="shared" si="418"/>
        <v>42049.610879629625</v>
      </c>
      <c r="T3780" s="12">
        <f t="shared" ref="T3780:T3843" si="420">(J3780/86400)+25569+(-5/24)</f>
        <v>41989.610879629625</v>
      </c>
      <c r="U3780">
        <f t="shared" si="41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4"/>
        <v>103.98</v>
      </c>
      <c r="P3781" s="8">
        <f t="shared" si="415"/>
        <v>135.62608695652173</v>
      </c>
      <c r="Q3781" t="str">
        <f t="shared" si="416"/>
        <v>theater</v>
      </c>
      <c r="R3781" t="str">
        <f t="shared" si="417"/>
        <v>musical</v>
      </c>
      <c r="S3781" s="14">
        <f t="shared" si="418"/>
        <v>42455.485416666663</v>
      </c>
      <c r="T3781" s="12">
        <f t="shared" si="420"/>
        <v>42425.527083333327</v>
      </c>
      <c r="U3781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4"/>
        <v>120</v>
      </c>
      <c r="P3782" s="8">
        <f t="shared" si="415"/>
        <v>100</v>
      </c>
      <c r="Q3782" t="str">
        <f t="shared" si="416"/>
        <v>theater</v>
      </c>
      <c r="R3782" t="str">
        <f t="shared" si="417"/>
        <v>musical</v>
      </c>
      <c r="S3782" s="14">
        <f t="shared" si="418"/>
        <v>42198.629166666666</v>
      </c>
      <c r="T3782" s="12">
        <f t="shared" si="420"/>
        <v>42166.011400462965</v>
      </c>
      <c r="U3782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4"/>
        <v>109.66666666666667</v>
      </c>
      <c r="P3783" s="8">
        <f t="shared" si="415"/>
        <v>94.90384615384616</v>
      </c>
      <c r="Q3783" t="str">
        <f t="shared" si="416"/>
        <v>theater</v>
      </c>
      <c r="R3783" t="str">
        <f t="shared" si="417"/>
        <v>musical</v>
      </c>
      <c r="S3783" s="14">
        <f t="shared" si="418"/>
        <v>41890.674594907403</v>
      </c>
      <c r="T3783" s="12">
        <f t="shared" si="420"/>
        <v>41865.674594907403</v>
      </c>
      <c r="U3783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4"/>
        <v>101.75</v>
      </c>
      <c r="P3784" s="8">
        <f t="shared" si="415"/>
        <v>75.370370370370367</v>
      </c>
      <c r="Q3784" t="str">
        <f t="shared" si="416"/>
        <v>theater</v>
      </c>
      <c r="R3784" t="str">
        <f t="shared" si="417"/>
        <v>musical</v>
      </c>
      <c r="S3784" s="14">
        <f t="shared" si="418"/>
        <v>42575.749999999993</v>
      </c>
      <c r="T3784" s="12">
        <f t="shared" si="420"/>
        <v>42546.653900462959</v>
      </c>
      <c r="U3784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4"/>
        <v>128.91666666666666</v>
      </c>
      <c r="P3785" s="8">
        <f t="shared" si="415"/>
        <v>64.458333333333329</v>
      </c>
      <c r="Q3785" t="str">
        <f t="shared" si="416"/>
        <v>theater</v>
      </c>
      <c r="R3785" t="str">
        <f t="shared" si="417"/>
        <v>musical</v>
      </c>
      <c r="S3785" s="14">
        <f t="shared" si="418"/>
        <v>42444.458333333336</v>
      </c>
      <c r="T3785" s="12">
        <f t="shared" si="420"/>
        <v>42419.931944444441</v>
      </c>
      <c r="U3785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4"/>
        <v>115</v>
      </c>
      <c r="P3786" s="8">
        <f t="shared" si="415"/>
        <v>115</v>
      </c>
      <c r="Q3786" t="str">
        <f t="shared" si="416"/>
        <v>theater</v>
      </c>
      <c r="R3786" t="str">
        <f t="shared" si="417"/>
        <v>musical</v>
      </c>
      <c r="S3786" s="14">
        <f t="shared" si="418"/>
        <v>42561.772361111107</v>
      </c>
      <c r="T3786" s="12">
        <f t="shared" si="420"/>
        <v>42531.772361111107</v>
      </c>
      <c r="U3786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4"/>
        <v>150.75</v>
      </c>
      <c r="P3787" s="8">
        <f t="shared" si="415"/>
        <v>100.5</v>
      </c>
      <c r="Q3787" t="str">
        <f t="shared" si="416"/>
        <v>theater</v>
      </c>
      <c r="R3787" t="str">
        <f t="shared" si="417"/>
        <v>musical</v>
      </c>
      <c r="S3787" s="14">
        <f t="shared" si="418"/>
        <v>42584.210416666661</v>
      </c>
      <c r="T3787" s="12">
        <f t="shared" si="420"/>
        <v>42548.430196759255</v>
      </c>
      <c r="U3787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4"/>
        <v>110.96666666666667</v>
      </c>
      <c r="P3788" s="8">
        <f t="shared" si="415"/>
        <v>93.774647887323937</v>
      </c>
      <c r="Q3788" t="str">
        <f t="shared" si="416"/>
        <v>theater</v>
      </c>
      <c r="R3788" t="str">
        <f t="shared" si="417"/>
        <v>musical</v>
      </c>
      <c r="S3788" s="14">
        <f t="shared" si="418"/>
        <v>42516.829571759255</v>
      </c>
      <c r="T3788" s="12">
        <f t="shared" si="420"/>
        <v>42486.829571759255</v>
      </c>
      <c r="U3788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4"/>
        <v>100.28571428571429</v>
      </c>
      <c r="P3789" s="8">
        <f t="shared" si="415"/>
        <v>35.1</v>
      </c>
      <c r="Q3789" t="str">
        <f t="shared" si="416"/>
        <v>theater</v>
      </c>
      <c r="R3789" t="str">
        <f t="shared" si="417"/>
        <v>musical</v>
      </c>
      <c r="S3789" s="14">
        <f t="shared" si="418"/>
        <v>42195.957638888889</v>
      </c>
      <c r="T3789" s="12">
        <f t="shared" si="420"/>
        <v>42167.326458333329</v>
      </c>
      <c r="U3789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4"/>
        <v>0.66666666666666663</v>
      </c>
      <c r="P3790" s="8">
        <f t="shared" si="415"/>
        <v>500</v>
      </c>
      <c r="Q3790" t="str">
        <f t="shared" si="416"/>
        <v>theater</v>
      </c>
      <c r="R3790" t="str">
        <f t="shared" si="417"/>
        <v>musical</v>
      </c>
      <c r="S3790" s="14">
        <f t="shared" si="418"/>
        <v>42361.470833333333</v>
      </c>
      <c r="T3790" s="12">
        <f t="shared" si="420"/>
        <v>42333.487488425926</v>
      </c>
      <c r="U3790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4"/>
        <v>3.267605633802817</v>
      </c>
      <c r="P3791" s="8">
        <f t="shared" si="415"/>
        <v>29</v>
      </c>
      <c r="Q3791" t="str">
        <f t="shared" si="416"/>
        <v>theater</v>
      </c>
      <c r="R3791" t="str">
        <f t="shared" si="417"/>
        <v>musical</v>
      </c>
      <c r="S3791" s="14">
        <f t="shared" si="418"/>
        <v>42170.590486111112</v>
      </c>
      <c r="T3791" s="12">
        <f t="shared" si="420"/>
        <v>42138.590486111112</v>
      </c>
      <c r="U3791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4"/>
        <v>0</v>
      </c>
      <c r="P3792" s="8" t="e">
        <f t="shared" si="415"/>
        <v>#DIV/0!</v>
      </c>
      <c r="Q3792" t="str">
        <f t="shared" si="416"/>
        <v>theater</v>
      </c>
      <c r="R3792" t="str">
        <f t="shared" si="417"/>
        <v>musical</v>
      </c>
      <c r="S3792" s="14">
        <f t="shared" si="418"/>
        <v>42696.5002662037</v>
      </c>
      <c r="T3792" s="12">
        <f t="shared" si="420"/>
        <v>42666.458599537036</v>
      </c>
      <c r="U3792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4"/>
        <v>0</v>
      </c>
      <c r="P3793" s="8" t="e">
        <f t="shared" si="415"/>
        <v>#DIV/0!</v>
      </c>
      <c r="Q3793" t="str">
        <f t="shared" si="416"/>
        <v>theater</v>
      </c>
      <c r="R3793" t="str">
        <f t="shared" si="417"/>
        <v>musical</v>
      </c>
      <c r="S3793" s="14">
        <f t="shared" si="418"/>
        <v>41826.4837037037</v>
      </c>
      <c r="T3793" s="12">
        <f t="shared" si="420"/>
        <v>41766.4837037037</v>
      </c>
      <c r="U3793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4"/>
        <v>0.28000000000000003</v>
      </c>
      <c r="P3794" s="8">
        <f t="shared" si="415"/>
        <v>17.5</v>
      </c>
      <c r="Q3794" t="str">
        <f t="shared" si="416"/>
        <v>theater</v>
      </c>
      <c r="R3794" t="str">
        <f t="shared" si="417"/>
        <v>musical</v>
      </c>
      <c r="S3794" s="14">
        <f t="shared" si="418"/>
        <v>42200.238680555551</v>
      </c>
      <c r="T3794" s="12">
        <f t="shared" si="420"/>
        <v>42170.238680555551</v>
      </c>
      <c r="U3794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4"/>
        <v>59.657142857142858</v>
      </c>
      <c r="P3795" s="8">
        <f t="shared" si="415"/>
        <v>174</v>
      </c>
      <c r="Q3795" t="str">
        <f t="shared" si="416"/>
        <v>theater</v>
      </c>
      <c r="R3795" t="str">
        <f t="shared" si="417"/>
        <v>musical</v>
      </c>
      <c r="S3795" s="14">
        <f t="shared" si="418"/>
        <v>41989.73065972222</v>
      </c>
      <c r="T3795" s="12">
        <f t="shared" si="420"/>
        <v>41968.73065972222</v>
      </c>
      <c r="U3795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4"/>
        <v>1</v>
      </c>
      <c r="P3796" s="8">
        <f t="shared" si="415"/>
        <v>50</v>
      </c>
      <c r="Q3796" t="str">
        <f t="shared" si="416"/>
        <v>theater</v>
      </c>
      <c r="R3796" t="str">
        <f t="shared" si="417"/>
        <v>musical</v>
      </c>
      <c r="S3796" s="14">
        <f t="shared" si="418"/>
        <v>42162.372152777774</v>
      </c>
      <c r="T3796" s="12">
        <f t="shared" si="420"/>
        <v>42132.372152777774</v>
      </c>
      <c r="U3796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4"/>
        <v>1.6666666666666667</v>
      </c>
      <c r="P3797" s="8">
        <f t="shared" si="415"/>
        <v>5</v>
      </c>
      <c r="Q3797" t="str">
        <f t="shared" si="416"/>
        <v>theater</v>
      </c>
      <c r="R3797" t="str">
        <f t="shared" si="417"/>
        <v>musical</v>
      </c>
      <c r="S3797" s="14">
        <f t="shared" si="418"/>
        <v>42244.729166666664</v>
      </c>
      <c r="T3797" s="12">
        <f t="shared" si="420"/>
        <v>42201.227893518517</v>
      </c>
      <c r="U3797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4"/>
        <v>4.4444444444444444E-3</v>
      </c>
      <c r="P3798" s="8">
        <f t="shared" si="415"/>
        <v>1</v>
      </c>
      <c r="Q3798" t="str">
        <f t="shared" si="416"/>
        <v>theater</v>
      </c>
      <c r="R3798" t="str">
        <f t="shared" si="417"/>
        <v>musical</v>
      </c>
      <c r="S3798" s="14">
        <f t="shared" si="418"/>
        <v>42748.821250000001</v>
      </c>
      <c r="T3798" s="12">
        <f t="shared" si="420"/>
        <v>42688.821250000001</v>
      </c>
      <c r="U3798">
        <f t="shared" si="41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4"/>
        <v>89.666666666666671</v>
      </c>
      <c r="P3799" s="8">
        <f t="shared" si="415"/>
        <v>145.40540540540542</v>
      </c>
      <c r="Q3799" t="str">
        <f t="shared" si="416"/>
        <v>theater</v>
      </c>
      <c r="R3799" t="str">
        <f t="shared" si="417"/>
        <v>musical</v>
      </c>
      <c r="S3799" s="14">
        <f t="shared" si="418"/>
        <v>42114.673206018517</v>
      </c>
      <c r="T3799" s="12">
        <f t="shared" si="420"/>
        <v>42084.673206018517</v>
      </c>
      <c r="U3799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4"/>
        <v>1.4642857142857142</v>
      </c>
      <c r="P3800" s="8">
        <f t="shared" si="415"/>
        <v>205</v>
      </c>
      <c r="Q3800" t="str">
        <f t="shared" si="416"/>
        <v>theater</v>
      </c>
      <c r="R3800" t="str">
        <f t="shared" si="417"/>
        <v>musical</v>
      </c>
      <c r="S3800" s="14">
        <f t="shared" si="418"/>
        <v>41861.514444444438</v>
      </c>
      <c r="T3800" s="12">
        <f t="shared" si="420"/>
        <v>41831.514444444438</v>
      </c>
      <c r="U3800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4"/>
        <v>4.0199999999999996</v>
      </c>
      <c r="P3801" s="8">
        <f t="shared" si="415"/>
        <v>100.5</v>
      </c>
      <c r="Q3801" t="str">
        <f t="shared" si="416"/>
        <v>theater</v>
      </c>
      <c r="R3801" t="str">
        <f t="shared" si="417"/>
        <v>musical</v>
      </c>
      <c r="S3801" s="14">
        <f t="shared" si="418"/>
        <v>42440.722719907404</v>
      </c>
      <c r="T3801" s="12">
        <f t="shared" si="420"/>
        <v>42410.722719907404</v>
      </c>
      <c r="U3801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4"/>
        <v>4.0045454545454549</v>
      </c>
      <c r="P3802" s="8">
        <f t="shared" si="415"/>
        <v>55.0625</v>
      </c>
      <c r="Q3802" t="str">
        <f t="shared" si="416"/>
        <v>theater</v>
      </c>
      <c r="R3802" t="str">
        <f t="shared" si="417"/>
        <v>musical</v>
      </c>
      <c r="S3802" s="14">
        <f t="shared" si="418"/>
        <v>42014.999305555553</v>
      </c>
      <c r="T3802" s="12">
        <f t="shared" si="420"/>
        <v>41982.528738425921</v>
      </c>
      <c r="U3802">
        <f t="shared" si="41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4"/>
        <v>8.52</v>
      </c>
      <c r="P3803" s="8">
        <f t="shared" si="415"/>
        <v>47.333333333333336</v>
      </c>
      <c r="Q3803" t="str">
        <f t="shared" si="416"/>
        <v>theater</v>
      </c>
      <c r="R3803" t="str">
        <f t="shared" si="417"/>
        <v>musical</v>
      </c>
      <c r="S3803" s="14">
        <f t="shared" si="418"/>
        <v>42006.467777777776</v>
      </c>
      <c r="T3803" s="12">
        <f t="shared" si="420"/>
        <v>41975.467777777776</v>
      </c>
      <c r="U3803">
        <f t="shared" si="41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4"/>
        <v>0</v>
      </c>
      <c r="P3804" s="8" t="e">
        <f t="shared" si="415"/>
        <v>#DIV/0!</v>
      </c>
      <c r="Q3804" t="str">
        <f t="shared" si="416"/>
        <v>theater</v>
      </c>
      <c r="R3804" t="str">
        <f t="shared" si="417"/>
        <v>musical</v>
      </c>
      <c r="S3804" s="14">
        <f t="shared" si="418"/>
        <v>42298.917893518512</v>
      </c>
      <c r="T3804" s="12">
        <f t="shared" si="420"/>
        <v>42268.917893518512</v>
      </c>
      <c r="U3804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4"/>
        <v>19.649999999999999</v>
      </c>
      <c r="P3805" s="8">
        <f t="shared" si="415"/>
        <v>58.95</v>
      </c>
      <c r="Q3805" t="str">
        <f t="shared" si="416"/>
        <v>theater</v>
      </c>
      <c r="R3805" t="str">
        <f t="shared" si="417"/>
        <v>musical</v>
      </c>
      <c r="S3805" s="14">
        <f t="shared" si="418"/>
        <v>42433.763518518514</v>
      </c>
      <c r="T3805" s="12">
        <f t="shared" si="420"/>
        <v>42403.763518518514</v>
      </c>
      <c r="U3805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4"/>
        <v>0</v>
      </c>
      <c r="P3806" s="8" t="e">
        <f t="shared" si="415"/>
        <v>#DIV/0!</v>
      </c>
      <c r="Q3806" t="str">
        <f t="shared" si="416"/>
        <v>theater</v>
      </c>
      <c r="R3806" t="str">
        <f t="shared" si="417"/>
        <v>musical</v>
      </c>
      <c r="S3806" s="14">
        <f t="shared" si="418"/>
        <v>42582.083333333336</v>
      </c>
      <c r="T3806" s="12">
        <f t="shared" si="420"/>
        <v>42526.801203703704</v>
      </c>
      <c r="U3806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4"/>
        <v>2E-3</v>
      </c>
      <c r="P3807" s="8">
        <f t="shared" si="415"/>
        <v>1.5</v>
      </c>
      <c r="Q3807" t="str">
        <f t="shared" si="416"/>
        <v>theater</v>
      </c>
      <c r="R3807" t="str">
        <f t="shared" si="417"/>
        <v>musical</v>
      </c>
      <c r="S3807" s="14">
        <f t="shared" si="418"/>
        <v>41909.678703703699</v>
      </c>
      <c r="T3807" s="12">
        <f t="shared" si="420"/>
        <v>41849.678703703699</v>
      </c>
      <c r="U3807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4"/>
        <v>6.6666666666666666E-2</v>
      </c>
      <c r="P3808" s="8">
        <f t="shared" si="415"/>
        <v>5</v>
      </c>
      <c r="Q3808" t="str">
        <f t="shared" si="416"/>
        <v>theater</v>
      </c>
      <c r="R3808" t="str">
        <f t="shared" si="417"/>
        <v>musical</v>
      </c>
      <c r="S3808" s="14">
        <f t="shared" si="418"/>
        <v>41819.050706018512</v>
      </c>
      <c r="T3808" s="12">
        <f t="shared" si="420"/>
        <v>41799.050706018512</v>
      </c>
      <c r="U3808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4"/>
        <v>30.333333333333332</v>
      </c>
      <c r="P3809" s="8">
        <f t="shared" si="415"/>
        <v>50.555555555555557</v>
      </c>
      <c r="Q3809" t="str">
        <f t="shared" si="416"/>
        <v>theater</v>
      </c>
      <c r="R3809" t="str">
        <f t="shared" si="417"/>
        <v>musical</v>
      </c>
      <c r="S3809" s="14">
        <f t="shared" si="418"/>
        <v>42097.700682870367</v>
      </c>
      <c r="T3809" s="12">
        <f t="shared" si="420"/>
        <v>42090.700682870367</v>
      </c>
      <c r="U3809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4"/>
        <v>100</v>
      </c>
      <c r="P3810" s="8">
        <f t="shared" si="415"/>
        <v>41.666666666666664</v>
      </c>
      <c r="Q3810" t="str">
        <f t="shared" si="416"/>
        <v>theater</v>
      </c>
      <c r="R3810" t="str">
        <f t="shared" si="417"/>
        <v>plays</v>
      </c>
      <c r="S3810" s="14">
        <f t="shared" si="418"/>
        <v>42119.203923611109</v>
      </c>
      <c r="T3810" s="12">
        <f t="shared" si="420"/>
        <v>42059.24559027778</v>
      </c>
      <c r="U3810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4"/>
        <v>101.25</v>
      </c>
      <c r="P3811" s="8">
        <f t="shared" si="415"/>
        <v>53.289473684210527</v>
      </c>
      <c r="Q3811" t="str">
        <f t="shared" si="416"/>
        <v>theater</v>
      </c>
      <c r="R3811" t="str">
        <f t="shared" si="417"/>
        <v>plays</v>
      </c>
      <c r="S3811" s="14">
        <f t="shared" si="418"/>
        <v>41850.75</v>
      </c>
      <c r="T3811" s="12">
        <f t="shared" si="420"/>
        <v>41800.318368055552</v>
      </c>
      <c r="U3811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4"/>
        <v>121.73333333333333</v>
      </c>
      <c r="P3812" s="8">
        <f t="shared" si="415"/>
        <v>70.230769230769226</v>
      </c>
      <c r="Q3812" t="str">
        <f t="shared" si="416"/>
        <v>theater</v>
      </c>
      <c r="R3812" t="str">
        <f t="shared" si="417"/>
        <v>plays</v>
      </c>
      <c r="S3812" s="14">
        <f t="shared" si="418"/>
        <v>42084.599050925921</v>
      </c>
      <c r="T3812" s="12">
        <f t="shared" si="420"/>
        <v>42054.640717592592</v>
      </c>
      <c r="U3812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4"/>
        <v>330</v>
      </c>
      <c r="P3813" s="8">
        <f t="shared" si="415"/>
        <v>43.421052631578945</v>
      </c>
      <c r="Q3813" t="str">
        <f t="shared" si="416"/>
        <v>theater</v>
      </c>
      <c r="R3813" t="str">
        <f t="shared" si="417"/>
        <v>plays</v>
      </c>
      <c r="S3813" s="14">
        <f t="shared" si="418"/>
        <v>42521.249999999993</v>
      </c>
      <c r="T3813" s="12">
        <f t="shared" si="420"/>
        <v>42487.418668981474</v>
      </c>
      <c r="U3813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4"/>
        <v>109.55</v>
      </c>
      <c r="P3814" s="8">
        <f t="shared" si="415"/>
        <v>199.18181818181819</v>
      </c>
      <c r="Q3814" t="str">
        <f t="shared" si="416"/>
        <v>theater</v>
      </c>
      <c r="R3814" t="str">
        <f t="shared" si="417"/>
        <v>plays</v>
      </c>
      <c r="S3814" s="14">
        <f t="shared" si="418"/>
        <v>42155.957638888889</v>
      </c>
      <c r="T3814" s="12">
        <f t="shared" si="420"/>
        <v>42109.542916666665</v>
      </c>
      <c r="U3814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4"/>
        <v>100.95190476190474</v>
      </c>
      <c r="P3815" s="8">
        <f t="shared" si="415"/>
        <v>78.518148148148143</v>
      </c>
      <c r="Q3815" t="str">
        <f t="shared" si="416"/>
        <v>theater</v>
      </c>
      <c r="R3815" t="str">
        <f t="shared" si="417"/>
        <v>plays</v>
      </c>
      <c r="S3815" s="14">
        <f t="shared" si="418"/>
        <v>42535.696527777771</v>
      </c>
      <c r="T3815" s="12">
        <f t="shared" si="420"/>
        <v>42497.067372685182</v>
      </c>
      <c r="U3815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4"/>
        <v>140.13333333333333</v>
      </c>
      <c r="P3816" s="8">
        <f t="shared" si="415"/>
        <v>61.823529411764703</v>
      </c>
      <c r="Q3816" t="str">
        <f t="shared" si="416"/>
        <v>theater</v>
      </c>
      <c r="R3816" t="str">
        <f t="shared" si="417"/>
        <v>plays</v>
      </c>
      <c r="S3816" s="14">
        <f t="shared" si="418"/>
        <v>42094.957638888889</v>
      </c>
      <c r="T3816" s="12">
        <f t="shared" si="420"/>
        <v>42058.695740740739</v>
      </c>
      <c r="U3816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4"/>
        <v>100.001</v>
      </c>
      <c r="P3817" s="8">
        <f t="shared" si="415"/>
        <v>50.000500000000002</v>
      </c>
      <c r="Q3817" t="str">
        <f t="shared" si="416"/>
        <v>theater</v>
      </c>
      <c r="R3817" t="str">
        <f t="shared" si="417"/>
        <v>plays</v>
      </c>
      <c r="S3817" s="14">
        <f t="shared" si="418"/>
        <v>42236.749999999993</v>
      </c>
      <c r="T3817" s="12">
        <f t="shared" si="420"/>
        <v>42207.051585648143</v>
      </c>
      <c r="U3817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4"/>
        <v>119.238</v>
      </c>
      <c r="P3818" s="8">
        <f t="shared" si="415"/>
        <v>48.339729729729726</v>
      </c>
      <c r="Q3818" t="str">
        <f t="shared" si="416"/>
        <v>theater</v>
      </c>
      <c r="R3818" t="str">
        <f t="shared" si="417"/>
        <v>plays</v>
      </c>
      <c r="S3818" s="14">
        <f t="shared" si="418"/>
        <v>41837.481747685182</v>
      </c>
      <c r="T3818" s="12">
        <f t="shared" si="420"/>
        <v>41807.481747685182</v>
      </c>
      <c r="U3818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4"/>
        <v>107.25</v>
      </c>
      <c r="P3819" s="8">
        <f t="shared" si="415"/>
        <v>107.25</v>
      </c>
      <c r="Q3819" t="str">
        <f t="shared" si="416"/>
        <v>theater</v>
      </c>
      <c r="R3819" t="str">
        <f t="shared" si="417"/>
        <v>plays</v>
      </c>
      <c r="S3819" s="14">
        <f t="shared" si="418"/>
        <v>42300.957638888889</v>
      </c>
      <c r="T3819" s="12">
        <f t="shared" si="420"/>
        <v>42284.488611111105</v>
      </c>
      <c r="U3819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4"/>
        <v>228</v>
      </c>
      <c r="P3820" s="8">
        <f t="shared" si="415"/>
        <v>57</v>
      </c>
      <c r="Q3820" t="str">
        <f t="shared" si="416"/>
        <v>theater</v>
      </c>
      <c r="R3820" t="str">
        <f t="shared" si="417"/>
        <v>plays</v>
      </c>
      <c r="S3820" s="14">
        <f t="shared" si="418"/>
        <v>42075.592384259253</v>
      </c>
      <c r="T3820" s="12">
        <f t="shared" si="420"/>
        <v>42045.634050925924</v>
      </c>
      <c r="U3820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4"/>
        <v>106.4</v>
      </c>
      <c r="P3821" s="8">
        <f t="shared" si="415"/>
        <v>40.92307692307692</v>
      </c>
      <c r="Q3821" t="str">
        <f t="shared" si="416"/>
        <v>theater</v>
      </c>
      <c r="R3821" t="str">
        <f t="shared" si="417"/>
        <v>plays</v>
      </c>
      <c r="S3821" s="14">
        <f t="shared" si="418"/>
        <v>42202.668055555558</v>
      </c>
      <c r="T3821" s="12">
        <f t="shared" si="420"/>
        <v>42184.001203703701</v>
      </c>
      <c r="U3821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4"/>
        <v>143.33333333333334</v>
      </c>
      <c r="P3822" s="8">
        <f t="shared" si="415"/>
        <v>21.5</v>
      </c>
      <c r="Q3822" t="str">
        <f t="shared" si="416"/>
        <v>theater</v>
      </c>
      <c r="R3822" t="str">
        <f t="shared" si="417"/>
        <v>plays</v>
      </c>
      <c r="S3822" s="14">
        <f t="shared" si="418"/>
        <v>42190.443483796298</v>
      </c>
      <c r="T3822" s="12">
        <f t="shared" si="420"/>
        <v>42160.443483796298</v>
      </c>
      <c r="U3822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4"/>
        <v>104.54285714285714</v>
      </c>
      <c r="P3823" s="8">
        <f t="shared" si="415"/>
        <v>79.543478260869563</v>
      </c>
      <c r="Q3823" t="str">
        <f t="shared" si="416"/>
        <v>theater</v>
      </c>
      <c r="R3823" t="str">
        <f t="shared" si="417"/>
        <v>plays</v>
      </c>
      <c r="S3823" s="14">
        <f t="shared" si="418"/>
        <v>42372.972303240742</v>
      </c>
      <c r="T3823" s="12">
        <f t="shared" si="420"/>
        <v>42340.972303240742</v>
      </c>
      <c r="U3823">
        <f t="shared" si="41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4"/>
        <v>110.02</v>
      </c>
      <c r="P3824" s="8">
        <f t="shared" si="415"/>
        <v>72.381578947368425</v>
      </c>
      <c r="Q3824" t="str">
        <f t="shared" si="416"/>
        <v>theater</v>
      </c>
      <c r="R3824" t="str">
        <f t="shared" si="417"/>
        <v>plays</v>
      </c>
      <c r="S3824" s="14">
        <f t="shared" si="418"/>
        <v>42388.749305555553</v>
      </c>
      <c r="T3824" s="12">
        <f t="shared" si="420"/>
        <v>42329.629826388882</v>
      </c>
      <c r="U3824">
        <f t="shared" si="41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4"/>
        <v>106</v>
      </c>
      <c r="P3825" s="8">
        <f t="shared" si="415"/>
        <v>64.634146341463421</v>
      </c>
      <c r="Q3825" t="str">
        <f t="shared" si="416"/>
        <v>theater</v>
      </c>
      <c r="R3825" t="str">
        <f t="shared" si="417"/>
        <v>plays</v>
      </c>
      <c r="S3825" s="14">
        <f t="shared" si="418"/>
        <v>42204.957638888889</v>
      </c>
      <c r="T3825" s="12">
        <f t="shared" si="420"/>
        <v>42170.701898148145</v>
      </c>
      <c r="U3825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4"/>
        <v>108</v>
      </c>
      <c r="P3826" s="8">
        <f t="shared" si="415"/>
        <v>38.571428571428569</v>
      </c>
      <c r="Q3826" t="str">
        <f t="shared" si="416"/>
        <v>theater</v>
      </c>
      <c r="R3826" t="str">
        <f t="shared" si="417"/>
        <v>plays</v>
      </c>
      <c r="S3826" s="14">
        <f t="shared" si="418"/>
        <v>42583.361805555549</v>
      </c>
      <c r="T3826" s="12">
        <f t="shared" si="420"/>
        <v>42571.417858796289</v>
      </c>
      <c r="U3826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4"/>
        <v>105.42</v>
      </c>
      <c r="P3827" s="8">
        <f t="shared" si="415"/>
        <v>107.57142857142857</v>
      </c>
      <c r="Q3827" t="str">
        <f t="shared" si="416"/>
        <v>theater</v>
      </c>
      <c r="R3827" t="str">
        <f t="shared" si="417"/>
        <v>plays</v>
      </c>
      <c r="S3827" s="14">
        <f t="shared" si="418"/>
        <v>42171.861273148148</v>
      </c>
      <c r="T3827" s="12">
        <f t="shared" si="420"/>
        <v>42150.861273148148</v>
      </c>
      <c r="U3827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4"/>
        <v>119.16666666666667</v>
      </c>
      <c r="P3828" s="8">
        <f t="shared" si="415"/>
        <v>27.5</v>
      </c>
      <c r="Q3828" t="str">
        <f t="shared" si="416"/>
        <v>theater</v>
      </c>
      <c r="R3828" t="str">
        <f t="shared" si="417"/>
        <v>plays</v>
      </c>
      <c r="S3828" s="14">
        <f t="shared" si="418"/>
        <v>42131.215208333328</v>
      </c>
      <c r="T3828" s="12">
        <f t="shared" si="420"/>
        <v>42101.215208333328</v>
      </c>
      <c r="U3828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4"/>
        <v>152.66666666666666</v>
      </c>
      <c r="P3829" s="8">
        <f t="shared" si="415"/>
        <v>70.461538461538467</v>
      </c>
      <c r="Q3829" t="str">
        <f t="shared" si="416"/>
        <v>theater</v>
      </c>
      <c r="R3829" t="str">
        <f t="shared" si="417"/>
        <v>plays</v>
      </c>
      <c r="S3829" s="14">
        <f t="shared" si="418"/>
        <v>42089.791666666664</v>
      </c>
      <c r="T3829" s="12">
        <f t="shared" si="420"/>
        <v>42034.719918981478</v>
      </c>
      <c r="U3829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4"/>
        <v>100</v>
      </c>
      <c r="P3830" s="8">
        <f t="shared" si="415"/>
        <v>178.57142857142858</v>
      </c>
      <c r="Q3830" t="str">
        <f t="shared" si="416"/>
        <v>theater</v>
      </c>
      <c r="R3830" t="str">
        <f t="shared" si="417"/>
        <v>plays</v>
      </c>
      <c r="S3830" s="14">
        <f t="shared" si="418"/>
        <v>42004.36096064814</v>
      </c>
      <c r="T3830" s="12">
        <f t="shared" si="420"/>
        <v>41944.319293981483</v>
      </c>
      <c r="U3830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4"/>
        <v>100.2</v>
      </c>
      <c r="P3831" s="8">
        <f t="shared" si="415"/>
        <v>62.625</v>
      </c>
      <c r="Q3831" t="str">
        <f t="shared" si="416"/>
        <v>theater</v>
      </c>
      <c r="R3831" t="str">
        <f t="shared" si="417"/>
        <v>plays</v>
      </c>
      <c r="S3831" s="14">
        <f t="shared" si="418"/>
        <v>42613.657071759262</v>
      </c>
      <c r="T3831" s="12">
        <f t="shared" si="420"/>
        <v>42593.657071759262</v>
      </c>
      <c r="U3831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4"/>
        <v>225</v>
      </c>
      <c r="P3832" s="8">
        <f t="shared" si="415"/>
        <v>75</v>
      </c>
      <c r="Q3832" t="str">
        <f t="shared" si="416"/>
        <v>theater</v>
      </c>
      <c r="R3832" t="str">
        <f t="shared" si="417"/>
        <v>plays</v>
      </c>
      <c r="S3832" s="14">
        <f t="shared" si="418"/>
        <v>42517.532534722217</v>
      </c>
      <c r="T3832" s="12">
        <f t="shared" si="420"/>
        <v>42503.532534722217</v>
      </c>
      <c r="U3832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4"/>
        <v>106.02200000000001</v>
      </c>
      <c r="P3833" s="8">
        <f t="shared" si="415"/>
        <v>58.901111111111113</v>
      </c>
      <c r="Q3833" t="str">
        <f t="shared" si="416"/>
        <v>theater</v>
      </c>
      <c r="R3833" t="str">
        <f t="shared" si="417"/>
        <v>plays</v>
      </c>
      <c r="S3833" s="14">
        <f t="shared" si="418"/>
        <v>41948.682233796295</v>
      </c>
      <c r="T3833" s="12">
        <f t="shared" si="420"/>
        <v>41927.640567129631</v>
      </c>
      <c r="U3833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4"/>
        <v>104.66666666666667</v>
      </c>
      <c r="P3834" s="8">
        <f t="shared" si="415"/>
        <v>139.55555555555554</v>
      </c>
      <c r="Q3834" t="str">
        <f t="shared" si="416"/>
        <v>theater</v>
      </c>
      <c r="R3834" t="str">
        <f t="shared" si="417"/>
        <v>plays</v>
      </c>
      <c r="S3834" s="14">
        <f t="shared" si="418"/>
        <v>42419.906655092585</v>
      </c>
      <c r="T3834" s="12">
        <f t="shared" si="420"/>
        <v>42374.906655092585</v>
      </c>
      <c r="U3834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4"/>
        <v>116.66666666666667</v>
      </c>
      <c r="P3835" s="8">
        <f t="shared" si="415"/>
        <v>70</v>
      </c>
      <c r="Q3835" t="str">
        <f t="shared" si="416"/>
        <v>theater</v>
      </c>
      <c r="R3835" t="str">
        <f t="shared" si="417"/>
        <v>plays</v>
      </c>
      <c r="S3835" s="14">
        <f t="shared" si="418"/>
        <v>41974.589583333327</v>
      </c>
      <c r="T3835" s="12">
        <f t="shared" si="420"/>
        <v>41963.664027777777</v>
      </c>
      <c r="U3835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4"/>
        <v>109.03333333333333</v>
      </c>
      <c r="P3836" s="8">
        <f t="shared" si="415"/>
        <v>57.385964912280699</v>
      </c>
      <c r="Q3836" t="str">
        <f t="shared" si="416"/>
        <v>theater</v>
      </c>
      <c r="R3836" t="str">
        <f t="shared" si="417"/>
        <v>plays</v>
      </c>
      <c r="S3836" s="14">
        <f t="shared" si="418"/>
        <v>42173.236886574072</v>
      </c>
      <c r="T3836" s="12">
        <f t="shared" si="420"/>
        <v>42143.236886574072</v>
      </c>
      <c r="U3836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4"/>
        <v>160</v>
      </c>
      <c r="P3837" s="8">
        <f t="shared" si="415"/>
        <v>40</v>
      </c>
      <c r="Q3837" t="str">
        <f t="shared" si="416"/>
        <v>theater</v>
      </c>
      <c r="R3837" t="str">
        <f t="shared" si="417"/>
        <v>plays</v>
      </c>
      <c r="S3837" s="14">
        <f t="shared" si="418"/>
        <v>42481.733888888884</v>
      </c>
      <c r="T3837" s="12">
        <f t="shared" si="420"/>
        <v>42460.733888888884</v>
      </c>
      <c r="U3837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4"/>
        <v>112.5</v>
      </c>
      <c r="P3838" s="8">
        <f t="shared" si="415"/>
        <v>64.285714285714292</v>
      </c>
      <c r="Q3838" t="str">
        <f t="shared" si="416"/>
        <v>theater</v>
      </c>
      <c r="R3838" t="str">
        <f t="shared" si="417"/>
        <v>plays</v>
      </c>
      <c r="S3838" s="14">
        <f t="shared" si="418"/>
        <v>42584.964583333327</v>
      </c>
      <c r="T3838" s="12">
        <f t="shared" si="420"/>
        <v>42553.718194444438</v>
      </c>
      <c r="U3838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4"/>
        <v>102.1</v>
      </c>
      <c r="P3839" s="8">
        <f t="shared" si="415"/>
        <v>120.11764705882354</v>
      </c>
      <c r="Q3839" t="str">
        <f t="shared" si="416"/>
        <v>theater</v>
      </c>
      <c r="R3839" t="str">
        <f t="shared" si="417"/>
        <v>plays</v>
      </c>
      <c r="S3839" s="14">
        <f t="shared" si="418"/>
        <v>42188.557384259257</v>
      </c>
      <c r="T3839" s="12">
        <f t="shared" si="420"/>
        <v>42152.557384259257</v>
      </c>
      <c r="U3839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4"/>
        <v>100.824</v>
      </c>
      <c r="P3840" s="8">
        <f t="shared" si="415"/>
        <v>1008.24</v>
      </c>
      <c r="Q3840" t="str">
        <f t="shared" si="416"/>
        <v>theater</v>
      </c>
      <c r="R3840" t="str">
        <f t="shared" si="417"/>
        <v>plays</v>
      </c>
      <c r="S3840" s="14">
        <f t="shared" si="418"/>
        <v>42146.502418981479</v>
      </c>
      <c r="T3840" s="12">
        <f t="shared" si="420"/>
        <v>42116.502418981479</v>
      </c>
      <c r="U3840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4"/>
        <v>101.25</v>
      </c>
      <c r="P3841" s="8">
        <f t="shared" si="415"/>
        <v>63.28125</v>
      </c>
      <c r="Q3841" t="str">
        <f t="shared" si="416"/>
        <v>theater</v>
      </c>
      <c r="R3841" t="str">
        <f t="shared" si="417"/>
        <v>plays</v>
      </c>
      <c r="S3841" s="14">
        <f t="shared" si="418"/>
        <v>42214.934305555558</v>
      </c>
      <c r="T3841" s="12">
        <f t="shared" si="420"/>
        <v>42154.934305555558</v>
      </c>
      <c r="U3841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14"/>
        <v>6500</v>
      </c>
      <c r="P3842" s="8">
        <f t="shared" si="415"/>
        <v>21.666666666666668</v>
      </c>
      <c r="Q3842" t="str">
        <f t="shared" si="416"/>
        <v>theater</v>
      </c>
      <c r="R3842" t="str">
        <f t="shared" si="417"/>
        <v>plays</v>
      </c>
      <c r="S3842" s="14">
        <f t="shared" si="418"/>
        <v>42457.45172453703</v>
      </c>
      <c r="T3842" s="12">
        <f t="shared" si="420"/>
        <v>42432.493391203701</v>
      </c>
      <c r="U3842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21">E3843*100/D3843</f>
        <v>8.7200000000000006</v>
      </c>
      <c r="P3843" s="8">
        <f t="shared" ref="P3843:P3906" si="422">E3843/L3843</f>
        <v>25.647058823529413</v>
      </c>
      <c r="Q3843" t="str">
        <f t="shared" ref="Q3843:Q3906" si="423">MID(N3843,1,FIND("/",N3843) - 1)</f>
        <v>theater</v>
      </c>
      <c r="R3843" t="str">
        <f t="shared" ref="R3843:R3906" si="424">MID(N3843,FIND("/",N3843)+1,LEN(N3843) -FIND("/",N3843))</f>
        <v>plays</v>
      </c>
      <c r="S3843" s="14">
        <f t="shared" ref="S3843:S3906" si="425">(I3843/86400)+25569+(-5/24)</f>
        <v>41840.57739583333</v>
      </c>
      <c r="T3843" s="12">
        <f t="shared" si="420"/>
        <v>41780.57739583333</v>
      </c>
      <c r="U3843">
        <f t="shared" ref="U3843:U3906" si="42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1"/>
        <v>21.94</v>
      </c>
      <c r="P3844" s="8">
        <f t="shared" si="422"/>
        <v>47.695652173913047</v>
      </c>
      <c r="Q3844" t="str">
        <f t="shared" si="423"/>
        <v>theater</v>
      </c>
      <c r="R3844" t="str">
        <f t="shared" si="424"/>
        <v>plays</v>
      </c>
      <c r="S3844" s="14">
        <f t="shared" si="425"/>
        <v>41770.285324074073</v>
      </c>
      <c r="T3844" s="12">
        <f t="shared" ref="T3844:T3907" si="427">(J3844/86400)+25569+(-5/24)</f>
        <v>41740.285324074073</v>
      </c>
      <c r="U3844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1"/>
        <v>21.3</v>
      </c>
      <c r="P3845" s="8">
        <f t="shared" si="422"/>
        <v>56.05263157894737</v>
      </c>
      <c r="Q3845" t="str">
        <f t="shared" si="423"/>
        <v>theater</v>
      </c>
      <c r="R3845" t="str">
        <f t="shared" si="424"/>
        <v>plays</v>
      </c>
      <c r="S3845" s="14">
        <f t="shared" si="425"/>
        <v>41790.864166666666</v>
      </c>
      <c r="T3845" s="12">
        <f t="shared" si="427"/>
        <v>41765.864166666666</v>
      </c>
      <c r="U3845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1"/>
        <v>41.489795918367349</v>
      </c>
      <c r="P3846" s="8">
        <f t="shared" si="422"/>
        <v>81.319999999999993</v>
      </c>
      <c r="Q3846" t="str">
        <f t="shared" si="423"/>
        <v>theater</v>
      </c>
      <c r="R3846" t="str">
        <f t="shared" si="424"/>
        <v>plays</v>
      </c>
      <c r="S3846" s="14">
        <f t="shared" si="425"/>
        <v>41793.082638888889</v>
      </c>
      <c r="T3846" s="12">
        <f t="shared" si="427"/>
        <v>41766.408958333333</v>
      </c>
      <c r="U3846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1"/>
        <v>2.105</v>
      </c>
      <c r="P3847" s="8">
        <f t="shared" si="422"/>
        <v>70.166666666666671</v>
      </c>
      <c r="Q3847" t="str">
        <f t="shared" si="423"/>
        <v>theater</v>
      </c>
      <c r="R3847" t="str">
        <f t="shared" si="424"/>
        <v>plays</v>
      </c>
      <c r="S3847" s="14">
        <f t="shared" si="425"/>
        <v>42278.418680555558</v>
      </c>
      <c r="T3847" s="12">
        <f t="shared" si="427"/>
        <v>42248.418680555558</v>
      </c>
      <c r="U3847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1"/>
        <v>2.7</v>
      </c>
      <c r="P3848" s="8">
        <f t="shared" si="422"/>
        <v>23.625</v>
      </c>
      <c r="Q3848" t="str">
        <f t="shared" si="423"/>
        <v>theater</v>
      </c>
      <c r="R3848" t="str">
        <f t="shared" si="424"/>
        <v>plays</v>
      </c>
      <c r="S3848" s="14">
        <f t="shared" si="425"/>
        <v>41916.082638888889</v>
      </c>
      <c r="T3848" s="12">
        <f t="shared" si="427"/>
        <v>41885.01321759259</v>
      </c>
      <c r="U3848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1"/>
        <v>16.161904761904761</v>
      </c>
      <c r="P3849" s="8">
        <f t="shared" si="422"/>
        <v>188.55555555555554</v>
      </c>
      <c r="Q3849" t="str">
        <f t="shared" si="423"/>
        <v>theater</v>
      </c>
      <c r="R3849" t="str">
        <f t="shared" si="424"/>
        <v>plays</v>
      </c>
      <c r="S3849" s="14">
        <f t="shared" si="425"/>
        <v>42204.016099537032</v>
      </c>
      <c r="T3849" s="12">
        <f t="shared" si="427"/>
        <v>42159.016099537032</v>
      </c>
      <c r="U3849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1"/>
        <v>16.376923076923077</v>
      </c>
      <c r="P3850" s="8">
        <f t="shared" si="422"/>
        <v>49.511627906976742</v>
      </c>
      <c r="Q3850" t="str">
        <f t="shared" si="423"/>
        <v>theater</v>
      </c>
      <c r="R3850" t="str">
        <f t="shared" si="424"/>
        <v>plays</v>
      </c>
      <c r="S3850" s="14">
        <f t="shared" si="425"/>
        <v>42295.608668981477</v>
      </c>
      <c r="T3850" s="12">
        <f t="shared" si="427"/>
        <v>42265.608668981477</v>
      </c>
      <c r="U3850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1"/>
        <v>7.043333333333333</v>
      </c>
      <c r="P3851" s="8">
        <f t="shared" si="422"/>
        <v>75.464285714285708</v>
      </c>
      <c r="Q3851" t="str">
        <f t="shared" si="423"/>
        <v>theater</v>
      </c>
      <c r="R3851" t="str">
        <f t="shared" si="424"/>
        <v>plays</v>
      </c>
      <c r="S3851" s="14">
        <f t="shared" si="425"/>
        <v>42166.558842592589</v>
      </c>
      <c r="T3851" s="12">
        <f t="shared" si="427"/>
        <v>42136.558842592589</v>
      </c>
      <c r="U3851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1"/>
        <v>3.8</v>
      </c>
      <c r="P3852" s="8">
        <f t="shared" si="422"/>
        <v>9.5</v>
      </c>
      <c r="Q3852" t="str">
        <f t="shared" si="423"/>
        <v>theater</v>
      </c>
      <c r="R3852" t="str">
        <f t="shared" si="424"/>
        <v>plays</v>
      </c>
      <c r="S3852" s="14">
        <f t="shared" si="425"/>
        <v>42004.916006944441</v>
      </c>
      <c r="T3852" s="12">
        <f t="shared" si="427"/>
        <v>41974.916006944441</v>
      </c>
      <c r="U3852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1"/>
        <v>34.08</v>
      </c>
      <c r="P3853" s="8">
        <f t="shared" si="422"/>
        <v>35.5</v>
      </c>
      <c r="Q3853" t="str">
        <f t="shared" si="423"/>
        <v>theater</v>
      </c>
      <c r="R3853" t="str">
        <f t="shared" si="424"/>
        <v>plays</v>
      </c>
      <c r="S3853" s="14">
        <f t="shared" si="425"/>
        <v>42202.23123842592</v>
      </c>
      <c r="T3853" s="12">
        <f t="shared" si="427"/>
        <v>42172.23123842592</v>
      </c>
      <c r="U3853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1"/>
        <v>0.2</v>
      </c>
      <c r="P3854" s="8">
        <f t="shared" si="422"/>
        <v>10</v>
      </c>
      <c r="Q3854" t="str">
        <f t="shared" si="423"/>
        <v>theater</v>
      </c>
      <c r="R3854" t="str">
        <f t="shared" si="424"/>
        <v>plays</v>
      </c>
      <c r="S3854" s="14">
        <f t="shared" si="425"/>
        <v>42089.940694444442</v>
      </c>
      <c r="T3854" s="12">
        <f t="shared" si="427"/>
        <v>42064.982361111113</v>
      </c>
      <c r="U3854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1"/>
        <v>2.5999999999999999E-2</v>
      </c>
      <c r="P3855" s="8">
        <f t="shared" si="422"/>
        <v>13</v>
      </c>
      <c r="Q3855" t="str">
        <f t="shared" si="423"/>
        <v>theater</v>
      </c>
      <c r="R3855" t="str">
        <f t="shared" si="424"/>
        <v>plays</v>
      </c>
      <c r="S3855" s="14">
        <f t="shared" si="425"/>
        <v>41883.631689814814</v>
      </c>
      <c r="T3855" s="12">
        <f t="shared" si="427"/>
        <v>41848.631689814814</v>
      </c>
      <c r="U3855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1"/>
        <v>16.254545454545454</v>
      </c>
      <c r="P3856" s="8">
        <f t="shared" si="422"/>
        <v>89.4</v>
      </c>
      <c r="Q3856" t="str">
        <f t="shared" si="423"/>
        <v>theater</v>
      </c>
      <c r="R3856" t="str">
        <f t="shared" si="424"/>
        <v>plays</v>
      </c>
      <c r="S3856" s="14">
        <f t="shared" si="425"/>
        <v>42133.67659722222</v>
      </c>
      <c r="T3856" s="12">
        <f t="shared" si="427"/>
        <v>42103.67659722222</v>
      </c>
      <c r="U3856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1"/>
        <v>2.5</v>
      </c>
      <c r="P3857" s="8">
        <f t="shared" si="422"/>
        <v>25</v>
      </c>
      <c r="Q3857" t="str">
        <f t="shared" si="423"/>
        <v>theater</v>
      </c>
      <c r="R3857" t="str">
        <f t="shared" si="424"/>
        <v>plays</v>
      </c>
      <c r="S3857" s="14">
        <f t="shared" si="425"/>
        <v>42089.720729166664</v>
      </c>
      <c r="T3857" s="12">
        <f t="shared" si="427"/>
        <v>42059.762395833335</v>
      </c>
      <c r="U3857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1"/>
        <v>0.02</v>
      </c>
      <c r="P3858" s="8">
        <f t="shared" si="422"/>
        <v>1</v>
      </c>
      <c r="Q3858" t="str">
        <f t="shared" si="423"/>
        <v>theater</v>
      </c>
      <c r="R3858" t="str">
        <f t="shared" si="424"/>
        <v>plays</v>
      </c>
      <c r="S3858" s="14">
        <f t="shared" si="425"/>
        <v>42071.493090277778</v>
      </c>
      <c r="T3858" s="12">
        <f t="shared" si="427"/>
        <v>42041.534756944442</v>
      </c>
      <c r="U3858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1"/>
        <v>5.2</v>
      </c>
      <c r="P3859" s="8">
        <f t="shared" si="422"/>
        <v>65</v>
      </c>
      <c r="Q3859" t="str">
        <f t="shared" si="423"/>
        <v>theater</v>
      </c>
      <c r="R3859" t="str">
        <f t="shared" si="424"/>
        <v>plays</v>
      </c>
      <c r="S3859" s="14">
        <f t="shared" si="425"/>
        <v>41852.508333333331</v>
      </c>
      <c r="T3859" s="12">
        <f t="shared" si="427"/>
        <v>41829.528819444444</v>
      </c>
      <c r="U3859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1"/>
        <v>2</v>
      </c>
      <c r="P3860" s="8">
        <f t="shared" si="422"/>
        <v>10</v>
      </c>
      <c r="Q3860" t="str">
        <f t="shared" si="423"/>
        <v>theater</v>
      </c>
      <c r="R3860" t="str">
        <f t="shared" si="424"/>
        <v>plays</v>
      </c>
      <c r="S3860" s="14">
        <f t="shared" si="425"/>
        <v>42146.666666666664</v>
      </c>
      <c r="T3860" s="12">
        <f t="shared" si="427"/>
        <v>42128.222731481474</v>
      </c>
      <c r="U3860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1"/>
        <v>0.04</v>
      </c>
      <c r="P3861" s="8">
        <f t="shared" si="422"/>
        <v>1</v>
      </c>
      <c r="Q3861" t="str">
        <f t="shared" si="423"/>
        <v>theater</v>
      </c>
      <c r="R3861" t="str">
        <f t="shared" si="424"/>
        <v>plays</v>
      </c>
      <c r="S3861" s="14">
        <f t="shared" si="425"/>
        <v>41815.666666666664</v>
      </c>
      <c r="T3861" s="12">
        <f t="shared" si="427"/>
        <v>41789.685266203705</v>
      </c>
      <c r="U3861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1"/>
        <v>17.666666666666668</v>
      </c>
      <c r="P3862" s="8">
        <f t="shared" si="422"/>
        <v>81.538461538461533</v>
      </c>
      <c r="Q3862" t="str">
        <f t="shared" si="423"/>
        <v>theater</v>
      </c>
      <c r="R3862" t="str">
        <f t="shared" si="424"/>
        <v>plays</v>
      </c>
      <c r="S3862" s="14">
        <f t="shared" si="425"/>
        <v>41863.452662037038</v>
      </c>
      <c r="T3862" s="12">
        <f t="shared" si="427"/>
        <v>41833.452662037038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1"/>
        <v>5</v>
      </c>
      <c r="P3863" s="8">
        <f t="shared" si="422"/>
        <v>100</v>
      </c>
      <c r="Q3863" t="str">
        <f t="shared" si="423"/>
        <v>theater</v>
      </c>
      <c r="R3863" t="str">
        <f t="shared" si="424"/>
        <v>plays</v>
      </c>
      <c r="S3863" s="14">
        <f t="shared" si="425"/>
        <v>41955.699305555558</v>
      </c>
      <c r="T3863" s="12">
        <f t="shared" si="427"/>
        <v>41914.381678240738</v>
      </c>
      <c r="U3863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1"/>
        <v>1.3333333333333334E-2</v>
      </c>
      <c r="P3864" s="8">
        <f t="shared" si="422"/>
        <v>1</v>
      </c>
      <c r="Q3864" t="str">
        <f t="shared" si="423"/>
        <v>theater</v>
      </c>
      <c r="R3864" t="str">
        <f t="shared" si="424"/>
        <v>plays</v>
      </c>
      <c r="S3864" s="14">
        <f t="shared" si="425"/>
        <v>42625.499305555553</v>
      </c>
      <c r="T3864" s="12">
        <f t="shared" si="427"/>
        <v>42611.052731481475</v>
      </c>
      <c r="U3864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1"/>
        <v>0</v>
      </c>
      <c r="P3865" s="8" t="e">
        <f t="shared" si="422"/>
        <v>#DIV/0!</v>
      </c>
      <c r="Q3865" t="str">
        <f t="shared" si="423"/>
        <v>theater</v>
      </c>
      <c r="R3865" t="str">
        <f t="shared" si="424"/>
        <v>plays</v>
      </c>
      <c r="S3865" s="14">
        <f t="shared" si="425"/>
        <v>42313.466493055552</v>
      </c>
      <c r="T3865" s="12">
        <f t="shared" si="427"/>
        <v>42253.424826388888</v>
      </c>
      <c r="U3865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1"/>
        <v>1.2</v>
      </c>
      <c r="P3866" s="8">
        <f t="shared" si="422"/>
        <v>20</v>
      </c>
      <c r="Q3866" t="str">
        <f t="shared" si="423"/>
        <v>theater</v>
      </c>
      <c r="R3866" t="str">
        <f t="shared" si="424"/>
        <v>plays</v>
      </c>
      <c r="S3866" s="14">
        <f t="shared" si="425"/>
        <v>42325.72516203703</v>
      </c>
      <c r="T3866" s="12">
        <f t="shared" si="427"/>
        <v>42295.683495370373</v>
      </c>
      <c r="U3866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1"/>
        <v>26.937422295897225</v>
      </c>
      <c r="P3867" s="8">
        <f t="shared" si="422"/>
        <v>46.428571428571431</v>
      </c>
      <c r="Q3867" t="str">
        <f t="shared" si="423"/>
        <v>theater</v>
      </c>
      <c r="R3867" t="str">
        <f t="shared" si="424"/>
        <v>plays</v>
      </c>
      <c r="S3867" s="14">
        <f t="shared" si="425"/>
        <v>41881.020833333328</v>
      </c>
      <c r="T3867" s="12">
        <f t="shared" si="427"/>
        <v>41841.44326388889</v>
      </c>
      <c r="U3867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1"/>
        <v>0.55000000000000004</v>
      </c>
      <c r="P3868" s="8">
        <f t="shared" si="422"/>
        <v>5.5</v>
      </c>
      <c r="Q3868" t="str">
        <f t="shared" si="423"/>
        <v>theater</v>
      </c>
      <c r="R3868" t="str">
        <f t="shared" si="424"/>
        <v>plays</v>
      </c>
      <c r="S3868" s="14">
        <f t="shared" si="425"/>
        <v>42451.936805555553</v>
      </c>
      <c r="T3868" s="12">
        <f t="shared" si="427"/>
        <v>42402.738668981481</v>
      </c>
      <c r="U3868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1"/>
        <v>12.55</v>
      </c>
      <c r="P3869" s="8">
        <f t="shared" si="422"/>
        <v>50.2</v>
      </c>
      <c r="Q3869" t="str">
        <f t="shared" si="423"/>
        <v>theater</v>
      </c>
      <c r="R3869" t="str">
        <f t="shared" si="424"/>
        <v>plays</v>
      </c>
      <c r="S3869" s="14">
        <f t="shared" si="425"/>
        <v>42539.605775462966</v>
      </c>
      <c r="T3869" s="12">
        <f t="shared" si="427"/>
        <v>42509.605775462966</v>
      </c>
      <c r="U3869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1"/>
        <v>0.2</v>
      </c>
      <c r="P3870" s="8">
        <f t="shared" si="422"/>
        <v>10</v>
      </c>
      <c r="Q3870" t="str">
        <f t="shared" si="423"/>
        <v>theater</v>
      </c>
      <c r="R3870" t="str">
        <f t="shared" si="424"/>
        <v>musical</v>
      </c>
      <c r="S3870" s="14">
        <f t="shared" si="425"/>
        <v>41890.45144675926</v>
      </c>
      <c r="T3870" s="12">
        <f t="shared" si="427"/>
        <v>41865.45144675926</v>
      </c>
      <c r="U3870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1"/>
        <v>3.4474868431088401</v>
      </c>
      <c r="P3871" s="8">
        <f t="shared" si="422"/>
        <v>30.133333333333333</v>
      </c>
      <c r="Q3871" t="str">
        <f t="shared" si="423"/>
        <v>theater</v>
      </c>
      <c r="R3871" t="str">
        <f t="shared" si="424"/>
        <v>musical</v>
      </c>
      <c r="S3871" s="14">
        <f t="shared" si="425"/>
        <v>42076.924305555549</v>
      </c>
      <c r="T3871" s="12">
        <f t="shared" si="427"/>
        <v>42047.516111111108</v>
      </c>
      <c r="U3871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1"/>
        <v>15</v>
      </c>
      <c r="P3872" s="8">
        <f t="shared" si="422"/>
        <v>150</v>
      </c>
      <c r="Q3872" t="str">
        <f t="shared" si="423"/>
        <v>theater</v>
      </c>
      <c r="R3872" t="str">
        <f t="shared" si="424"/>
        <v>musical</v>
      </c>
      <c r="S3872" s="14">
        <f t="shared" si="425"/>
        <v>41822.963865740741</v>
      </c>
      <c r="T3872" s="12">
        <f t="shared" si="427"/>
        <v>41792.963865740741</v>
      </c>
      <c r="U3872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1"/>
        <v>2.6666666666666665</v>
      </c>
      <c r="P3873" s="8">
        <f t="shared" si="422"/>
        <v>13.333333333333334</v>
      </c>
      <c r="Q3873" t="str">
        <f t="shared" si="423"/>
        <v>theater</v>
      </c>
      <c r="R3873" t="str">
        <f t="shared" si="424"/>
        <v>musical</v>
      </c>
      <c r="S3873" s="14">
        <f t="shared" si="425"/>
        <v>42823.530671296299</v>
      </c>
      <c r="T3873" s="12">
        <f t="shared" si="427"/>
        <v>42763.572337962956</v>
      </c>
      <c r="U3873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1"/>
        <v>0</v>
      </c>
      <c r="P3874" s="8" t="e">
        <f t="shared" si="422"/>
        <v>#DIV/0!</v>
      </c>
      <c r="Q3874" t="str">
        <f t="shared" si="423"/>
        <v>theater</v>
      </c>
      <c r="R3874" t="str">
        <f t="shared" si="424"/>
        <v>musical</v>
      </c>
      <c r="S3874" s="14">
        <f t="shared" si="425"/>
        <v>42229.9374537037</v>
      </c>
      <c r="T3874" s="12">
        <f t="shared" si="427"/>
        <v>42179.9374537037</v>
      </c>
      <c r="U3874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1"/>
        <v>0</v>
      </c>
      <c r="P3875" s="8" t="e">
        <f t="shared" si="422"/>
        <v>#DIV/0!</v>
      </c>
      <c r="Q3875" t="str">
        <f t="shared" si="423"/>
        <v>theater</v>
      </c>
      <c r="R3875" t="str">
        <f t="shared" si="424"/>
        <v>musical</v>
      </c>
      <c r="S3875" s="14">
        <f t="shared" si="425"/>
        <v>42285.487673611111</v>
      </c>
      <c r="T3875" s="12">
        <f t="shared" si="427"/>
        <v>42255.487673611111</v>
      </c>
      <c r="U3875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1"/>
        <v>0</v>
      </c>
      <c r="P3876" s="8" t="e">
        <f t="shared" si="422"/>
        <v>#DIV/0!</v>
      </c>
      <c r="Q3876" t="str">
        <f t="shared" si="423"/>
        <v>theater</v>
      </c>
      <c r="R3876" t="str">
        <f t="shared" si="424"/>
        <v>musical</v>
      </c>
      <c r="S3876" s="14">
        <f t="shared" si="425"/>
        <v>42027.833333333336</v>
      </c>
      <c r="T3876" s="12">
        <f t="shared" si="427"/>
        <v>42006.808124999996</v>
      </c>
      <c r="U3876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1"/>
        <v>0</v>
      </c>
      <c r="P3877" s="8" t="e">
        <f t="shared" si="422"/>
        <v>#DIV/0!</v>
      </c>
      <c r="Q3877" t="str">
        <f t="shared" si="423"/>
        <v>theater</v>
      </c>
      <c r="R3877" t="str">
        <f t="shared" si="424"/>
        <v>musical</v>
      </c>
      <c r="S3877" s="14">
        <f t="shared" si="425"/>
        <v>42616.208333333336</v>
      </c>
      <c r="T3877" s="12">
        <f t="shared" si="427"/>
        <v>42615.138483796291</v>
      </c>
      <c r="U3877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1"/>
        <v>52.794871794871796</v>
      </c>
      <c r="P3878" s="8">
        <f t="shared" si="422"/>
        <v>44.760869565217391</v>
      </c>
      <c r="Q3878" t="str">
        <f t="shared" si="423"/>
        <v>theater</v>
      </c>
      <c r="R3878" t="str">
        <f t="shared" si="424"/>
        <v>musical</v>
      </c>
      <c r="S3878" s="14">
        <f t="shared" si="425"/>
        <v>42402.415833333333</v>
      </c>
      <c r="T3878" s="12">
        <f t="shared" si="427"/>
        <v>42372.415833333333</v>
      </c>
      <c r="U3878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1"/>
        <v>4.9640000000000004</v>
      </c>
      <c r="P3879" s="8">
        <f t="shared" si="422"/>
        <v>88.642857142857139</v>
      </c>
      <c r="Q3879" t="str">
        <f t="shared" si="423"/>
        <v>theater</v>
      </c>
      <c r="R3879" t="str">
        <f t="shared" si="424"/>
        <v>musical</v>
      </c>
      <c r="S3879" s="14">
        <f t="shared" si="425"/>
        <v>42712.469351851854</v>
      </c>
      <c r="T3879" s="12">
        <f t="shared" si="427"/>
        <v>42682.469351851854</v>
      </c>
      <c r="U3879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1"/>
        <v>5.5555555555555552E-2</v>
      </c>
      <c r="P3880" s="8">
        <f t="shared" si="422"/>
        <v>10</v>
      </c>
      <c r="Q3880" t="str">
        <f t="shared" si="423"/>
        <v>theater</v>
      </c>
      <c r="R3880" t="str">
        <f t="shared" si="424"/>
        <v>musical</v>
      </c>
      <c r="S3880" s="14">
        <f t="shared" si="425"/>
        <v>42184.957638888889</v>
      </c>
      <c r="T3880" s="12">
        <f t="shared" si="427"/>
        <v>42154.610486111109</v>
      </c>
      <c r="U3880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1"/>
        <v>0</v>
      </c>
      <c r="P3881" s="8" t="e">
        <f t="shared" si="422"/>
        <v>#DIV/0!</v>
      </c>
      <c r="Q3881" t="str">
        <f t="shared" si="423"/>
        <v>theater</v>
      </c>
      <c r="R3881" t="str">
        <f t="shared" si="424"/>
        <v>musical</v>
      </c>
      <c r="S3881" s="14">
        <f t="shared" si="425"/>
        <v>42029.652731481481</v>
      </c>
      <c r="T3881" s="12">
        <f t="shared" si="427"/>
        <v>41999.652731481481</v>
      </c>
      <c r="U3881">
        <f t="shared" si="426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1"/>
        <v>13.066666666666666</v>
      </c>
      <c r="P3882" s="8">
        <f t="shared" si="422"/>
        <v>57.647058823529413</v>
      </c>
      <c r="Q3882" t="str">
        <f t="shared" si="423"/>
        <v>theater</v>
      </c>
      <c r="R3882" t="str">
        <f t="shared" si="424"/>
        <v>musical</v>
      </c>
      <c r="S3882" s="14">
        <f t="shared" si="425"/>
        <v>41850.75</v>
      </c>
      <c r="T3882" s="12">
        <f t="shared" si="427"/>
        <v>41815.606712962959</v>
      </c>
      <c r="U3882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1"/>
        <v>5</v>
      </c>
      <c r="P3883" s="8">
        <f t="shared" si="422"/>
        <v>25</v>
      </c>
      <c r="Q3883" t="str">
        <f t="shared" si="423"/>
        <v>theater</v>
      </c>
      <c r="R3883" t="str">
        <f t="shared" si="424"/>
        <v>musical</v>
      </c>
      <c r="S3883" s="14">
        <f t="shared" si="425"/>
        <v>42785.810173611106</v>
      </c>
      <c r="T3883" s="12">
        <f t="shared" si="427"/>
        <v>42755.810173611106</v>
      </c>
      <c r="U3883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1"/>
        <v>0</v>
      </c>
      <c r="P3884" s="8" t="e">
        <f t="shared" si="422"/>
        <v>#DIV/0!</v>
      </c>
      <c r="Q3884" t="str">
        <f t="shared" si="423"/>
        <v>theater</v>
      </c>
      <c r="R3884" t="str">
        <f t="shared" si="424"/>
        <v>musical</v>
      </c>
      <c r="S3884" s="14">
        <f t="shared" si="425"/>
        <v>42400.752083333333</v>
      </c>
      <c r="T3884" s="12">
        <f t="shared" si="427"/>
        <v>42373.77511574074</v>
      </c>
      <c r="U3884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1"/>
        <v>0</v>
      </c>
      <c r="P3885" s="8" t="e">
        <f t="shared" si="422"/>
        <v>#DIV/0!</v>
      </c>
      <c r="Q3885" t="str">
        <f t="shared" si="423"/>
        <v>theater</v>
      </c>
      <c r="R3885" t="str">
        <f t="shared" si="424"/>
        <v>musical</v>
      </c>
      <c r="S3885" s="14">
        <f t="shared" si="425"/>
        <v>41884.394317129627</v>
      </c>
      <c r="T3885" s="12">
        <f t="shared" si="427"/>
        <v>41854.394317129627</v>
      </c>
      <c r="U3885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1"/>
        <v>0</v>
      </c>
      <c r="P3886" s="8" t="e">
        <f t="shared" si="422"/>
        <v>#DIV/0!</v>
      </c>
      <c r="Q3886" t="str">
        <f t="shared" si="423"/>
        <v>theater</v>
      </c>
      <c r="R3886" t="str">
        <f t="shared" si="424"/>
        <v>musical</v>
      </c>
      <c r="S3886" s="14">
        <f t="shared" si="425"/>
        <v>42090.541574074072</v>
      </c>
      <c r="T3886" s="12">
        <f t="shared" si="427"/>
        <v>42065.583240740736</v>
      </c>
      <c r="U3886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1"/>
        <v>0</v>
      </c>
      <c r="P3887" s="8" t="e">
        <f t="shared" si="422"/>
        <v>#DIV/0!</v>
      </c>
      <c r="Q3887" t="str">
        <f t="shared" si="423"/>
        <v>theater</v>
      </c>
      <c r="R3887" t="str">
        <f t="shared" si="424"/>
        <v>musical</v>
      </c>
      <c r="S3887" s="14">
        <f t="shared" si="425"/>
        <v>42499.742951388886</v>
      </c>
      <c r="T3887" s="12">
        <f t="shared" si="427"/>
        <v>42469.742951388886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1"/>
        <v>0</v>
      </c>
      <c r="P3888" s="8" t="e">
        <f t="shared" si="422"/>
        <v>#DIV/0!</v>
      </c>
      <c r="Q3888" t="str">
        <f t="shared" si="423"/>
        <v>theater</v>
      </c>
      <c r="R3888" t="str">
        <f t="shared" si="424"/>
        <v>musical</v>
      </c>
      <c r="S3888" s="14">
        <f t="shared" si="425"/>
        <v>41984.019699074073</v>
      </c>
      <c r="T3888" s="12">
        <f t="shared" si="427"/>
        <v>41954.019699074073</v>
      </c>
      <c r="U3888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1"/>
        <v>1.75</v>
      </c>
      <c r="P3889" s="8">
        <f t="shared" si="422"/>
        <v>17.5</v>
      </c>
      <c r="Q3889" t="str">
        <f t="shared" si="423"/>
        <v>theater</v>
      </c>
      <c r="R3889" t="str">
        <f t="shared" si="424"/>
        <v>musical</v>
      </c>
      <c r="S3889" s="14">
        <f t="shared" si="425"/>
        <v>42125.708333333336</v>
      </c>
      <c r="T3889" s="12">
        <f t="shared" si="427"/>
        <v>42079.649641203701</v>
      </c>
      <c r="U3889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1"/>
        <v>27.1</v>
      </c>
      <c r="P3890" s="8">
        <f t="shared" si="422"/>
        <v>38.714285714285715</v>
      </c>
      <c r="Q3890" t="str">
        <f t="shared" si="423"/>
        <v>theater</v>
      </c>
      <c r="R3890" t="str">
        <f t="shared" si="424"/>
        <v>plays</v>
      </c>
      <c r="S3890" s="14">
        <f t="shared" si="425"/>
        <v>42792.337476851848</v>
      </c>
      <c r="T3890" s="12">
        <f t="shared" si="427"/>
        <v>42762.337476851848</v>
      </c>
      <c r="U3890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1"/>
        <v>1.4750000000000001</v>
      </c>
      <c r="P3891" s="8">
        <f t="shared" si="422"/>
        <v>13.111111111111111</v>
      </c>
      <c r="Q3891" t="str">
        <f t="shared" si="423"/>
        <v>theater</v>
      </c>
      <c r="R3891" t="str">
        <f t="shared" si="424"/>
        <v>plays</v>
      </c>
      <c r="S3891" s="14">
        <f t="shared" si="425"/>
        <v>42008.768055555549</v>
      </c>
      <c r="T3891" s="12">
        <f t="shared" si="427"/>
        <v>41976.796643518515</v>
      </c>
      <c r="U3891">
        <f t="shared" si="426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1"/>
        <v>16.826666666666668</v>
      </c>
      <c r="P3892" s="8">
        <f t="shared" si="422"/>
        <v>315.5</v>
      </c>
      <c r="Q3892" t="str">
        <f t="shared" si="423"/>
        <v>theater</v>
      </c>
      <c r="R3892" t="str">
        <f t="shared" si="424"/>
        <v>plays</v>
      </c>
      <c r="S3892" s="14">
        <f t="shared" si="425"/>
        <v>42231.55027777778</v>
      </c>
      <c r="T3892" s="12">
        <f t="shared" si="427"/>
        <v>42171.55027777778</v>
      </c>
      <c r="U3892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1"/>
        <v>32.5</v>
      </c>
      <c r="P3893" s="8">
        <f t="shared" si="422"/>
        <v>37.142857142857146</v>
      </c>
      <c r="Q3893" t="str">
        <f t="shared" si="423"/>
        <v>theater</v>
      </c>
      <c r="R3893" t="str">
        <f t="shared" si="424"/>
        <v>plays</v>
      </c>
      <c r="S3893" s="14">
        <f t="shared" si="425"/>
        <v>42085.999305555553</v>
      </c>
      <c r="T3893" s="12">
        <f t="shared" si="427"/>
        <v>42055.924120370364</v>
      </c>
      <c r="U3893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1"/>
        <v>0</v>
      </c>
      <c r="P3894" s="8" t="e">
        <f t="shared" si="422"/>
        <v>#DIV/0!</v>
      </c>
      <c r="Q3894" t="str">
        <f t="shared" si="423"/>
        <v>theater</v>
      </c>
      <c r="R3894" t="str">
        <f t="shared" si="424"/>
        <v>plays</v>
      </c>
      <c r="S3894" s="14">
        <f t="shared" si="425"/>
        <v>41875.083333333328</v>
      </c>
      <c r="T3894" s="12">
        <f t="shared" si="427"/>
        <v>41867.443946759253</v>
      </c>
      <c r="U3894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1"/>
        <v>21.55</v>
      </c>
      <c r="P3895" s="8">
        <f t="shared" si="422"/>
        <v>128.27380952380952</v>
      </c>
      <c r="Q3895" t="str">
        <f t="shared" si="423"/>
        <v>theater</v>
      </c>
      <c r="R3895" t="str">
        <f t="shared" si="424"/>
        <v>plays</v>
      </c>
      <c r="S3895" s="14">
        <f t="shared" si="425"/>
        <v>41821.041666666664</v>
      </c>
      <c r="T3895" s="12">
        <f t="shared" si="427"/>
        <v>41779.449537037035</v>
      </c>
      <c r="U3895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1"/>
        <v>3.4666666666666668</v>
      </c>
      <c r="P3896" s="8">
        <f t="shared" si="422"/>
        <v>47.272727272727273</v>
      </c>
      <c r="Q3896" t="str">
        <f t="shared" si="423"/>
        <v>theater</v>
      </c>
      <c r="R3896" t="str">
        <f t="shared" si="424"/>
        <v>plays</v>
      </c>
      <c r="S3896" s="14">
        <f t="shared" si="425"/>
        <v>42709.999305555553</v>
      </c>
      <c r="T3896" s="12">
        <f t="shared" si="427"/>
        <v>42679.750138888885</v>
      </c>
      <c r="U3896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1"/>
        <v>5</v>
      </c>
      <c r="P3897" s="8">
        <f t="shared" si="422"/>
        <v>50</v>
      </c>
      <c r="Q3897" t="str">
        <f t="shared" si="423"/>
        <v>theater</v>
      </c>
      <c r="R3897" t="str">
        <f t="shared" si="424"/>
        <v>plays</v>
      </c>
      <c r="S3897" s="14">
        <f t="shared" si="425"/>
        <v>42063.041875000003</v>
      </c>
      <c r="T3897" s="12">
        <f t="shared" si="427"/>
        <v>42032.041875000003</v>
      </c>
      <c r="U3897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1"/>
        <v>10.625</v>
      </c>
      <c r="P3898" s="8">
        <f t="shared" si="422"/>
        <v>42.5</v>
      </c>
      <c r="Q3898" t="str">
        <f t="shared" si="423"/>
        <v>theater</v>
      </c>
      <c r="R3898" t="str">
        <f t="shared" si="424"/>
        <v>plays</v>
      </c>
      <c r="S3898" s="14">
        <f t="shared" si="425"/>
        <v>41806.983541666668</v>
      </c>
      <c r="T3898" s="12">
        <f t="shared" si="427"/>
        <v>41792.983541666668</v>
      </c>
      <c r="U3898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1"/>
        <v>17.600000000000001</v>
      </c>
      <c r="P3899" s="8">
        <f t="shared" si="422"/>
        <v>44</v>
      </c>
      <c r="Q3899" t="str">
        <f t="shared" si="423"/>
        <v>theater</v>
      </c>
      <c r="R3899" t="str">
        <f t="shared" si="424"/>
        <v>plays</v>
      </c>
      <c r="S3899" s="14">
        <f t="shared" si="425"/>
        <v>42012.665312499994</v>
      </c>
      <c r="T3899" s="12">
        <f t="shared" si="427"/>
        <v>41982.665312499994</v>
      </c>
      <c r="U3899">
        <f t="shared" si="426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1"/>
        <v>32.56</v>
      </c>
      <c r="P3900" s="8">
        <f t="shared" si="422"/>
        <v>50.875</v>
      </c>
      <c r="Q3900" t="str">
        <f t="shared" si="423"/>
        <v>theater</v>
      </c>
      <c r="R3900" t="str">
        <f t="shared" si="424"/>
        <v>plays</v>
      </c>
      <c r="S3900" s="14">
        <f t="shared" si="425"/>
        <v>42233.458333333336</v>
      </c>
      <c r="T3900" s="12">
        <f t="shared" si="427"/>
        <v>42193.273958333331</v>
      </c>
      <c r="U3900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1"/>
        <v>1.25</v>
      </c>
      <c r="P3901" s="8">
        <f t="shared" si="422"/>
        <v>62.5</v>
      </c>
      <c r="Q3901" t="str">
        <f t="shared" si="423"/>
        <v>theater</v>
      </c>
      <c r="R3901" t="str">
        <f t="shared" si="424"/>
        <v>plays</v>
      </c>
      <c r="S3901" s="14">
        <f t="shared" si="425"/>
        <v>41863.566678240742</v>
      </c>
      <c r="T3901" s="12">
        <f t="shared" si="427"/>
        <v>41843.566678240742</v>
      </c>
      <c r="U3901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1"/>
        <v>5.4</v>
      </c>
      <c r="P3902" s="8">
        <f t="shared" si="422"/>
        <v>27</v>
      </c>
      <c r="Q3902" t="str">
        <f t="shared" si="423"/>
        <v>theater</v>
      </c>
      <c r="R3902" t="str">
        <f t="shared" si="424"/>
        <v>plays</v>
      </c>
      <c r="S3902" s="14">
        <f t="shared" si="425"/>
        <v>42165.884155092594</v>
      </c>
      <c r="T3902" s="12">
        <f t="shared" si="427"/>
        <v>42135.884155092594</v>
      </c>
      <c r="U3902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1"/>
        <v>0.83333333333333337</v>
      </c>
      <c r="P3903" s="8">
        <f t="shared" si="422"/>
        <v>25</v>
      </c>
      <c r="Q3903" t="str">
        <f t="shared" si="423"/>
        <v>theater</v>
      </c>
      <c r="R3903" t="str">
        <f t="shared" si="424"/>
        <v>plays</v>
      </c>
      <c r="S3903" s="14">
        <f t="shared" si="425"/>
        <v>42357.618043981478</v>
      </c>
      <c r="T3903" s="12">
        <f t="shared" si="427"/>
        <v>42317.618043981478</v>
      </c>
      <c r="U3903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1"/>
        <v>48.833333333333336</v>
      </c>
      <c r="P3904" s="8">
        <f t="shared" si="422"/>
        <v>47.258064516129032</v>
      </c>
      <c r="Q3904" t="str">
        <f t="shared" si="423"/>
        <v>theater</v>
      </c>
      <c r="R3904" t="str">
        <f t="shared" si="424"/>
        <v>plays</v>
      </c>
      <c r="S3904" s="14">
        <f t="shared" si="425"/>
        <v>42688.301412037035</v>
      </c>
      <c r="T3904" s="12">
        <f t="shared" si="427"/>
        <v>42663.259745370371</v>
      </c>
      <c r="U3904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1"/>
        <v>0</v>
      </c>
      <c r="P3905" s="8" t="e">
        <f t="shared" si="422"/>
        <v>#DIV/0!</v>
      </c>
      <c r="Q3905" t="str">
        <f t="shared" si="423"/>
        <v>theater</v>
      </c>
      <c r="R3905" t="str">
        <f t="shared" si="424"/>
        <v>plays</v>
      </c>
      <c r="S3905" s="14">
        <f t="shared" si="425"/>
        <v>42230.609722222223</v>
      </c>
      <c r="T3905" s="12">
        <f t="shared" si="427"/>
        <v>42185.802835648145</v>
      </c>
      <c r="U3905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21"/>
        <v>0.03</v>
      </c>
      <c r="P3906" s="8">
        <f t="shared" si="422"/>
        <v>1.5</v>
      </c>
      <c r="Q3906" t="str">
        <f t="shared" si="423"/>
        <v>theater</v>
      </c>
      <c r="R3906" t="str">
        <f t="shared" si="424"/>
        <v>plays</v>
      </c>
      <c r="S3906" s="14">
        <f t="shared" si="425"/>
        <v>42109.00277777778</v>
      </c>
      <c r="T3906" s="12">
        <f t="shared" si="427"/>
        <v>42095.020833333336</v>
      </c>
      <c r="U3906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28">E3907*100/D3907</f>
        <v>11.533333333333333</v>
      </c>
      <c r="P3907" s="8">
        <f t="shared" ref="P3907:P3970" si="429">E3907/L3907</f>
        <v>24.714285714285715</v>
      </c>
      <c r="Q3907" t="str">
        <f t="shared" ref="Q3907:Q3970" si="430">MID(N3907,1,FIND("/",N3907) - 1)</f>
        <v>theater</v>
      </c>
      <c r="R3907" t="str">
        <f t="shared" ref="R3907:R3970" si="431">MID(N3907,FIND("/",N3907)+1,LEN(N3907) -FIND("/",N3907))</f>
        <v>plays</v>
      </c>
      <c r="S3907" s="14">
        <f t="shared" ref="S3907:S3970" si="432">(I3907/86400)+25569+(-5/24)</f>
        <v>42166.749999999993</v>
      </c>
      <c r="T3907" s="12">
        <f t="shared" si="427"/>
        <v>42124.415543981479</v>
      </c>
      <c r="U3907">
        <f t="shared" ref="U3907:U3970" si="433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8"/>
        <v>67.333333333333329</v>
      </c>
      <c r="P3908" s="8">
        <f t="shared" si="429"/>
        <v>63.125</v>
      </c>
      <c r="Q3908" t="str">
        <f t="shared" si="430"/>
        <v>theater</v>
      </c>
      <c r="R3908" t="str">
        <f t="shared" si="431"/>
        <v>plays</v>
      </c>
      <c r="S3908" s="14">
        <f t="shared" si="432"/>
        <v>42181.350694444445</v>
      </c>
      <c r="T3908" s="12">
        <f t="shared" ref="T3908:T3971" si="434">(J3908/86400)+25569+(-5/24)</f>
        <v>42143.709409722222</v>
      </c>
      <c r="U3908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8"/>
        <v>15.3</v>
      </c>
      <c r="P3909" s="8">
        <f t="shared" si="429"/>
        <v>38.25</v>
      </c>
      <c r="Q3909" t="str">
        <f t="shared" si="430"/>
        <v>theater</v>
      </c>
      <c r="R3909" t="str">
        <f t="shared" si="431"/>
        <v>plays</v>
      </c>
      <c r="S3909" s="14">
        <f t="shared" si="432"/>
        <v>41938.630555555552</v>
      </c>
      <c r="T3909" s="12">
        <f t="shared" si="434"/>
        <v>41906.611180555556</v>
      </c>
      <c r="U3909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8"/>
        <v>8.6666666666666661</v>
      </c>
      <c r="P3910" s="8">
        <f t="shared" si="429"/>
        <v>16.25</v>
      </c>
      <c r="Q3910" t="str">
        <f t="shared" si="430"/>
        <v>theater</v>
      </c>
      <c r="R3910" t="str">
        <f t="shared" si="431"/>
        <v>plays</v>
      </c>
      <c r="S3910" s="14">
        <f t="shared" si="432"/>
        <v>41848.927037037036</v>
      </c>
      <c r="T3910" s="12">
        <f t="shared" si="434"/>
        <v>41833.927037037036</v>
      </c>
      <c r="U3910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8"/>
        <v>0.22500000000000001</v>
      </c>
      <c r="P3911" s="8">
        <f t="shared" si="429"/>
        <v>33.75</v>
      </c>
      <c r="Q3911" t="str">
        <f t="shared" si="430"/>
        <v>theater</v>
      </c>
      <c r="R3911" t="str">
        <f t="shared" si="431"/>
        <v>plays</v>
      </c>
      <c r="S3911" s="14">
        <f t="shared" si="432"/>
        <v>41893.150949074072</v>
      </c>
      <c r="T3911" s="12">
        <f t="shared" si="434"/>
        <v>41863.150949074072</v>
      </c>
      <c r="U3911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8"/>
        <v>3.0833333333333335</v>
      </c>
      <c r="P3912" s="8">
        <f t="shared" si="429"/>
        <v>61.666666666666664</v>
      </c>
      <c r="Q3912" t="str">
        <f t="shared" si="430"/>
        <v>theater</v>
      </c>
      <c r="R3912" t="str">
        <f t="shared" si="431"/>
        <v>plays</v>
      </c>
      <c r="S3912" s="14">
        <f t="shared" si="432"/>
        <v>42254.548576388886</v>
      </c>
      <c r="T3912" s="12">
        <f t="shared" si="434"/>
        <v>42224.548576388886</v>
      </c>
      <c r="U3912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8"/>
        <v>37.412500000000001</v>
      </c>
      <c r="P3913" s="8">
        <f t="shared" si="429"/>
        <v>83.138888888888886</v>
      </c>
      <c r="Q3913" t="str">
        <f t="shared" si="430"/>
        <v>theater</v>
      </c>
      <c r="R3913" t="str">
        <f t="shared" si="431"/>
        <v>plays</v>
      </c>
      <c r="S3913" s="14">
        <f t="shared" si="432"/>
        <v>41969.645567129628</v>
      </c>
      <c r="T3913" s="12">
        <f t="shared" si="434"/>
        <v>41939.603900462964</v>
      </c>
      <c r="U3913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8"/>
        <v>6.6666666666666671E-3</v>
      </c>
      <c r="P3914" s="8">
        <f t="shared" si="429"/>
        <v>1</v>
      </c>
      <c r="Q3914" t="str">
        <f t="shared" si="430"/>
        <v>theater</v>
      </c>
      <c r="R3914" t="str">
        <f t="shared" si="431"/>
        <v>plays</v>
      </c>
      <c r="S3914" s="14">
        <f t="shared" si="432"/>
        <v>42118.982638888883</v>
      </c>
      <c r="T3914" s="12">
        <f t="shared" si="434"/>
        <v>42059.061689814807</v>
      </c>
      <c r="U3914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8"/>
        <v>10</v>
      </c>
      <c r="P3915" s="8">
        <f t="shared" si="429"/>
        <v>142.85714285714286</v>
      </c>
      <c r="Q3915" t="str">
        <f t="shared" si="430"/>
        <v>theater</v>
      </c>
      <c r="R3915" t="str">
        <f t="shared" si="431"/>
        <v>plays</v>
      </c>
      <c r="S3915" s="14">
        <f t="shared" si="432"/>
        <v>42338.044548611106</v>
      </c>
      <c r="T3915" s="12">
        <f t="shared" si="434"/>
        <v>42308.002881944441</v>
      </c>
      <c r="U3915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8"/>
        <v>36.36</v>
      </c>
      <c r="P3916" s="8">
        <f t="shared" si="429"/>
        <v>33.666666666666664</v>
      </c>
      <c r="Q3916" t="str">
        <f t="shared" si="430"/>
        <v>theater</v>
      </c>
      <c r="R3916" t="str">
        <f t="shared" si="431"/>
        <v>plays</v>
      </c>
      <c r="S3916" s="14">
        <f t="shared" si="432"/>
        <v>42134.749305555553</v>
      </c>
      <c r="T3916" s="12">
        <f t="shared" si="434"/>
        <v>42114.610601851855</v>
      </c>
      <c r="U3916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8"/>
        <v>0.33333333333333331</v>
      </c>
      <c r="P3917" s="8">
        <f t="shared" si="429"/>
        <v>5</v>
      </c>
      <c r="Q3917" t="str">
        <f t="shared" si="430"/>
        <v>theater</v>
      </c>
      <c r="R3917" t="str">
        <f t="shared" si="431"/>
        <v>plays</v>
      </c>
      <c r="S3917" s="14">
        <f t="shared" si="432"/>
        <v>42522.776724537034</v>
      </c>
      <c r="T3917" s="12">
        <f t="shared" si="434"/>
        <v>42492.776724537034</v>
      </c>
      <c r="U3917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8"/>
        <v>0</v>
      </c>
      <c r="P3918" s="8" t="e">
        <f t="shared" si="429"/>
        <v>#DIV/0!</v>
      </c>
      <c r="Q3918" t="str">
        <f t="shared" si="430"/>
        <v>theater</v>
      </c>
      <c r="R3918" t="str">
        <f t="shared" si="431"/>
        <v>plays</v>
      </c>
      <c r="S3918" s="14">
        <f t="shared" si="432"/>
        <v>42524.263333333329</v>
      </c>
      <c r="T3918" s="12">
        <f t="shared" si="434"/>
        <v>42494.263333333329</v>
      </c>
      <c r="U3918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8"/>
        <v>0.2857142857142857</v>
      </c>
      <c r="P3919" s="8">
        <f t="shared" si="429"/>
        <v>10</v>
      </c>
      <c r="Q3919" t="str">
        <f t="shared" si="430"/>
        <v>theater</v>
      </c>
      <c r="R3919" t="str">
        <f t="shared" si="431"/>
        <v>plays</v>
      </c>
      <c r="S3919" s="14">
        <f t="shared" si="432"/>
        <v>41893.318993055553</v>
      </c>
      <c r="T3919" s="12">
        <f t="shared" si="434"/>
        <v>41863.318993055553</v>
      </c>
      <c r="U3919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8"/>
        <v>0.2</v>
      </c>
      <c r="P3920" s="8">
        <f t="shared" si="429"/>
        <v>40</v>
      </c>
      <c r="Q3920" t="str">
        <f t="shared" si="430"/>
        <v>theater</v>
      </c>
      <c r="R3920" t="str">
        <f t="shared" si="431"/>
        <v>plays</v>
      </c>
      <c r="S3920" s="14">
        <f t="shared" si="432"/>
        <v>41855.458333333328</v>
      </c>
      <c r="T3920" s="12">
        <f t="shared" si="434"/>
        <v>41843.456284722219</v>
      </c>
      <c r="U3920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8"/>
        <v>1.8</v>
      </c>
      <c r="P3921" s="8">
        <f t="shared" si="429"/>
        <v>30</v>
      </c>
      <c r="Q3921" t="str">
        <f t="shared" si="430"/>
        <v>theater</v>
      </c>
      <c r="R3921" t="str">
        <f t="shared" si="431"/>
        <v>plays</v>
      </c>
      <c r="S3921" s="14">
        <f t="shared" si="432"/>
        <v>42386.791666666664</v>
      </c>
      <c r="T3921" s="12">
        <f t="shared" si="434"/>
        <v>42358.476539351854</v>
      </c>
      <c r="U3921">
        <f t="shared" si="433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8"/>
        <v>5.4</v>
      </c>
      <c r="P3922" s="8">
        <f t="shared" si="429"/>
        <v>45</v>
      </c>
      <c r="Q3922" t="str">
        <f t="shared" si="430"/>
        <v>theater</v>
      </c>
      <c r="R3922" t="str">
        <f t="shared" si="431"/>
        <v>plays</v>
      </c>
      <c r="S3922" s="14">
        <f t="shared" si="432"/>
        <v>42687.220601851848</v>
      </c>
      <c r="T3922" s="12">
        <f t="shared" si="434"/>
        <v>42657.178935185184</v>
      </c>
      <c r="U3922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8"/>
        <v>0</v>
      </c>
      <c r="P3923" s="8" t="e">
        <f t="shared" si="429"/>
        <v>#DIV/0!</v>
      </c>
      <c r="Q3923" t="str">
        <f t="shared" si="430"/>
        <v>theater</v>
      </c>
      <c r="R3923" t="str">
        <f t="shared" si="431"/>
        <v>plays</v>
      </c>
      <c r="S3923" s="14">
        <f t="shared" si="432"/>
        <v>41938.541666666664</v>
      </c>
      <c r="T3923" s="12">
        <f t="shared" si="434"/>
        <v>41926.333969907406</v>
      </c>
      <c r="U3923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8"/>
        <v>8.1333333333333329</v>
      </c>
      <c r="P3924" s="8">
        <f t="shared" si="429"/>
        <v>10.166666666666666</v>
      </c>
      <c r="Q3924" t="str">
        <f t="shared" si="430"/>
        <v>theater</v>
      </c>
      <c r="R3924" t="str">
        <f t="shared" si="431"/>
        <v>plays</v>
      </c>
      <c r="S3924" s="14">
        <f t="shared" si="432"/>
        <v>42065.749999999993</v>
      </c>
      <c r="T3924" s="12">
        <f t="shared" si="434"/>
        <v>42020.560300925928</v>
      </c>
      <c r="U3924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8"/>
        <v>12.034782608695652</v>
      </c>
      <c r="P3925" s="8">
        <f t="shared" si="429"/>
        <v>81.411764705882348</v>
      </c>
      <c r="Q3925" t="str">
        <f t="shared" si="430"/>
        <v>theater</v>
      </c>
      <c r="R3925" t="str">
        <f t="shared" si="431"/>
        <v>plays</v>
      </c>
      <c r="S3925" s="14">
        <f t="shared" si="432"/>
        <v>42103.771655092591</v>
      </c>
      <c r="T3925" s="12">
        <f t="shared" si="434"/>
        <v>42075.771655092591</v>
      </c>
      <c r="U3925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8"/>
        <v>15.266666666666667</v>
      </c>
      <c r="P3926" s="8">
        <f t="shared" si="429"/>
        <v>57.25</v>
      </c>
      <c r="Q3926" t="str">
        <f t="shared" si="430"/>
        <v>theater</v>
      </c>
      <c r="R3926" t="str">
        <f t="shared" si="431"/>
        <v>plays</v>
      </c>
      <c r="S3926" s="14">
        <f t="shared" si="432"/>
        <v>41816.751412037032</v>
      </c>
      <c r="T3926" s="12">
        <f t="shared" si="434"/>
        <v>41786.751412037032</v>
      </c>
      <c r="U3926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8"/>
        <v>10</v>
      </c>
      <c r="P3927" s="8">
        <f t="shared" si="429"/>
        <v>5</v>
      </c>
      <c r="Q3927" t="str">
        <f t="shared" si="430"/>
        <v>theater</v>
      </c>
      <c r="R3927" t="str">
        <f t="shared" si="431"/>
        <v>plays</v>
      </c>
      <c r="S3927" s="14">
        <f t="shared" si="432"/>
        <v>41850.662488425922</v>
      </c>
      <c r="T3927" s="12">
        <f t="shared" si="434"/>
        <v>41820.662488425922</v>
      </c>
      <c r="U3927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8"/>
        <v>0.3</v>
      </c>
      <c r="P3928" s="8">
        <f t="shared" si="429"/>
        <v>15</v>
      </c>
      <c r="Q3928" t="str">
        <f t="shared" si="430"/>
        <v>theater</v>
      </c>
      <c r="R3928" t="str">
        <f t="shared" si="431"/>
        <v>plays</v>
      </c>
      <c r="S3928" s="14">
        <f t="shared" si="432"/>
        <v>41999.876712962963</v>
      </c>
      <c r="T3928" s="12">
        <f t="shared" si="434"/>
        <v>41969.876712962963</v>
      </c>
      <c r="U3928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8"/>
        <v>1</v>
      </c>
      <c r="P3929" s="8">
        <f t="shared" si="429"/>
        <v>12.5</v>
      </c>
      <c r="Q3929" t="str">
        <f t="shared" si="430"/>
        <v>theater</v>
      </c>
      <c r="R3929" t="str">
        <f t="shared" si="431"/>
        <v>plays</v>
      </c>
      <c r="S3929" s="14">
        <f t="shared" si="432"/>
        <v>41860.059074074074</v>
      </c>
      <c r="T3929" s="12">
        <f t="shared" si="434"/>
        <v>41830.059074074074</v>
      </c>
      <c r="U3929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8"/>
        <v>13.02</v>
      </c>
      <c r="P3930" s="8">
        <f t="shared" si="429"/>
        <v>93</v>
      </c>
      <c r="Q3930" t="str">
        <f t="shared" si="430"/>
        <v>theater</v>
      </c>
      <c r="R3930" t="str">
        <f t="shared" si="431"/>
        <v>plays</v>
      </c>
      <c r="S3930" s="14">
        <f t="shared" si="432"/>
        <v>42292.999305555553</v>
      </c>
      <c r="T3930" s="12">
        <f t="shared" si="434"/>
        <v>42265.474849537037</v>
      </c>
      <c r="U3930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8"/>
        <v>2.2650000000000001</v>
      </c>
      <c r="P3931" s="8">
        <f t="shared" si="429"/>
        <v>32.357142857142854</v>
      </c>
      <c r="Q3931" t="str">
        <f t="shared" si="430"/>
        <v>theater</v>
      </c>
      <c r="R3931" t="str">
        <f t="shared" si="431"/>
        <v>plays</v>
      </c>
      <c r="S3931" s="14">
        <f t="shared" si="432"/>
        <v>42631.618807870364</v>
      </c>
      <c r="T3931" s="12">
        <f t="shared" si="434"/>
        <v>42601.618807870364</v>
      </c>
      <c r="U3931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8"/>
        <v>0</v>
      </c>
      <c r="P3932" s="8" t="e">
        <f t="shared" si="429"/>
        <v>#DIV/0!</v>
      </c>
      <c r="Q3932" t="str">
        <f t="shared" si="430"/>
        <v>theater</v>
      </c>
      <c r="R3932" t="str">
        <f t="shared" si="431"/>
        <v>plays</v>
      </c>
      <c r="S3932" s="14">
        <f t="shared" si="432"/>
        <v>42461.041666666664</v>
      </c>
      <c r="T3932" s="12">
        <f t="shared" si="434"/>
        <v>42433.13041666666</v>
      </c>
      <c r="U3932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8"/>
        <v>0</v>
      </c>
      <c r="P3933" s="8" t="e">
        <f t="shared" si="429"/>
        <v>#DIV/0!</v>
      </c>
      <c r="Q3933" t="str">
        <f t="shared" si="430"/>
        <v>theater</v>
      </c>
      <c r="R3933" t="str">
        <f t="shared" si="431"/>
        <v>plays</v>
      </c>
      <c r="S3933" s="14">
        <f t="shared" si="432"/>
        <v>42252.943368055552</v>
      </c>
      <c r="T3933" s="12">
        <f t="shared" si="434"/>
        <v>42227.943368055552</v>
      </c>
      <c r="U3933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8"/>
        <v>8.3333333333333332E-3</v>
      </c>
      <c r="P3934" s="8">
        <f t="shared" si="429"/>
        <v>1</v>
      </c>
      <c r="Q3934" t="str">
        <f t="shared" si="430"/>
        <v>theater</v>
      </c>
      <c r="R3934" t="str">
        <f t="shared" si="431"/>
        <v>plays</v>
      </c>
      <c r="S3934" s="14">
        <f t="shared" si="432"/>
        <v>42444.918564814812</v>
      </c>
      <c r="T3934" s="12">
        <f t="shared" si="434"/>
        <v>42414.960231481477</v>
      </c>
      <c r="U3934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8"/>
        <v>15.742857142857142</v>
      </c>
      <c r="P3935" s="8">
        <f t="shared" si="429"/>
        <v>91.833333333333329</v>
      </c>
      <c r="Q3935" t="str">
        <f t="shared" si="430"/>
        <v>theater</v>
      </c>
      <c r="R3935" t="str">
        <f t="shared" si="431"/>
        <v>plays</v>
      </c>
      <c r="S3935" s="14">
        <f t="shared" si="432"/>
        <v>42567.821527777771</v>
      </c>
      <c r="T3935" s="12">
        <f t="shared" si="434"/>
        <v>42538.759976851848</v>
      </c>
      <c r="U3935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8"/>
        <v>11</v>
      </c>
      <c r="P3936" s="8">
        <f t="shared" si="429"/>
        <v>45.833333333333336</v>
      </c>
      <c r="Q3936" t="str">
        <f t="shared" si="430"/>
        <v>theater</v>
      </c>
      <c r="R3936" t="str">
        <f t="shared" si="431"/>
        <v>plays</v>
      </c>
      <c r="S3936" s="14">
        <f t="shared" si="432"/>
        <v>42278.333333333336</v>
      </c>
      <c r="T3936" s="12">
        <f t="shared" si="434"/>
        <v>42233.463414351849</v>
      </c>
      <c r="U3936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8"/>
        <v>43.833333333333336</v>
      </c>
      <c r="P3937" s="8">
        <f t="shared" si="429"/>
        <v>57.173913043478258</v>
      </c>
      <c r="Q3937" t="str">
        <f t="shared" si="430"/>
        <v>theater</v>
      </c>
      <c r="R3937" t="str">
        <f t="shared" si="431"/>
        <v>plays</v>
      </c>
      <c r="S3937" s="14">
        <f t="shared" si="432"/>
        <v>42281.448449074072</v>
      </c>
      <c r="T3937" s="12">
        <f t="shared" si="434"/>
        <v>42221.448449074072</v>
      </c>
      <c r="U3937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8"/>
        <v>0</v>
      </c>
      <c r="P3938" s="8" t="e">
        <f t="shared" si="429"/>
        <v>#DIV/0!</v>
      </c>
      <c r="Q3938" t="str">
        <f t="shared" si="430"/>
        <v>theater</v>
      </c>
      <c r="R3938" t="str">
        <f t="shared" si="431"/>
        <v>plays</v>
      </c>
      <c r="S3938" s="14">
        <f t="shared" si="432"/>
        <v>42705.096296296295</v>
      </c>
      <c r="T3938" s="12">
        <f t="shared" si="434"/>
        <v>42675.054629629631</v>
      </c>
      <c r="U3938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8"/>
        <v>86.135181975736572</v>
      </c>
      <c r="P3939" s="8">
        <f t="shared" si="429"/>
        <v>248.5</v>
      </c>
      <c r="Q3939" t="str">
        <f t="shared" si="430"/>
        <v>theater</v>
      </c>
      <c r="R3939" t="str">
        <f t="shared" si="431"/>
        <v>plays</v>
      </c>
      <c r="S3939" s="14">
        <f t="shared" si="432"/>
        <v>42562.423148148147</v>
      </c>
      <c r="T3939" s="12">
        <f t="shared" si="434"/>
        <v>42534.423148148147</v>
      </c>
      <c r="U3939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8"/>
        <v>12.196620583717358</v>
      </c>
      <c r="P3940" s="8">
        <f t="shared" si="429"/>
        <v>79.400000000000006</v>
      </c>
      <c r="Q3940" t="str">
        <f t="shared" si="430"/>
        <v>theater</v>
      </c>
      <c r="R3940" t="str">
        <f t="shared" si="431"/>
        <v>plays</v>
      </c>
      <c r="S3940" s="14">
        <f t="shared" si="432"/>
        <v>42182.697384259256</v>
      </c>
      <c r="T3940" s="12">
        <f t="shared" si="434"/>
        <v>42151.697384259256</v>
      </c>
      <c r="U3940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8"/>
        <v>0.1</v>
      </c>
      <c r="P3941" s="8">
        <f t="shared" si="429"/>
        <v>5</v>
      </c>
      <c r="Q3941" t="str">
        <f t="shared" si="430"/>
        <v>theater</v>
      </c>
      <c r="R3941" t="str">
        <f t="shared" si="431"/>
        <v>plays</v>
      </c>
      <c r="S3941" s="14">
        <f t="shared" si="432"/>
        <v>41918.979166666664</v>
      </c>
      <c r="T3941" s="12">
        <f t="shared" si="434"/>
        <v>41915.191886574074</v>
      </c>
      <c r="U3941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8"/>
        <v>0.22</v>
      </c>
      <c r="P3942" s="8">
        <f t="shared" si="429"/>
        <v>5.5</v>
      </c>
      <c r="Q3942" t="str">
        <f t="shared" si="430"/>
        <v>theater</v>
      </c>
      <c r="R3942" t="str">
        <f t="shared" si="431"/>
        <v>plays</v>
      </c>
      <c r="S3942" s="14">
        <f t="shared" si="432"/>
        <v>42006.284155092588</v>
      </c>
      <c r="T3942" s="12">
        <f t="shared" si="434"/>
        <v>41961.284155092588</v>
      </c>
      <c r="U3942">
        <f t="shared" si="433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8"/>
        <v>0.90909090909090906</v>
      </c>
      <c r="P3943" s="8">
        <f t="shared" si="429"/>
        <v>25</v>
      </c>
      <c r="Q3943" t="str">
        <f t="shared" si="430"/>
        <v>theater</v>
      </c>
      <c r="R3943" t="str">
        <f t="shared" si="431"/>
        <v>plays</v>
      </c>
      <c r="S3943" s="14">
        <f t="shared" si="432"/>
        <v>41967.833333333336</v>
      </c>
      <c r="T3943" s="12">
        <f t="shared" si="434"/>
        <v>41940.378900462958</v>
      </c>
      <c r="U3943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8"/>
        <v>0</v>
      </c>
      <c r="P3944" s="8" t="e">
        <f t="shared" si="429"/>
        <v>#DIV/0!</v>
      </c>
      <c r="Q3944" t="str">
        <f t="shared" si="430"/>
        <v>theater</v>
      </c>
      <c r="R3944" t="str">
        <f t="shared" si="431"/>
        <v>plays</v>
      </c>
      <c r="S3944" s="14">
        <f t="shared" si="432"/>
        <v>42171.695763888885</v>
      </c>
      <c r="T3944" s="12">
        <f t="shared" si="434"/>
        <v>42111.695763888885</v>
      </c>
      <c r="U3944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8"/>
        <v>35.64</v>
      </c>
      <c r="P3945" s="8">
        <f t="shared" si="429"/>
        <v>137.07692307692307</v>
      </c>
      <c r="Q3945" t="str">
        <f t="shared" si="430"/>
        <v>theater</v>
      </c>
      <c r="R3945" t="str">
        <f t="shared" si="431"/>
        <v>plays</v>
      </c>
      <c r="S3945" s="14">
        <f t="shared" si="432"/>
        <v>42310.493055555555</v>
      </c>
      <c r="T3945" s="12">
        <f t="shared" si="434"/>
        <v>42279.570231481477</v>
      </c>
      <c r="U3945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8"/>
        <v>0</v>
      </c>
      <c r="P3946" s="8" t="e">
        <f t="shared" si="429"/>
        <v>#DIV/0!</v>
      </c>
      <c r="Q3946" t="str">
        <f t="shared" si="430"/>
        <v>theater</v>
      </c>
      <c r="R3946" t="str">
        <f t="shared" si="431"/>
        <v>plays</v>
      </c>
      <c r="S3946" s="14">
        <f t="shared" si="432"/>
        <v>42243.454571759255</v>
      </c>
      <c r="T3946" s="12">
        <f t="shared" si="434"/>
        <v>42213.454571759255</v>
      </c>
      <c r="U3946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8"/>
        <v>0.25</v>
      </c>
      <c r="P3947" s="8">
        <f t="shared" si="429"/>
        <v>5</v>
      </c>
      <c r="Q3947" t="str">
        <f t="shared" si="430"/>
        <v>theater</v>
      </c>
      <c r="R3947" t="str">
        <f t="shared" si="431"/>
        <v>plays</v>
      </c>
      <c r="S3947" s="14">
        <f t="shared" si="432"/>
        <v>42139.593379629623</v>
      </c>
      <c r="T3947" s="12">
        <f t="shared" si="434"/>
        <v>42109.593379629623</v>
      </c>
      <c r="U3947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8"/>
        <v>3.25</v>
      </c>
      <c r="P3948" s="8">
        <f t="shared" si="429"/>
        <v>39</v>
      </c>
      <c r="Q3948" t="str">
        <f t="shared" si="430"/>
        <v>theater</v>
      </c>
      <c r="R3948" t="str">
        <f t="shared" si="431"/>
        <v>plays</v>
      </c>
      <c r="S3948" s="14">
        <f t="shared" si="432"/>
        <v>42063.124999999993</v>
      </c>
      <c r="T3948" s="12">
        <f t="shared" si="434"/>
        <v>42031.625254629624</v>
      </c>
      <c r="U3948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8"/>
        <v>3.3666666666666667</v>
      </c>
      <c r="P3949" s="8">
        <f t="shared" si="429"/>
        <v>50.5</v>
      </c>
      <c r="Q3949" t="str">
        <f t="shared" si="430"/>
        <v>theater</v>
      </c>
      <c r="R3949" t="str">
        <f t="shared" si="431"/>
        <v>plays</v>
      </c>
      <c r="S3949" s="14">
        <f t="shared" si="432"/>
        <v>42644.934537037036</v>
      </c>
      <c r="T3949" s="12">
        <f t="shared" si="434"/>
        <v>42614.934537037036</v>
      </c>
      <c r="U3949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8"/>
        <v>0</v>
      </c>
      <c r="P3950" s="8" t="e">
        <f t="shared" si="429"/>
        <v>#DIV/0!</v>
      </c>
      <c r="Q3950" t="str">
        <f t="shared" si="430"/>
        <v>theater</v>
      </c>
      <c r="R3950" t="str">
        <f t="shared" si="431"/>
        <v>plays</v>
      </c>
      <c r="S3950" s="14">
        <f t="shared" si="432"/>
        <v>41889.117164351854</v>
      </c>
      <c r="T3950" s="12">
        <f t="shared" si="434"/>
        <v>41829.117164351854</v>
      </c>
      <c r="U3950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8"/>
        <v>15.77</v>
      </c>
      <c r="P3951" s="8">
        <f t="shared" si="429"/>
        <v>49.28125</v>
      </c>
      <c r="Q3951" t="str">
        <f t="shared" si="430"/>
        <v>theater</v>
      </c>
      <c r="R3951" t="str">
        <f t="shared" si="431"/>
        <v>plays</v>
      </c>
      <c r="S3951" s="14">
        <f t="shared" si="432"/>
        <v>42045.912280092591</v>
      </c>
      <c r="T3951" s="12">
        <f t="shared" si="434"/>
        <v>42015.912280092591</v>
      </c>
      <c r="U3951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8"/>
        <v>0.625</v>
      </c>
      <c r="P3952" s="8">
        <f t="shared" si="429"/>
        <v>25</v>
      </c>
      <c r="Q3952" t="str">
        <f t="shared" si="430"/>
        <v>theater</v>
      </c>
      <c r="R3952" t="str">
        <f t="shared" si="431"/>
        <v>plays</v>
      </c>
      <c r="S3952" s="14">
        <f t="shared" si="432"/>
        <v>42468.565972222219</v>
      </c>
      <c r="T3952" s="12">
        <f t="shared" si="434"/>
        <v>42439.493981481479</v>
      </c>
      <c r="U3952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8"/>
        <v>5.0000000000000001E-4</v>
      </c>
      <c r="P3953" s="8">
        <f t="shared" si="429"/>
        <v>1</v>
      </c>
      <c r="Q3953" t="str">
        <f t="shared" si="430"/>
        <v>theater</v>
      </c>
      <c r="R3953" t="str">
        <f t="shared" si="431"/>
        <v>plays</v>
      </c>
      <c r="S3953" s="14">
        <f t="shared" si="432"/>
        <v>42493.57571759259</v>
      </c>
      <c r="T3953" s="12">
        <f t="shared" si="434"/>
        <v>42433.617384259262</v>
      </c>
      <c r="U3953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8"/>
        <v>9.6153846153846159E-2</v>
      </c>
      <c r="P3954" s="8">
        <f t="shared" si="429"/>
        <v>25</v>
      </c>
      <c r="Q3954" t="str">
        <f t="shared" si="430"/>
        <v>theater</v>
      </c>
      <c r="R3954" t="str">
        <f t="shared" si="431"/>
        <v>plays</v>
      </c>
      <c r="S3954" s="14">
        <f t="shared" si="432"/>
        <v>42303.582060185181</v>
      </c>
      <c r="T3954" s="12">
        <f t="shared" si="434"/>
        <v>42243.582060185181</v>
      </c>
      <c r="U3954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8"/>
        <v>0</v>
      </c>
      <c r="P3955" s="8" t="e">
        <f t="shared" si="429"/>
        <v>#DIV/0!</v>
      </c>
      <c r="Q3955" t="str">
        <f t="shared" si="430"/>
        <v>theater</v>
      </c>
      <c r="R3955" t="str">
        <f t="shared" si="431"/>
        <v>plays</v>
      </c>
      <c r="S3955" s="14">
        <f t="shared" si="432"/>
        <v>42580.770138888889</v>
      </c>
      <c r="T3955" s="12">
        <f t="shared" si="434"/>
        <v>42549.840115740742</v>
      </c>
      <c r="U3955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8"/>
        <v>0</v>
      </c>
      <c r="P3956" s="8" t="e">
        <f t="shared" si="429"/>
        <v>#DIV/0!</v>
      </c>
      <c r="Q3956" t="str">
        <f t="shared" si="430"/>
        <v>theater</v>
      </c>
      <c r="R3956" t="str">
        <f t="shared" si="431"/>
        <v>plays</v>
      </c>
      <c r="S3956" s="14">
        <f t="shared" si="432"/>
        <v>41834.442870370367</v>
      </c>
      <c r="T3956" s="12">
        <f t="shared" si="434"/>
        <v>41774.442870370367</v>
      </c>
      <c r="U3956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8"/>
        <v>24.285714285714285</v>
      </c>
      <c r="P3957" s="8">
        <f t="shared" si="429"/>
        <v>53.125</v>
      </c>
      <c r="Q3957" t="str">
        <f t="shared" si="430"/>
        <v>theater</v>
      </c>
      <c r="R3957" t="str">
        <f t="shared" si="431"/>
        <v>plays</v>
      </c>
      <c r="S3957" s="14">
        <f t="shared" si="432"/>
        <v>42336.682187499995</v>
      </c>
      <c r="T3957" s="12">
        <f t="shared" si="434"/>
        <v>42306.640520833331</v>
      </c>
      <c r="U3957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8"/>
        <v>0</v>
      </c>
      <c r="P3958" s="8" t="e">
        <f t="shared" si="429"/>
        <v>#DIV/0!</v>
      </c>
      <c r="Q3958" t="str">
        <f t="shared" si="430"/>
        <v>theater</v>
      </c>
      <c r="R3958" t="str">
        <f t="shared" si="431"/>
        <v>plays</v>
      </c>
      <c r="S3958" s="14">
        <f t="shared" si="432"/>
        <v>42484.805555555555</v>
      </c>
      <c r="T3958" s="12">
        <f t="shared" si="434"/>
        <v>42457.723692129628</v>
      </c>
      <c r="U3958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8"/>
        <v>2.5000000000000001E-2</v>
      </c>
      <c r="P3959" s="8">
        <f t="shared" si="429"/>
        <v>7</v>
      </c>
      <c r="Q3959" t="str">
        <f t="shared" si="430"/>
        <v>theater</v>
      </c>
      <c r="R3959" t="str">
        <f t="shared" si="431"/>
        <v>plays</v>
      </c>
      <c r="S3959" s="14">
        <f t="shared" si="432"/>
        <v>42559.76798611111</v>
      </c>
      <c r="T3959" s="12">
        <f t="shared" si="434"/>
        <v>42513.76798611111</v>
      </c>
      <c r="U3959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8"/>
        <v>32.049999999999997</v>
      </c>
      <c r="P3960" s="8">
        <f t="shared" si="429"/>
        <v>40.0625</v>
      </c>
      <c r="Q3960" t="str">
        <f t="shared" si="430"/>
        <v>theater</v>
      </c>
      <c r="R3960" t="str">
        <f t="shared" si="431"/>
        <v>plays</v>
      </c>
      <c r="S3960" s="14">
        <f t="shared" si="432"/>
        <v>41853.375</v>
      </c>
      <c r="T3960" s="12">
        <f t="shared" si="434"/>
        <v>41816.742037037031</v>
      </c>
      <c r="U3960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8"/>
        <v>24.333333333333332</v>
      </c>
      <c r="P3961" s="8">
        <f t="shared" si="429"/>
        <v>24.333333333333332</v>
      </c>
      <c r="Q3961" t="str">
        <f t="shared" si="430"/>
        <v>theater</v>
      </c>
      <c r="R3961" t="str">
        <f t="shared" si="431"/>
        <v>plays</v>
      </c>
      <c r="S3961" s="14">
        <f t="shared" si="432"/>
        <v>41910.580509259256</v>
      </c>
      <c r="T3961" s="12">
        <f t="shared" si="434"/>
        <v>41880.580509259256</v>
      </c>
      <c r="U3961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8"/>
        <v>1.5</v>
      </c>
      <c r="P3962" s="8">
        <f t="shared" si="429"/>
        <v>11.25</v>
      </c>
      <c r="Q3962" t="str">
        <f t="shared" si="430"/>
        <v>theater</v>
      </c>
      <c r="R3962" t="str">
        <f t="shared" si="431"/>
        <v>plays</v>
      </c>
      <c r="S3962" s="14">
        <f t="shared" si="432"/>
        <v>42372.63722222222</v>
      </c>
      <c r="T3962" s="12">
        <f t="shared" si="434"/>
        <v>42342.63722222222</v>
      </c>
      <c r="U3962">
        <f t="shared" si="433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8"/>
        <v>0.42</v>
      </c>
      <c r="P3963" s="8">
        <f t="shared" si="429"/>
        <v>10.5</v>
      </c>
      <c r="Q3963" t="str">
        <f t="shared" si="430"/>
        <v>theater</v>
      </c>
      <c r="R3963" t="str">
        <f t="shared" si="431"/>
        <v>plays</v>
      </c>
      <c r="S3963" s="14">
        <f t="shared" si="432"/>
        <v>41767.682986111111</v>
      </c>
      <c r="T3963" s="12">
        <f t="shared" si="434"/>
        <v>41745.682986111111</v>
      </c>
      <c r="U3963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8"/>
        <v>3.2142857142857144</v>
      </c>
      <c r="P3964" s="8">
        <f t="shared" si="429"/>
        <v>15</v>
      </c>
      <c r="Q3964" t="str">
        <f t="shared" si="430"/>
        <v>theater</v>
      </c>
      <c r="R3964" t="str">
        <f t="shared" si="431"/>
        <v>plays</v>
      </c>
      <c r="S3964" s="14">
        <f t="shared" si="432"/>
        <v>42336.413124999999</v>
      </c>
      <c r="T3964" s="12">
        <f t="shared" si="434"/>
        <v>42311.413124999999</v>
      </c>
      <c r="U3964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8"/>
        <v>0</v>
      </c>
      <c r="P3965" s="8" t="e">
        <f t="shared" si="429"/>
        <v>#DIV/0!</v>
      </c>
      <c r="Q3965" t="str">
        <f t="shared" si="430"/>
        <v>theater</v>
      </c>
      <c r="R3965" t="str">
        <f t="shared" si="431"/>
        <v>plays</v>
      </c>
      <c r="S3965" s="14">
        <f t="shared" si="432"/>
        <v>42325.987465277773</v>
      </c>
      <c r="T3965" s="12">
        <f t="shared" si="434"/>
        <v>42295.945798611108</v>
      </c>
      <c r="U3965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8"/>
        <v>6.3</v>
      </c>
      <c r="P3966" s="8">
        <f t="shared" si="429"/>
        <v>42</v>
      </c>
      <c r="Q3966" t="str">
        <f t="shared" si="430"/>
        <v>theater</v>
      </c>
      <c r="R3966" t="str">
        <f t="shared" si="431"/>
        <v>plays</v>
      </c>
      <c r="S3966" s="14">
        <f t="shared" si="432"/>
        <v>42113.47206018518</v>
      </c>
      <c r="T3966" s="12">
        <f t="shared" si="434"/>
        <v>42053.513726851852</v>
      </c>
      <c r="U3966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8"/>
        <v>14.25</v>
      </c>
      <c r="P3967" s="8">
        <f t="shared" si="429"/>
        <v>71.25</v>
      </c>
      <c r="Q3967" t="str">
        <f t="shared" si="430"/>
        <v>theater</v>
      </c>
      <c r="R3967" t="str">
        <f t="shared" si="431"/>
        <v>plays</v>
      </c>
      <c r="S3967" s="14">
        <f t="shared" si="432"/>
        <v>42473.985879629625</v>
      </c>
      <c r="T3967" s="12">
        <f t="shared" si="434"/>
        <v>42414.027546296296</v>
      </c>
      <c r="U3967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8"/>
        <v>0.6</v>
      </c>
      <c r="P3968" s="8">
        <f t="shared" si="429"/>
        <v>22.5</v>
      </c>
      <c r="Q3968" t="str">
        <f t="shared" si="430"/>
        <v>theater</v>
      </c>
      <c r="R3968" t="str">
        <f t="shared" si="431"/>
        <v>plays</v>
      </c>
      <c r="S3968" s="14">
        <f t="shared" si="432"/>
        <v>41843.915972222218</v>
      </c>
      <c r="T3968" s="12">
        <f t="shared" si="434"/>
        <v>41801.503217592588</v>
      </c>
      <c r="U3968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8"/>
        <v>24.117647058823529</v>
      </c>
      <c r="P3969" s="8">
        <f t="shared" si="429"/>
        <v>41</v>
      </c>
      <c r="Q3969" t="str">
        <f t="shared" si="430"/>
        <v>theater</v>
      </c>
      <c r="R3969" t="str">
        <f t="shared" si="431"/>
        <v>plays</v>
      </c>
      <c r="S3969" s="14">
        <f t="shared" si="432"/>
        <v>42800.082256944443</v>
      </c>
      <c r="T3969" s="12">
        <f t="shared" si="434"/>
        <v>42770.082256944443</v>
      </c>
      <c r="U3969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28"/>
        <v>10.54</v>
      </c>
      <c r="P3970" s="8">
        <f t="shared" si="429"/>
        <v>47.909090909090907</v>
      </c>
      <c r="Q3970" t="str">
        <f t="shared" si="430"/>
        <v>theater</v>
      </c>
      <c r="R3970" t="str">
        <f t="shared" si="431"/>
        <v>plays</v>
      </c>
      <c r="S3970" s="14">
        <f t="shared" si="432"/>
        <v>42512.60732638889</v>
      </c>
      <c r="T3970" s="12">
        <f t="shared" si="434"/>
        <v>42452.60732638889</v>
      </c>
      <c r="U3970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35">E3971*100/D3971</f>
        <v>7.4690265486725664</v>
      </c>
      <c r="P3971" s="8">
        <f t="shared" ref="P3971:P4034" si="436">E3971/L3971</f>
        <v>35.166666666666664</v>
      </c>
      <c r="Q3971" t="str">
        <f t="shared" ref="Q3971:Q4034" si="437">MID(N3971,1,FIND("/",N3971) - 1)</f>
        <v>theater</v>
      </c>
      <c r="R3971" t="str">
        <f t="shared" ref="R3971:R4034" si="438">MID(N3971,FIND("/",N3971)+1,LEN(N3971) -FIND("/",N3971))</f>
        <v>plays</v>
      </c>
      <c r="S3971" s="14">
        <f t="shared" ref="S3971:S4034" si="439">(I3971/86400)+25569+(-5/24)</f>
        <v>42610.954861111109</v>
      </c>
      <c r="T3971" s="12">
        <f t="shared" si="434"/>
        <v>42601.646365740737</v>
      </c>
      <c r="U3971">
        <f t="shared" ref="U3971:U4034" si="440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5"/>
        <v>7.3333333333333334E-2</v>
      </c>
      <c r="P3972" s="8">
        <f t="shared" si="436"/>
        <v>5.5</v>
      </c>
      <c r="Q3972" t="str">
        <f t="shared" si="437"/>
        <v>theater</v>
      </c>
      <c r="R3972" t="str">
        <f t="shared" si="438"/>
        <v>plays</v>
      </c>
      <c r="S3972" s="14">
        <f t="shared" si="439"/>
        <v>42477.655219907407</v>
      </c>
      <c r="T3972" s="12">
        <f t="shared" ref="T3972:T4035" si="441">(J3972/86400)+25569+(-5/24)</f>
        <v>42447.655219907407</v>
      </c>
      <c r="U3972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5"/>
        <v>0.97142857142857142</v>
      </c>
      <c r="P3973" s="8">
        <f t="shared" si="436"/>
        <v>22.666666666666668</v>
      </c>
      <c r="Q3973" t="str">
        <f t="shared" si="437"/>
        <v>theater</v>
      </c>
      <c r="R3973" t="str">
        <f t="shared" si="438"/>
        <v>plays</v>
      </c>
      <c r="S3973" s="14">
        <f t="shared" si="439"/>
        <v>41841.327847222223</v>
      </c>
      <c r="T3973" s="12">
        <f t="shared" si="441"/>
        <v>41811.327847222223</v>
      </c>
      <c r="U3973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5"/>
        <v>21.1</v>
      </c>
      <c r="P3974" s="8">
        <f t="shared" si="436"/>
        <v>26.375</v>
      </c>
      <c r="Q3974" t="str">
        <f t="shared" si="437"/>
        <v>theater</v>
      </c>
      <c r="R3974" t="str">
        <f t="shared" si="438"/>
        <v>plays</v>
      </c>
      <c r="S3974" s="14">
        <f t="shared" si="439"/>
        <v>42040.859189814808</v>
      </c>
      <c r="T3974" s="12">
        <f t="shared" si="441"/>
        <v>41980.859189814808</v>
      </c>
      <c r="U3974">
        <f t="shared" si="440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5"/>
        <v>78.099999999999994</v>
      </c>
      <c r="P3975" s="8">
        <f t="shared" si="436"/>
        <v>105.54054054054055</v>
      </c>
      <c r="Q3975" t="str">
        <f t="shared" si="437"/>
        <v>theater</v>
      </c>
      <c r="R3975" t="str">
        <f t="shared" si="438"/>
        <v>plays</v>
      </c>
      <c r="S3975" s="14">
        <f t="shared" si="439"/>
        <v>42498.958333333336</v>
      </c>
      <c r="T3975" s="12">
        <f t="shared" si="441"/>
        <v>42469.475810185184</v>
      </c>
      <c r="U3975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5"/>
        <v>32</v>
      </c>
      <c r="P3976" s="8">
        <f t="shared" si="436"/>
        <v>29.09090909090909</v>
      </c>
      <c r="Q3976" t="str">
        <f t="shared" si="437"/>
        <v>theater</v>
      </c>
      <c r="R3976" t="str">
        <f t="shared" si="438"/>
        <v>plays</v>
      </c>
      <c r="S3976" s="14">
        <f t="shared" si="439"/>
        <v>42523.338518518511</v>
      </c>
      <c r="T3976" s="12">
        <f t="shared" si="441"/>
        <v>42493.338518518511</v>
      </c>
      <c r="U3976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5"/>
        <v>0</v>
      </c>
      <c r="P3977" s="8" t="e">
        <f t="shared" si="436"/>
        <v>#DIV/0!</v>
      </c>
      <c r="Q3977" t="str">
        <f t="shared" si="437"/>
        <v>theater</v>
      </c>
      <c r="R3977" t="str">
        <f t="shared" si="438"/>
        <v>plays</v>
      </c>
      <c r="S3977" s="14">
        <f t="shared" si="439"/>
        <v>42564.658541666664</v>
      </c>
      <c r="T3977" s="12">
        <f t="shared" si="441"/>
        <v>42534.658541666664</v>
      </c>
      <c r="U3977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5"/>
        <v>47.692307692307693</v>
      </c>
      <c r="P3978" s="8">
        <f t="shared" si="436"/>
        <v>62</v>
      </c>
      <c r="Q3978" t="str">
        <f t="shared" si="437"/>
        <v>theater</v>
      </c>
      <c r="R3978" t="str">
        <f t="shared" si="438"/>
        <v>plays</v>
      </c>
      <c r="S3978" s="14">
        <f t="shared" si="439"/>
        <v>41852.083333333328</v>
      </c>
      <c r="T3978" s="12">
        <f t="shared" si="441"/>
        <v>41830.650011574071</v>
      </c>
      <c r="U3978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5"/>
        <v>1.45</v>
      </c>
      <c r="P3979" s="8">
        <f t="shared" si="436"/>
        <v>217.5</v>
      </c>
      <c r="Q3979" t="str">
        <f t="shared" si="437"/>
        <v>theater</v>
      </c>
      <c r="R3979" t="str">
        <f t="shared" si="438"/>
        <v>plays</v>
      </c>
      <c r="S3979" s="14">
        <f t="shared" si="439"/>
        <v>42573.580231481479</v>
      </c>
      <c r="T3979" s="12">
        <f t="shared" si="441"/>
        <v>42543.580231481479</v>
      </c>
      <c r="U3979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5"/>
        <v>10.7</v>
      </c>
      <c r="P3980" s="8">
        <f t="shared" si="436"/>
        <v>26.75</v>
      </c>
      <c r="Q3980" t="str">
        <f t="shared" si="437"/>
        <v>theater</v>
      </c>
      <c r="R3980" t="str">
        <f t="shared" si="438"/>
        <v>plays</v>
      </c>
      <c r="S3980" s="14">
        <f t="shared" si="439"/>
        <v>42035.434641203705</v>
      </c>
      <c r="T3980" s="12">
        <f t="shared" si="441"/>
        <v>41975.434641203705</v>
      </c>
      <c r="U3980">
        <f t="shared" si="440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5"/>
        <v>1.8333333333333333</v>
      </c>
      <c r="P3981" s="8">
        <f t="shared" si="436"/>
        <v>18.333333333333332</v>
      </c>
      <c r="Q3981" t="str">
        <f t="shared" si="437"/>
        <v>theater</v>
      </c>
      <c r="R3981" t="str">
        <f t="shared" si="438"/>
        <v>plays</v>
      </c>
      <c r="S3981" s="14">
        <f t="shared" si="439"/>
        <v>42092.624999999993</v>
      </c>
      <c r="T3981" s="12">
        <f t="shared" si="441"/>
        <v>42069.695104166669</v>
      </c>
      <c r="U3981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5"/>
        <v>18</v>
      </c>
      <c r="P3982" s="8">
        <f t="shared" si="436"/>
        <v>64.285714285714292</v>
      </c>
      <c r="Q3982" t="str">
        <f t="shared" si="437"/>
        <v>theater</v>
      </c>
      <c r="R3982" t="str">
        <f t="shared" si="438"/>
        <v>plays</v>
      </c>
      <c r="S3982" s="14">
        <f t="shared" si="439"/>
        <v>41825.390590277777</v>
      </c>
      <c r="T3982" s="12">
        <f t="shared" si="441"/>
        <v>41795.390590277777</v>
      </c>
      <c r="U3982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5"/>
        <v>4.083333333333333</v>
      </c>
      <c r="P3983" s="8">
        <f t="shared" si="436"/>
        <v>175</v>
      </c>
      <c r="Q3983" t="str">
        <f t="shared" si="437"/>
        <v>theater</v>
      </c>
      <c r="R3983" t="str">
        <f t="shared" si="438"/>
        <v>plays</v>
      </c>
      <c r="S3983" s="14">
        <f t="shared" si="439"/>
        <v>42567.971631944441</v>
      </c>
      <c r="T3983" s="12">
        <f t="shared" si="441"/>
        <v>42507.971631944441</v>
      </c>
      <c r="U3983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5"/>
        <v>20</v>
      </c>
      <c r="P3984" s="8">
        <f t="shared" si="436"/>
        <v>34</v>
      </c>
      <c r="Q3984" t="str">
        <f t="shared" si="437"/>
        <v>theater</v>
      </c>
      <c r="R3984" t="str">
        <f t="shared" si="438"/>
        <v>plays</v>
      </c>
      <c r="S3984" s="14">
        <f t="shared" si="439"/>
        <v>42192.601620370369</v>
      </c>
      <c r="T3984" s="12">
        <f t="shared" si="441"/>
        <v>42132.601620370369</v>
      </c>
      <c r="U3984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5"/>
        <v>34.802513464991023</v>
      </c>
      <c r="P3985" s="8">
        <f t="shared" si="436"/>
        <v>84.282608695652172</v>
      </c>
      <c r="Q3985" t="str">
        <f t="shared" si="437"/>
        <v>theater</v>
      </c>
      <c r="R3985" t="str">
        <f t="shared" si="438"/>
        <v>plays</v>
      </c>
      <c r="S3985" s="14">
        <f t="shared" si="439"/>
        <v>41779.082638888889</v>
      </c>
      <c r="T3985" s="12">
        <f t="shared" si="441"/>
        <v>41747.661527777775</v>
      </c>
      <c r="U3985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5"/>
        <v>6.333333333333333</v>
      </c>
      <c r="P3986" s="8">
        <f t="shared" si="436"/>
        <v>9.5</v>
      </c>
      <c r="Q3986" t="str">
        <f t="shared" si="437"/>
        <v>theater</v>
      </c>
      <c r="R3986" t="str">
        <f t="shared" si="438"/>
        <v>plays</v>
      </c>
      <c r="S3986" s="14">
        <f t="shared" si="439"/>
        <v>41950.791666666664</v>
      </c>
      <c r="T3986" s="12">
        <f t="shared" si="441"/>
        <v>41920.75513888889</v>
      </c>
      <c r="U3986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5"/>
        <v>32.049999999999997</v>
      </c>
      <c r="P3987" s="8">
        <f t="shared" si="436"/>
        <v>33.736842105263158</v>
      </c>
      <c r="Q3987" t="str">
        <f t="shared" si="437"/>
        <v>theater</v>
      </c>
      <c r="R3987" t="str">
        <f t="shared" si="438"/>
        <v>plays</v>
      </c>
      <c r="S3987" s="14">
        <f t="shared" si="439"/>
        <v>42420.670138888883</v>
      </c>
      <c r="T3987" s="12">
        <f t="shared" si="441"/>
        <v>42399.499074074069</v>
      </c>
      <c r="U3987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5"/>
        <v>9.76</v>
      </c>
      <c r="P3988" s="8">
        <f t="shared" si="436"/>
        <v>37.53846153846154</v>
      </c>
      <c r="Q3988" t="str">
        <f t="shared" si="437"/>
        <v>theater</v>
      </c>
      <c r="R3988" t="str">
        <f t="shared" si="438"/>
        <v>plays</v>
      </c>
      <c r="S3988" s="14">
        <f t="shared" si="439"/>
        <v>42496.336111111108</v>
      </c>
      <c r="T3988" s="12">
        <f t="shared" si="441"/>
        <v>42467.340208333328</v>
      </c>
      <c r="U3988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5"/>
        <v>37.75</v>
      </c>
      <c r="P3989" s="8">
        <f t="shared" si="436"/>
        <v>11.615384615384615</v>
      </c>
      <c r="Q3989" t="str">
        <f t="shared" si="437"/>
        <v>theater</v>
      </c>
      <c r="R3989" t="str">
        <f t="shared" si="438"/>
        <v>plays</v>
      </c>
      <c r="S3989" s="14">
        <f t="shared" si="439"/>
        <v>41775.716319444444</v>
      </c>
      <c r="T3989" s="12">
        <f t="shared" si="441"/>
        <v>41765.716319444444</v>
      </c>
      <c r="U3989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5"/>
        <v>2.1333333333333333</v>
      </c>
      <c r="P3990" s="8">
        <f t="shared" si="436"/>
        <v>8</v>
      </c>
      <c r="Q3990" t="str">
        <f t="shared" si="437"/>
        <v>theater</v>
      </c>
      <c r="R3990" t="str">
        <f t="shared" si="438"/>
        <v>plays</v>
      </c>
      <c r="S3990" s="14">
        <f t="shared" si="439"/>
        <v>42244.872835648144</v>
      </c>
      <c r="T3990" s="12">
        <f t="shared" si="441"/>
        <v>42229.872835648144</v>
      </c>
      <c r="U3990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5"/>
        <v>0</v>
      </c>
      <c r="P3991" s="8" t="e">
        <f t="shared" si="436"/>
        <v>#DIV/0!</v>
      </c>
      <c r="Q3991" t="str">
        <f t="shared" si="437"/>
        <v>theater</v>
      </c>
      <c r="R3991" t="str">
        <f t="shared" si="438"/>
        <v>plays</v>
      </c>
      <c r="S3991" s="14">
        <f t="shared" si="439"/>
        <v>42316.583113425928</v>
      </c>
      <c r="T3991" s="12">
        <f t="shared" si="441"/>
        <v>42286.541446759256</v>
      </c>
      <c r="U3991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5"/>
        <v>4.1818181818181817</v>
      </c>
      <c r="P3992" s="8">
        <f t="shared" si="436"/>
        <v>23</v>
      </c>
      <c r="Q3992" t="str">
        <f t="shared" si="437"/>
        <v>theater</v>
      </c>
      <c r="R3992" t="str">
        <f t="shared" si="438"/>
        <v>plays</v>
      </c>
      <c r="S3992" s="14">
        <f t="shared" si="439"/>
        <v>42431.464039351849</v>
      </c>
      <c r="T3992" s="12">
        <f t="shared" si="441"/>
        <v>42401.464039351849</v>
      </c>
      <c r="U3992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5"/>
        <v>20</v>
      </c>
      <c r="P3993" s="8">
        <f t="shared" si="436"/>
        <v>100</v>
      </c>
      <c r="Q3993" t="str">
        <f t="shared" si="437"/>
        <v>theater</v>
      </c>
      <c r="R3993" t="str">
        <f t="shared" si="438"/>
        <v>plays</v>
      </c>
      <c r="S3993" s="14">
        <f t="shared" si="439"/>
        <v>42155.436134259253</v>
      </c>
      <c r="T3993" s="12">
        <f t="shared" si="441"/>
        <v>42125.436134259253</v>
      </c>
      <c r="U3993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5"/>
        <v>5.41</v>
      </c>
      <c r="P3994" s="8">
        <f t="shared" si="436"/>
        <v>60.111111111111114</v>
      </c>
      <c r="Q3994" t="str">
        <f t="shared" si="437"/>
        <v>theater</v>
      </c>
      <c r="R3994" t="str">
        <f t="shared" si="438"/>
        <v>plays</v>
      </c>
      <c r="S3994" s="14">
        <f t="shared" si="439"/>
        <v>42349.773831018516</v>
      </c>
      <c r="T3994" s="12">
        <f t="shared" si="441"/>
        <v>42289.732164351844</v>
      </c>
      <c r="U3994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5"/>
        <v>6.0000000000000001E-3</v>
      </c>
      <c r="P3995" s="8">
        <f t="shared" si="436"/>
        <v>3</v>
      </c>
      <c r="Q3995" t="str">
        <f t="shared" si="437"/>
        <v>theater</v>
      </c>
      <c r="R3995" t="str">
        <f t="shared" si="438"/>
        <v>plays</v>
      </c>
      <c r="S3995" s="14">
        <f t="shared" si="439"/>
        <v>42137.656388888885</v>
      </c>
      <c r="T3995" s="12">
        <f t="shared" si="441"/>
        <v>42107.656388888885</v>
      </c>
      <c r="U3995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5"/>
        <v>0.25</v>
      </c>
      <c r="P3996" s="8">
        <f t="shared" si="436"/>
        <v>5</v>
      </c>
      <c r="Q3996" t="str">
        <f t="shared" si="437"/>
        <v>theater</v>
      </c>
      <c r="R3996" t="str">
        <f t="shared" si="438"/>
        <v>plays</v>
      </c>
      <c r="S3996" s="14">
        <f t="shared" si="439"/>
        <v>41839.181597222218</v>
      </c>
      <c r="T3996" s="12">
        <f t="shared" si="441"/>
        <v>41809.181597222218</v>
      </c>
      <c r="U3996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5"/>
        <v>35</v>
      </c>
      <c r="P3997" s="8">
        <f t="shared" si="436"/>
        <v>17.5</v>
      </c>
      <c r="Q3997" t="str">
        <f t="shared" si="437"/>
        <v>theater</v>
      </c>
      <c r="R3997" t="str">
        <f t="shared" si="438"/>
        <v>plays</v>
      </c>
      <c r="S3997" s="14">
        <f t="shared" si="439"/>
        <v>42049.268749999996</v>
      </c>
      <c r="T3997" s="12">
        <f t="shared" si="441"/>
        <v>42019.475428240738</v>
      </c>
      <c r="U3997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5"/>
        <v>16.566666666666666</v>
      </c>
      <c r="P3998" s="8">
        <f t="shared" si="436"/>
        <v>29.235294117647058</v>
      </c>
      <c r="Q3998" t="str">
        <f t="shared" si="437"/>
        <v>theater</v>
      </c>
      <c r="R3998" t="str">
        <f t="shared" si="438"/>
        <v>plays</v>
      </c>
      <c r="S3998" s="14">
        <f t="shared" si="439"/>
        <v>41963.461111111108</v>
      </c>
      <c r="T3998" s="12">
        <f t="shared" si="441"/>
        <v>41950.058611111112</v>
      </c>
      <c r="U3998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5"/>
        <v>0</v>
      </c>
      <c r="P3999" s="8" t="e">
        <f t="shared" si="436"/>
        <v>#DIV/0!</v>
      </c>
      <c r="Q3999" t="str">
        <f t="shared" si="437"/>
        <v>theater</v>
      </c>
      <c r="R3999" t="str">
        <f t="shared" si="438"/>
        <v>plays</v>
      </c>
      <c r="S3999" s="14">
        <f t="shared" si="439"/>
        <v>42099.141446759262</v>
      </c>
      <c r="T3999" s="12">
        <f t="shared" si="441"/>
        <v>42069.183113425919</v>
      </c>
      <c r="U3999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5"/>
        <v>57.2</v>
      </c>
      <c r="P4000" s="8">
        <f t="shared" si="436"/>
        <v>59.583333333333336</v>
      </c>
      <c r="Q4000" t="str">
        <f t="shared" si="437"/>
        <v>theater</v>
      </c>
      <c r="R4000" t="str">
        <f t="shared" si="438"/>
        <v>plays</v>
      </c>
      <c r="S4000" s="14">
        <f t="shared" si="439"/>
        <v>42091.713263888887</v>
      </c>
      <c r="T4000" s="12">
        <f t="shared" si="441"/>
        <v>42061.754930555551</v>
      </c>
      <c r="U4000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5"/>
        <v>16.514285714285716</v>
      </c>
      <c r="P4001" s="8">
        <f t="shared" si="436"/>
        <v>82.571428571428569</v>
      </c>
      <c r="Q4001" t="str">
        <f t="shared" si="437"/>
        <v>theater</v>
      </c>
      <c r="R4001" t="str">
        <f t="shared" si="438"/>
        <v>plays</v>
      </c>
      <c r="S4001" s="14">
        <f t="shared" si="439"/>
        <v>41882.619317129625</v>
      </c>
      <c r="T4001" s="12">
        <f t="shared" si="441"/>
        <v>41842.620347222219</v>
      </c>
      <c r="U4001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5"/>
        <v>0.125</v>
      </c>
      <c r="P4002" s="8">
        <f t="shared" si="436"/>
        <v>10</v>
      </c>
      <c r="Q4002" t="str">
        <f t="shared" si="437"/>
        <v>theater</v>
      </c>
      <c r="R4002" t="str">
        <f t="shared" si="438"/>
        <v>plays</v>
      </c>
      <c r="S4002" s="14">
        <f t="shared" si="439"/>
        <v>42497.39534722222</v>
      </c>
      <c r="T4002" s="12">
        <f t="shared" si="441"/>
        <v>42437.437013888884</v>
      </c>
      <c r="U4002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5"/>
        <v>37.75</v>
      </c>
      <c r="P4003" s="8">
        <f t="shared" si="436"/>
        <v>32.357142857142854</v>
      </c>
      <c r="Q4003" t="str">
        <f t="shared" si="437"/>
        <v>theater</v>
      </c>
      <c r="R4003" t="str">
        <f t="shared" si="438"/>
        <v>plays</v>
      </c>
      <c r="S4003" s="14">
        <f t="shared" si="439"/>
        <v>42795.583333333336</v>
      </c>
      <c r="T4003" s="12">
        <f t="shared" si="441"/>
        <v>42775.755879629629</v>
      </c>
      <c r="U4003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5"/>
        <v>1.84</v>
      </c>
      <c r="P4004" s="8">
        <f t="shared" si="436"/>
        <v>5.75</v>
      </c>
      <c r="Q4004" t="str">
        <f t="shared" si="437"/>
        <v>theater</v>
      </c>
      <c r="R4004" t="str">
        <f t="shared" si="438"/>
        <v>plays</v>
      </c>
      <c r="S4004" s="14">
        <f t="shared" si="439"/>
        <v>41908.835196759253</v>
      </c>
      <c r="T4004" s="12">
        <f t="shared" si="441"/>
        <v>41878.835196759253</v>
      </c>
      <c r="U4004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5"/>
        <v>10.050000000000001</v>
      </c>
      <c r="P4005" s="8">
        <f t="shared" si="436"/>
        <v>100.5</v>
      </c>
      <c r="Q4005" t="str">
        <f t="shared" si="437"/>
        <v>theater</v>
      </c>
      <c r="R4005" t="str">
        <f t="shared" si="438"/>
        <v>plays</v>
      </c>
      <c r="S4005" s="14">
        <f t="shared" si="439"/>
        <v>42050.379016203697</v>
      </c>
      <c r="T4005" s="12">
        <f t="shared" si="441"/>
        <v>42020.379016203697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5"/>
        <v>0.2</v>
      </c>
      <c r="P4006" s="8">
        <f t="shared" si="436"/>
        <v>1</v>
      </c>
      <c r="Q4006" t="str">
        <f t="shared" si="437"/>
        <v>theater</v>
      </c>
      <c r="R4006" t="str">
        <f t="shared" si="438"/>
        <v>plays</v>
      </c>
      <c r="S4006" s="14">
        <f t="shared" si="439"/>
        <v>41919.954363425924</v>
      </c>
      <c r="T4006" s="12">
        <f t="shared" si="441"/>
        <v>41889.954363425924</v>
      </c>
      <c r="U4006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5"/>
        <v>1.3333333333333333</v>
      </c>
      <c r="P4007" s="8">
        <f t="shared" si="436"/>
        <v>20</v>
      </c>
      <c r="Q4007" t="str">
        <f t="shared" si="437"/>
        <v>theater</v>
      </c>
      <c r="R4007" t="str">
        <f t="shared" si="438"/>
        <v>plays</v>
      </c>
      <c r="S4007" s="14">
        <f t="shared" si="439"/>
        <v>41932.599363425921</v>
      </c>
      <c r="T4007" s="12">
        <f t="shared" si="441"/>
        <v>41872.599363425921</v>
      </c>
      <c r="U4007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5"/>
        <v>6.6666666666666671E-3</v>
      </c>
      <c r="P4008" s="8">
        <f t="shared" si="436"/>
        <v>2</v>
      </c>
      <c r="Q4008" t="str">
        <f t="shared" si="437"/>
        <v>theater</v>
      </c>
      <c r="R4008" t="str">
        <f t="shared" si="438"/>
        <v>plays</v>
      </c>
      <c r="S4008" s="14">
        <f t="shared" si="439"/>
        <v>42416.564664351848</v>
      </c>
      <c r="T4008" s="12">
        <f t="shared" si="441"/>
        <v>42391.564664351848</v>
      </c>
      <c r="U4008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5"/>
        <v>0.25</v>
      </c>
      <c r="P4009" s="8">
        <f t="shared" si="436"/>
        <v>5</v>
      </c>
      <c r="Q4009" t="str">
        <f t="shared" si="437"/>
        <v>theater</v>
      </c>
      <c r="R4009" t="str">
        <f t="shared" si="438"/>
        <v>plays</v>
      </c>
      <c r="S4009" s="14">
        <f t="shared" si="439"/>
        <v>41877.477777777771</v>
      </c>
      <c r="T4009" s="12">
        <f t="shared" si="441"/>
        <v>41848.564594907402</v>
      </c>
      <c r="U4009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5"/>
        <v>6</v>
      </c>
      <c r="P4010" s="8">
        <f t="shared" si="436"/>
        <v>15</v>
      </c>
      <c r="Q4010" t="str">
        <f t="shared" si="437"/>
        <v>theater</v>
      </c>
      <c r="R4010" t="str">
        <f t="shared" si="438"/>
        <v>plays</v>
      </c>
      <c r="S4010" s="14">
        <f t="shared" si="439"/>
        <v>42207.755868055552</v>
      </c>
      <c r="T4010" s="12">
        <f t="shared" si="441"/>
        <v>42177.755868055552</v>
      </c>
      <c r="U4010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5"/>
        <v>3.8860103626943006</v>
      </c>
      <c r="P4011" s="8">
        <f t="shared" si="436"/>
        <v>25</v>
      </c>
      <c r="Q4011" t="str">
        <f t="shared" si="437"/>
        <v>theater</v>
      </c>
      <c r="R4011" t="str">
        <f t="shared" si="438"/>
        <v>plays</v>
      </c>
      <c r="S4011" s="14">
        <f t="shared" si="439"/>
        <v>41891.492592592593</v>
      </c>
      <c r="T4011" s="12">
        <f t="shared" si="441"/>
        <v>41851.492592592593</v>
      </c>
      <c r="U4011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5"/>
        <v>24.194444444444443</v>
      </c>
      <c r="P4012" s="8">
        <f t="shared" si="436"/>
        <v>45.842105263157897</v>
      </c>
      <c r="Q4012" t="str">
        <f t="shared" si="437"/>
        <v>theater</v>
      </c>
      <c r="R4012" t="str">
        <f t="shared" si="438"/>
        <v>plays</v>
      </c>
      <c r="S4012" s="14">
        <f t="shared" si="439"/>
        <v>41938.562106481477</v>
      </c>
      <c r="T4012" s="12">
        <f t="shared" si="441"/>
        <v>41921.562106481477</v>
      </c>
      <c r="U4012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5"/>
        <v>7.6</v>
      </c>
      <c r="P4013" s="8">
        <f t="shared" si="436"/>
        <v>4.75</v>
      </c>
      <c r="Q4013" t="str">
        <f t="shared" si="437"/>
        <v>theater</v>
      </c>
      <c r="R4013" t="str">
        <f t="shared" si="438"/>
        <v>plays</v>
      </c>
      <c r="S4013" s="14">
        <f t="shared" si="439"/>
        <v>42032.336550925924</v>
      </c>
      <c r="T4013" s="12">
        <f t="shared" si="441"/>
        <v>42002.336550925924</v>
      </c>
      <c r="U4013">
        <f t="shared" si="440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5"/>
        <v>0</v>
      </c>
      <c r="P4014" s="8" t="e">
        <f t="shared" si="436"/>
        <v>#DIV/0!</v>
      </c>
      <c r="Q4014" t="str">
        <f t="shared" si="437"/>
        <v>theater</v>
      </c>
      <c r="R4014" t="str">
        <f t="shared" si="438"/>
        <v>plays</v>
      </c>
      <c r="S4014" s="14">
        <f t="shared" si="439"/>
        <v>42126.336215277777</v>
      </c>
      <c r="T4014" s="12">
        <f t="shared" si="441"/>
        <v>42096.336215277777</v>
      </c>
      <c r="U4014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5"/>
        <v>1.3</v>
      </c>
      <c r="P4015" s="8">
        <f t="shared" si="436"/>
        <v>13</v>
      </c>
      <c r="Q4015" t="str">
        <f t="shared" si="437"/>
        <v>theater</v>
      </c>
      <c r="R4015" t="str">
        <f t="shared" si="438"/>
        <v>plays</v>
      </c>
      <c r="S4015" s="14">
        <f t="shared" si="439"/>
        <v>42051.092858796292</v>
      </c>
      <c r="T4015" s="12">
        <f t="shared" si="441"/>
        <v>42021.092858796292</v>
      </c>
      <c r="U4015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5"/>
        <v>0</v>
      </c>
      <c r="P4016" s="8" t="e">
        <f t="shared" si="436"/>
        <v>#DIV/0!</v>
      </c>
      <c r="Q4016" t="str">
        <f t="shared" si="437"/>
        <v>theater</v>
      </c>
      <c r="R4016" t="str">
        <f t="shared" si="438"/>
        <v>plays</v>
      </c>
      <c r="S4016" s="14">
        <f t="shared" si="439"/>
        <v>42434.037835648145</v>
      </c>
      <c r="T4016" s="12">
        <f t="shared" si="441"/>
        <v>42419.037835648145</v>
      </c>
      <c r="U4016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5"/>
        <v>1.4285714285714285E-2</v>
      </c>
      <c r="P4017" s="8">
        <f t="shared" si="436"/>
        <v>1</v>
      </c>
      <c r="Q4017" t="str">
        <f t="shared" si="437"/>
        <v>theater</v>
      </c>
      <c r="R4017" t="str">
        <f t="shared" si="438"/>
        <v>plays</v>
      </c>
      <c r="S4017" s="14">
        <f t="shared" si="439"/>
        <v>42204.572488425925</v>
      </c>
      <c r="T4017" s="12">
        <f t="shared" si="441"/>
        <v>42174.572488425925</v>
      </c>
      <c r="U4017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5"/>
        <v>14</v>
      </c>
      <c r="P4018" s="8">
        <f t="shared" si="436"/>
        <v>10</v>
      </c>
      <c r="Q4018" t="str">
        <f t="shared" si="437"/>
        <v>theater</v>
      </c>
      <c r="R4018" t="str">
        <f t="shared" si="438"/>
        <v>plays</v>
      </c>
      <c r="S4018" s="14">
        <f t="shared" si="439"/>
        <v>41899.664351851847</v>
      </c>
      <c r="T4018" s="12">
        <f t="shared" si="441"/>
        <v>41869.664351851847</v>
      </c>
      <c r="U4018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5"/>
        <v>1.05</v>
      </c>
      <c r="P4019" s="8">
        <f t="shared" si="436"/>
        <v>52.5</v>
      </c>
      <c r="Q4019" t="str">
        <f t="shared" si="437"/>
        <v>theater</v>
      </c>
      <c r="R4019" t="str">
        <f t="shared" si="438"/>
        <v>plays</v>
      </c>
      <c r="S4019" s="14">
        <f t="shared" si="439"/>
        <v>41886.463819444441</v>
      </c>
      <c r="T4019" s="12">
        <f t="shared" si="441"/>
        <v>41856.463819444441</v>
      </c>
      <c r="U4019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5"/>
        <v>8.6666666666666661</v>
      </c>
      <c r="P4020" s="8">
        <f t="shared" si="436"/>
        <v>32.5</v>
      </c>
      <c r="Q4020" t="str">
        <f t="shared" si="437"/>
        <v>theater</v>
      </c>
      <c r="R4020" t="str">
        <f t="shared" si="438"/>
        <v>plays</v>
      </c>
      <c r="S4020" s="14">
        <f t="shared" si="439"/>
        <v>42650.702638888884</v>
      </c>
      <c r="T4020" s="12">
        <f t="shared" si="441"/>
        <v>42620.702638888884</v>
      </c>
      <c r="U4020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5"/>
        <v>0.82857142857142863</v>
      </c>
      <c r="P4021" s="8">
        <f t="shared" si="436"/>
        <v>7.25</v>
      </c>
      <c r="Q4021" t="str">
        <f t="shared" si="437"/>
        <v>theater</v>
      </c>
      <c r="R4021" t="str">
        <f t="shared" si="438"/>
        <v>plays</v>
      </c>
      <c r="S4021" s="14">
        <f t="shared" si="439"/>
        <v>42475.477777777771</v>
      </c>
      <c r="T4021" s="12">
        <f t="shared" si="441"/>
        <v>42417.467546296299</v>
      </c>
      <c r="U4021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5"/>
        <v>16.666666666666668</v>
      </c>
      <c r="P4022" s="8">
        <f t="shared" si="436"/>
        <v>33.333333333333336</v>
      </c>
      <c r="Q4022" t="str">
        <f t="shared" si="437"/>
        <v>theater</v>
      </c>
      <c r="R4022" t="str">
        <f t="shared" si="438"/>
        <v>plays</v>
      </c>
      <c r="S4022" s="14">
        <f t="shared" si="439"/>
        <v>42086.940960648142</v>
      </c>
      <c r="T4022" s="12">
        <f t="shared" si="441"/>
        <v>42056.982627314814</v>
      </c>
      <c r="U4022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5"/>
        <v>0.83333333333333337</v>
      </c>
      <c r="P4023" s="8">
        <f t="shared" si="436"/>
        <v>62.5</v>
      </c>
      <c r="Q4023" t="str">
        <f t="shared" si="437"/>
        <v>theater</v>
      </c>
      <c r="R4023" t="str">
        <f t="shared" si="438"/>
        <v>plays</v>
      </c>
      <c r="S4023" s="14">
        <f t="shared" si="439"/>
        <v>41938.703217592592</v>
      </c>
      <c r="T4023" s="12">
        <f t="shared" si="441"/>
        <v>41878.703217592592</v>
      </c>
      <c r="U4023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5"/>
        <v>69.561111111111117</v>
      </c>
      <c r="P4024" s="8">
        <f t="shared" si="436"/>
        <v>63.558375634517766</v>
      </c>
      <c r="Q4024" t="str">
        <f t="shared" si="437"/>
        <v>theater</v>
      </c>
      <c r="R4024" t="str">
        <f t="shared" si="438"/>
        <v>plays</v>
      </c>
      <c r="S4024" s="14">
        <f t="shared" si="439"/>
        <v>42035.912499999999</v>
      </c>
      <c r="T4024" s="12">
        <f t="shared" si="441"/>
        <v>41990.375775462962</v>
      </c>
      <c r="U4024">
        <f t="shared" si="440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5"/>
        <v>0</v>
      </c>
      <c r="P4025" s="8" t="e">
        <f t="shared" si="436"/>
        <v>#DIV/0!</v>
      </c>
      <c r="Q4025" t="str">
        <f t="shared" si="437"/>
        <v>theater</v>
      </c>
      <c r="R4025" t="str">
        <f t="shared" si="438"/>
        <v>plays</v>
      </c>
      <c r="S4025" s="14">
        <f t="shared" si="439"/>
        <v>42453.749571759261</v>
      </c>
      <c r="T4025" s="12">
        <f t="shared" si="441"/>
        <v>42408.791238425925</v>
      </c>
      <c r="U4025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5"/>
        <v>1.25</v>
      </c>
      <c r="P4026" s="8">
        <f t="shared" si="436"/>
        <v>10</v>
      </c>
      <c r="Q4026" t="str">
        <f t="shared" si="437"/>
        <v>theater</v>
      </c>
      <c r="R4026" t="str">
        <f t="shared" si="438"/>
        <v>plays</v>
      </c>
      <c r="S4026" s="14">
        <f t="shared" si="439"/>
        <v>42247.461770833332</v>
      </c>
      <c r="T4026" s="12">
        <f t="shared" si="441"/>
        <v>42217.461770833332</v>
      </c>
      <c r="U4026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5"/>
        <v>5</v>
      </c>
      <c r="P4027" s="8">
        <f t="shared" si="436"/>
        <v>62.5</v>
      </c>
      <c r="Q4027" t="str">
        <f t="shared" si="437"/>
        <v>theater</v>
      </c>
      <c r="R4027" t="str">
        <f t="shared" si="438"/>
        <v>plays</v>
      </c>
      <c r="S4027" s="14">
        <f t="shared" si="439"/>
        <v>42211.029351851852</v>
      </c>
      <c r="T4027" s="12">
        <f t="shared" si="441"/>
        <v>42151.029351851852</v>
      </c>
      <c r="U4027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5"/>
        <v>0</v>
      </c>
      <c r="P4028" s="8" t="e">
        <f t="shared" si="436"/>
        <v>#DIV/0!</v>
      </c>
      <c r="Q4028" t="str">
        <f t="shared" si="437"/>
        <v>theater</v>
      </c>
      <c r="R4028" t="str">
        <f t="shared" si="438"/>
        <v>plays</v>
      </c>
      <c r="S4028" s="14">
        <f t="shared" si="439"/>
        <v>42342.488877314812</v>
      </c>
      <c r="T4028" s="12">
        <f t="shared" si="441"/>
        <v>42282.447210648148</v>
      </c>
      <c r="U4028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5"/>
        <v>7.166666666666667</v>
      </c>
      <c r="P4029" s="8">
        <f t="shared" si="436"/>
        <v>30.714285714285715</v>
      </c>
      <c r="Q4029" t="str">
        <f t="shared" si="437"/>
        <v>theater</v>
      </c>
      <c r="R4029" t="str">
        <f t="shared" si="438"/>
        <v>plays</v>
      </c>
      <c r="S4029" s="14">
        <f t="shared" si="439"/>
        <v>42788.833333333336</v>
      </c>
      <c r="T4029" s="12">
        <f t="shared" si="441"/>
        <v>42768.762511574074</v>
      </c>
      <c r="U4029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5"/>
        <v>28.05</v>
      </c>
      <c r="P4030" s="8">
        <f t="shared" si="436"/>
        <v>51</v>
      </c>
      <c r="Q4030" t="str">
        <f t="shared" si="437"/>
        <v>theater</v>
      </c>
      <c r="R4030" t="str">
        <f t="shared" si="438"/>
        <v>plays</v>
      </c>
      <c r="S4030" s="14">
        <f t="shared" si="439"/>
        <v>41795.730324074073</v>
      </c>
      <c r="T4030" s="12">
        <f t="shared" si="441"/>
        <v>41765.730324074073</v>
      </c>
      <c r="U4030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5"/>
        <v>0</v>
      </c>
      <c r="P4031" s="8" t="e">
        <f t="shared" si="436"/>
        <v>#DIV/0!</v>
      </c>
      <c r="Q4031" t="str">
        <f t="shared" si="437"/>
        <v>theater</v>
      </c>
      <c r="R4031" t="str">
        <f t="shared" si="438"/>
        <v>plays</v>
      </c>
      <c r="S4031" s="14">
        <f t="shared" si="439"/>
        <v>42351.816782407404</v>
      </c>
      <c r="T4031" s="12">
        <f t="shared" si="441"/>
        <v>42321.816782407404</v>
      </c>
      <c r="U4031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5"/>
        <v>16</v>
      </c>
      <c r="P4032" s="8">
        <f t="shared" si="436"/>
        <v>66.666666666666671</v>
      </c>
      <c r="Q4032" t="str">
        <f t="shared" si="437"/>
        <v>theater</v>
      </c>
      <c r="R4032" t="str">
        <f t="shared" si="438"/>
        <v>plays</v>
      </c>
      <c r="S4032" s="14">
        <f t="shared" si="439"/>
        <v>42403.575694444444</v>
      </c>
      <c r="T4032" s="12">
        <f t="shared" si="441"/>
        <v>42374.446747685179</v>
      </c>
      <c r="U4032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5"/>
        <v>0</v>
      </c>
      <c r="P4033" s="8" t="e">
        <f t="shared" si="436"/>
        <v>#DIV/0!</v>
      </c>
      <c r="Q4033" t="str">
        <f t="shared" si="437"/>
        <v>theater</v>
      </c>
      <c r="R4033" t="str">
        <f t="shared" si="438"/>
        <v>plays</v>
      </c>
      <c r="S4033" s="14">
        <f t="shared" si="439"/>
        <v>41991.418564814812</v>
      </c>
      <c r="T4033" s="12">
        <f t="shared" si="441"/>
        <v>41941.376898148148</v>
      </c>
      <c r="U4033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35"/>
        <v>6.8287037037037033</v>
      </c>
      <c r="P4034" s="8">
        <f t="shared" si="436"/>
        <v>59</v>
      </c>
      <c r="Q4034" t="str">
        <f t="shared" si="437"/>
        <v>theater</v>
      </c>
      <c r="R4034" t="str">
        <f t="shared" si="438"/>
        <v>plays</v>
      </c>
      <c r="S4034" s="14">
        <f t="shared" si="439"/>
        <v>42353.642546296294</v>
      </c>
      <c r="T4034" s="12">
        <f t="shared" si="441"/>
        <v>42293.60087962963</v>
      </c>
      <c r="U4034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42">E4035*100/D4035</f>
        <v>25.698702928870294</v>
      </c>
      <c r="P4035" s="8">
        <f t="shared" ref="P4035:P4098" si="443">E4035/L4035</f>
        <v>65.340319148936175</v>
      </c>
      <c r="Q4035" t="str">
        <f t="shared" ref="Q4035:Q4098" si="444">MID(N4035,1,FIND("/",N4035) - 1)</f>
        <v>theater</v>
      </c>
      <c r="R4035" t="str">
        <f t="shared" ref="R4035:R4098" si="445">MID(N4035,FIND("/",N4035)+1,LEN(N4035) -FIND("/",N4035))</f>
        <v>plays</v>
      </c>
      <c r="S4035" s="14">
        <f t="shared" ref="S4035:S4098" si="446">(I4035/86400)+25569+(-5/24)</f>
        <v>42645.166666666664</v>
      </c>
      <c r="T4035" s="12">
        <f t="shared" si="441"/>
        <v>42614.06046296296</v>
      </c>
      <c r="U4035">
        <f t="shared" ref="U4035:U4098" si="447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2"/>
        <v>1.4814814814814814</v>
      </c>
      <c r="P4036" s="8">
        <f t="shared" si="443"/>
        <v>100</v>
      </c>
      <c r="Q4036" t="str">
        <f t="shared" si="444"/>
        <v>theater</v>
      </c>
      <c r="R4036" t="str">
        <f t="shared" si="445"/>
        <v>plays</v>
      </c>
      <c r="S4036" s="14">
        <f t="shared" si="446"/>
        <v>42097.697337962956</v>
      </c>
      <c r="T4036" s="12">
        <f t="shared" ref="T4036:T4099" si="448">(J4036/86400)+25569+(-5/24)</f>
        <v>42067.739004629628</v>
      </c>
      <c r="U4036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2"/>
        <v>36.85</v>
      </c>
      <c r="P4037" s="8">
        <f t="shared" si="443"/>
        <v>147.4</v>
      </c>
      <c r="Q4037" t="str">
        <f t="shared" si="444"/>
        <v>theater</v>
      </c>
      <c r="R4037" t="str">
        <f t="shared" si="445"/>
        <v>plays</v>
      </c>
      <c r="S4037" s="14">
        <f t="shared" si="446"/>
        <v>41933.674618055556</v>
      </c>
      <c r="T4037" s="12">
        <f t="shared" si="448"/>
        <v>41903.674618055556</v>
      </c>
      <c r="U4037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2"/>
        <v>47.05</v>
      </c>
      <c r="P4038" s="8">
        <f t="shared" si="443"/>
        <v>166.05882352941177</v>
      </c>
      <c r="Q4038" t="str">
        <f t="shared" si="444"/>
        <v>theater</v>
      </c>
      <c r="R4038" t="str">
        <f t="shared" si="445"/>
        <v>plays</v>
      </c>
      <c r="S4038" s="14">
        <f t="shared" si="446"/>
        <v>41821.729166666664</v>
      </c>
      <c r="T4038" s="12">
        <f t="shared" si="448"/>
        <v>41804.728750000002</v>
      </c>
      <c r="U4038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2"/>
        <v>11.428571428571429</v>
      </c>
      <c r="P4039" s="8">
        <f t="shared" si="443"/>
        <v>40</v>
      </c>
      <c r="Q4039" t="str">
        <f t="shared" si="444"/>
        <v>theater</v>
      </c>
      <c r="R4039" t="str">
        <f t="shared" si="445"/>
        <v>plays</v>
      </c>
      <c r="S4039" s="14">
        <f t="shared" si="446"/>
        <v>42514.392361111109</v>
      </c>
      <c r="T4039" s="12">
        <f t="shared" si="448"/>
        <v>42496.862442129626</v>
      </c>
      <c r="U4039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2"/>
        <v>12.04</v>
      </c>
      <c r="P4040" s="8">
        <f t="shared" si="443"/>
        <v>75.25</v>
      </c>
      <c r="Q4040" t="str">
        <f t="shared" si="444"/>
        <v>theater</v>
      </c>
      <c r="R4040" t="str">
        <f t="shared" si="445"/>
        <v>plays</v>
      </c>
      <c r="S4040" s="14">
        <f t="shared" si="446"/>
        <v>41929.590393518512</v>
      </c>
      <c r="T4040" s="12">
        <f t="shared" si="448"/>
        <v>41869.590393518512</v>
      </c>
      <c r="U4040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2"/>
        <v>60</v>
      </c>
      <c r="P4041" s="8">
        <f t="shared" si="443"/>
        <v>60</v>
      </c>
      <c r="Q4041" t="str">
        <f t="shared" si="444"/>
        <v>theater</v>
      </c>
      <c r="R4041" t="str">
        <f t="shared" si="445"/>
        <v>plays</v>
      </c>
      <c r="S4041" s="14">
        <f t="shared" si="446"/>
        <v>42339.040972222218</v>
      </c>
      <c r="T4041" s="12">
        <f t="shared" si="448"/>
        <v>42305.462581018517</v>
      </c>
      <c r="U4041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2"/>
        <v>31.25</v>
      </c>
      <c r="P4042" s="8">
        <f t="shared" si="443"/>
        <v>1250</v>
      </c>
      <c r="Q4042" t="str">
        <f t="shared" si="444"/>
        <v>theater</v>
      </c>
      <c r="R4042" t="str">
        <f t="shared" si="445"/>
        <v>plays</v>
      </c>
      <c r="S4042" s="14">
        <f t="shared" si="446"/>
        <v>42202.916666666664</v>
      </c>
      <c r="T4042" s="12">
        <f t="shared" si="448"/>
        <v>42144.023194444446</v>
      </c>
      <c r="U4042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2"/>
        <v>0.42</v>
      </c>
      <c r="P4043" s="8">
        <f t="shared" si="443"/>
        <v>10.5</v>
      </c>
      <c r="Q4043" t="str">
        <f t="shared" si="444"/>
        <v>theater</v>
      </c>
      <c r="R4043" t="str">
        <f t="shared" si="445"/>
        <v>plays</v>
      </c>
      <c r="S4043" s="14">
        <f t="shared" si="446"/>
        <v>42619.265671296293</v>
      </c>
      <c r="T4043" s="12">
        <f t="shared" si="448"/>
        <v>42559.265671296293</v>
      </c>
      <c r="U4043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2"/>
        <v>0.21</v>
      </c>
      <c r="P4044" s="8">
        <f t="shared" si="443"/>
        <v>7</v>
      </c>
      <c r="Q4044" t="str">
        <f t="shared" si="444"/>
        <v>theater</v>
      </c>
      <c r="R4044" t="str">
        <f t="shared" si="445"/>
        <v>plays</v>
      </c>
      <c r="S4044" s="14">
        <f t="shared" si="446"/>
        <v>42024.594444444439</v>
      </c>
      <c r="T4044" s="12">
        <f t="shared" si="448"/>
        <v>41994.875740740739</v>
      </c>
      <c r="U4044">
        <f t="shared" si="447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2"/>
        <v>0</v>
      </c>
      <c r="P4045" s="8" t="e">
        <f t="shared" si="443"/>
        <v>#DIV/0!</v>
      </c>
      <c r="Q4045" t="str">
        <f t="shared" si="444"/>
        <v>theater</v>
      </c>
      <c r="R4045" t="str">
        <f t="shared" si="445"/>
        <v>plays</v>
      </c>
      <c r="S4045" s="14">
        <f t="shared" si="446"/>
        <v>41963.749131944445</v>
      </c>
      <c r="T4045" s="12">
        <f t="shared" si="448"/>
        <v>41948.749131944445</v>
      </c>
      <c r="U4045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2"/>
        <v>37.5</v>
      </c>
      <c r="P4046" s="8">
        <f t="shared" si="443"/>
        <v>56.25</v>
      </c>
      <c r="Q4046" t="str">
        <f t="shared" si="444"/>
        <v>theater</v>
      </c>
      <c r="R4046" t="str">
        <f t="shared" si="445"/>
        <v>plays</v>
      </c>
      <c r="S4046" s="14">
        <f t="shared" si="446"/>
        <v>42103.999999999993</v>
      </c>
      <c r="T4046" s="12">
        <f t="shared" si="448"/>
        <v>42074.011365740742</v>
      </c>
      <c r="U4046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2"/>
        <v>0.02</v>
      </c>
      <c r="P4047" s="8">
        <f t="shared" si="443"/>
        <v>1</v>
      </c>
      <c r="Q4047" t="str">
        <f t="shared" si="444"/>
        <v>theater</v>
      </c>
      <c r="R4047" t="str">
        <f t="shared" si="445"/>
        <v>plays</v>
      </c>
      <c r="S4047" s="14">
        <f t="shared" si="446"/>
        <v>41871.992928240739</v>
      </c>
      <c r="T4047" s="12">
        <f t="shared" si="448"/>
        <v>41841.992928240739</v>
      </c>
      <c r="U4047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2"/>
        <v>8.2142857142857135</v>
      </c>
      <c r="P4048" s="8">
        <f t="shared" si="443"/>
        <v>38.333333333333336</v>
      </c>
      <c r="Q4048" t="str">
        <f t="shared" si="444"/>
        <v>theater</v>
      </c>
      <c r="R4048" t="str">
        <f t="shared" si="445"/>
        <v>plays</v>
      </c>
      <c r="S4048" s="14">
        <f t="shared" si="446"/>
        <v>41934.442245370366</v>
      </c>
      <c r="T4048" s="12">
        <f t="shared" si="448"/>
        <v>41904.442245370366</v>
      </c>
      <c r="U4048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2"/>
        <v>2.2000000000000002</v>
      </c>
      <c r="P4049" s="8">
        <f t="shared" si="443"/>
        <v>27.5</v>
      </c>
      <c r="Q4049" t="str">
        <f t="shared" si="444"/>
        <v>theater</v>
      </c>
      <c r="R4049" t="str">
        <f t="shared" si="445"/>
        <v>plays</v>
      </c>
      <c r="S4049" s="14">
        <f t="shared" si="446"/>
        <v>42014.833333333336</v>
      </c>
      <c r="T4049" s="12">
        <f t="shared" si="448"/>
        <v>41990.814155092587</v>
      </c>
      <c r="U4049">
        <f t="shared" si="447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2"/>
        <v>17.652941176470588</v>
      </c>
      <c r="P4050" s="8">
        <f t="shared" si="443"/>
        <v>32.978021978021978</v>
      </c>
      <c r="Q4050" t="str">
        <f t="shared" si="444"/>
        <v>theater</v>
      </c>
      <c r="R4050" t="str">
        <f t="shared" si="445"/>
        <v>plays</v>
      </c>
      <c r="S4050" s="14">
        <f t="shared" si="446"/>
        <v>42471.259108796294</v>
      </c>
      <c r="T4050" s="12">
        <f t="shared" si="448"/>
        <v>42436.300775462958</v>
      </c>
      <c r="U4050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2"/>
        <v>0.08</v>
      </c>
      <c r="P4051" s="8">
        <f t="shared" si="443"/>
        <v>16</v>
      </c>
      <c r="Q4051" t="str">
        <f t="shared" si="444"/>
        <v>theater</v>
      </c>
      <c r="R4051" t="str">
        <f t="shared" si="445"/>
        <v>plays</v>
      </c>
      <c r="S4051" s="14">
        <f t="shared" si="446"/>
        <v>42199.750173611108</v>
      </c>
      <c r="T4051" s="12">
        <f t="shared" si="448"/>
        <v>42169.750173611108</v>
      </c>
      <c r="U4051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2"/>
        <v>6.6666666666666666E-2</v>
      </c>
      <c r="P4052" s="8">
        <f t="shared" si="443"/>
        <v>1</v>
      </c>
      <c r="Q4052" t="str">
        <f t="shared" si="444"/>
        <v>theater</v>
      </c>
      <c r="R4052" t="str">
        <f t="shared" si="445"/>
        <v>plays</v>
      </c>
      <c r="S4052" s="14">
        <f t="shared" si="446"/>
        <v>41935.428136574068</v>
      </c>
      <c r="T4052" s="12">
        <f t="shared" si="448"/>
        <v>41905.428136574068</v>
      </c>
      <c r="U4052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2"/>
        <v>0</v>
      </c>
      <c r="P4053" s="8" t="e">
        <f t="shared" si="443"/>
        <v>#DIV/0!</v>
      </c>
      <c r="Q4053" t="str">
        <f t="shared" si="444"/>
        <v>theater</v>
      </c>
      <c r="R4053" t="str">
        <f t="shared" si="445"/>
        <v>plays</v>
      </c>
      <c r="S4053" s="14">
        <f t="shared" si="446"/>
        <v>41768.078472222223</v>
      </c>
      <c r="T4053" s="12">
        <f t="shared" si="448"/>
        <v>41761.601817129624</v>
      </c>
      <c r="U4053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2"/>
        <v>37.533333333333331</v>
      </c>
      <c r="P4054" s="8">
        <f t="shared" si="443"/>
        <v>86.615384615384613</v>
      </c>
      <c r="Q4054" t="str">
        <f t="shared" si="444"/>
        <v>theater</v>
      </c>
      <c r="R4054" t="str">
        <f t="shared" si="445"/>
        <v>plays</v>
      </c>
      <c r="S4054" s="14">
        <f t="shared" si="446"/>
        <v>41925.670324074068</v>
      </c>
      <c r="T4054" s="12">
        <f t="shared" si="448"/>
        <v>41865.670324074068</v>
      </c>
      <c r="U4054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2"/>
        <v>22</v>
      </c>
      <c r="P4055" s="8">
        <f t="shared" si="443"/>
        <v>55</v>
      </c>
      <c r="Q4055" t="str">
        <f t="shared" si="444"/>
        <v>theater</v>
      </c>
      <c r="R4055" t="str">
        <f t="shared" si="445"/>
        <v>plays</v>
      </c>
      <c r="S4055" s="14">
        <f t="shared" si="446"/>
        <v>41958.624999999993</v>
      </c>
      <c r="T4055" s="12">
        <f t="shared" si="448"/>
        <v>41928.481805555552</v>
      </c>
      <c r="U4055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2"/>
        <v>0</v>
      </c>
      <c r="P4056" s="8" t="e">
        <f t="shared" si="443"/>
        <v>#DIV/0!</v>
      </c>
      <c r="Q4056" t="str">
        <f t="shared" si="444"/>
        <v>theater</v>
      </c>
      <c r="R4056" t="str">
        <f t="shared" si="445"/>
        <v>plays</v>
      </c>
      <c r="S4056" s="14">
        <f t="shared" si="446"/>
        <v>42643.958333333336</v>
      </c>
      <c r="T4056" s="12">
        <f t="shared" si="448"/>
        <v>42613.632928240739</v>
      </c>
      <c r="U4056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2"/>
        <v>17.62</v>
      </c>
      <c r="P4057" s="8">
        <f t="shared" si="443"/>
        <v>41.952380952380949</v>
      </c>
      <c r="Q4057" t="str">
        <f t="shared" si="444"/>
        <v>theater</v>
      </c>
      <c r="R4057" t="str">
        <f t="shared" si="445"/>
        <v>plays</v>
      </c>
      <c r="S4057" s="14">
        <f t="shared" si="446"/>
        <v>41809.44017361111</v>
      </c>
      <c r="T4057" s="12">
        <f t="shared" si="448"/>
        <v>41779.44017361111</v>
      </c>
      <c r="U4057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2"/>
        <v>53</v>
      </c>
      <c r="P4058" s="8">
        <f t="shared" si="443"/>
        <v>88.333333333333329</v>
      </c>
      <c r="Q4058" t="str">
        <f t="shared" si="444"/>
        <v>theater</v>
      </c>
      <c r="R4058" t="str">
        <f t="shared" si="445"/>
        <v>plays</v>
      </c>
      <c r="S4058" s="14">
        <f t="shared" si="446"/>
        <v>42554.624305555553</v>
      </c>
      <c r="T4058" s="12">
        <f t="shared" si="448"/>
        <v>42534.724988425922</v>
      </c>
      <c r="U4058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2"/>
        <v>22.142857142857142</v>
      </c>
      <c r="P4059" s="8">
        <f t="shared" si="443"/>
        <v>129.16666666666666</v>
      </c>
      <c r="Q4059" t="str">
        <f t="shared" si="444"/>
        <v>theater</v>
      </c>
      <c r="R4059" t="str">
        <f t="shared" si="445"/>
        <v>plays</v>
      </c>
      <c r="S4059" s="14">
        <f t="shared" si="446"/>
        <v>42333.749999999993</v>
      </c>
      <c r="T4059" s="12">
        <f t="shared" si="448"/>
        <v>42310.760185185187</v>
      </c>
      <c r="U4059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2"/>
        <v>2.5333333333333332</v>
      </c>
      <c r="P4060" s="8">
        <f t="shared" si="443"/>
        <v>23.75</v>
      </c>
      <c r="Q4060" t="str">
        <f t="shared" si="444"/>
        <v>theater</v>
      </c>
      <c r="R4060" t="str">
        <f t="shared" si="445"/>
        <v>plays</v>
      </c>
      <c r="S4060" s="14">
        <f t="shared" si="446"/>
        <v>42460.957638888889</v>
      </c>
      <c r="T4060" s="12">
        <f t="shared" si="448"/>
        <v>42445.852361111109</v>
      </c>
      <c r="U4060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2"/>
        <v>2.5</v>
      </c>
      <c r="P4061" s="8">
        <f t="shared" si="443"/>
        <v>35.714285714285715</v>
      </c>
      <c r="Q4061" t="str">
        <f t="shared" si="444"/>
        <v>theater</v>
      </c>
      <c r="R4061" t="str">
        <f t="shared" si="445"/>
        <v>plays</v>
      </c>
      <c r="S4061" s="14">
        <f t="shared" si="446"/>
        <v>41897.916666666664</v>
      </c>
      <c r="T4061" s="12">
        <f t="shared" si="448"/>
        <v>41866.432314814811</v>
      </c>
      <c r="U4061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2"/>
        <v>2.85</v>
      </c>
      <c r="P4062" s="8">
        <f t="shared" si="443"/>
        <v>57</v>
      </c>
      <c r="Q4062" t="str">
        <f t="shared" si="444"/>
        <v>theater</v>
      </c>
      <c r="R4062" t="str">
        <f t="shared" si="445"/>
        <v>plays</v>
      </c>
      <c r="S4062" s="14">
        <f t="shared" si="446"/>
        <v>41813.458333333328</v>
      </c>
      <c r="T4062" s="12">
        <f t="shared" si="448"/>
        <v>41779.486759259256</v>
      </c>
      <c r="U4062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2"/>
        <v>0</v>
      </c>
      <c r="P4063" s="8" t="e">
        <f t="shared" si="443"/>
        <v>#DIV/0!</v>
      </c>
      <c r="Q4063" t="str">
        <f t="shared" si="444"/>
        <v>theater</v>
      </c>
      <c r="R4063" t="str">
        <f t="shared" si="445"/>
        <v>plays</v>
      </c>
      <c r="S4063" s="14">
        <f t="shared" si="446"/>
        <v>42480.891469907401</v>
      </c>
      <c r="T4063" s="12">
        <f t="shared" si="448"/>
        <v>42420.933136574073</v>
      </c>
      <c r="U4063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2"/>
        <v>2.4500000000000002</v>
      </c>
      <c r="P4064" s="8">
        <f t="shared" si="443"/>
        <v>163.33333333333334</v>
      </c>
      <c r="Q4064" t="str">
        <f t="shared" si="444"/>
        <v>theater</v>
      </c>
      <c r="R4064" t="str">
        <f t="shared" si="445"/>
        <v>plays</v>
      </c>
      <c r="S4064" s="14">
        <f t="shared" si="446"/>
        <v>42553.530879629623</v>
      </c>
      <c r="T4064" s="12">
        <f t="shared" si="448"/>
        <v>42523.530879629623</v>
      </c>
      <c r="U4064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2"/>
        <v>1.4210526315789473</v>
      </c>
      <c r="P4065" s="8">
        <f t="shared" si="443"/>
        <v>15</v>
      </c>
      <c r="Q4065" t="str">
        <f t="shared" si="444"/>
        <v>theater</v>
      </c>
      <c r="R4065" t="str">
        <f t="shared" si="445"/>
        <v>plays</v>
      </c>
      <c r="S4065" s="14">
        <f t="shared" si="446"/>
        <v>41817.473194444443</v>
      </c>
      <c r="T4065" s="12">
        <f t="shared" si="448"/>
        <v>41787.473194444443</v>
      </c>
      <c r="U4065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2"/>
        <v>19.25</v>
      </c>
      <c r="P4066" s="8">
        <f t="shared" si="443"/>
        <v>64.166666666666671</v>
      </c>
      <c r="Q4066" t="str">
        <f t="shared" si="444"/>
        <v>theater</v>
      </c>
      <c r="R4066" t="str">
        <f t="shared" si="445"/>
        <v>plays</v>
      </c>
      <c r="S4066" s="14">
        <f t="shared" si="446"/>
        <v>42123.379930555551</v>
      </c>
      <c r="T4066" s="12">
        <f t="shared" si="448"/>
        <v>42093.379930555551</v>
      </c>
      <c r="U4066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2"/>
        <v>0.67500000000000004</v>
      </c>
      <c r="P4067" s="8">
        <f t="shared" si="443"/>
        <v>6.75</v>
      </c>
      <c r="Q4067" t="str">
        <f t="shared" si="444"/>
        <v>theater</v>
      </c>
      <c r="R4067" t="str">
        <f t="shared" si="445"/>
        <v>plays</v>
      </c>
      <c r="S4067" s="14">
        <f t="shared" si="446"/>
        <v>41863.74318287037</v>
      </c>
      <c r="T4067" s="12">
        <f t="shared" si="448"/>
        <v>41833.74318287037</v>
      </c>
      <c r="U4067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2"/>
        <v>0.16666666666666666</v>
      </c>
      <c r="P4068" s="8">
        <f t="shared" si="443"/>
        <v>25</v>
      </c>
      <c r="Q4068" t="str">
        <f t="shared" si="444"/>
        <v>theater</v>
      </c>
      <c r="R4068" t="str">
        <f t="shared" si="445"/>
        <v>plays</v>
      </c>
      <c r="S4068" s="14">
        <f t="shared" si="446"/>
        <v>42508.830879629626</v>
      </c>
      <c r="T4068" s="12">
        <f t="shared" si="448"/>
        <v>42478.830879629626</v>
      </c>
      <c r="U4068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2"/>
        <v>60.9</v>
      </c>
      <c r="P4069" s="8">
        <f t="shared" si="443"/>
        <v>179.11764705882354</v>
      </c>
      <c r="Q4069" t="str">
        <f t="shared" si="444"/>
        <v>theater</v>
      </c>
      <c r="R4069" t="str">
        <f t="shared" si="445"/>
        <v>plays</v>
      </c>
      <c r="S4069" s="14">
        <f t="shared" si="446"/>
        <v>42274.909143518518</v>
      </c>
      <c r="T4069" s="12">
        <f t="shared" si="448"/>
        <v>42234.909143518518</v>
      </c>
      <c r="U4069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2"/>
        <v>1.0000000000000002</v>
      </c>
      <c r="P4070" s="8">
        <f t="shared" si="443"/>
        <v>34.950000000000003</v>
      </c>
      <c r="Q4070" t="str">
        <f t="shared" si="444"/>
        <v>theater</v>
      </c>
      <c r="R4070" t="str">
        <f t="shared" si="445"/>
        <v>plays</v>
      </c>
      <c r="S4070" s="14">
        <f t="shared" si="446"/>
        <v>42748.753472222219</v>
      </c>
      <c r="T4070" s="12">
        <f t="shared" si="448"/>
        <v>42718.755266203698</v>
      </c>
      <c r="U4070">
        <f t="shared" si="447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2"/>
        <v>34.4</v>
      </c>
      <c r="P4071" s="8">
        <f t="shared" si="443"/>
        <v>33.07692307692308</v>
      </c>
      <c r="Q4071" t="str">
        <f t="shared" si="444"/>
        <v>theater</v>
      </c>
      <c r="R4071" t="str">
        <f t="shared" si="445"/>
        <v>plays</v>
      </c>
      <c r="S4071" s="14">
        <f t="shared" si="446"/>
        <v>42063.291666666664</v>
      </c>
      <c r="T4071" s="12">
        <f t="shared" si="448"/>
        <v>42022.453194444439</v>
      </c>
      <c r="U4071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2"/>
        <v>16.5</v>
      </c>
      <c r="P4072" s="8">
        <f t="shared" si="443"/>
        <v>27.5</v>
      </c>
      <c r="Q4072" t="str">
        <f t="shared" si="444"/>
        <v>theater</v>
      </c>
      <c r="R4072" t="str">
        <f t="shared" si="445"/>
        <v>plays</v>
      </c>
      <c r="S4072" s="14">
        <f t="shared" si="446"/>
        <v>42063.916666666664</v>
      </c>
      <c r="T4072" s="12">
        <f t="shared" si="448"/>
        <v>42031.458564814813</v>
      </c>
      <c r="U4072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2"/>
        <v>0</v>
      </c>
      <c r="P4073" s="8" t="e">
        <f t="shared" si="443"/>
        <v>#DIV/0!</v>
      </c>
      <c r="Q4073" t="str">
        <f t="shared" si="444"/>
        <v>theater</v>
      </c>
      <c r="R4073" t="str">
        <f t="shared" si="445"/>
        <v>plays</v>
      </c>
      <c r="S4073" s="14">
        <f t="shared" si="446"/>
        <v>42730.59642361111</v>
      </c>
      <c r="T4073" s="12">
        <f t="shared" si="448"/>
        <v>42700.59642361111</v>
      </c>
      <c r="U4073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2"/>
        <v>0.4</v>
      </c>
      <c r="P4074" s="8">
        <f t="shared" si="443"/>
        <v>2</v>
      </c>
      <c r="Q4074" t="str">
        <f t="shared" si="444"/>
        <v>theater</v>
      </c>
      <c r="R4074" t="str">
        <f t="shared" si="445"/>
        <v>plays</v>
      </c>
      <c r="S4074" s="14">
        <f t="shared" si="446"/>
        <v>41872.566099537034</v>
      </c>
      <c r="T4074" s="12">
        <f t="shared" si="448"/>
        <v>41812.566099537034</v>
      </c>
      <c r="U4074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2"/>
        <v>1.0571428571428572</v>
      </c>
      <c r="P4075" s="8">
        <f t="shared" si="443"/>
        <v>18.5</v>
      </c>
      <c r="Q4075" t="str">
        <f t="shared" si="444"/>
        <v>theater</v>
      </c>
      <c r="R4075" t="str">
        <f t="shared" si="445"/>
        <v>plays</v>
      </c>
      <c r="S4075" s="14">
        <f t="shared" si="446"/>
        <v>42132.958333333336</v>
      </c>
      <c r="T4075" s="12">
        <f t="shared" si="448"/>
        <v>42078.136874999997</v>
      </c>
      <c r="U4075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2"/>
        <v>26.727272727272727</v>
      </c>
      <c r="P4076" s="8">
        <f t="shared" si="443"/>
        <v>35</v>
      </c>
      <c r="Q4076" t="str">
        <f t="shared" si="444"/>
        <v>theater</v>
      </c>
      <c r="R4076" t="str">
        <f t="shared" si="445"/>
        <v>plays</v>
      </c>
      <c r="S4076" s="14">
        <f t="shared" si="446"/>
        <v>42313.386284722219</v>
      </c>
      <c r="T4076" s="12">
        <f t="shared" si="448"/>
        <v>42283.344618055555</v>
      </c>
      <c r="U4076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2"/>
        <v>28.8</v>
      </c>
      <c r="P4077" s="8">
        <f t="shared" si="443"/>
        <v>44.307692307692307</v>
      </c>
      <c r="Q4077" t="str">
        <f t="shared" si="444"/>
        <v>theater</v>
      </c>
      <c r="R4077" t="str">
        <f t="shared" si="445"/>
        <v>plays</v>
      </c>
      <c r="S4077" s="14">
        <f t="shared" si="446"/>
        <v>41820.519444444442</v>
      </c>
      <c r="T4077" s="12">
        <f t="shared" si="448"/>
        <v>41778.837604166663</v>
      </c>
      <c r="U4077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2"/>
        <v>0</v>
      </c>
      <c r="P4078" s="8" t="e">
        <f t="shared" si="443"/>
        <v>#DIV/0!</v>
      </c>
      <c r="Q4078" t="str">
        <f t="shared" si="444"/>
        <v>theater</v>
      </c>
      <c r="R4078" t="str">
        <f t="shared" si="445"/>
        <v>plays</v>
      </c>
      <c r="S4078" s="14">
        <f t="shared" si="446"/>
        <v>41933.618750000001</v>
      </c>
      <c r="T4078" s="12">
        <f t="shared" si="448"/>
        <v>41905.587372685179</v>
      </c>
      <c r="U4078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2"/>
        <v>8.9</v>
      </c>
      <c r="P4079" s="8">
        <f t="shared" si="443"/>
        <v>222.5</v>
      </c>
      <c r="Q4079" t="str">
        <f t="shared" si="444"/>
        <v>theater</v>
      </c>
      <c r="R4079" t="str">
        <f t="shared" si="445"/>
        <v>plays</v>
      </c>
      <c r="S4079" s="14">
        <f t="shared" si="446"/>
        <v>42725.502245370364</v>
      </c>
      <c r="T4079" s="12">
        <f t="shared" si="448"/>
        <v>42695.502245370364</v>
      </c>
      <c r="U4079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2"/>
        <v>0</v>
      </c>
      <c r="P4080" s="8" t="e">
        <f t="shared" si="443"/>
        <v>#DIV/0!</v>
      </c>
      <c r="Q4080" t="str">
        <f t="shared" si="444"/>
        <v>theater</v>
      </c>
      <c r="R4080" t="str">
        <f t="shared" si="445"/>
        <v>plays</v>
      </c>
      <c r="S4080" s="14">
        <f t="shared" si="446"/>
        <v>42762.579189814809</v>
      </c>
      <c r="T4080" s="12">
        <f t="shared" si="448"/>
        <v>42732.579189814809</v>
      </c>
      <c r="U4080">
        <f t="shared" si="447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2"/>
        <v>0.16666666666666666</v>
      </c>
      <c r="P4081" s="8">
        <f t="shared" si="443"/>
        <v>5</v>
      </c>
      <c r="Q4081" t="str">
        <f t="shared" si="444"/>
        <v>theater</v>
      </c>
      <c r="R4081" t="str">
        <f t="shared" si="445"/>
        <v>plays</v>
      </c>
      <c r="S4081" s="14">
        <f t="shared" si="446"/>
        <v>42540.730567129627</v>
      </c>
      <c r="T4081" s="12">
        <f t="shared" si="448"/>
        <v>42510.730567129627</v>
      </c>
      <c r="U4081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2"/>
        <v>0</v>
      </c>
      <c r="P4082" s="8" t="e">
        <f t="shared" si="443"/>
        <v>#DIV/0!</v>
      </c>
      <c r="Q4082" t="str">
        <f t="shared" si="444"/>
        <v>theater</v>
      </c>
      <c r="R4082" t="str">
        <f t="shared" si="445"/>
        <v>plays</v>
      </c>
      <c r="S4082" s="14">
        <f t="shared" si="446"/>
        <v>42535.579166666663</v>
      </c>
      <c r="T4082" s="12">
        <f t="shared" si="448"/>
        <v>42511.489768518521</v>
      </c>
      <c r="U4082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2"/>
        <v>15.737410071942445</v>
      </c>
      <c r="P4083" s="8">
        <f t="shared" si="443"/>
        <v>29.166666666666668</v>
      </c>
      <c r="Q4083" t="str">
        <f t="shared" si="444"/>
        <v>theater</v>
      </c>
      <c r="R4083" t="str">
        <f t="shared" si="445"/>
        <v>plays</v>
      </c>
      <c r="S4083" s="14">
        <f t="shared" si="446"/>
        <v>42071.331307870372</v>
      </c>
      <c r="T4083" s="12">
        <f t="shared" si="448"/>
        <v>42041.372974537029</v>
      </c>
      <c r="U4083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2"/>
        <v>2</v>
      </c>
      <c r="P4084" s="8">
        <f t="shared" si="443"/>
        <v>1.5</v>
      </c>
      <c r="Q4084" t="str">
        <f t="shared" si="444"/>
        <v>theater</v>
      </c>
      <c r="R4084" t="str">
        <f t="shared" si="445"/>
        <v>plays</v>
      </c>
      <c r="S4084" s="14">
        <f t="shared" si="446"/>
        <v>42322.749999999993</v>
      </c>
      <c r="T4084" s="12">
        <f t="shared" si="448"/>
        <v>42306.980937499997</v>
      </c>
      <c r="U4084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2"/>
        <v>21.685714285714287</v>
      </c>
      <c r="P4085" s="8">
        <f t="shared" si="443"/>
        <v>126.5</v>
      </c>
      <c r="Q4085" t="str">
        <f t="shared" si="444"/>
        <v>theater</v>
      </c>
      <c r="R4085" t="str">
        <f t="shared" si="445"/>
        <v>plays</v>
      </c>
      <c r="S4085" s="14">
        <f t="shared" si="446"/>
        <v>42383.553425925922</v>
      </c>
      <c r="T4085" s="12">
        <f t="shared" si="448"/>
        <v>42353.553425925922</v>
      </c>
      <c r="U4085">
        <f t="shared" si="447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2"/>
        <v>0.33333333333333331</v>
      </c>
      <c r="P4086" s="8">
        <f t="shared" si="443"/>
        <v>10</v>
      </c>
      <c r="Q4086" t="str">
        <f t="shared" si="444"/>
        <v>theater</v>
      </c>
      <c r="R4086" t="str">
        <f t="shared" si="445"/>
        <v>plays</v>
      </c>
      <c r="S4086" s="14">
        <f t="shared" si="446"/>
        <v>42652.228078703702</v>
      </c>
      <c r="T4086" s="12">
        <f t="shared" si="448"/>
        <v>42622.228078703702</v>
      </c>
      <c r="U4086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2"/>
        <v>0.2857142857142857</v>
      </c>
      <c r="P4087" s="8">
        <f t="shared" si="443"/>
        <v>10</v>
      </c>
      <c r="Q4087" t="str">
        <f t="shared" si="444"/>
        <v>theater</v>
      </c>
      <c r="R4087" t="str">
        <f t="shared" si="445"/>
        <v>plays</v>
      </c>
      <c r="S4087" s="14">
        <f t="shared" si="446"/>
        <v>42086.957638888889</v>
      </c>
      <c r="T4087" s="12">
        <f t="shared" si="448"/>
        <v>42058.395543981482</v>
      </c>
      <c r="U4087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2"/>
        <v>4.7</v>
      </c>
      <c r="P4088" s="8">
        <f t="shared" si="443"/>
        <v>9.4</v>
      </c>
      <c r="Q4088" t="str">
        <f t="shared" si="444"/>
        <v>theater</v>
      </c>
      <c r="R4088" t="str">
        <f t="shared" si="445"/>
        <v>plays</v>
      </c>
      <c r="S4088" s="14">
        <f t="shared" si="446"/>
        <v>42328.958333333336</v>
      </c>
      <c r="T4088" s="12">
        <f t="shared" si="448"/>
        <v>42304.732627314814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2"/>
        <v>0</v>
      </c>
      <c r="P4089" s="8" t="e">
        <f t="shared" si="443"/>
        <v>#DIV/0!</v>
      </c>
      <c r="Q4089" t="str">
        <f t="shared" si="444"/>
        <v>theater</v>
      </c>
      <c r="R4089" t="str">
        <f t="shared" si="445"/>
        <v>plays</v>
      </c>
      <c r="S4089" s="14">
        <f t="shared" si="446"/>
        <v>42568.53456018518</v>
      </c>
      <c r="T4089" s="12">
        <f t="shared" si="448"/>
        <v>42538.53456018518</v>
      </c>
      <c r="U4089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2"/>
        <v>10.8</v>
      </c>
      <c r="P4090" s="8">
        <f t="shared" si="443"/>
        <v>72</v>
      </c>
      <c r="Q4090" t="str">
        <f t="shared" si="444"/>
        <v>theater</v>
      </c>
      <c r="R4090" t="str">
        <f t="shared" si="445"/>
        <v>plays</v>
      </c>
      <c r="S4090" s="14">
        <f t="shared" si="446"/>
        <v>42020.226388888885</v>
      </c>
      <c r="T4090" s="12">
        <f t="shared" si="448"/>
        <v>41990.40421296296</v>
      </c>
      <c r="U4090">
        <f t="shared" si="447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2"/>
        <v>4.8</v>
      </c>
      <c r="P4091" s="8">
        <f t="shared" si="443"/>
        <v>30</v>
      </c>
      <c r="Q4091" t="str">
        <f t="shared" si="444"/>
        <v>theater</v>
      </c>
      <c r="R4091" t="str">
        <f t="shared" si="445"/>
        <v>plays</v>
      </c>
      <c r="S4091" s="14">
        <f t="shared" si="446"/>
        <v>42155.524305555555</v>
      </c>
      <c r="T4091" s="12">
        <f t="shared" si="448"/>
        <v>42122.524166666662</v>
      </c>
      <c r="U4091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2"/>
        <v>3.2</v>
      </c>
      <c r="P4092" s="8">
        <f t="shared" si="443"/>
        <v>10.666666666666666</v>
      </c>
      <c r="Q4092" t="str">
        <f t="shared" si="444"/>
        <v>theater</v>
      </c>
      <c r="R4092" t="str">
        <f t="shared" si="445"/>
        <v>plays</v>
      </c>
      <c r="S4092" s="14">
        <f t="shared" si="446"/>
        <v>42223.416666666664</v>
      </c>
      <c r="T4092" s="12">
        <f t="shared" si="448"/>
        <v>42209.464548611104</v>
      </c>
      <c r="U4092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2"/>
        <v>12.75</v>
      </c>
      <c r="P4093" s="8">
        <f t="shared" si="443"/>
        <v>25.5</v>
      </c>
      <c r="Q4093" t="str">
        <f t="shared" si="444"/>
        <v>theater</v>
      </c>
      <c r="R4093" t="str">
        <f t="shared" si="445"/>
        <v>plays</v>
      </c>
      <c r="S4093" s="14">
        <f t="shared" si="446"/>
        <v>42020.298043981478</v>
      </c>
      <c r="T4093" s="12">
        <f t="shared" si="448"/>
        <v>41990.298043981478</v>
      </c>
      <c r="U4093">
        <f t="shared" si="447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2"/>
        <v>1.8181818181818181E-2</v>
      </c>
      <c r="P4094" s="8">
        <f t="shared" si="443"/>
        <v>20</v>
      </c>
      <c r="Q4094" t="str">
        <f t="shared" si="444"/>
        <v>theater</v>
      </c>
      <c r="R4094" t="str">
        <f t="shared" si="445"/>
        <v>plays</v>
      </c>
      <c r="S4094" s="14">
        <f t="shared" si="446"/>
        <v>42098.944988425923</v>
      </c>
      <c r="T4094" s="12">
        <f t="shared" si="448"/>
        <v>42038.986655092587</v>
      </c>
      <c r="U4094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2"/>
        <v>2.4</v>
      </c>
      <c r="P4095" s="8">
        <f t="shared" si="443"/>
        <v>15</v>
      </c>
      <c r="Q4095" t="str">
        <f t="shared" si="444"/>
        <v>theater</v>
      </c>
      <c r="R4095" t="str">
        <f t="shared" si="445"/>
        <v>plays</v>
      </c>
      <c r="S4095" s="14">
        <f t="shared" si="446"/>
        <v>42238.607557870368</v>
      </c>
      <c r="T4095" s="12">
        <f t="shared" si="448"/>
        <v>42178.607557870368</v>
      </c>
      <c r="U4095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2"/>
        <v>36.5</v>
      </c>
      <c r="P4096" s="8">
        <f t="shared" si="443"/>
        <v>91.25</v>
      </c>
      <c r="Q4096" t="str">
        <f t="shared" si="444"/>
        <v>theater</v>
      </c>
      <c r="R4096" t="str">
        <f t="shared" si="445"/>
        <v>plays</v>
      </c>
      <c r="S4096" s="14">
        <f t="shared" si="446"/>
        <v>41933.999305555553</v>
      </c>
      <c r="T4096" s="12">
        <f t="shared" si="448"/>
        <v>41889.878472222219</v>
      </c>
      <c r="U4096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2"/>
        <v>2.6666666666666665</v>
      </c>
      <c r="P4097" s="8">
        <f t="shared" si="443"/>
        <v>800</v>
      </c>
      <c r="Q4097" t="str">
        <f t="shared" si="444"/>
        <v>theater</v>
      </c>
      <c r="R4097" t="str">
        <f t="shared" si="445"/>
        <v>plays</v>
      </c>
      <c r="S4097" s="14">
        <f t="shared" si="446"/>
        <v>42722.823495370372</v>
      </c>
      <c r="T4097" s="12">
        <f t="shared" si="448"/>
        <v>42692.823495370372</v>
      </c>
      <c r="U4097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42"/>
        <v>11.428571428571429</v>
      </c>
      <c r="P4098" s="8">
        <f t="shared" si="443"/>
        <v>80</v>
      </c>
      <c r="Q4098" t="str">
        <f t="shared" si="444"/>
        <v>theater</v>
      </c>
      <c r="R4098" t="str">
        <f t="shared" si="445"/>
        <v>plays</v>
      </c>
      <c r="S4098" s="14">
        <f t="shared" si="446"/>
        <v>42794.160416666666</v>
      </c>
      <c r="T4098" s="12">
        <f t="shared" si="448"/>
        <v>42750.321979166663</v>
      </c>
      <c r="U4098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49">E4099*100/D4099</f>
        <v>0</v>
      </c>
      <c r="P4099" s="8" t="e">
        <f t="shared" ref="P4099:P4115" si="450">E4099/L4099</f>
        <v>#DIV/0!</v>
      </c>
      <c r="Q4099" t="str">
        <f t="shared" ref="Q4099:Q4115" si="451">MID(N4099,1,FIND("/",N4099) - 1)</f>
        <v>theater</v>
      </c>
      <c r="R4099" t="str">
        <f t="shared" ref="R4099:R4115" si="452">MID(N4099,FIND("/",N4099)+1,LEN(N4099) -FIND("/",N4099))</f>
        <v>plays</v>
      </c>
      <c r="S4099" s="14">
        <f t="shared" ref="S4099:S4115" si="453">(I4099/86400)+25569+(-5/24)</f>
        <v>42400.788194444445</v>
      </c>
      <c r="T4099" s="12">
        <f t="shared" si="448"/>
        <v>42344.616168981483</v>
      </c>
      <c r="U4099">
        <f t="shared" ref="U4099:U4115" si="454">YEAR(S4099)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9"/>
        <v>0</v>
      </c>
      <c r="P4100" s="8" t="e">
        <f t="shared" si="450"/>
        <v>#DIV/0!</v>
      </c>
      <c r="Q4100" t="str">
        <f t="shared" si="451"/>
        <v>theater</v>
      </c>
      <c r="R4100" t="str">
        <f t="shared" si="452"/>
        <v>plays</v>
      </c>
      <c r="S4100" s="14">
        <f t="shared" si="453"/>
        <v>42525.51385416666</v>
      </c>
      <c r="T4100" s="12">
        <f t="shared" ref="T4100:T4115" si="455">(J4100/86400)+25569+(-5/24)</f>
        <v>42495.51385416666</v>
      </c>
      <c r="U4100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9"/>
        <v>1.1111111111111112</v>
      </c>
      <c r="P4101" s="8">
        <f t="shared" si="450"/>
        <v>50</v>
      </c>
      <c r="Q4101" t="str">
        <f t="shared" si="451"/>
        <v>theater</v>
      </c>
      <c r="R4101" t="str">
        <f t="shared" si="452"/>
        <v>plays</v>
      </c>
      <c r="S4101" s="14">
        <f t="shared" si="453"/>
        <v>42615.642048611109</v>
      </c>
      <c r="T4101" s="12">
        <f t="shared" si="455"/>
        <v>42570.642048611109</v>
      </c>
      <c r="U4101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9"/>
        <v>0</v>
      </c>
      <c r="P4102" s="8" t="e">
        <f t="shared" si="450"/>
        <v>#DIV/0!</v>
      </c>
      <c r="Q4102" t="str">
        <f t="shared" si="451"/>
        <v>theater</v>
      </c>
      <c r="R4102" t="str">
        <f t="shared" si="452"/>
        <v>plays</v>
      </c>
      <c r="S4102" s="14">
        <f t="shared" si="453"/>
        <v>41936.916550925926</v>
      </c>
      <c r="T4102" s="12">
        <f t="shared" si="455"/>
        <v>41926.916550925926</v>
      </c>
      <c r="U4102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9"/>
        <v>0</v>
      </c>
      <c r="P4103" s="8" t="e">
        <f t="shared" si="450"/>
        <v>#DIV/0!</v>
      </c>
      <c r="Q4103" t="str">
        <f t="shared" si="451"/>
        <v>theater</v>
      </c>
      <c r="R4103" t="str">
        <f t="shared" si="452"/>
        <v>plays</v>
      </c>
      <c r="S4103" s="14">
        <f t="shared" si="453"/>
        <v>42760.695393518516</v>
      </c>
      <c r="T4103" s="12">
        <f t="shared" si="455"/>
        <v>42730.695393518516</v>
      </c>
      <c r="U4103">
        <f t="shared" si="45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9"/>
        <v>27.4</v>
      </c>
      <c r="P4104" s="8">
        <f t="shared" si="450"/>
        <v>22.833333333333332</v>
      </c>
      <c r="Q4104" t="str">
        <f t="shared" si="451"/>
        <v>theater</v>
      </c>
      <c r="R4104" t="str">
        <f t="shared" si="452"/>
        <v>plays</v>
      </c>
      <c r="S4104" s="14">
        <f t="shared" si="453"/>
        <v>42505.639733796292</v>
      </c>
      <c r="T4104" s="12">
        <f t="shared" si="455"/>
        <v>42475.639733796292</v>
      </c>
      <c r="U4104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9"/>
        <v>10</v>
      </c>
      <c r="P4105" s="8">
        <f t="shared" si="450"/>
        <v>16.666666666666668</v>
      </c>
      <c r="Q4105" t="str">
        <f t="shared" si="451"/>
        <v>theater</v>
      </c>
      <c r="R4105" t="str">
        <f t="shared" si="452"/>
        <v>plays</v>
      </c>
      <c r="S4105" s="14">
        <f t="shared" si="453"/>
        <v>42242.563888888886</v>
      </c>
      <c r="T4105" s="12">
        <f t="shared" si="455"/>
        <v>42188.624606481484</v>
      </c>
      <c r="U4105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9"/>
        <v>21.366666666666667</v>
      </c>
      <c r="P4106" s="8">
        <f t="shared" si="450"/>
        <v>45.785714285714285</v>
      </c>
      <c r="Q4106" t="str">
        <f t="shared" si="451"/>
        <v>theater</v>
      </c>
      <c r="R4106" t="str">
        <f t="shared" si="452"/>
        <v>plays</v>
      </c>
      <c r="S4106" s="14">
        <f t="shared" si="453"/>
        <v>42670.069837962961</v>
      </c>
      <c r="T4106" s="12">
        <f t="shared" si="455"/>
        <v>42640.069837962961</v>
      </c>
      <c r="U4106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9"/>
        <v>6.9696969696969697</v>
      </c>
      <c r="P4107" s="8">
        <f t="shared" si="450"/>
        <v>383.33333333333331</v>
      </c>
      <c r="Q4107" t="str">
        <f t="shared" si="451"/>
        <v>theater</v>
      </c>
      <c r="R4107" t="str">
        <f t="shared" si="452"/>
        <v>plays</v>
      </c>
      <c r="S4107" s="14">
        <f t="shared" si="453"/>
        <v>42729.802187499998</v>
      </c>
      <c r="T4107" s="12">
        <f t="shared" si="455"/>
        <v>42696.802187499998</v>
      </c>
      <c r="U4107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9"/>
        <v>70.599999999999994</v>
      </c>
      <c r="P4108" s="8">
        <f t="shared" si="450"/>
        <v>106.96969696969697</v>
      </c>
      <c r="Q4108" t="str">
        <f t="shared" si="451"/>
        <v>theater</v>
      </c>
      <c r="R4108" t="str">
        <f t="shared" si="452"/>
        <v>plays</v>
      </c>
      <c r="S4108" s="14">
        <f t="shared" si="453"/>
        <v>42095.833333333336</v>
      </c>
      <c r="T4108" s="12">
        <f t="shared" si="455"/>
        <v>42052.841041666667</v>
      </c>
      <c r="U4108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9"/>
        <v>2.0499999999999998</v>
      </c>
      <c r="P4109" s="8">
        <f t="shared" si="450"/>
        <v>10.25</v>
      </c>
      <c r="Q4109" t="str">
        <f t="shared" si="451"/>
        <v>theater</v>
      </c>
      <c r="R4109" t="str">
        <f t="shared" si="452"/>
        <v>plays</v>
      </c>
      <c r="S4109" s="14">
        <f t="shared" si="453"/>
        <v>41906.708344907405</v>
      </c>
      <c r="T4109" s="12">
        <f t="shared" si="455"/>
        <v>41883.708344907405</v>
      </c>
      <c r="U4109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9"/>
        <v>1.9666666666666666</v>
      </c>
      <c r="P4110" s="8">
        <f t="shared" si="450"/>
        <v>59</v>
      </c>
      <c r="Q4110" t="str">
        <f t="shared" si="451"/>
        <v>theater</v>
      </c>
      <c r="R4110" t="str">
        <f t="shared" si="452"/>
        <v>plays</v>
      </c>
      <c r="S4110" s="14">
        <f t="shared" si="453"/>
        <v>42796.999999999993</v>
      </c>
      <c r="T4110" s="12">
        <f t="shared" si="455"/>
        <v>42766.823344907403</v>
      </c>
      <c r="U4110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9"/>
        <v>0</v>
      </c>
      <c r="P4111" s="8" t="e">
        <f t="shared" si="450"/>
        <v>#DIV/0!</v>
      </c>
      <c r="Q4111" t="str">
        <f t="shared" si="451"/>
        <v>theater</v>
      </c>
      <c r="R4111" t="str">
        <f t="shared" si="452"/>
        <v>plays</v>
      </c>
      <c r="S4111" s="14">
        <f t="shared" si="453"/>
        <v>42337.372731481482</v>
      </c>
      <c r="T4111" s="12">
        <f t="shared" si="455"/>
        <v>42307.331064814811</v>
      </c>
      <c r="U4111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9"/>
        <v>28.666666666666668</v>
      </c>
      <c r="P4112" s="8">
        <f t="shared" si="450"/>
        <v>14.333333333333334</v>
      </c>
      <c r="Q4112" t="str">
        <f t="shared" si="451"/>
        <v>theater</v>
      </c>
      <c r="R4112" t="str">
        <f t="shared" si="452"/>
        <v>plays</v>
      </c>
      <c r="S4112" s="14">
        <f t="shared" si="453"/>
        <v>42572.418414351851</v>
      </c>
      <c r="T4112" s="12">
        <f t="shared" si="455"/>
        <v>42512.418414351851</v>
      </c>
      <c r="U4112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9"/>
        <v>3.1333333333333333</v>
      </c>
      <c r="P4113" s="8">
        <f t="shared" si="450"/>
        <v>15.666666666666666</v>
      </c>
      <c r="Q4113" t="str">
        <f t="shared" si="451"/>
        <v>theater</v>
      </c>
      <c r="R4113" t="str">
        <f t="shared" si="452"/>
        <v>plays</v>
      </c>
      <c r="S4113" s="14">
        <f t="shared" si="453"/>
        <v>42058.927546296291</v>
      </c>
      <c r="T4113" s="12">
        <f t="shared" si="455"/>
        <v>42028.927546296291</v>
      </c>
      <c r="U4113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9"/>
        <v>0.04</v>
      </c>
      <c r="P4114" s="8">
        <f t="shared" si="450"/>
        <v>1</v>
      </c>
      <c r="Q4114" t="str">
        <f t="shared" si="451"/>
        <v>theater</v>
      </c>
      <c r="R4114" t="str">
        <f t="shared" si="452"/>
        <v>plays</v>
      </c>
      <c r="S4114" s="14">
        <f t="shared" si="453"/>
        <v>42427.791666666664</v>
      </c>
      <c r="T4114" s="12">
        <f t="shared" si="455"/>
        <v>42400.738263888888</v>
      </c>
      <c r="U4114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9"/>
        <v>0.2</v>
      </c>
      <c r="P4115" s="8">
        <f t="shared" si="450"/>
        <v>1</v>
      </c>
      <c r="Q4115" t="str">
        <f t="shared" si="451"/>
        <v>theater</v>
      </c>
      <c r="R4115" t="str">
        <f t="shared" si="452"/>
        <v>plays</v>
      </c>
      <c r="S4115" s="14">
        <f t="shared" si="453"/>
        <v>42377.06527777778</v>
      </c>
      <c r="T4115" s="12">
        <f t="shared" si="455"/>
        <v>42358.364849537036</v>
      </c>
      <c r="U4115">
        <f t="shared" si="454"/>
        <v>2016</v>
      </c>
    </row>
    <row r="4116" spans="1:21" x14ac:dyDescent="0.25">
      <c r="P4116" s="8"/>
    </row>
    <row r="4117" spans="1:21" x14ac:dyDescent="0.25">
      <c r="P4117" s="8"/>
    </row>
    <row r="4118" spans="1:21" x14ac:dyDescent="0.25">
      <c r="P4118" s="8"/>
    </row>
    <row r="4119" spans="1:21" x14ac:dyDescent="0.25">
      <c r="P4119" s="8"/>
    </row>
    <row r="4120" spans="1:21" x14ac:dyDescent="0.25">
      <c r="P4120" s="8"/>
    </row>
    <row r="4121" spans="1:21" x14ac:dyDescent="0.25">
      <c r="P4121" s="8"/>
    </row>
    <row r="4122" spans="1:21" x14ac:dyDescent="0.25">
      <c r="P4122" s="8"/>
    </row>
    <row r="4123" spans="1:21" x14ac:dyDescent="0.25">
      <c r="P4123" s="8"/>
    </row>
    <row r="4124" spans="1:21" x14ac:dyDescent="0.25">
      <c r="P4124" s="8"/>
    </row>
    <row r="4125" spans="1:21" x14ac:dyDescent="0.25">
      <c r="P4125" s="8"/>
    </row>
    <row r="4126" spans="1:21" x14ac:dyDescent="0.25">
      <c r="P4126" s="8"/>
    </row>
    <row r="4127" spans="1:21" x14ac:dyDescent="0.25">
      <c r="P4127" s="8"/>
    </row>
    <row r="4128" spans="1:21" x14ac:dyDescent="0.25">
      <c r="P4128" s="8"/>
    </row>
    <row r="4129" spans="16:16" x14ac:dyDescent="0.25">
      <c r="P4129" s="8"/>
    </row>
    <row r="4130" spans="16:16" x14ac:dyDescent="0.25">
      <c r="P4130" s="8"/>
    </row>
    <row r="4131" spans="16:16" x14ac:dyDescent="0.25">
      <c r="P4131" s="8"/>
    </row>
    <row r="4132" spans="16:16" x14ac:dyDescent="0.25">
      <c r="P4132" s="8"/>
    </row>
    <row r="4133" spans="16:16" x14ac:dyDescent="0.25">
      <c r="P4133" s="8"/>
    </row>
    <row r="4134" spans="16:16" x14ac:dyDescent="0.25">
      <c r="P4134" s="8"/>
    </row>
    <row r="4135" spans="16:16" x14ac:dyDescent="0.25">
      <c r="P4135" s="8"/>
    </row>
    <row r="4136" spans="16:16" x14ac:dyDescent="0.25">
      <c r="P4136" s="8"/>
    </row>
    <row r="4137" spans="16:16" x14ac:dyDescent="0.25">
      <c r="P4137" s="8"/>
    </row>
    <row r="4138" spans="16:16" x14ac:dyDescent="0.25">
      <c r="P4138" s="8"/>
    </row>
    <row r="4139" spans="16:16" x14ac:dyDescent="0.25">
      <c r="P4139" s="8"/>
    </row>
    <row r="4140" spans="16:16" x14ac:dyDescent="0.25">
      <c r="P4140" s="8"/>
    </row>
    <row r="4141" spans="16:16" x14ac:dyDescent="0.25">
      <c r="P4141" s="8"/>
    </row>
    <row r="4142" spans="16:16" x14ac:dyDescent="0.25">
      <c r="P4142" s="8"/>
    </row>
    <row r="4143" spans="16:16" x14ac:dyDescent="0.25">
      <c r="P4143" s="8"/>
    </row>
    <row r="4144" spans="16:16" x14ac:dyDescent="0.25">
      <c r="P4144" s="8"/>
    </row>
    <row r="4145" spans="16:16" x14ac:dyDescent="0.25">
      <c r="P4145" s="8"/>
    </row>
    <row r="4146" spans="16:16" x14ac:dyDescent="0.25">
      <c r="P4146" s="8"/>
    </row>
    <row r="4147" spans="16:16" x14ac:dyDescent="0.25">
      <c r="P4147" s="8"/>
    </row>
    <row r="4148" spans="16:16" x14ac:dyDescent="0.25">
      <c r="P4148" s="8"/>
    </row>
    <row r="4149" spans="16:16" x14ac:dyDescent="0.25">
      <c r="P4149" s="8"/>
    </row>
    <row r="4150" spans="16:16" x14ac:dyDescent="0.25">
      <c r="P4150" s="8"/>
    </row>
    <row r="4151" spans="16:16" x14ac:dyDescent="0.25">
      <c r="P4151" s="8"/>
    </row>
    <row r="4152" spans="16:16" x14ac:dyDescent="0.25">
      <c r="P4152" s="8"/>
    </row>
    <row r="4153" spans="16:16" x14ac:dyDescent="0.25">
      <c r="P4153" s="8"/>
    </row>
    <row r="4154" spans="16:16" x14ac:dyDescent="0.25">
      <c r="P4154" s="8"/>
    </row>
    <row r="4155" spans="16:16" x14ac:dyDescent="0.25">
      <c r="P4155" s="8"/>
    </row>
    <row r="4156" spans="16:16" x14ac:dyDescent="0.25">
      <c r="P4156" s="8"/>
    </row>
    <row r="4157" spans="16:16" x14ac:dyDescent="0.25">
      <c r="P4157" s="8"/>
    </row>
    <row r="4158" spans="16:16" x14ac:dyDescent="0.25">
      <c r="P4158" s="8"/>
    </row>
    <row r="4159" spans="16:16" x14ac:dyDescent="0.25">
      <c r="P4159" s="8"/>
    </row>
    <row r="4160" spans="16:16" x14ac:dyDescent="0.25">
      <c r="P4160" s="8"/>
    </row>
    <row r="4161" spans="16:16" x14ac:dyDescent="0.25">
      <c r="P4161" s="8"/>
    </row>
    <row r="4162" spans="16:16" x14ac:dyDescent="0.25">
      <c r="P4162" s="8"/>
    </row>
    <row r="4163" spans="16:16" x14ac:dyDescent="0.25">
      <c r="P4163" s="8"/>
    </row>
    <row r="4164" spans="16:16" x14ac:dyDescent="0.25">
      <c r="P4164" s="8"/>
    </row>
    <row r="4165" spans="16:16" x14ac:dyDescent="0.25">
      <c r="P4165" s="8"/>
    </row>
    <row r="4166" spans="16:16" x14ac:dyDescent="0.25">
      <c r="P4166" s="8"/>
    </row>
    <row r="4167" spans="16:16" x14ac:dyDescent="0.25">
      <c r="P4167" s="8"/>
    </row>
    <row r="4168" spans="16:16" x14ac:dyDescent="0.25">
      <c r="P4168" s="8"/>
    </row>
    <row r="4169" spans="16:16" x14ac:dyDescent="0.25">
      <c r="P4169" s="8"/>
    </row>
    <row r="4170" spans="16:16" x14ac:dyDescent="0.25">
      <c r="P4170" s="8"/>
    </row>
    <row r="4171" spans="16:16" x14ac:dyDescent="0.25">
      <c r="P4171" s="8"/>
    </row>
    <row r="4172" spans="16:16" x14ac:dyDescent="0.25">
      <c r="P4172" s="8"/>
    </row>
    <row r="4173" spans="16:16" x14ac:dyDescent="0.25">
      <c r="P4173" s="8"/>
    </row>
    <row r="4174" spans="16:16" x14ac:dyDescent="0.25">
      <c r="P4174" s="8"/>
    </row>
    <row r="4175" spans="16:16" x14ac:dyDescent="0.25">
      <c r="P4175" s="8"/>
    </row>
    <row r="4176" spans="16:16" x14ac:dyDescent="0.25">
      <c r="P4176" s="8"/>
    </row>
    <row r="4177" spans="16:16" x14ac:dyDescent="0.25">
      <c r="P4177" s="8"/>
    </row>
    <row r="4178" spans="16:16" x14ac:dyDescent="0.25">
      <c r="P4178" s="8"/>
    </row>
    <row r="4179" spans="16:16" x14ac:dyDescent="0.25">
      <c r="P4179" s="8"/>
    </row>
    <row r="4180" spans="16:16" x14ac:dyDescent="0.25">
      <c r="P4180" s="8"/>
    </row>
    <row r="4181" spans="16:16" x14ac:dyDescent="0.25">
      <c r="P4181" s="8"/>
    </row>
    <row r="4182" spans="16:16" x14ac:dyDescent="0.25">
      <c r="P4182" s="8"/>
    </row>
    <row r="4183" spans="16:16" x14ac:dyDescent="0.25">
      <c r="P4183" s="8"/>
    </row>
    <row r="4184" spans="16:16" x14ac:dyDescent="0.25">
      <c r="P4184" s="8"/>
    </row>
    <row r="4185" spans="16:16" x14ac:dyDescent="0.25">
      <c r="P4185" s="8"/>
    </row>
    <row r="4186" spans="16:16" x14ac:dyDescent="0.25">
      <c r="P4186" s="8"/>
    </row>
    <row r="4187" spans="16:16" x14ac:dyDescent="0.25">
      <c r="P4187" s="8"/>
    </row>
    <row r="4188" spans="16:16" x14ac:dyDescent="0.25">
      <c r="P4188" s="8"/>
    </row>
    <row r="4189" spans="16:16" x14ac:dyDescent="0.25">
      <c r="P4189" s="8"/>
    </row>
    <row r="4190" spans="16:16" x14ac:dyDescent="0.25">
      <c r="P4190" s="8"/>
    </row>
    <row r="4191" spans="16:16" x14ac:dyDescent="0.25">
      <c r="P4191" s="8"/>
    </row>
    <row r="4192" spans="16:16" x14ac:dyDescent="0.25">
      <c r="P4192" s="8"/>
    </row>
    <row r="4193" spans="16:16" x14ac:dyDescent="0.25">
      <c r="P4193" s="8"/>
    </row>
    <row r="4194" spans="16:16" x14ac:dyDescent="0.25">
      <c r="P4194" s="8"/>
    </row>
    <row r="4195" spans="16:16" x14ac:dyDescent="0.25">
      <c r="P4195" s="8"/>
    </row>
    <row r="4196" spans="16:16" x14ac:dyDescent="0.25">
      <c r="P4196" s="8"/>
    </row>
    <row r="4197" spans="16:16" x14ac:dyDescent="0.25">
      <c r="P4197" s="8"/>
    </row>
    <row r="4198" spans="16:16" x14ac:dyDescent="0.25">
      <c r="P4198" s="8"/>
    </row>
    <row r="4199" spans="16:16" x14ac:dyDescent="0.25">
      <c r="P4199" s="8"/>
    </row>
    <row r="4200" spans="16:16" x14ac:dyDescent="0.25">
      <c r="P4200" s="8"/>
    </row>
    <row r="4201" spans="16:16" x14ac:dyDescent="0.25">
      <c r="P4201" s="8"/>
    </row>
    <row r="4202" spans="16:16" x14ac:dyDescent="0.25">
      <c r="P4202" s="8"/>
    </row>
    <row r="4203" spans="16:16" x14ac:dyDescent="0.25">
      <c r="P4203" s="8"/>
    </row>
    <row r="4204" spans="16:16" x14ac:dyDescent="0.25">
      <c r="P4204" s="8"/>
    </row>
    <row r="4205" spans="16:16" x14ac:dyDescent="0.25">
      <c r="P4205" s="8"/>
    </row>
    <row r="4206" spans="16:16" x14ac:dyDescent="0.25">
      <c r="P4206" s="8"/>
    </row>
    <row r="4207" spans="16:16" x14ac:dyDescent="0.25">
      <c r="P4207" s="8"/>
    </row>
    <row r="4208" spans="16:16" x14ac:dyDescent="0.25">
      <c r="P4208" s="8"/>
    </row>
    <row r="4209" spans="16:16" x14ac:dyDescent="0.25">
      <c r="P4209" s="8"/>
    </row>
    <row r="4210" spans="16:16" x14ac:dyDescent="0.25">
      <c r="P4210" s="8"/>
    </row>
    <row r="4211" spans="16:16" x14ac:dyDescent="0.25">
      <c r="P4211" s="8"/>
    </row>
    <row r="4212" spans="16:16" x14ac:dyDescent="0.25">
      <c r="P4212" s="8"/>
    </row>
    <row r="4213" spans="16:16" x14ac:dyDescent="0.25">
      <c r="P4213" s="8"/>
    </row>
    <row r="4214" spans="16:16" x14ac:dyDescent="0.25">
      <c r="P4214" s="8"/>
    </row>
    <row r="4215" spans="16:16" x14ac:dyDescent="0.25">
      <c r="P4215" s="8"/>
    </row>
    <row r="4216" spans="16:16" x14ac:dyDescent="0.25">
      <c r="P4216" s="8"/>
    </row>
    <row r="4217" spans="16:16" x14ac:dyDescent="0.25">
      <c r="P4217" s="8"/>
    </row>
    <row r="4218" spans="16:16" x14ac:dyDescent="0.25">
      <c r="P4218" s="8"/>
    </row>
    <row r="4219" spans="16:16" x14ac:dyDescent="0.25">
      <c r="P4219" s="8"/>
    </row>
    <row r="4220" spans="16:16" x14ac:dyDescent="0.25">
      <c r="P4220" s="8"/>
    </row>
    <row r="4221" spans="16:16" x14ac:dyDescent="0.25">
      <c r="P4221" s="8"/>
    </row>
    <row r="4222" spans="16:16" x14ac:dyDescent="0.25">
      <c r="P4222" s="8"/>
    </row>
    <row r="4223" spans="16:16" x14ac:dyDescent="0.25">
      <c r="P4223" s="8"/>
    </row>
    <row r="4224" spans="16:16" x14ac:dyDescent="0.25">
      <c r="P4224" s="8"/>
    </row>
    <row r="4225" spans="16:16" x14ac:dyDescent="0.25">
      <c r="P4225" s="8"/>
    </row>
    <row r="4226" spans="16:16" x14ac:dyDescent="0.25">
      <c r="P4226" s="8"/>
    </row>
    <row r="4227" spans="16:16" x14ac:dyDescent="0.25">
      <c r="P4227" s="8"/>
    </row>
    <row r="4228" spans="16:16" x14ac:dyDescent="0.25">
      <c r="P4228" s="8"/>
    </row>
    <row r="4229" spans="16:16" x14ac:dyDescent="0.25">
      <c r="P4229" s="8"/>
    </row>
    <row r="4230" spans="16:16" x14ac:dyDescent="0.25">
      <c r="P4230" s="8"/>
    </row>
    <row r="4231" spans="16:16" x14ac:dyDescent="0.25">
      <c r="P4231" s="8"/>
    </row>
    <row r="4232" spans="16:16" x14ac:dyDescent="0.25">
      <c r="P4232" s="8"/>
    </row>
    <row r="4233" spans="16:16" x14ac:dyDescent="0.25">
      <c r="P4233" s="8"/>
    </row>
    <row r="4234" spans="16:16" x14ac:dyDescent="0.25">
      <c r="P4234" s="8"/>
    </row>
    <row r="4235" spans="16:16" x14ac:dyDescent="0.25">
      <c r="P4235" s="8"/>
    </row>
    <row r="4236" spans="16:16" x14ac:dyDescent="0.25">
      <c r="P4236" s="8"/>
    </row>
    <row r="4237" spans="16:16" x14ac:dyDescent="0.25">
      <c r="P4237" s="8"/>
    </row>
    <row r="4238" spans="16:16" x14ac:dyDescent="0.25">
      <c r="P4238" s="8"/>
    </row>
    <row r="4239" spans="16:16" x14ac:dyDescent="0.25">
      <c r="P4239" s="8"/>
    </row>
    <row r="4240" spans="16:16" x14ac:dyDescent="0.25">
      <c r="P4240" s="8"/>
    </row>
    <row r="4241" spans="16:16" x14ac:dyDescent="0.25">
      <c r="P4241" s="8"/>
    </row>
    <row r="4242" spans="16:16" x14ac:dyDescent="0.25">
      <c r="P4242" s="8"/>
    </row>
    <row r="4243" spans="16:16" x14ac:dyDescent="0.25">
      <c r="P4243" s="8"/>
    </row>
    <row r="4244" spans="16:16" x14ac:dyDescent="0.25">
      <c r="P4244" s="8"/>
    </row>
    <row r="4245" spans="16:16" x14ac:dyDescent="0.25">
      <c r="P4245" s="8"/>
    </row>
    <row r="4246" spans="16:16" x14ac:dyDescent="0.25">
      <c r="P4246" s="8"/>
    </row>
    <row r="4247" spans="16:16" x14ac:dyDescent="0.25">
      <c r="P4247" s="8"/>
    </row>
    <row r="4248" spans="16:16" x14ac:dyDescent="0.25">
      <c r="P4248" s="8"/>
    </row>
    <row r="4249" spans="16:16" x14ac:dyDescent="0.25">
      <c r="P4249" s="8"/>
    </row>
    <row r="4250" spans="16:16" x14ac:dyDescent="0.25">
      <c r="P4250" s="8"/>
    </row>
    <row r="4251" spans="16:16" x14ac:dyDescent="0.25">
      <c r="P4251" s="8"/>
    </row>
    <row r="4252" spans="16:16" x14ac:dyDescent="0.25">
      <c r="P4252" s="8"/>
    </row>
    <row r="4253" spans="16:16" x14ac:dyDescent="0.25">
      <c r="P4253" s="8"/>
    </row>
    <row r="4254" spans="16:16" x14ac:dyDescent="0.25">
      <c r="P4254" s="8"/>
    </row>
    <row r="4255" spans="16:16" x14ac:dyDescent="0.25">
      <c r="P4255" s="8"/>
    </row>
    <row r="4256" spans="16:16" x14ac:dyDescent="0.25">
      <c r="P4256" s="8"/>
    </row>
    <row r="4257" spans="16:16" x14ac:dyDescent="0.25">
      <c r="P4257" s="8"/>
    </row>
    <row r="4258" spans="16:16" x14ac:dyDescent="0.25">
      <c r="P4258" s="8"/>
    </row>
    <row r="4259" spans="16:16" x14ac:dyDescent="0.25">
      <c r="P4259" s="8"/>
    </row>
    <row r="4260" spans="16:16" x14ac:dyDescent="0.25">
      <c r="P4260" s="8"/>
    </row>
    <row r="4261" spans="16:16" x14ac:dyDescent="0.25">
      <c r="P4261" s="8"/>
    </row>
    <row r="4262" spans="16:16" x14ac:dyDescent="0.25">
      <c r="P4262" s="8"/>
    </row>
    <row r="4263" spans="16:16" x14ac:dyDescent="0.25">
      <c r="P4263" s="8"/>
    </row>
    <row r="4264" spans="16:16" x14ac:dyDescent="0.25">
      <c r="P4264" s="8"/>
    </row>
    <row r="4265" spans="16:16" x14ac:dyDescent="0.25">
      <c r="P4265" s="8"/>
    </row>
    <row r="4266" spans="16:16" x14ac:dyDescent="0.25">
      <c r="P4266" s="8"/>
    </row>
    <row r="4267" spans="16:16" x14ac:dyDescent="0.25">
      <c r="P4267" s="8"/>
    </row>
    <row r="4268" spans="16:16" x14ac:dyDescent="0.25">
      <c r="P4268" s="8"/>
    </row>
    <row r="4269" spans="16:16" x14ac:dyDescent="0.25">
      <c r="P4269" s="8"/>
    </row>
    <row r="4270" spans="16:16" x14ac:dyDescent="0.25">
      <c r="P4270" s="8"/>
    </row>
    <row r="4271" spans="16:16" x14ac:dyDescent="0.25">
      <c r="P4271" s="8"/>
    </row>
    <row r="4272" spans="16:16" x14ac:dyDescent="0.25">
      <c r="P4272" s="8"/>
    </row>
    <row r="4273" spans="16:16" x14ac:dyDescent="0.25">
      <c r="P4273" s="8"/>
    </row>
    <row r="4274" spans="16:16" x14ac:dyDescent="0.25">
      <c r="P4274" s="8"/>
    </row>
    <row r="4275" spans="16:16" x14ac:dyDescent="0.25">
      <c r="P4275" s="8"/>
    </row>
    <row r="4276" spans="16:16" x14ac:dyDescent="0.25">
      <c r="P4276" s="8"/>
    </row>
    <row r="4277" spans="16:16" x14ac:dyDescent="0.25">
      <c r="P4277" s="8"/>
    </row>
    <row r="4278" spans="16:16" x14ac:dyDescent="0.25">
      <c r="P4278" s="8"/>
    </row>
    <row r="4279" spans="16:16" x14ac:dyDescent="0.25">
      <c r="P4279" s="8"/>
    </row>
    <row r="4280" spans="16:16" x14ac:dyDescent="0.25">
      <c r="P4280" s="8"/>
    </row>
    <row r="4281" spans="16:16" x14ac:dyDescent="0.25">
      <c r="P4281" s="8"/>
    </row>
    <row r="4282" spans="16:16" x14ac:dyDescent="0.25">
      <c r="P4282" s="8"/>
    </row>
    <row r="4283" spans="16:16" x14ac:dyDescent="0.25">
      <c r="P4283" s="8"/>
    </row>
    <row r="4284" spans="16:16" x14ac:dyDescent="0.25">
      <c r="P4284" s="8"/>
    </row>
    <row r="4285" spans="16:16" x14ac:dyDescent="0.25">
      <c r="P4285" s="8"/>
    </row>
    <row r="4286" spans="16:16" x14ac:dyDescent="0.25">
      <c r="P4286" s="8"/>
    </row>
    <row r="4287" spans="16:16" x14ac:dyDescent="0.25">
      <c r="P4287" s="8"/>
    </row>
    <row r="4288" spans="16:16" x14ac:dyDescent="0.25">
      <c r="P4288" s="8"/>
    </row>
    <row r="4289" spans="16:16" x14ac:dyDescent="0.25">
      <c r="P4289" s="8"/>
    </row>
    <row r="4290" spans="16:16" x14ac:dyDescent="0.25">
      <c r="P4290" s="8"/>
    </row>
    <row r="4291" spans="16:16" x14ac:dyDescent="0.25">
      <c r="P4291" s="8"/>
    </row>
    <row r="4292" spans="16:16" x14ac:dyDescent="0.25">
      <c r="P4292" s="8"/>
    </row>
    <row r="4293" spans="16:16" x14ac:dyDescent="0.25">
      <c r="P4293" s="8"/>
    </row>
    <row r="4294" spans="16:16" x14ac:dyDescent="0.25">
      <c r="P4294" s="8"/>
    </row>
    <row r="4295" spans="16:16" x14ac:dyDescent="0.25">
      <c r="P4295" s="8"/>
    </row>
    <row r="4296" spans="16:16" x14ac:dyDescent="0.25">
      <c r="P4296" s="8"/>
    </row>
    <row r="4297" spans="16:16" x14ac:dyDescent="0.25">
      <c r="P4297" s="8"/>
    </row>
    <row r="4298" spans="16:16" x14ac:dyDescent="0.25">
      <c r="P4298" s="8"/>
    </row>
    <row r="4299" spans="16:16" x14ac:dyDescent="0.25">
      <c r="P4299" s="8"/>
    </row>
    <row r="4300" spans="16:16" x14ac:dyDescent="0.25">
      <c r="P4300" s="8"/>
    </row>
    <row r="4301" spans="16:16" x14ac:dyDescent="0.25">
      <c r="P4301" s="8"/>
    </row>
    <row r="4302" spans="16:16" x14ac:dyDescent="0.25">
      <c r="P4302" s="8"/>
    </row>
    <row r="4303" spans="16:16" x14ac:dyDescent="0.25">
      <c r="P4303" s="8"/>
    </row>
    <row r="4304" spans="16:16" x14ac:dyDescent="0.25">
      <c r="P4304" s="8"/>
    </row>
    <row r="4305" spans="16:16" x14ac:dyDescent="0.25">
      <c r="P4305" s="8"/>
    </row>
    <row r="4306" spans="16:16" x14ac:dyDescent="0.25">
      <c r="P4306" s="8"/>
    </row>
    <row r="4307" spans="16:16" x14ac:dyDescent="0.25">
      <c r="P4307" s="8"/>
    </row>
    <row r="4308" spans="16:16" x14ac:dyDescent="0.25">
      <c r="P4308" s="8"/>
    </row>
    <row r="4309" spans="16:16" x14ac:dyDescent="0.25">
      <c r="P4309" s="8"/>
    </row>
    <row r="4310" spans="16:16" x14ac:dyDescent="0.25">
      <c r="P4310" s="8"/>
    </row>
    <row r="4311" spans="16:16" x14ac:dyDescent="0.25">
      <c r="P4311" s="8"/>
    </row>
    <row r="4312" spans="16:16" x14ac:dyDescent="0.25">
      <c r="P4312" s="8"/>
    </row>
    <row r="4313" spans="16:16" x14ac:dyDescent="0.25">
      <c r="P4313" s="8"/>
    </row>
    <row r="4314" spans="16:16" x14ac:dyDescent="0.25">
      <c r="P4314" s="8"/>
    </row>
    <row r="4315" spans="16:16" x14ac:dyDescent="0.25">
      <c r="P4315" s="8"/>
    </row>
    <row r="4316" spans="16:16" x14ac:dyDescent="0.25">
      <c r="P4316" s="8"/>
    </row>
    <row r="4317" spans="16:16" x14ac:dyDescent="0.25">
      <c r="P4317" s="8"/>
    </row>
    <row r="4318" spans="16:16" x14ac:dyDescent="0.25">
      <c r="P4318" s="8"/>
    </row>
    <row r="4319" spans="16:16" x14ac:dyDescent="0.25">
      <c r="P4319" s="8"/>
    </row>
    <row r="4320" spans="16:16" x14ac:dyDescent="0.25">
      <c r="P4320" s="8"/>
    </row>
    <row r="4321" spans="16:16" x14ac:dyDescent="0.25">
      <c r="P4321" s="8"/>
    </row>
    <row r="4322" spans="16:16" x14ac:dyDescent="0.25">
      <c r="P4322" s="8"/>
    </row>
    <row r="4323" spans="16:16" x14ac:dyDescent="0.25">
      <c r="P4323" s="8"/>
    </row>
    <row r="4324" spans="16:16" x14ac:dyDescent="0.25">
      <c r="P4324" s="8"/>
    </row>
    <row r="4325" spans="16:16" x14ac:dyDescent="0.25">
      <c r="P4325" s="8"/>
    </row>
    <row r="4326" spans="16:16" x14ac:dyDescent="0.25">
      <c r="P4326" s="8"/>
    </row>
    <row r="4327" spans="16:16" x14ac:dyDescent="0.25">
      <c r="P4327" s="8"/>
    </row>
    <row r="4328" spans="16:16" x14ac:dyDescent="0.25">
      <c r="P4328" s="8"/>
    </row>
    <row r="4329" spans="16:16" x14ac:dyDescent="0.25">
      <c r="P4329" s="8"/>
    </row>
    <row r="4330" spans="16:16" x14ac:dyDescent="0.25">
      <c r="P4330" s="8"/>
    </row>
    <row r="4331" spans="16:16" x14ac:dyDescent="0.25">
      <c r="P4331" s="8"/>
    </row>
    <row r="4332" spans="16:16" x14ac:dyDescent="0.25">
      <c r="P4332" s="8"/>
    </row>
    <row r="4333" spans="16:16" x14ac:dyDescent="0.25">
      <c r="P4333" s="8"/>
    </row>
    <row r="4334" spans="16:16" x14ac:dyDescent="0.25">
      <c r="P4334" s="8"/>
    </row>
    <row r="4335" spans="16:16" x14ac:dyDescent="0.25">
      <c r="P4335" s="8"/>
    </row>
    <row r="4336" spans="16:16" x14ac:dyDescent="0.25">
      <c r="P4336" s="8"/>
    </row>
    <row r="4337" spans="16:16" x14ac:dyDescent="0.25">
      <c r="P4337" s="8"/>
    </row>
    <row r="4338" spans="16:16" x14ac:dyDescent="0.25">
      <c r="P4338" s="8"/>
    </row>
    <row r="4339" spans="16:16" x14ac:dyDescent="0.25">
      <c r="P4339" s="8"/>
    </row>
    <row r="4340" spans="16:16" x14ac:dyDescent="0.25">
      <c r="P4340" s="8"/>
    </row>
    <row r="4341" spans="16:16" x14ac:dyDescent="0.25">
      <c r="P4341" s="8"/>
    </row>
    <row r="4342" spans="16:16" x14ac:dyDescent="0.25">
      <c r="P4342" s="8"/>
    </row>
    <row r="4343" spans="16:16" x14ac:dyDescent="0.25">
      <c r="P4343" s="8"/>
    </row>
    <row r="4344" spans="16:16" x14ac:dyDescent="0.25">
      <c r="P4344" s="8"/>
    </row>
    <row r="4345" spans="16:16" x14ac:dyDescent="0.25">
      <c r="P4345" s="8"/>
    </row>
    <row r="4346" spans="16:16" x14ac:dyDescent="0.25">
      <c r="P4346" s="8"/>
    </row>
    <row r="4347" spans="16:16" x14ac:dyDescent="0.25">
      <c r="P4347" s="8"/>
    </row>
    <row r="4348" spans="16:16" x14ac:dyDescent="0.25">
      <c r="P4348" s="8"/>
    </row>
    <row r="4349" spans="16:16" x14ac:dyDescent="0.25">
      <c r="P4349" s="8"/>
    </row>
    <row r="4350" spans="16:16" x14ac:dyDescent="0.25">
      <c r="P4350" s="8"/>
    </row>
    <row r="4351" spans="16:16" x14ac:dyDescent="0.25">
      <c r="P4351" s="8"/>
    </row>
    <row r="4352" spans="16:16" x14ac:dyDescent="0.25">
      <c r="P4352" s="8"/>
    </row>
    <row r="4353" spans="16:16" x14ac:dyDescent="0.25">
      <c r="P4353" s="8"/>
    </row>
    <row r="4354" spans="16:16" x14ac:dyDescent="0.25">
      <c r="P4354" s="8"/>
    </row>
    <row r="4355" spans="16:16" x14ac:dyDescent="0.25">
      <c r="P4355" s="8"/>
    </row>
    <row r="4356" spans="16:16" x14ac:dyDescent="0.25">
      <c r="P4356" s="8"/>
    </row>
    <row r="4357" spans="16:16" x14ac:dyDescent="0.25">
      <c r="P4357" s="8"/>
    </row>
    <row r="4358" spans="16:16" x14ac:dyDescent="0.25">
      <c r="P4358" s="8"/>
    </row>
    <row r="4359" spans="16:16" x14ac:dyDescent="0.25">
      <c r="P4359" s="8"/>
    </row>
    <row r="4360" spans="16:16" x14ac:dyDescent="0.25">
      <c r="P4360" s="8"/>
    </row>
    <row r="4361" spans="16:16" x14ac:dyDescent="0.25">
      <c r="P4361" s="8"/>
    </row>
    <row r="4362" spans="16:16" x14ac:dyDescent="0.25">
      <c r="P4362" s="8"/>
    </row>
    <row r="4363" spans="16:16" x14ac:dyDescent="0.25">
      <c r="P4363" s="8"/>
    </row>
    <row r="4364" spans="16:16" x14ac:dyDescent="0.25">
      <c r="P4364" s="8"/>
    </row>
    <row r="4365" spans="16:16" x14ac:dyDescent="0.25">
      <c r="P4365" s="8"/>
    </row>
    <row r="4366" spans="16:16" x14ac:dyDescent="0.25">
      <c r="P4366" s="8"/>
    </row>
    <row r="4367" spans="16:16" x14ac:dyDescent="0.25">
      <c r="P4367" s="8"/>
    </row>
    <row r="4368" spans="16:16" x14ac:dyDescent="0.25">
      <c r="P4368" s="8"/>
    </row>
    <row r="4369" spans="16:16" x14ac:dyDescent="0.25">
      <c r="P4369" s="8"/>
    </row>
    <row r="4370" spans="16:16" x14ac:dyDescent="0.25">
      <c r="P4370" s="8"/>
    </row>
    <row r="4371" spans="16:16" x14ac:dyDescent="0.25">
      <c r="P4371" s="8"/>
    </row>
    <row r="4372" spans="16:16" x14ac:dyDescent="0.25">
      <c r="P4372" s="8"/>
    </row>
    <row r="4373" spans="16:16" x14ac:dyDescent="0.25">
      <c r="P4373" s="8"/>
    </row>
    <row r="4374" spans="16:16" x14ac:dyDescent="0.25">
      <c r="P4374" s="8"/>
    </row>
    <row r="4375" spans="16:16" x14ac:dyDescent="0.25">
      <c r="P4375" s="8"/>
    </row>
    <row r="4376" spans="16:16" x14ac:dyDescent="0.25">
      <c r="P4376" s="8"/>
    </row>
    <row r="4377" spans="16:16" x14ac:dyDescent="0.25">
      <c r="P4377" s="8"/>
    </row>
    <row r="4378" spans="16:16" x14ac:dyDescent="0.25">
      <c r="P4378" s="8"/>
    </row>
    <row r="4379" spans="16:16" x14ac:dyDescent="0.25">
      <c r="P4379" s="8"/>
    </row>
    <row r="4380" spans="16:16" x14ac:dyDescent="0.25">
      <c r="P4380" s="8"/>
    </row>
    <row r="4381" spans="16:16" x14ac:dyDescent="0.25">
      <c r="P4381" s="8"/>
    </row>
    <row r="4382" spans="16:16" x14ac:dyDescent="0.25">
      <c r="P4382" s="8"/>
    </row>
    <row r="4383" spans="16:16" x14ac:dyDescent="0.25">
      <c r="P4383" s="8"/>
    </row>
    <row r="4384" spans="16:16" x14ac:dyDescent="0.25">
      <c r="P4384" s="8"/>
    </row>
    <row r="4385" spans="16:16" x14ac:dyDescent="0.25">
      <c r="P4385" s="8"/>
    </row>
    <row r="4386" spans="16:16" x14ac:dyDescent="0.25">
      <c r="P4386" s="8"/>
    </row>
    <row r="4387" spans="16:16" x14ac:dyDescent="0.25">
      <c r="P4387" s="8"/>
    </row>
    <row r="4388" spans="16:16" x14ac:dyDescent="0.25">
      <c r="P4388" s="8"/>
    </row>
    <row r="4389" spans="16:16" x14ac:dyDescent="0.25">
      <c r="P4389" s="8"/>
    </row>
    <row r="4390" spans="16:16" x14ac:dyDescent="0.25">
      <c r="P4390" s="8"/>
    </row>
    <row r="4391" spans="16:16" x14ac:dyDescent="0.25">
      <c r="P4391" s="8"/>
    </row>
    <row r="4392" spans="16:16" x14ac:dyDescent="0.25">
      <c r="P4392" s="8"/>
    </row>
    <row r="4393" spans="16:16" x14ac:dyDescent="0.25">
      <c r="P4393" s="8"/>
    </row>
    <row r="4394" spans="16:16" x14ac:dyDescent="0.25">
      <c r="P4394" s="8"/>
    </row>
    <row r="4395" spans="16:16" x14ac:dyDescent="0.25">
      <c r="P4395" s="8"/>
    </row>
    <row r="4396" spans="16:16" x14ac:dyDescent="0.25">
      <c r="P4396" s="8"/>
    </row>
    <row r="4397" spans="16:16" x14ac:dyDescent="0.25">
      <c r="P4397" s="8"/>
    </row>
    <row r="4398" spans="16:16" x14ac:dyDescent="0.25">
      <c r="P4398" s="8"/>
    </row>
    <row r="4399" spans="16:16" x14ac:dyDescent="0.25">
      <c r="P4399" s="8"/>
    </row>
    <row r="4400" spans="16:16" x14ac:dyDescent="0.25">
      <c r="P4400" s="8"/>
    </row>
    <row r="4401" spans="16:16" x14ac:dyDescent="0.25">
      <c r="P4401" s="8"/>
    </row>
    <row r="4402" spans="16:16" x14ac:dyDescent="0.25">
      <c r="P4402" s="8"/>
    </row>
    <row r="4403" spans="16:16" x14ac:dyDescent="0.25">
      <c r="P4403" s="8"/>
    </row>
    <row r="4404" spans="16:16" x14ac:dyDescent="0.25">
      <c r="P4404" s="8"/>
    </row>
    <row r="4405" spans="16:16" x14ac:dyDescent="0.25">
      <c r="P4405" s="8"/>
    </row>
    <row r="4406" spans="16:16" x14ac:dyDescent="0.25">
      <c r="P4406" s="8"/>
    </row>
    <row r="4407" spans="16:16" x14ac:dyDescent="0.25">
      <c r="P4407" s="8"/>
    </row>
    <row r="4408" spans="16:16" x14ac:dyDescent="0.25">
      <c r="P4408" s="8"/>
    </row>
    <row r="4409" spans="16:16" x14ac:dyDescent="0.25">
      <c r="P4409" s="8"/>
    </row>
    <row r="4410" spans="16:16" x14ac:dyDescent="0.25">
      <c r="P4410" s="8"/>
    </row>
    <row r="4411" spans="16:16" x14ac:dyDescent="0.25">
      <c r="P4411" s="8"/>
    </row>
    <row r="4412" spans="16:16" x14ac:dyDescent="0.25">
      <c r="P4412" s="8"/>
    </row>
    <row r="4413" spans="16:16" x14ac:dyDescent="0.25">
      <c r="P4413" s="8"/>
    </row>
    <row r="4414" spans="16:16" x14ac:dyDescent="0.25">
      <c r="P4414" s="8"/>
    </row>
    <row r="4415" spans="16:16" x14ac:dyDescent="0.25">
      <c r="P4415" s="8"/>
    </row>
    <row r="4416" spans="16:16" x14ac:dyDescent="0.25">
      <c r="P4416" s="8"/>
    </row>
    <row r="4417" spans="16:16" x14ac:dyDescent="0.25">
      <c r="P4417" s="8"/>
    </row>
    <row r="4418" spans="16:16" x14ac:dyDescent="0.25">
      <c r="P4418" s="8"/>
    </row>
    <row r="4419" spans="16:16" x14ac:dyDescent="0.25">
      <c r="P4419" s="8"/>
    </row>
    <row r="4420" spans="16:16" x14ac:dyDescent="0.25">
      <c r="P4420" s="8"/>
    </row>
    <row r="4421" spans="16:16" x14ac:dyDescent="0.25">
      <c r="P4421" s="8"/>
    </row>
    <row r="4422" spans="16:16" x14ac:dyDescent="0.25">
      <c r="P4422" s="8"/>
    </row>
    <row r="4423" spans="16:16" x14ac:dyDescent="0.25">
      <c r="P4423" s="8"/>
    </row>
    <row r="4424" spans="16:16" x14ac:dyDescent="0.25">
      <c r="P4424" s="8"/>
    </row>
    <row r="4425" spans="16:16" x14ac:dyDescent="0.25">
      <c r="P4425" s="8"/>
    </row>
    <row r="4426" spans="16:16" x14ac:dyDescent="0.25">
      <c r="P4426" s="8"/>
    </row>
    <row r="4427" spans="16:16" x14ac:dyDescent="0.25">
      <c r="P4427" s="8"/>
    </row>
    <row r="4428" spans="16:16" x14ac:dyDescent="0.25">
      <c r="P4428" s="8"/>
    </row>
    <row r="4429" spans="16:16" x14ac:dyDescent="0.25">
      <c r="P4429" s="8"/>
    </row>
    <row r="4430" spans="16:16" x14ac:dyDescent="0.25">
      <c r="P4430" s="8"/>
    </row>
    <row r="4431" spans="16:16" x14ac:dyDescent="0.25">
      <c r="P4431" s="8"/>
    </row>
    <row r="4432" spans="16:16" x14ac:dyDescent="0.25">
      <c r="P4432" s="8"/>
    </row>
    <row r="4433" spans="16:16" x14ac:dyDescent="0.25">
      <c r="P4433" s="8"/>
    </row>
    <row r="4434" spans="16:16" x14ac:dyDescent="0.25">
      <c r="P4434" s="8"/>
    </row>
    <row r="4435" spans="16:16" x14ac:dyDescent="0.25">
      <c r="P4435" s="8"/>
    </row>
    <row r="4436" spans="16:16" x14ac:dyDescent="0.25">
      <c r="P4436" s="8"/>
    </row>
    <row r="4437" spans="16:16" x14ac:dyDescent="0.25">
      <c r="P4437" s="8"/>
    </row>
    <row r="4438" spans="16:16" x14ac:dyDescent="0.25">
      <c r="P4438" s="8"/>
    </row>
    <row r="4439" spans="16:16" x14ac:dyDescent="0.25">
      <c r="P4439" s="8"/>
    </row>
    <row r="4440" spans="16:16" x14ac:dyDescent="0.25">
      <c r="P4440" s="8"/>
    </row>
    <row r="4441" spans="16:16" x14ac:dyDescent="0.25">
      <c r="P4441" s="8"/>
    </row>
    <row r="4442" spans="16:16" x14ac:dyDescent="0.25">
      <c r="P4442" s="8"/>
    </row>
    <row r="4443" spans="16:16" x14ac:dyDescent="0.25">
      <c r="P4443" s="8"/>
    </row>
    <row r="4444" spans="16:16" x14ac:dyDescent="0.25">
      <c r="P4444" s="8"/>
    </row>
    <row r="4445" spans="16:16" x14ac:dyDescent="0.25">
      <c r="P4445" s="8"/>
    </row>
    <row r="4446" spans="16:16" x14ac:dyDescent="0.25">
      <c r="P4446" s="8"/>
    </row>
    <row r="4447" spans="16:16" x14ac:dyDescent="0.25">
      <c r="P4447" s="8"/>
    </row>
    <row r="4448" spans="16:16" x14ac:dyDescent="0.25">
      <c r="P4448" s="8"/>
    </row>
    <row r="4449" spans="16:16" x14ac:dyDescent="0.25">
      <c r="P4449" s="8"/>
    </row>
    <row r="4450" spans="16:16" x14ac:dyDescent="0.25">
      <c r="P4450" s="8"/>
    </row>
    <row r="4451" spans="16:16" x14ac:dyDescent="0.25">
      <c r="P4451" s="8"/>
    </row>
    <row r="4452" spans="16:16" x14ac:dyDescent="0.25">
      <c r="P4452" s="8"/>
    </row>
    <row r="4453" spans="16:16" x14ac:dyDescent="0.25">
      <c r="P4453" s="8"/>
    </row>
    <row r="4454" spans="16:16" x14ac:dyDescent="0.25">
      <c r="P4454" s="8"/>
    </row>
    <row r="4455" spans="16:16" x14ac:dyDescent="0.25">
      <c r="P4455" s="8"/>
    </row>
    <row r="4456" spans="16:16" x14ac:dyDescent="0.25">
      <c r="P4456" s="8"/>
    </row>
    <row r="4457" spans="16:16" x14ac:dyDescent="0.25">
      <c r="P4457" s="8"/>
    </row>
    <row r="4458" spans="16:16" x14ac:dyDescent="0.25">
      <c r="P4458" s="8"/>
    </row>
    <row r="4459" spans="16:16" x14ac:dyDescent="0.25">
      <c r="P4459" s="8"/>
    </row>
    <row r="4460" spans="16:16" x14ac:dyDescent="0.25">
      <c r="P4460" s="8"/>
    </row>
    <row r="4461" spans="16:16" x14ac:dyDescent="0.25">
      <c r="P4461" s="8"/>
    </row>
    <row r="4462" spans="16:16" x14ac:dyDescent="0.25">
      <c r="P4462" s="8"/>
    </row>
    <row r="4463" spans="16:16" x14ac:dyDescent="0.25">
      <c r="P4463" s="8"/>
    </row>
    <row r="4464" spans="16:16" x14ac:dyDescent="0.25">
      <c r="P4464" s="8"/>
    </row>
    <row r="4465" spans="16:16" x14ac:dyDescent="0.25">
      <c r="P4465" s="8"/>
    </row>
    <row r="4466" spans="16:16" x14ac:dyDescent="0.25">
      <c r="P4466" s="8"/>
    </row>
    <row r="4467" spans="16:16" x14ac:dyDescent="0.25">
      <c r="P4467" s="8"/>
    </row>
    <row r="4468" spans="16:16" x14ac:dyDescent="0.25">
      <c r="P4468" s="8"/>
    </row>
    <row r="4469" spans="16:16" x14ac:dyDescent="0.25">
      <c r="P4469" s="8"/>
    </row>
    <row r="4470" spans="16:16" x14ac:dyDescent="0.25">
      <c r="P4470" s="8"/>
    </row>
    <row r="4471" spans="16:16" x14ac:dyDescent="0.25">
      <c r="P4471" s="8"/>
    </row>
    <row r="4472" spans="16:16" x14ac:dyDescent="0.25">
      <c r="P4472" s="8"/>
    </row>
    <row r="4473" spans="16:16" x14ac:dyDescent="0.25">
      <c r="P4473" s="8"/>
    </row>
    <row r="4474" spans="16:16" x14ac:dyDescent="0.25">
      <c r="P4474" s="8"/>
    </row>
    <row r="4475" spans="16:16" x14ac:dyDescent="0.25">
      <c r="P4475" s="8"/>
    </row>
    <row r="4476" spans="16:16" x14ac:dyDescent="0.25">
      <c r="P4476" s="8"/>
    </row>
    <row r="4477" spans="16:16" x14ac:dyDescent="0.25">
      <c r="P4477" s="8"/>
    </row>
    <row r="4478" spans="16:16" x14ac:dyDescent="0.25">
      <c r="P4478" s="8"/>
    </row>
    <row r="4479" spans="16:16" x14ac:dyDescent="0.25">
      <c r="P4479" s="8"/>
    </row>
    <row r="4480" spans="16:16" x14ac:dyDescent="0.25">
      <c r="P4480" s="8"/>
    </row>
    <row r="4481" spans="16:16" x14ac:dyDescent="0.25">
      <c r="P4481" s="8"/>
    </row>
    <row r="4482" spans="16:16" x14ac:dyDescent="0.25">
      <c r="P4482" s="8"/>
    </row>
    <row r="4483" spans="16:16" x14ac:dyDescent="0.25">
      <c r="P4483" s="8"/>
    </row>
    <row r="4484" spans="16:16" x14ac:dyDescent="0.25">
      <c r="P4484" s="8"/>
    </row>
    <row r="4485" spans="16:16" x14ac:dyDescent="0.25">
      <c r="P4485" s="8"/>
    </row>
    <row r="4486" spans="16:16" x14ac:dyDescent="0.25">
      <c r="P4486" s="8"/>
    </row>
    <row r="4487" spans="16:16" x14ac:dyDescent="0.25">
      <c r="P4487" s="8"/>
    </row>
    <row r="4488" spans="16:16" x14ac:dyDescent="0.25">
      <c r="P4488" s="8"/>
    </row>
    <row r="4489" spans="16:16" x14ac:dyDescent="0.25">
      <c r="P4489" s="8"/>
    </row>
    <row r="4490" spans="16:16" x14ac:dyDescent="0.25">
      <c r="P4490" s="8"/>
    </row>
    <row r="4491" spans="16:16" x14ac:dyDescent="0.25">
      <c r="P4491" s="8"/>
    </row>
    <row r="4492" spans="16:16" x14ac:dyDescent="0.25">
      <c r="P4492" s="8"/>
    </row>
    <row r="4493" spans="16:16" x14ac:dyDescent="0.25">
      <c r="P4493" s="8"/>
    </row>
    <row r="4494" spans="16:16" x14ac:dyDescent="0.25">
      <c r="P4494" s="8"/>
    </row>
    <row r="4495" spans="16:16" x14ac:dyDescent="0.25">
      <c r="P4495" s="8"/>
    </row>
    <row r="4496" spans="16:16" x14ac:dyDescent="0.25">
      <c r="P4496" s="8"/>
    </row>
    <row r="4497" spans="16:16" x14ac:dyDescent="0.25">
      <c r="P4497" s="8"/>
    </row>
    <row r="4498" spans="16:16" x14ac:dyDescent="0.25">
      <c r="P4498" s="8"/>
    </row>
    <row r="4499" spans="16:16" x14ac:dyDescent="0.25">
      <c r="P4499" s="8"/>
    </row>
    <row r="4500" spans="16:16" x14ac:dyDescent="0.25">
      <c r="P4500" s="8"/>
    </row>
    <row r="4501" spans="16:16" x14ac:dyDescent="0.25">
      <c r="P4501" s="8"/>
    </row>
    <row r="4502" spans="16:16" x14ac:dyDescent="0.25">
      <c r="P4502" s="8"/>
    </row>
    <row r="4503" spans="16:16" x14ac:dyDescent="0.25">
      <c r="P4503" s="8"/>
    </row>
    <row r="4504" spans="16:16" x14ac:dyDescent="0.25">
      <c r="P4504" s="8"/>
    </row>
    <row r="4505" spans="16:16" x14ac:dyDescent="0.25">
      <c r="P4505" s="8"/>
    </row>
    <row r="4506" spans="16:16" x14ac:dyDescent="0.25">
      <c r="P4506" s="8"/>
    </row>
    <row r="4507" spans="16:16" x14ac:dyDescent="0.25">
      <c r="P4507" s="8"/>
    </row>
    <row r="4508" spans="16:16" x14ac:dyDescent="0.25">
      <c r="P4508" s="8"/>
    </row>
    <row r="4509" spans="16:16" x14ac:dyDescent="0.25">
      <c r="P4509" s="8"/>
    </row>
    <row r="4510" spans="16:16" x14ac:dyDescent="0.25">
      <c r="P4510" s="8"/>
    </row>
    <row r="4511" spans="16:16" x14ac:dyDescent="0.25">
      <c r="P4511" s="8"/>
    </row>
    <row r="4512" spans="16:16" x14ac:dyDescent="0.25">
      <c r="P4512" s="8"/>
    </row>
    <row r="4513" spans="16:16" x14ac:dyDescent="0.25">
      <c r="P4513" s="8"/>
    </row>
    <row r="4514" spans="16:16" x14ac:dyDescent="0.25">
      <c r="P4514" s="8"/>
    </row>
    <row r="4515" spans="16:16" x14ac:dyDescent="0.25">
      <c r="P4515" s="8"/>
    </row>
    <row r="4516" spans="16:16" x14ac:dyDescent="0.25">
      <c r="P4516" s="8"/>
    </row>
    <row r="4517" spans="16:16" x14ac:dyDescent="0.25">
      <c r="P4517" s="8"/>
    </row>
    <row r="4518" spans="16:16" x14ac:dyDescent="0.25">
      <c r="P4518" s="8"/>
    </row>
    <row r="4519" spans="16:16" x14ac:dyDescent="0.25">
      <c r="P4519" s="8"/>
    </row>
    <row r="4520" spans="16:16" x14ac:dyDescent="0.25">
      <c r="P4520" s="8"/>
    </row>
    <row r="4521" spans="16:16" x14ac:dyDescent="0.25">
      <c r="P4521" s="8"/>
    </row>
    <row r="4522" spans="16:16" x14ac:dyDescent="0.25">
      <c r="P4522" s="8"/>
    </row>
    <row r="4523" spans="16:16" x14ac:dyDescent="0.25">
      <c r="P4523" s="8"/>
    </row>
    <row r="4524" spans="16:16" x14ac:dyDescent="0.25">
      <c r="P4524" s="8"/>
    </row>
    <row r="4525" spans="16:16" x14ac:dyDescent="0.25">
      <c r="P4525" s="8"/>
    </row>
    <row r="4526" spans="16:16" x14ac:dyDescent="0.25">
      <c r="P4526" s="8"/>
    </row>
    <row r="4527" spans="16:16" x14ac:dyDescent="0.25">
      <c r="P4527" s="8"/>
    </row>
    <row r="4528" spans="16:16" x14ac:dyDescent="0.25">
      <c r="P4528" s="8"/>
    </row>
    <row r="4529" spans="16:16" x14ac:dyDescent="0.25">
      <c r="P4529" s="8"/>
    </row>
    <row r="4530" spans="16:16" x14ac:dyDescent="0.25">
      <c r="P4530" s="8"/>
    </row>
    <row r="4531" spans="16:16" x14ac:dyDescent="0.25">
      <c r="P4531" s="8"/>
    </row>
    <row r="4532" spans="16:16" x14ac:dyDescent="0.25">
      <c r="P4532" s="8"/>
    </row>
    <row r="4533" spans="16:16" x14ac:dyDescent="0.25">
      <c r="P4533" s="8"/>
    </row>
    <row r="4534" spans="16:16" x14ac:dyDescent="0.25">
      <c r="P4534" s="8"/>
    </row>
    <row r="4535" spans="16:16" x14ac:dyDescent="0.25">
      <c r="P4535" s="8"/>
    </row>
    <row r="4536" spans="16:16" x14ac:dyDescent="0.25">
      <c r="P4536" s="8"/>
    </row>
    <row r="4537" spans="16:16" x14ac:dyDescent="0.25">
      <c r="P4537" s="8"/>
    </row>
    <row r="4538" spans="16:16" x14ac:dyDescent="0.25">
      <c r="P4538" s="8"/>
    </row>
    <row r="4539" spans="16:16" x14ac:dyDescent="0.25">
      <c r="P4539" s="8"/>
    </row>
    <row r="4540" spans="16:16" x14ac:dyDescent="0.25">
      <c r="P4540" s="8"/>
    </row>
    <row r="4541" spans="16:16" x14ac:dyDescent="0.25">
      <c r="P4541" s="8"/>
    </row>
    <row r="4542" spans="16:16" x14ac:dyDescent="0.25">
      <c r="P4542" s="8"/>
    </row>
    <row r="4543" spans="16:16" x14ac:dyDescent="0.25">
      <c r="P4543" s="8"/>
    </row>
    <row r="4544" spans="16:16" x14ac:dyDescent="0.25">
      <c r="P4544" s="8"/>
    </row>
    <row r="4545" spans="16:16" x14ac:dyDescent="0.25">
      <c r="P4545" s="8"/>
    </row>
    <row r="4546" spans="16:16" x14ac:dyDescent="0.25">
      <c r="P4546" s="8"/>
    </row>
    <row r="4547" spans="16:16" x14ac:dyDescent="0.25">
      <c r="P4547" s="8"/>
    </row>
    <row r="4548" spans="16:16" x14ac:dyDescent="0.25">
      <c r="P4548" s="8"/>
    </row>
    <row r="4549" spans="16:16" x14ac:dyDescent="0.25">
      <c r="P4549" s="8"/>
    </row>
    <row r="4550" spans="16:16" x14ac:dyDescent="0.25">
      <c r="P4550" s="8"/>
    </row>
    <row r="4551" spans="16:16" x14ac:dyDescent="0.25">
      <c r="P4551" s="8"/>
    </row>
    <row r="4552" spans="16:16" x14ac:dyDescent="0.25">
      <c r="P4552" s="8"/>
    </row>
    <row r="4553" spans="16:16" x14ac:dyDescent="0.25">
      <c r="P4553" s="8"/>
    </row>
    <row r="4554" spans="16:16" x14ac:dyDescent="0.25">
      <c r="P4554" s="8"/>
    </row>
    <row r="4555" spans="16:16" x14ac:dyDescent="0.25">
      <c r="P4555" s="8"/>
    </row>
    <row r="4556" spans="16:16" x14ac:dyDescent="0.25">
      <c r="P4556" s="8"/>
    </row>
    <row r="4557" spans="16:16" x14ac:dyDescent="0.25">
      <c r="P4557" s="8"/>
    </row>
    <row r="4558" spans="16:16" x14ac:dyDescent="0.25">
      <c r="P4558" s="8"/>
    </row>
    <row r="4559" spans="16:16" x14ac:dyDescent="0.25">
      <c r="P4559" s="8"/>
    </row>
    <row r="4560" spans="16:16" x14ac:dyDescent="0.25">
      <c r="P4560" s="8"/>
    </row>
    <row r="4561" spans="16:16" x14ac:dyDescent="0.25">
      <c r="P4561" s="8"/>
    </row>
    <row r="4562" spans="16:16" x14ac:dyDescent="0.25">
      <c r="P4562" s="8"/>
    </row>
    <row r="4563" spans="16:16" x14ac:dyDescent="0.25">
      <c r="P4563" s="8"/>
    </row>
    <row r="4564" spans="16:16" x14ac:dyDescent="0.25">
      <c r="P4564" s="8"/>
    </row>
    <row r="4565" spans="16:16" x14ac:dyDescent="0.25">
      <c r="P4565" s="8"/>
    </row>
    <row r="4566" spans="16:16" x14ac:dyDescent="0.25">
      <c r="P4566" s="8"/>
    </row>
    <row r="4567" spans="16:16" x14ac:dyDescent="0.25">
      <c r="P4567" s="8"/>
    </row>
    <row r="4568" spans="16:16" x14ac:dyDescent="0.25">
      <c r="P4568" s="8"/>
    </row>
    <row r="4569" spans="16:16" x14ac:dyDescent="0.25">
      <c r="P4569" s="8"/>
    </row>
    <row r="4570" spans="16:16" x14ac:dyDescent="0.25">
      <c r="P4570" s="8"/>
    </row>
    <row r="4571" spans="16:16" x14ac:dyDescent="0.25">
      <c r="P4571" s="8"/>
    </row>
    <row r="4572" spans="16:16" x14ac:dyDescent="0.25">
      <c r="P4572" s="8"/>
    </row>
    <row r="4573" spans="16:16" x14ac:dyDescent="0.25">
      <c r="P4573" s="8"/>
    </row>
    <row r="4574" spans="16:16" x14ac:dyDescent="0.25">
      <c r="P4574" s="8"/>
    </row>
    <row r="4575" spans="16:16" x14ac:dyDescent="0.25">
      <c r="P4575" s="8"/>
    </row>
    <row r="4576" spans="16:16" x14ac:dyDescent="0.25">
      <c r="P4576" s="8"/>
    </row>
    <row r="4577" spans="16:16" x14ac:dyDescent="0.25">
      <c r="P4577" s="8"/>
    </row>
    <row r="4578" spans="16:16" x14ac:dyDescent="0.25">
      <c r="P4578" s="8"/>
    </row>
    <row r="4579" spans="16:16" x14ac:dyDescent="0.25">
      <c r="P4579" s="8"/>
    </row>
    <row r="4580" spans="16:16" x14ac:dyDescent="0.25">
      <c r="P4580" s="8"/>
    </row>
    <row r="4581" spans="16:16" x14ac:dyDescent="0.25">
      <c r="P4581" s="8"/>
    </row>
    <row r="4582" spans="16:16" x14ac:dyDescent="0.25">
      <c r="P4582" s="8"/>
    </row>
    <row r="4583" spans="16:16" x14ac:dyDescent="0.25">
      <c r="P4583" s="8"/>
    </row>
    <row r="4584" spans="16:16" x14ac:dyDescent="0.25">
      <c r="P4584" s="8"/>
    </row>
    <row r="4585" spans="16:16" x14ac:dyDescent="0.25">
      <c r="P4585" s="8"/>
    </row>
    <row r="4586" spans="16:16" x14ac:dyDescent="0.25">
      <c r="P4586" s="8"/>
    </row>
    <row r="4587" spans="16:16" x14ac:dyDescent="0.25">
      <c r="P4587" s="8"/>
    </row>
    <row r="4588" spans="16:16" x14ac:dyDescent="0.25">
      <c r="P4588" s="8"/>
    </row>
    <row r="4589" spans="16:16" x14ac:dyDescent="0.25">
      <c r="P4589" s="8"/>
    </row>
    <row r="4590" spans="16:16" x14ac:dyDescent="0.25">
      <c r="P4590" s="8"/>
    </row>
    <row r="4591" spans="16:16" x14ac:dyDescent="0.25">
      <c r="P4591" s="8"/>
    </row>
    <row r="4592" spans="16:16" x14ac:dyDescent="0.25">
      <c r="P4592" s="8"/>
    </row>
    <row r="4593" spans="16:16" x14ac:dyDescent="0.25">
      <c r="P4593" s="8"/>
    </row>
    <row r="4594" spans="16:16" x14ac:dyDescent="0.25">
      <c r="P4594" s="8"/>
    </row>
    <row r="4595" spans="16:16" x14ac:dyDescent="0.25">
      <c r="P4595" s="8"/>
    </row>
    <row r="4596" spans="16:16" x14ac:dyDescent="0.25">
      <c r="P4596" s="8"/>
    </row>
    <row r="4597" spans="16:16" x14ac:dyDescent="0.25">
      <c r="P4597" s="8"/>
    </row>
    <row r="4598" spans="16:16" x14ac:dyDescent="0.25">
      <c r="P4598" s="8"/>
    </row>
    <row r="4599" spans="16:16" x14ac:dyDescent="0.25">
      <c r="P4599" s="8"/>
    </row>
    <row r="4600" spans="16:16" x14ac:dyDescent="0.25">
      <c r="P4600" s="8"/>
    </row>
    <row r="4601" spans="16:16" x14ac:dyDescent="0.25">
      <c r="P4601" s="8"/>
    </row>
    <row r="4602" spans="16:16" x14ac:dyDescent="0.25">
      <c r="P4602" s="8"/>
    </row>
    <row r="4603" spans="16:16" x14ac:dyDescent="0.25">
      <c r="P4603" s="8"/>
    </row>
    <row r="4604" spans="16:16" x14ac:dyDescent="0.25">
      <c r="P4604" s="8"/>
    </row>
    <row r="4605" spans="16:16" x14ac:dyDescent="0.25">
      <c r="P4605" s="8"/>
    </row>
    <row r="4606" spans="16:16" x14ac:dyDescent="0.25">
      <c r="P4606" s="8"/>
    </row>
    <row r="4607" spans="16:16" x14ac:dyDescent="0.25">
      <c r="P4607" s="8"/>
    </row>
    <row r="4608" spans="16:16" x14ac:dyDescent="0.25">
      <c r="P4608" s="8"/>
    </row>
    <row r="4609" spans="16:16" x14ac:dyDescent="0.25">
      <c r="P4609" s="8"/>
    </row>
    <row r="4610" spans="16:16" x14ac:dyDescent="0.25">
      <c r="P4610" s="8"/>
    </row>
    <row r="4611" spans="16:16" x14ac:dyDescent="0.25">
      <c r="P4611" s="8"/>
    </row>
    <row r="4612" spans="16:16" x14ac:dyDescent="0.25">
      <c r="P4612" s="8"/>
    </row>
    <row r="4613" spans="16:16" x14ac:dyDescent="0.25">
      <c r="P4613" s="8"/>
    </row>
    <row r="4614" spans="16:16" x14ac:dyDescent="0.25">
      <c r="P4614" s="8"/>
    </row>
    <row r="4615" spans="16:16" x14ac:dyDescent="0.25">
      <c r="P4615" s="8"/>
    </row>
    <row r="4616" spans="16:16" x14ac:dyDescent="0.25">
      <c r="P4616" s="8"/>
    </row>
    <row r="4617" spans="16:16" x14ac:dyDescent="0.25">
      <c r="P4617" s="8"/>
    </row>
    <row r="4618" spans="16:16" x14ac:dyDescent="0.25">
      <c r="P4618" s="8"/>
    </row>
    <row r="4619" spans="16:16" x14ac:dyDescent="0.25">
      <c r="P4619" s="8"/>
    </row>
    <row r="4620" spans="16:16" x14ac:dyDescent="0.25">
      <c r="P4620" s="8"/>
    </row>
    <row r="4621" spans="16:16" x14ac:dyDescent="0.25">
      <c r="P4621" s="8"/>
    </row>
    <row r="4622" spans="16:16" x14ac:dyDescent="0.25">
      <c r="P4622" s="8"/>
    </row>
    <row r="4623" spans="16:16" x14ac:dyDescent="0.25">
      <c r="P4623" s="8"/>
    </row>
    <row r="4624" spans="16:16" x14ac:dyDescent="0.25">
      <c r="P4624" s="8"/>
    </row>
    <row r="4625" spans="16:16" x14ac:dyDescent="0.25">
      <c r="P4625" s="8"/>
    </row>
    <row r="4626" spans="16:16" x14ac:dyDescent="0.25">
      <c r="P4626" s="8"/>
    </row>
    <row r="4627" spans="16:16" x14ac:dyDescent="0.25">
      <c r="P4627" s="8"/>
    </row>
    <row r="4628" spans="16:16" x14ac:dyDescent="0.25">
      <c r="P4628" s="8"/>
    </row>
    <row r="4629" spans="16:16" x14ac:dyDescent="0.25">
      <c r="P4629" s="8"/>
    </row>
    <row r="4630" spans="16:16" x14ac:dyDescent="0.25">
      <c r="P4630" s="8"/>
    </row>
    <row r="4631" spans="16:16" x14ac:dyDescent="0.25">
      <c r="P4631" s="8"/>
    </row>
    <row r="4632" spans="16:16" x14ac:dyDescent="0.25">
      <c r="P4632" s="8"/>
    </row>
    <row r="4633" spans="16:16" x14ac:dyDescent="0.25">
      <c r="P4633" s="8"/>
    </row>
    <row r="4634" spans="16:16" x14ac:dyDescent="0.25">
      <c r="P4634" s="8"/>
    </row>
    <row r="4635" spans="16:16" x14ac:dyDescent="0.25">
      <c r="P4635" s="8"/>
    </row>
    <row r="4636" spans="16:16" x14ac:dyDescent="0.25">
      <c r="P4636" s="8"/>
    </row>
    <row r="4637" spans="16:16" x14ac:dyDescent="0.25">
      <c r="P4637" s="8"/>
    </row>
    <row r="4638" spans="16:16" x14ac:dyDescent="0.25">
      <c r="P4638" s="8"/>
    </row>
    <row r="4639" spans="16:16" x14ac:dyDescent="0.25">
      <c r="P4639" s="8"/>
    </row>
    <row r="4640" spans="16:16" x14ac:dyDescent="0.25">
      <c r="P4640" s="8"/>
    </row>
    <row r="4641" spans="16:16" x14ac:dyDescent="0.25">
      <c r="P4641" s="8"/>
    </row>
    <row r="4642" spans="16:16" x14ac:dyDescent="0.25">
      <c r="P4642" s="8"/>
    </row>
    <row r="4643" spans="16:16" x14ac:dyDescent="0.25">
      <c r="P4643" s="8"/>
    </row>
    <row r="4644" spans="16:16" x14ac:dyDescent="0.25">
      <c r="P4644" s="8"/>
    </row>
    <row r="4645" spans="16:16" x14ac:dyDescent="0.25">
      <c r="P4645" s="8"/>
    </row>
    <row r="4646" spans="16:16" x14ac:dyDescent="0.25">
      <c r="P4646" s="8"/>
    </row>
    <row r="4647" spans="16:16" x14ac:dyDescent="0.25">
      <c r="P4647" s="8"/>
    </row>
    <row r="4648" spans="16:16" x14ac:dyDescent="0.25">
      <c r="P4648" s="8"/>
    </row>
    <row r="4649" spans="16:16" x14ac:dyDescent="0.25">
      <c r="P4649" s="8"/>
    </row>
    <row r="4650" spans="16:16" x14ac:dyDescent="0.25">
      <c r="P4650" s="8"/>
    </row>
    <row r="4651" spans="16:16" x14ac:dyDescent="0.25">
      <c r="P4651" s="8"/>
    </row>
    <row r="4652" spans="16:16" x14ac:dyDescent="0.25">
      <c r="P4652" s="8"/>
    </row>
    <row r="4653" spans="16:16" x14ac:dyDescent="0.25">
      <c r="P4653" s="8"/>
    </row>
    <row r="4654" spans="16:16" x14ac:dyDescent="0.25">
      <c r="P4654" s="8"/>
    </row>
    <row r="4655" spans="16:16" x14ac:dyDescent="0.25">
      <c r="P4655" s="8"/>
    </row>
    <row r="4656" spans="16:16" x14ac:dyDescent="0.25">
      <c r="P4656" s="8"/>
    </row>
    <row r="4657" spans="16:16" x14ac:dyDescent="0.25">
      <c r="P4657" s="8"/>
    </row>
    <row r="4658" spans="16:16" x14ac:dyDescent="0.25">
      <c r="P4658" s="8"/>
    </row>
    <row r="4659" spans="16:16" x14ac:dyDescent="0.25">
      <c r="P4659" s="8"/>
    </row>
    <row r="4660" spans="16:16" x14ac:dyDescent="0.25">
      <c r="P4660" s="8"/>
    </row>
    <row r="4661" spans="16:16" x14ac:dyDescent="0.25">
      <c r="P4661" s="8"/>
    </row>
    <row r="4662" spans="16:16" x14ac:dyDescent="0.25">
      <c r="P4662" s="8"/>
    </row>
    <row r="4663" spans="16:16" x14ac:dyDescent="0.25">
      <c r="P4663" s="8"/>
    </row>
    <row r="4664" spans="16:16" x14ac:dyDescent="0.25">
      <c r="P4664" s="8"/>
    </row>
    <row r="4665" spans="16:16" x14ac:dyDescent="0.25">
      <c r="P4665" s="8"/>
    </row>
    <row r="4666" spans="16:16" x14ac:dyDescent="0.25">
      <c r="P4666" s="8"/>
    </row>
    <row r="4667" spans="16:16" x14ac:dyDescent="0.25">
      <c r="P4667" s="8"/>
    </row>
    <row r="4668" spans="16:16" x14ac:dyDescent="0.25">
      <c r="P4668" s="8"/>
    </row>
    <row r="4669" spans="16:16" x14ac:dyDescent="0.25">
      <c r="P4669" s="8"/>
    </row>
    <row r="4670" spans="16:16" x14ac:dyDescent="0.25">
      <c r="P4670" s="8"/>
    </row>
    <row r="4671" spans="16:16" x14ac:dyDescent="0.25">
      <c r="P4671" s="8"/>
    </row>
    <row r="4672" spans="16:16" x14ac:dyDescent="0.25">
      <c r="P4672" s="8"/>
    </row>
    <row r="4673" spans="16:16" x14ac:dyDescent="0.25">
      <c r="P4673" s="8"/>
    </row>
    <row r="4674" spans="16:16" x14ac:dyDescent="0.25">
      <c r="P4674" s="8"/>
    </row>
    <row r="4675" spans="16:16" x14ac:dyDescent="0.25">
      <c r="P4675" s="8"/>
    </row>
    <row r="4676" spans="16:16" x14ac:dyDescent="0.25">
      <c r="P4676" s="8"/>
    </row>
    <row r="4677" spans="16:16" x14ac:dyDescent="0.25">
      <c r="P4677" s="8"/>
    </row>
    <row r="4678" spans="16:16" x14ac:dyDescent="0.25">
      <c r="P4678" s="8"/>
    </row>
    <row r="4679" spans="16:16" x14ac:dyDescent="0.25">
      <c r="P4679" s="8"/>
    </row>
    <row r="4680" spans="16:16" x14ac:dyDescent="0.25">
      <c r="P4680" s="8"/>
    </row>
    <row r="4681" spans="16:16" x14ac:dyDescent="0.25">
      <c r="P4681" s="8"/>
    </row>
    <row r="4682" spans="16:16" x14ac:dyDescent="0.25">
      <c r="P4682" s="8"/>
    </row>
    <row r="4683" spans="16:16" x14ac:dyDescent="0.25">
      <c r="P4683" s="8"/>
    </row>
    <row r="4684" spans="16:16" x14ac:dyDescent="0.25">
      <c r="P4684" s="8"/>
    </row>
    <row r="4685" spans="16:16" x14ac:dyDescent="0.25">
      <c r="P4685" s="8"/>
    </row>
    <row r="4686" spans="16:16" x14ac:dyDescent="0.25">
      <c r="P4686" s="8"/>
    </row>
    <row r="4687" spans="16:16" x14ac:dyDescent="0.25">
      <c r="P4687" s="8"/>
    </row>
    <row r="4688" spans="16:16" x14ac:dyDescent="0.25">
      <c r="P4688" s="8"/>
    </row>
    <row r="4689" spans="16:16" x14ac:dyDescent="0.25">
      <c r="P4689" s="8"/>
    </row>
    <row r="4690" spans="16:16" x14ac:dyDescent="0.25">
      <c r="P4690" s="8"/>
    </row>
    <row r="4691" spans="16:16" x14ac:dyDescent="0.25">
      <c r="P4691" s="8"/>
    </row>
    <row r="4692" spans="16:16" x14ac:dyDescent="0.25">
      <c r="P4692" s="8"/>
    </row>
    <row r="4693" spans="16:16" x14ac:dyDescent="0.25">
      <c r="P4693" s="8"/>
    </row>
    <row r="4694" spans="16:16" x14ac:dyDescent="0.25">
      <c r="P4694" s="8"/>
    </row>
    <row r="4695" spans="16:16" x14ac:dyDescent="0.25">
      <c r="P4695" s="8"/>
    </row>
    <row r="4696" spans="16:16" x14ac:dyDescent="0.25">
      <c r="P4696" s="8"/>
    </row>
    <row r="4697" spans="16:16" x14ac:dyDescent="0.25">
      <c r="P4697" s="8"/>
    </row>
    <row r="4698" spans="16:16" x14ac:dyDescent="0.25">
      <c r="P4698" s="8"/>
    </row>
    <row r="4699" spans="16:16" x14ac:dyDescent="0.25">
      <c r="P4699" s="8"/>
    </row>
    <row r="4700" spans="16:16" x14ac:dyDescent="0.25">
      <c r="P4700" s="8"/>
    </row>
    <row r="4701" spans="16:16" x14ac:dyDescent="0.25">
      <c r="P4701" s="8"/>
    </row>
    <row r="4702" spans="16:16" x14ac:dyDescent="0.25">
      <c r="P4702" s="8"/>
    </row>
    <row r="4703" spans="16:16" x14ac:dyDescent="0.25">
      <c r="P4703" s="8"/>
    </row>
    <row r="4704" spans="16:16" x14ac:dyDescent="0.25">
      <c r="P4704" s="8"/>
    </row>
    <row r="4705" spans="16:16" x14ac:dyDescent="0.25">
      <c r="P4705" s="8"/>
    </row>
    <row r="4706" spans="16:16" x14ac:dyDescent="0.25">
      <c r="P4706" s="8"/>
    </row>
    <row r="4707" spans="16:16" x14ac:dyDescent="0.25">
      <c r="P4707" s="8"/>
    </row>
    <row r="4708" spans="16:16" x14ac:dyDescent="0.25">
      <c r="P4708" s="8"/>
    </row>
    <row r="4709" spans="16:16" x14ac:dyDescent="0.25">
      <c r="P4709" s="8"/>
    </row>
    <row r="4710" spans="16:16" x14ac:dyDescent="0.25">
      <c r="P4710" s="8"/>
    </row>
    <row r="4711" spans="16:16" x14ac:dyDescent="0.25">
      <c r="P4711" s="8"/>
    </row>
    <row r="4712" spans="16:16" x14ac:dyDescent="0.25">
      <c r="P4712" s="8"/>
    </row>
    <row r="4713" spans="16:16" x14ac:dyDescent="0.25">
      <c r="P4713" s="8"/>
    </row>
    <row r="4714" spans="16:16" x14ac:dyDescent="0.25">
      <c r="P4714" s="8"/>
    </row>
    <row r="4715" spans="16:16" x14ac:dyDescent="0.25">
      <c r="P4715" s="8"/>
    </row>
    <row r="4716" spans="16:16" x14ac:dyDescent="0.25">
      <c r="P4716" s="8"/>
    </row>
    <row r="4717" spans="16:16" x14ac:dyDescent="0.25">
      <c r="P4717" s="8"/>
    </row>
    <row r="4718" spans="16:16" x14ac:dyDescent="0.25">
      <c r="P4718" s="8"/>
    </row>
    <row r="4719" spans="16:16" x14ac:dyDescent="0.25">
      <c r="P4719" s="8"/>
    </row>
    <row r="4720" spans="16:16" x14ac:dyDescent="0.25">
      <c r="P4720" s="8"/>
    </row>
    <row r="4721" spans="16:16" x14ac:dyDescent="0.25">
      <c r="P4721" s="8"/>
    </row>
    <row r="4722" spans="16:16" x14ac:dyDescent="0.25">
      <c r="P4722" s="8"/>
    </row>
    <row r="4723" spans="16:16" x14ac:dyDescent="0.25">
      <c r="P4723" s="8"/>
    </row>
    <row r="4724" spans="16:16" x14ac:dyDescent="0.25">
      <c r="P4724" s="8"/>
    </row>
    <row r="4725" spans="16:16" x14ac:dyDescent="0.25">
      <c r="P4725" s="8"/>
    </row>
    <row r="4726" spans="16:16" x14ac:dyDescent="0.25">
      <c r="P4726" s="8"/>
    </row>
    <row r="4727" spans="16:16" x14ac:dyDescent="0.25">
      <c r="P4727" s="8"/>
    </row>
    <row r="4728" spans="16:16" x14ac:dyDescent="0.25">
      <c r="P4728" s="8"/>
    </row>
    <row r="4729" spans="16:16" x14ac:dyDescent="0.25">
      <c r="P4729" s="8"/>
    </row>
    <row r="4730" spans="16:16" x14ac:dyDescent="0.25">
      <c r="P4730" s="8"/>
    </row>
    <row r="4731" spans="16:16" x14ac:dyDescent="0.25">
      <c r="P4731" s="8"/>
    </row>
    <row r="4732" spans="16:16" x14ac:dyDescent="0.25">
      <c r="P4732" s="8"/>
    </row>
    <row r="4733" spans="16:16" x14ac:dyDescent="0.25">
      <c r="P4733" s="8"/>
    </row>
    <row r="4734" spans="16:16" x14ac:dyDescent="0.25">
      <c r="P4734" s="8"/>
    </row>
    <row r="4735" spans="16:16" x14ac:dyDescent="0.25">
      <c r="P4735" s="8"/>
    </row>
    <row r="4736" spans="16:16" x14ac:dyDescent="0.25">
      <c r="P4736" s="8"/>
    </row>
    <row r="4737" spans="16:16" x14ac:dyDescent="0.25">
      <c r="P4737" s="8"/>
    </row>
    <row r="4738" spans="16:16" x14ac:dyDescent="0.25">
      <c r="P4738" s="8"/>
    </row>
    <row r="4739" spans="16:16" x14ac:dyDescent="0.25">
      <c r="P4739" s="8"/>
    </row>
    <row r="4740" spans="16:16" x14ac:dyDescent="0.25">
      <c r="P4740" s="8"/>
    </row>
    <row r="4741" spans="16:16" x14ac:dyDescent="0.25">
      <c r="P4741" s="8"/>
    </row>
    <row r="4742" spans="16:16" x14ac:dyDescent="0.25">
      <c r="P4742" s="8"/>
    </row>
    <row r="4743" spans="16:16" x14ac:dyDescent="0.25">
      <c r="P4743" s="8"/>
    </row>
    <row r="4744" spans="16:16" x14ac:dyDescent="0.25">
      <c r="P4744" s="8"/>
    </row>
    <row r="4745" spans="16:16" x14ac:dyDescent="0.25">
      <c r="P4745" s="8"/>
    </row>
    <row r="4746" spans="16:16" x14ac:dyDescent="0.25">
      <c r="P4746" s="8"/>
    </row>
    <row r="4747" spans="16:16" x14ac:dyDescent="0.25">
      <c r="P4747" s="8"/>
    </row>
    <row r="4748" spans="16:16" x14ac:dyDescent="0.25">
      <c r="P4748" s="8"/>
    </row>
    <row r="4749" spans="16:16" x14ac:dyDescent="0.25">
      <c r="P4749" s="8"/>
    </row>
    <row r="4750" spans="16:16" x14ac:dyDescent="0.25">
      <c r="P4750" s="8"/>
    </row>
    <row r="4751" spans="16:16" x14ac:dyDescent="0.25">
      <c r="P4751" s="8"/>
    </row>
    <row r="4752" spans="16:16" x14ac:dyDescent="0.25">
      <c r="P4752" s="8"/>
    </row>
    <row r="4753" spans="16:16" x14ac:dyDescent="0.25">
      <c r="P4753" s="8"/>
    </row>
    <row r="4754" spans="16:16" x14ac:dyDescent="0.25">
      <c r="P4754" s="8"/>
    </row>
    <row r="4755" spans="16:16" x14ac:dyDescent="0.25">
      <c r="P4755" s="8"/>
    </row>
    <row r="4756" spans="16:16" x14ac:dyDescent="0.25">
      <c r="P4756" s="8"/>
    </row>
    <row r="4757" spans="16:16" x14ac:dyDescent="0.25">
      <c r="P4757" s="8"/>
    </row>
    <row r="4758" spans="16:16" x14ac:dyDescent="0.25">
      <c r="P4758" s="8"/>
    </row>
    <row r="4759" spans="16:16" x14ac:dyDescent="0.25">
      <c r="P4759" s="8"/>
    </row>
    <row r="4760" spans="16:16" x14ac:dyDescent="0.25">
      <c r="P4760" s="8"/>
    </row>
    <row r="4761" spans="16:16" x14ac:dyDescent="0.25">
      <c r="P4761" s="8"/>
    </row>
    <row r="4762" spans="16:16" x14ac:dyDescent="0.25">
      <c r="P4762" s="8"/>
    </row>
    <row r="4763" spans="16:16" x14ac:dyDescent="0.25">
      <c r="P4763" s="8"/>
    </row>
    <row r="4764" spans="16:16" x14ac:dyDescent="0.25">
      <c r="P4764" s="8"/>
    </row>
    <row r="4765" spans="16:16" x14ac:dyDescent="0.25">
      <c r="P4765" s="8"/>
    </row>
    <row r="4766" spans="16:16" x14ac:dyDescent="0.25">
      <c r="P4766" s="8"/>
    </row>
    <row r="4767" spans="16:16" x14ac:dyDescent="0.25">
      <c r="P4767" s="8"/>
    </row>
    <row r="4768" spans="16:16" x14ac:dyDescent="0.25">
      <c r="P4768" s="8"/>
    </row>
    <row r="4769" spans="16:16" x14ac:dyDescent="0.25">
      <c r="P4769" s="8"/>
    </row>
    <row r="4770" spans="16:16" x14ac:dyDescent="0.25">
      <c r="P4770" s="8"/>
    </row>
    <row r="4771" spans="16:16" x14ac:dyDescent="0.25">
      <c r="P4771" s="8"/>
    </row>
    <row r="4772" spans="16:16" x14ac:dyDescent="0.25">
      <c r="P4772" s="8"/>
    </row>
    <row r="4773" spans="16:16" x14ac:dyDescent="0.25">
      <c r="P4773" s="8"/>
    </row>
    <row r="4774" spans="16:16" x14ac:dyDescent="0.25">
      <c r="P4774" s="8"/>
    </row>
    <row r="4775" spans="16:16" x14ac:dyDescent="0.25">
      <c r="P4775" s="8"/>
    </row>
    <row r="4776" spans="16:16" x14ac:dyDescent="0.25">
      <c r="P4776" s="8"/>
    </row>
    <row r="4777" spans="16:16" x14ac:dyDescent="0.25">
      <c r="P4777" s="8"/>
    </row>
    <row r="4778" spans="16:16" x14ac:dyDescent="0.25">
      <c r="P4778" s="8"/>
    </row>
    <row r="4779" spans="16:16" x14ac:dyDescent="0.25">
      <c r="P4779" s="8"/>
    </row>
    <row r="4780" spans="16:16" x14ac:dyDescent="0.25">
      <c r="P4780" s="8"/>
    </row>
    <row r="4781" spans="16:16" x14ac:dyDescent="0.25">
      <c r="P4781" s="8"/>
    </row>
    <row r="4782" spans="16:16" x14ac:dyDescent="0.25">
      <c r="P4782" s="8"/>
    </row>
    <row r="4783" spans="16:16" x14ac:dyDescent="0.25">
      <c r="P4783" s="8"/>
    </row>
    <row r="4784" spans="16:16" x14ac:dyDescent="0.25">
      <c r="P4784" s="8"/>
    </row>
    <row r="4785" spans="16:16" x14ac:dyDescent="0.25">
      <c r="P4785" s="8"/>
    </row>
    <row r="4786" spans="16:16" x14ac:dyDescent="0.25">
      <c r="P4786" s="8"/>
    </row>
    <row r="4787" spans="16:16" x14ac:dyDescent="0.25">
      <c r="P4787" s="8"/>
    </row>
    <row r="4788" spans="16:16" x14ac:dyDescent="0.25">
      <c r="P4788" s="8"/>
    </row>
    <row r="4789" spans="16:16" x14ac:dyDescent="0.25">
      <c r="P4789" s="8"/>
    </row>
    <row r="4790" spans="16:16" x14ac:dyDescent="0.25">
      <c r="P4790" s="8"/>
    </row>
    <row r="4791" spans="16:16" x14ac:dyDescent="0.25">
      <c r="P4791" s="8"/>
    </row>
    <row r="4792" spans="16:16" x14ac:dyDescent="0.25">
      <c r="P4792" s="8"/>
    </row>
    <row r="4793" spans="16:16" x14ac:dyDescent="0.25">
      <c r="P4793" s="8"/>
    </row>
    <row r="4794" spans="16:16" x14ac:dyDescent="0.25">
      <c r="P4794" s="8"/>
    </row>
    <row r="4795" spans="16:16" x14ac:dyDescent="0.25">
      <c r="P4795" s="8"/>
    </row>
    <row r="4796" spans="16:16" x14ac:dyDescent="0.25">
      <c r="P4796" s="8"/>
    </row>
    <row r="4797" spans="16:16" x14ac:dyDescent="0.25">
      <c r="P4797" s="8"/>
    </row>
    <row r="4798" spans="16:16" x14ac:dyDescent="0.25">
      <c r="P4798" s="8"/>
    </row>
    <row r="4799" spans="16:16" x14ac:dyDescent="0.25">
      <c r="P4799" s="8"/>
    </row>
    <row r="4800" spans="16:16" x14ac:dyDescent="0.25">
      <c r="P4800" s="8"/>
    </row>
    <row r="4801" spans="16:16" x14ac:dyDescent="0.25">
      <c r="P4801" s="8"/>
    </row>
    <row r="4802" spans="16:16" x14ac:dyDescent="0.25">
      <c r="P4802" s="8"/>
    </row>
    <row r="4803" spans="16:16" x14ac:dyDescent="0.25">
      <c r="P4803" s="8"/>
    </row>
    <row r="4804" spans="16:16" x14ac:dyDescent="0.25">
      <c r="P4804" s="8"/>
    </row>
    <row r="4805" spans="16:16" x14ac:dyDescent="0.25">
      <c r="P4805" s="8"/>
    </row>
    <row r="4806" spans="16:16" x14ac:dyDescent="0.25">
      <c r="P4806" s="8"/>
    </row>
    <row r="4807" spans="16:16" x14ac:dyDescent="0.25">
      <c r="P4807" s="8"/>
    </row>
    <row r="4808" spans="16:16" x14ac:dyDescent="0.25">
      <c r="P4808" s="8"/>
    </row>
    <row r="4809" spans="16:16" x14ac:dyDescent="0.25">
      <c r="P4809" s="8"/>
    </row>
    <row r="4810" spans="16:16" x14ac:dyDescent="0.25">
      <c r="P4810" s="8"/>
    </row>
    <row r="4811" spans="16:16" x14ac:dyDescent="0.25">
      <c r="P4811" s="8"/>
    </row>
    <row r="4812" spans="16:16" x14ac:dyDescent="0.25">
      <c r="P4812" s="8"/>
    </row>
    <row r="4813" spans="16:16" x14ac:dyDescent="0.25">
      <c r="P4813" s="8"/>
    </row>
    <row r="4814" spans="16:16" x14ac:dyDescent="0.25">
      <c r="P4814" s="8"/>
    </row>
    <row r="4815" spans="16:16" x14ac:dyDescent="0.25">
      <c r="P4815" s="8"/>
    </row>
    <row r="4816" spans="16:16" x14ac:dyDescent="0.25">
      <c r="P4816" s="8"/>
    </row>
    <row r="4817" spans="16:16" x14ac:dyDescent="0.25">
      <c r="P4817" s="8"/>
    </row>
    <row r="4818" spans="16:16" x14ac:dyDescent="0.25">
      <c r="P4818" s="8"/>
    </row>
    <row r="4819" spans="16:16" x14ac:dyDescent="0.25">
      <c r="P4819" s="8"/>
    </row>
    <row r="4820" spans="16:16" x14ac:dyDescent="0.25">
      <c r="P4820" s="8"/>
    </row>
    <row r="4821" spans="16:16" x14ac:dyDescent="0.25">
      <c r="P4821" s="8"/>
    </row>
    <row r="4822" spans="16:16" x14ac:dyDescent="0.25">
      <c r="P4822" s="8"/>
    </row>
    <row r="4823" spans="16:16" x14ac:dyDescent="0.25">
      <c r="P4823" s="8"/>
    </row>
    <row r="4824" spans="16:16" x14ac:dyDescent="0.25">
      <c r="P4824" s="8"/>
    </row>
    <row r="4825" spans="16:16" x14ac:dyDescent="0.25">
      <c r="P4825" s="8"/>
    </row>
    <row r="4826" spans="16:16" x14ac:dyDescent="0.25">
      <c r="P4826" s="8"/>
    </row>
    <row r="4827" spans="16:16" x14ac:dyDescent="0.25">
      <c r="P4827" s="8"/>
    </row>
    <row r="4828" spans="16:16" x14ac:dyDescent="0.25">
      <c r="P4828" s="8"/>
    </row>
    <row r="4829" spans="16:16" x14ac:dyDescent="0.25">
      <c r="P4829" s="8"/>
    </row>
    <row r="4830" spans="16:16" x14ac:dyDescent="0.25">
      <c r="P4830" s="8"/>
    </row>
    <row r="4831" spans="16:16" x14ac:dyDescent="0.25">
      <c r="P4831" s="8"/>
    </row>
    <row r="4832" spans="16:16" x14ac:dyDescent="0.25">
      <c r="P4832" s="8"/>
    </row>
    <row r="4833" spans="16:16" x14ac:dyDescent="0.25">
      <c r="P4833" s="8"/>
    </row>
    <row r="4834" spans="16:16" x14ac:dyDescent="0.25">
      <c r="P4834" s="8"/>
    </row>
    <row r="4835" spans="16:16" x14ac:dyDescent="0.25">
      <c r="P4835" s="8"/>
    </row>
    <row r="4836" spans="16:16" x14ac:dyDescent="0.25">
      <c r="P4836" s="8"/>
    </row>
    <row r="4837" spans="16:16" x14ac:dyDescent="0.25">
      <c r="P4837" s="8"/>
    </row>
    <row r="4838" spans="16:16" x14ac:dyDescent="0.25">
      <c r="P4838" s="8"/>
    </row>
    <row r="4839" spans="16:16" x14ac:dyDescent="0.25">
      <c r="P4839" s="8"/>
    </row>
    <row r="4840" spans="16:16" x14ac:dyDescent="0.25">
      <c r="P4840" s="8"/>
    </row>
    <row r="4841" spans="16:16" x14ac:dyDescent="0.25">
      <c r="P4841" s="8"/>
    </row>
    <row r="4842" spans="16:16" x14ac:dyDescent="0.25">
      <c r="P4842" s="8"/>
    </row>
    <row r="4843" spans="16:16" x14ac:dyDescent="0.25">
      <c r="P4843" s="8"/>
    </row>
    <row r="4844" spans="16:16" x14ac:dyDescent="0.25">
      <c r="P4844" s="8"/>
    </row>
    <row r="4845" spans="16:16" x14ac:dyDescent="0.25">
      <c r="P4845" s="8"/>
    </row>
    <row r="4846" spans="16:16" x14ac:dyDescent="0.25">
      <c r="P4846" s="8"/>
    </row>
    <row r="4847" spans="16:16" x14ac:dyDescent="0.25">
      <c r="P4847" s="8"/>
    </row>
    <row r="4848" spans="16:16" x14ac:dyDescent="0.25">
      <c r="P4848" s="8"/>
    </row>
    <row r="4849" spans="16:16" x14ac:dyDescent="0.25">
      <c r="P4849" s="8"/>
    </row>
    <row r="4850" spans="16:16" x14ac:dyDescent="0.25">
      <c r="P4850" s="8"/>
    </row>
    <row r="4851" spans="16:16" x14ac:dyDescent="0.25">
      <c r="P4851" s="8"/>
    </row>
    <row r="4852" spans="16:16" x14ac:dyDescent="0.25">
      <c r="P4852" s="8"/>
    </row>
    <row r="4853" spans="16:16" x14ac:dyDescent="0.25">
      <c r="P4853" s="8"/>
    </row>
    <row r="4854" spans="16:16" x14ac:dyDescent="0.25">
      <c r="P4854" s="8"/>
    </row>
    <row r="4855" spans="16:16" x14ac:dyDescent="0.25">
      <c r="P4855" s="8"/>
    </row>
    <row r="4856" spans="16:16" x14ac:dyDescent="0.25">
      <c r="P4856" s="8"/>
    </row>
    <row r="4857" spans="16:16" x14ac:dyDescent="0.25">
      <c r="P4857" s="8"/>
    </row>
    <row r="4858" spans="16:16" x14ac:dyDescent="0.25">
      <c r="P4858" s="8"/>
    </row>
    <row r="4859" spans="16:16" x14ac:dyDescent="0.25">
      <c r="P4859" s="8"/>
    </row>
    <row r="4860" spans="16:16" x14ac:dyDescent="0.25">
      <c r="P4860" s="8"/>
    </row>
    <row r="4861" spans="16:16" x14ac:dyDescent="0.25">
      <c r="P4861" s="8"/>
    </row>
    <row r="4862" spans="16:16" x14ac:dyDescent="0.25">
      <c r="P4862" s="8"/>
    </row>
    <row r="4863" spans="16:16" x14ac:dyDescent="0.25">
      <c r="P4863" s="8"/>
    </row>
    <row r="4864" spans="16:16" x14ac:dyDescent="0.25">
      <c r="P4864" s="8"/>
    </row>
    <row r="4865" spans="16:16" x14ac:dyDescent="0.25">
      <c r="P4865" s="8"/>
    </row>
    <row r="4866" spans="16:16" x14ac:dyDescent="0.25">
      <c r="P4866" s="8"/>
    </row>
    <row r="4867" spans="16:16" x14ac:dyDescent="0.25">
      <c r="P4867" s="8"/>
    </row>
    <row r="4868" spans="16:16" x14ac:dyDescent="0.25">
      <c r="P4868" s="8"/>
    </row>
    <row r="4869" spans="16:16" x14ac:dyDescent="0.25">
      <c r="P4869" s="8"/>
    </row>
    <row r="4870" spans="16:16" x14ac:dyDescent="0.25">
      <c r="P4870" s="8"/>
    </row>
    <row r="4871" spans="16:16" x14ac:dyDescent="0.25">
      <c r="P4871" s="8"/>
    </row>
    <row r="4872" spans="16:16" x14ac:dyDescent="0.25">
      <c r="P4872" s="8"/>
    </row>
    <row r="4873" spans="16:16" x14ac:dyDescent="0.25">
      <c r="P4873" s="8"/>
    </row>
    <row r="4874" spans="16:16" x14ac:dyDescent="0.25">
      <c r="P4874" s="8"/>
    </row>
    <row r="4875" spans="16:16" x14ac:dyDescent="0.25">
      <c r="P4875" s="8"/>
    </row>
    <row r="4876" spans="16:16" x14ac:dyDescent="0.25">
      <c r="P4876" s="8"/>
    </row>
    <row r="4877" spans="16:16" x14ac:dyDescent="0.25">
      <c r="P4877" s="8"/>
    </row>
    <row r="4878" spans="16:16" x14ac:dyDescent="0.25">
      <c r="P4878" s="8"/>
    </row>
    <row r="4879" spans="16:16" x14ac:dyDescent="0.25">
      <c r="P4879" s="8"/>
    </row>
    <row r="4880" spans="16:16" x14ac:dyDescent="0.25">
      <c r="P4880" s="8"/>
    </row>
    <row r="4881" spans="16:16" x14ac:dyDescent="0.25">
      <c r="P4881" s="8"/>
    </row>
    <row r="4882" spans="16:16" x14ac:dyDescent="0.25">
      <c r="P4882" s="8"/>
    </row>
    <row r="4883" spans="16:16" x14ac:dyDescent="0.25">
      <c r="P4883" s="8"/>
    </row>
    <row r="4884" spans="16:16" x14ac:dyDescent="0.25">
      <c r="P4884" s="8"/>
    </row>
    <row r="4885" spans="16:16" x14ac:dyDescent="0.25">
      <c r="P4885" s="8"/>
    </row>
    <row r="4886" spans="16:16" x14ac:dyDescent="0.25">
      <c r="P4886" s="8"/>
    </row>
    <row r="4887" spans="16:16" x14ac:dyDescent="0.25">
      <c r="P4887" s="8"/>
    </row>
    <row r="4888" spans="16:16" x14ac:dyDescent="0.25">
      <c r="P4888" s="8"/>
    </row>
    <row r="4889" spans="16:16" x14ac:dyDescent="0.25">
      <c r="P4889" s="8"/>
    </row>
    <row r="4890" spans="16:16" x14ac:dyDescent="0.25">
      <c r="P4890" s="8"/>
    </row>
    <row r="4891" spans="16:16" x14ac:dyDescent="0.25">
      <c r="P4891" s="8"/>
    </row>
    <row r="4892" spans="16:16" x14ac:dyDescent="0.25">
      <c r="P4892" s="8"/>
    </row>
    <row r="4893" spans="16:16" x14ac:dyDescent="0.25">
      <c r="P4893" s="8"/>
    </row>
    <row r="4894" spans="16:16" x14ac:dyDescent="0.25">
      <c r="P4894" s="8"/>
    </row>
    <row r="4895" spans="16:16" x14ac:dyDescent="0.25">
      <c r="P4895" s="8"/>
    </row>
    <row r="4896" spans="16:16" x14ac:dyDescent="0.25">
      <c r="P4896" s="8"/>
    </row>
    <row r="4897" spans="16:16" x14ac:dyDescent="0.25">
      <c r="P4897" s="8"/>
    </row>
    <row r="4898" spans="16:16" x14ac:dyDescent="0.25">
      <c r="P4898" s="8"/>
    </row>
    <row r="4899" spans="16:16" x14ac:dyDescent="0.25">
      <c r="P4899" s="8"/>
    </row>
    <row r="4900" spans="16:16" x14ac:dyDescent="0.25">
      <c r="P4900" s="8"/>
    </row>
    <row r="4901" spans="16:16" x14ac:dyDescent="0.25">
      <c r="P4901" s="8"/>
    </row>
    <row r="4902" spans="16:16" x14ac:dyDescent="0.25">
      <c r="P4902" s="8"/>
    </row>
    <row r="4903" spans="16:16" x14ac:dyDescent="0.25">
      <c r="P4903" s="8"/>
    </row>
    <row r="4904" spans="16:16" x14ac:dyDescent="0.25">
      <c r="P4904" s="8"/>
    </row>
    <row r="4905" spans="16:16" x14ac:dyDescent="0.25">
      <c r="P4905" s="8"/>
    </row>
    <row r="4906" spans="16:16" x14ac:dyDescent="0.25">
      <c r="P4906" s="8"/>
    </row>
    <row r="4907" spans="16:16" x14ac:dyDescent="0.25">
      <c r="P4907" s="8"/>
    </row>
    <row r="4908" spans="16:16" x14ac:dyDescent="0.25">
      <c r="P4908" s="8"/>
    </row>
    <row r="4909" spans="16:16" x14ac:dyDescent="0.25">
      <c r="P4909" s="8"/>
    </row>
    <row r="4910" spans="16:16" x14ac:dyDescent="0.25">
      <c r="P4910" s="8"/>
    </row>
    <row r="4911" spans="16:16" x14ac:dyDescent="0.25">
      <c r="P4911" s="8"/>
    </row>
    <row r="4912" spans="16:16" x14ac:dyDescent="0.25">
      <c r="P4912" s="8"/>
    </row>
    <row r="4913" spans="16:16" x14ac:dyDescent="0.25">
      <c r="P4913" s="8"/>
    </row>
    <row r="4914" spans="16:16" x14ac:dyDescent="0.25">
      <c r="P4914" s="8"/>
    </row>
    <row r="4915" spans="16:16" x14ac:dyDescent="0.25">
      <c r="P4915" s="8"/>
    </row>
    <row r="4916" spans="16:16" x14ac:dyDescent="0.25">
      <c r="P4916" s="8"/>
    </row>
    <row r="4917" spans="16:16" x14ac:dyDescent="0.25">
      <c r="P4917" s="8"/>
    </row>
    <row r="4918" spans="16:16" x14ac:dyDescent="0.25">
      <c r="P4918" s="8"/>
    </row>
    <row r="4919" spans="16:16" x14ac:dyDescent="0.25">
      <c r="P4919" s="8"/>
    </row>
    <row r="4920" spans="16:16" x14ac:dyDescent="0.25">
      <c r="P4920" s="8"/>
    </row>
    <row r="4921" spans="16:16" x14ac:dyDescent="0.25">
      <c r="P4921" s="8"/>
    </row>
    <row r="4922" spans="16:16" x14ac:dyDescent="0.25">
      <c r="P4922" s="8"/>
    </row>
    <row r="4923" spans="16:16" x14ac:dyDescent="0.25">
      <c r="P4923" s="8"/>
    </row>
    <row r="4924" spans="16:16" x14ac:dyDescent="0.25">
      <c r="P4924" s="8"/>
    </row>
    <row r="4925" spans="16:16" x14ac:dyDescent="0.25">
      <c r="P4925" s="8"/>
    </row>
    <row r="4926" spans="16:16" x14ac:dyDescent="0.25">
      <c r="P4926" s="8"/>
    </row>
    <row r="4927" spans="16:16" x14ac:dyDescent="0.25">
      <c r="P4927" s="8"/>
    </row>
    <row r="4928" spans="16:16" x14ac:dyDescent="0.25">
      <c r="P4928" s="8"/>
    </row>
    <row r="4929" spans="16:16" x14ac:dyDescent="0.25">
      <c r="P4929" s="8"/>
    </row>
    <row r="4930" spans="16:16" x14ac:dyDescent="0.25">
      <c r="P4930" s="8"/>
    </row>
    <row r="4931" spans="16:16" x14ac:dyDescent="0.25">
      <c r="P4931" s="8"/>
    </row>
    <row r="4932" spans="16:16" x14ac:dyDescent="0.25">
      <c r="P4932" s="8"/>
    </row>
    <row r="4933" spans="16:16" x14ac:dyDescent="0.25">
      <c r="P4933" s="8"/>
    </row>
    <row r="4934" spans="16:16" x14ac:dyDescent="0.25">
      <c r="P4934" s="8"/>
    </row>
    <row r="4935" spans="16:16" x14ac:dyDescent="0.25">
      <c r="P4935" s="8"/>
    </row>
    <row r="4936" spans="16:16" x14ac:dyDescent="0.25">
      <c r="P4936" s="8"/>
    </row>
    <row r="4937" spans="16:16" x14ac:dyDescent="0.25">
      <c r="P4937" s="8"/>
    </row>
    <row r="4938" spans="16:16" x14ac:dyDescent="0.25">
      <c r="P4938" s="8"/>
    </row>
    <row r="4939" spans="16:16" x14ac:dyDescent="0.25">
      <c r="P4939" s="8"/>
    </row>
    <row r="4940" spans="16:16" x14ac:dyDescent="0.25">
      <c r="P4940" s="8"/>
    </row>
    <row r="4941" spans="16:16" x14ac:dyDescent="0.25">
      <c r="P4941" s="8"/>
    </row>
    <row r="4942" spans="16:16" x14ac:dyDescent="0.25">
      <c r="P4942" s="8"/>
    </row>
    <row r="4943" spans="16:16" x14ac:dyDescent="0.25">
      <c r="P4943" s="8"/>
    </row>
    <row r="4944" spans="16:16" x14ac:dyDescent="0.25">
      <c r="P4944" s="8"/>
    </row>
    <row r="4945" spans="16:16" x14ac:dyDescent="0.25">
      <c r="P4945" s="8"/>
    </row>
    <row r="4946" spans="16:16" x14ac:dyDescent="0.25">
      <c r="P4946" s="8"/>
    </row>
    <row r="4947" spans="16:16" x14ac:dyDescent="0.25">
      <c r="P4947" s="8"/>
    </row>
    <row r="4948" spans="16:16" x14ac:dyDescent="0.25">
      <c r="P4948" s="8"/>
    </row>
    <row r="4949" spans="16:16" x14ac:dyDescent="0.25">
      <c r="P4949" s="8"/>
    </row>
    <row r="4950" spans="16:16" x14ac:dyDescent="0.25">
      <c r="P4950" s="8"/>
    </row>
    <row r="4951" spans="16:16" x14ac:dyDescent="0.25">
      <c r="P4951" s="8"/>
    </row>
    <row r="4952" spans="16:16" x14ac:dyDescent="0.25">
      <c r="P4952" s="8"/>
    </row>
    <row r="4953" spans="16:16" x14ac:dyDescent="0.25">
      <c r="P4953" s="8"/>
    </row>
    <row r="4954" spans="16:16" x14ac:dyDescent="0.25">
      <c r="P4954" s="8"/>
    </row>
    <row r="4955" spans="16:16" x14ac:dyDescent="0.25">
      <c r="P4955" s="8"/>
    </row>
    <row r="4956" spans="16:16" x14ac:dyDescent="0.25">
      <c r="P4956" s="8"/>
    </row>
    <row r="4957" spans="16:16" x14ac:dyDescent="0.25">
      <c r="P4957" s="8"/>
    </row>
    <row r="4958" spans="16:16" x14ac:dyDescent="0.25">
      <c r="P4958" s="8"/>
    </row>
    <row r="4959" spans="16:16" x14ac:dyDescent="0.25">
      <c r="P4959" s="8"/>
    </row>
    <row r="4960" spans="16:16" x14ac:dyDescent="0.25">
      <c r="P4960" s="8"/>
    </row>
    <row r="4961" spans="16:16" x14ac:dyDescent="0.25">
      <c r="P4961" s="8"/>
    </row>
    <row r="4962" spans="16:16" x14ac:dyDescent="0.25">
      <c r="P4962" s="8"/>
    </row>
    <row r="4963" spans="16:16" x14ac:dyDescent="0.25">
      <c r="P4963" s="8"/>
    </row>
    <row r="4964" spans="16:16" x14ac:dyDescent="0.25">
      <c r="P4964" s="8"/>
    </row>
    <row r="4965" spans="16:16" x14ac:dyDescent="0.25">
      <c r="P4965" s="8"/>
    </row>
    <row r="4966" spans="16:16" x14ac:dyDescent="0.25">
      <c r="P4966" s="8"/>
    </row>
    <row r="4967" spans="16:16" x14ac:dyDescent="0.25">
      <c r="P4967" s="8"/>
    </row>
    <row r="4968" spans="16:16" x14ac:dyDescent="0.25">
      <c r="P4968" s="8"/>
    </row>
    <row r="4969" spans="16:16" x14ac:dyDescent="0.25">
      <c r="P4969" s="8"/>
    </row>
    <row r="4970" spans="16:16" x14ac:dyDescent="0.25">
      <c r="P4970" s="8"/>
    </row>
    <row r="4971" spans="16:16" x14ac:dyDescent="0.25">
      <c r="P4971" s="8"/>
    </row>
    <row r="4972" spans="16:16" x14ac:dyDescent="0.25">
      <c r="P4972" s="8"/>
    </row>
    <row r="4973" spans="16:16" x14ac:dyDescent="0.25">
      <c r="P4973" s="8"/>
    </row>
    <row r="4974" spans="16:16" x14ac:dyDescent="0.25">
      <c r="P4974" s="8"/>
    </row>
    <row r="4975" spans="16:16" x14ac:dyDescent="0.25">
      <c r="P4975" s="8"/>
    </row>
    <row r="4976" spans="16:16" x14ac:dyDescent="0.25">
      <c r="P4976" s="8"/>
    </row>
    <row r="4977" spans="16:16" x14ac:dyDescent="0.25">
      <c r="P4977" s="8"/>
    </row>
    <row r="4978" spans="16:16" x14ac:dyDescent="0.25">
      <c r="P4978" s="8"/>
    </row>
    <row r="4979" spans="16:16" x14ac:dyDescent="0.25">
      <c r="P4979" s="8"/>
    </row>
    <row r="4980" spans="16:16" x14ac:dyDescent="0.25">
      <c r="P4980" s="8"/>
    </row>
    <row r="4981" spans="16:16" x14ac:dyDescent="0.25">
      <c r="P4981" s="8"/>
    </row>
    <row r="4982" spans="16:16" x14ac:dyDescent="0.25">
      <c r="P4982" s="8"/>
    </row>
    <row r="4983" spans="16:16" x14ac:dyDescent="0.25">
      <c r="P4983" s="8"/>
    </row>
    <row r="4984" spans="16:16" x14ac:dyDescent="0.25">
      <c r="P4984" s="8"/>
    </row>
    <row r="4985" spans="16:16" x14ac:dyDescent="0.25">
      <c r="P4985" s="8"/>
    </row>
    <row r="4986" spans="16:16" x14ac:dyDescent="0.25">
      <c r="P4986" s="8"/>
    </row>
    <row r="4987" spans="16:16" x14ac:dyDescent="0.25">
      <c r="P4987" s="8"/>
    </row>
    <row r="4988" spans="16:16" x14ac:dyDescent="0.25">
      <c r="P4988" s="8"/>
    </row>
    <row r="4989" spans="16:16" x14ac:dyDescent="0.25">
      <c r="P4989" s="8"/>
    </row>
    <row r="4990" spans="16:16" x14ac:dyDescent="0.25">
      <c r="P4990" s="8"/>
    </row>
    <row r="4991" spans="16:16" x14ac:dyDescent="0.25">
      <c r="P4991" s="8"/>
    </row>
    <row r="4992" spans="16:16" x14ac:dyDescent="0.25">
      <c r="P4992" s="8"/>
    </row>
    <row r="4993" spans="16:16" x14ac:dyDescent="0.25">
      <c r="P4993" s="8"/>
    </row>
    <row r="4994" spans="16:16" x14ac:dyDescent="0.25">
      <c r="P4994" s="8"/>
    </row>
    <row r="4995" spans="16:16" x14ac:dyDescent="0.25">
      <c r="P4995" s="8"/>
    </row>
    <row r="4996" spans="16:16" x14ac:dyDescent="0.25">
      <c r="P4996" s="8"/>
    </row>
    <row r="4997" spans="16:16" x14ac:dyDescent="0.25">
      <c r="P4997" s="8"/>
    </row>
    <row r="4998" spans="16:16" x14ac:dyDescent="0.25">
      <c r="P4998" s="8"/>
    </row>
    <row r="4999" spans="16:16" x14ac:dyDescent="0.25">
      <c r="P4999" s="8"/>
    </row>
    <row r="5000" spans="16:16" x14ac:dyDescent="0.25">
      <c r="P5000" s="8"/>
    </row>
    <row r="5001" spans="16:16" x14ac:dyDescent="0.25">
      <c r="P5001" s="8"/>
    </row>
    <row r="5002" spans="16:16" x14ac:dyDescent="0.25">
      <c r="P5002" s="8"/>
    </row>
    <row r="5003" spans="16:16" x14ac:dyDescent="0.25">
      <c r="P5003" s="8"/>
    </row>
    <row r="5004" spans="16:16" x14ac:dyDescent="0.25">
      <c r="P5004" s="8"/>
    </row>
    <row r="5005" spans="16:16" x14ac:dyDescent="0.25">
      <c r="P5005" s="8"/>
    </row>
    <row r="5006" spans="16:16" x14ac:dyDescent="0.25">
      <c r="P5006" s="8"/>
    </row>
    <row r="5007" spans="16:16" x14ac:dyDescent="0.25">
      <c r="P5007" s="8"/>
    </row>
    <row r="5008" spans="16:16" x14ac:dyDescent="0.25">
      <c r="P5008" s="8"/>
    </row>
    <row r="5009" spans="16:16" x14ac:dyDescent="0.25">
      <c r="P5009" s="8"/>
    </row>
    <row r="5010" spans="16:16" x14ac:dyDescent="0.25">
      <c r="P5010" s="8"/>
    </row>
    <row r="5011" spans="16:16" x14ac:dyDescent="0.25">
      <c r="P5011" s="8"/>
    </row>
    <row r="5012" spans="16:16" x14ac:dyDescent="0.25">
      <c r="P5012" s="8"/>
    </row>
    <row r="5013" spans="16:16" x14ac:dyDescent="0.25">
      <c r="P5013" s="8"/>
    </row>
    <row r="5014" spans="16:16" x14ac:dyDescent="0.25">
      <c r="P5014" s="8"/>
    </row>
    <row r="5015" spans="16:16" x14ac:dyDescent="0.25">
      <c r="P5015" s="8"/>
    </row>
    <row r="5016" spans="16:16" x14ac:dyDescent="0.25">
      <c r="P5016" s="8"/>
    </row>
    <row r="5017" spans="16:16" x14ac:dyDescent="0.25">
      <c r="P5017" s="8"/>
    </row>
    <row r="5018" spans="16:16" x14ac:dyDescent="0.25">
      <c r="P5018" s="8"/>
    </row>
    <row r="5019" spans="16:16" x14ac:dyDescent="0.25">
      <c r="P5019" s="8"/>
    </row>
    <row r="5020" spans="16:16" x14ac:dyDescent="0.25">
      <c r="P5020" s="8"/>
    </row>
    <row r="5021" spans="16:16" x14ac:dyDescent="0.25">
      <c r="P5021" s="8"/>
    </row>
    <row r="5022" spans="16:16" x14ac:dyDescent="0.25">
      <c r="P5022" s="8"/>
    </row>
    <row r="5023" spans="16:16" x14ac:dyDescent="0.25">
      <c r="P5023" s="8"/>
    </row>
    <row r="5024" spans="16:16" x14ac:dyDescent="0.25">
      <c r="P5024" s="8"/>
    </row>
    <row r="5025" spans="16:16" x14ac:dyDescent="0.25">
      <c r="P5025" s="8"/>
    </row>
    <row r="5026" spans="16:16" x14ac:dyDescent="0.25">
      <c r="P5026" s="8"/>
    </row>
    <row r="5027" spans="16:16" x14ac:dyDescent="0.25">
      <c r="P5027" s="8"/>
    </row>
    <row r="5028" spans="16:16" x14ac:dyDescent="0.25">
      <c r="P5028" s="8"/>
    </row>
    <row r="5029" spans="16:16" x14ac:dyDescent="0.25">
      <c r="P5029" s="8"/>
    </row>
    <row r="5030" spans="16:16" x14ac:dyDescent="0.25">
      <c r="P5030" s="8"/>
    </row>
    <row r="5031" spans="16:16" x14ac:dyDescent="0.25">
      <c r="P5031" s="8"/>
    </row>
    <row r="5032" spans="16:16" x14ac:dyDescent="0.25">
      <c r="P5032" s="8"/>
    </row>
    <row r="5033" spans="16:16" x14ac:dyDescent="0.25">
      <c r="P5033" s="8"/>
    </row>
    <row r="5034" spans="16:16" x14ac:dyDescent="0.25">
      <c r="P5034" s="8"/>
    </row>
    <row r="5035" spans="16:16" x14ac:dyDescent="0.25">
      <c r="P5035" s="8"/>
    </row>
    <row r="5036" spans="16:16" x14ac:dyDescent="0.25">
      <c r="P5036" s="8"/>
    </row>
    <row r="5037" spans="16:16" x14ac:dyDescent="0.25">
      <c r="P5037" s="8"/>
    </row>
    <row r="5038" spans="16:16" x14ac:dyDescent="0.25">
      <c r="P5038" s="8"/>
    </row>
    <row r="5039" spans="16:16" x14ac:dyDescent="0.25">
      <c r="P5039" s="8"/>
    </row>
    <row r="5040" spans="16:16" x14ac:dyDescent="0.25">
      <c r="P5040" s="8"/>
    </row>
    <row r="5041" spans="16:16" x14ac:dyDescent="0.25">
      <c r="P5041" s="8"/>
    </row>
    <row r="5042" spans="16:16" x14ac:dyDescent="0.25">
      <c r="P5042" s="8"/>
    </row>
    <row r="5043" spans="16:16" x14ac:dyDescent="0.25">
      <c r="P5043" s="8"/>
    </row>
    <row r="5044" spans="16:16" x14ac:dyDescent="0.25">
      <c r="P5044" s="8"/>
    </row>
    <row r="5045" spans="16:16" x14ac:dyDescent="0.25">
      <c r="P5045" s="8"/>
    </row>
    <row r="5046" spans="16:16" x14ac:dyDescent="0.25">
      <c r="P5046" s="8"/>
    </row>
    <row r="5047" spans="16:16" x14ac:dyDescent="0.25">
      <c r="P5047" s="8"/>
    </row>
    <row r="5048" spans="16:16" x14ac:dyDescent="0.25">
      <c r="P5048" s="8"/>
    </row>
    <row r="5049" spans="16:16" x14ac:dyDescent="0.25">
      <c r="P5049" s="8"/>
    </row>
    <row r="5050" spans="16:16" x14ac:dyDescent="0.25">
      <c r="P5050" s="8"/>
    </row>
    <row r="5051" spans="16:16" x14ac:dyDescent="0.25">
      <c r="P5051" s="8"/>
    </row>
    <row r="5052" spans="16:16" x14ac:dyDescent="0.25">
      <c r="P5052" s="8"/>
    </row>
    <row r="5053" spans="16:16" x14ac:dyDescent="0.25">
      <c r="P5053" s="8"/>
    </row>
    <row r="5054" spans="16:16" x14ac:dyDescent="0.25">
      <c r="P5054" s="8"/>
    </row>
    <row r="5055" spans="16:16" x14ac:dyDescent="0.25">
      <c r="P5055" s="8"/>
    </row>
    <row r="5056" spans="16:16" x14ac:dyDescent="0.25">
      <c r="P5056" s="8"/>
    </row>
    <row r="5057" spans="16:16" x14ac:dyDescent="0.25">
      <c r="P5057" s="8"/>
    </row>
    <row r="5058" spans="16:16" x14ac:dyDescent="0.25">
      <c r="P5058" s="8"/>
    </row>
    <row r="5059" spans="16:16" x14ac:dyDescent="0.25">
      <c r="P5059" s="8"/>
    </row>
    <row r="5060" spans="16:16" x14ac:dyDescent="0.25">
      <c r="P5060" s="8"/>
    </row>
    <row r="5061" spans="16:16" x14ac:dyDescent="0.25">
      <c r="P5061" s="8"/>
    </row>
    <row r="5062" spans="16:16" x14ac:dyDescent="0.25">
      <c r="P5062" s="8"/>
    </row>
    <row r="5063" spans="16:16" x14ac:dyDescent="0.25">
      <c r="P5063" s="8"/>
    </row>
    <row r="5064" spans="16:16" x14ac:dyDescent="0.25">
      <c r="P5064" s="8"/>
    </row>
    <row r="5065" spans="16:16" x14ac:dyDescent="0.25">
      <c r="P5065" s="8"/>
    </row>
    <row r="5066" spans="16:16" x14ac:dyDescent="0.25">
      <c r="P5066" s="8"/>
    </row>
    <row r="5067" spans="16:16" x14ac:dyDescent="0.25">
      <c r="P5067" s="8"/>
    </row>
    <row r="5068" spans="16:16" x14ac:dyDescent="0.25">
      <c r="P5068" s="8"/>
    </row>
    <row r="5069" spans="16:16" x14ac:dyDescent="0.25">
      <c r="P5069" s="8"/>
    </row>
    <row r="5070" spans="16:16" x14ac:dyDescent="0.25">
      <c r="P5070" s="8"/>
    </row>
    <row r="5071" spans="16:16" x14ac:dyDescent="0.25">
      <c r="P5071" s="8"/>
    </row>
    <row r="5072" spans="16:16" x14ac:dyDescent="0.25">
      <c r="P5072" s="8"/>
    </row>
    <row r="5073" spans="16:16" x14ac:dyDescent="0.25">
      <c r="P5073" s="8"/>
    </row>
    <row r="5074" spans="16:16" x14ac:dyDescent="0.25">
      <c r="P5074" s="8"/>
    </row>
    <row r="5075" spans="16:16" x14ac:dyDescent="0.25">
      <c r="P5075" s="8"/>
    </row>
    <row r="5076" spans="16:16" x14ac:dyDescent="0.25">
      <c r="P5076" s="8"/>
    </row>
    <row r="5077" spans="16:16" x14ac:dyDescent="0.25">
      <c r="P5077" s="8"/>
    </row>
    <row r="5078" spans="16:16" x14ac:dyDescent="0.25">
      <c r="P5078" s="8"/>
    </row>
    <row r="5079" spans="16:16" x14ac:dyDescent="0.25">
      <c r="P5079" s="8"/>
    </row>
    <row r="5080" spans="16:16" x14ac:dyDescent="0.25">
      <c r="P5080" s="8"/>
    </row>
    <row r="5081" spans="16:16" x14ac:dyDescent="0.25">
      <c r="P5081" s="8"/>
    </row>
    <row r="5082" spans="16:16" x14ac:dyDescent="0.25">
      <c r="P5082" s="8"/>
    </row>
    <row r="5083" spans="16:16" x14ac:dyDescent="0.25">
      <c r="P5083" s="8"/>
    </row>
    <row r="5084" spans="16:16" x14ac:dyDescent="0.25">
      <c r="P5084" s="8"/>
    </row>
    <row r="5085" spans="16:16" x14ac:dyDescent="0.25">
      <c r="P5085" s="8"/>
    </row>
    <row r="5086" spans="16:16" x14ac:dyDescent="0.25">
      <c r="P5086" s="8"/>
    </row>
    <row r="5087" spans="16:16" x14ac:dyDescent="0.25">
      <c r="P5087" s="8"/>
    </row>
    <row r="5088" spans="16:16" x14ac:dyDescent="0.25">
      <c r="P5088" s="8"/>
    </row>
    <row r="5089" spans="16:16" x14ac:dyDescent="0.25">
      <c r="P5089" s="8"/>
    </row>
    <row r="5090" spans="16:16" x14ac:dyDescent="0.25">
      <c r="P5090" s="8"/>
    </row>
    <row r="5091" spans="16:16" x14ac:dyDescent="0.25">
      <c r="P5091" s="8"/>
    </row>
    <row r="5092" spans="16:16" x14ac:dyDescent="0.25">
      <c r="P5092" s="8"/>
    </row>
    <row r="5093" spans="16:16" x14ac:dyDescent="0.25">
      <c r="P5093" s="8"/>
    </row>
    <row r="5094" spans="16:16" x14ac:dyDescent="0.25">
      <c r="P5094" s="8"/>
    </row>
    <row r="5095" spans="16:16" x14ac:dyDescent="0.25">
      <c r="P5095" s="8"/>
    </row>
    <row r="5096" spans="16:16" x14ac:dyDescent="0.25">
      <c r="P5096" s="8"/>
    </row>
    <row r="5097" spans="16:16" x14ac:dyDescent="0.25">
      <c r="P5097" s="8"/>
    </row>
    <row r="5098" spans="16:16" x14ac:dyDescent="0.25">
      <c r="P5098" s="8"/>
    </row>
    <row r="5099" spans="16:16" x14ac:dyDescent="0.25">
      <c r="P5099" s="8"/>
    </row>
    <row r="5100" spans="16:16" x14ac:dyDescent="0.25">
      <c r="P5100" s="8"/>
    </row>
    <row r="5101" spans="16:16" x14ac:dyDescent="0.25">
      <c r="P5101" s="8"/>
    </row>
    <row r="5102" spans="16:16" x14ac:dyDescent="0.25">
      <c r="P5102" s="8"/>
    </row>
    <row r="5103" spans="16:16" x14ac:dyDescent="0.25">
      <c r="P5103" s="8"/>
    </row>
    <row r="5104" spans="16:16" x14ac:dyDescent="0.25">
      <c r="P5104" s="8"/>
    </row>
    <row r="5105" spans="16:16" x14ac:dyDescent="0.25">
      <c r="P5105" s="8"/>
    </row>
    <row r="5106" spans="16:16" x14ac:dyDescent="0.25">
      <c r="P5106" s="8"/>
    </row>
    <row r="5107" spans="16:16" x14ac:dyDescent="0.25">
      <c r="P5107" s="8"/>
    </row>
    <row r="5108" spans="16:16" x14ac:dyDescent="0.25">
      <c r="P5108" s="8"/>
    </row>
    <row r="5109" spans="16:16" x14ac:dyDescent="0.25">
      <c r="P5109" s="8"/>
    </row>
    <row r="5110" spans="16:16" x14ac:dyDescent="0.25">
      <c r="P5110" s="8"/>
    </row>
    <row r="5111" spans="16:16" x14ac:dyDescent="0.25">
      <c r="P5111" s="8"/>
    </row>
    <row r="5112" spans="16:16" x14ac:dyDescent="0.25">
      <c r="P5112" s="8"/>
    </row>
    <row r="5113" spans="16:16" x14ac:dyDescent="0.25">
      <c r="P5113" s="8"/>
    </row>
    <row r="5114" spans="16:16" x14ac:dyDescent="0.25">
      <c r="P5114" s="8"/>
    </row>
    <row r="5115" spans="16:16" x14ac:dyDescent="0.25">
      <c r="P5115" s="8"/>
    </row>
    <row r="5116" spans="16:16" x14ac:dyDescent="0.25">
      <c r="P5116" s="8"/>
    </row>
    <row r="5117" spans="16:16" x14ac:dyDescent="0.25">
      <c r="P5117" s="8"/>
    </row>
    <row r="5118" spans="16:16" x14ac:dyDescent="0.25">
      <c r="P5118" s="8"/>
    </row>
    <row r="5119" spans="16:16" x14ac:dyDescent="0.25">
      <c r="P5119" s="8"/>
    </row>
    <row r="5120" spans="16:16" x14ac:dyDescent="0.25">
      <c r="P5120" s="8"/>
    </row>
    <row r="5121" spans="16:16" x14ac:dyDescent="0.25">
      <c r="P5121" s="8"/>
    </row>
    <row r="5122" spans="16:16" x14ac:dyDescent="0.25">
      <c r="P5122" s="8"/>
    </row>
    <row r="5123" spans="16:16" x14ac:dyDescent="0.25">
      <c r="P5123" s="8"/>
    </row>
    <row r="5124" spans="16:16" x14ac:dyDescent="0.25">
      <c r="P5124" s="8"/>
    </row>
    <row r="5125" spans="16:16" x14ac:dyDescent="0.25">
      <c r="P5125" s="8"/>
    </row>
    <row r="5126" spans="16:16" x14ac:dyDescent="0.25">
      <c r="P5126" s="8"/>
    </row>
    <row r="5127" spans="16:16" x14ac:dyDescent="0.25">
      <c r="P5127" s="8"/>
    </row>
    <row r="5128" spans="16:16" x14ac:dyDescent="0.25">
      <c r="P5128" s="8"/>
    </row>
    <row r="5129" spans="16:16" x14ac:dyDescent="0.25">
      <c r="P5129" s="8"/>
    </row>
    <row r="5130" spans="16:16" x14ac:dyDescent="0.25">
      <c r="P5130" s="8"/>
    </row>
    <row r="5131" spans="16:16" x14ac:dyDescent="0.25">
      <c r="P5131" s="8"/>
    </row>
    <row r="5132" spans="16:16" x14ac:dyDescent="0.25">
      <c r="P5132" s="8"/>
    </row>
    <row r="5133" spans="16:16" x14ac:dyDescent="0.25">
      <c r="P5133" s="8"/>
    </row>
    <row r="5134" spans="16:16" x14ac:dyDescent="0.25">
      <c r="P5134" s="8"/>
    </row>
    <row r="5135" spans="16:16" x14ac:dyDescent="0.25">
      <c r="P5135" s="8"/>
    </row>
    <row r="5136" spans="16:16" x14ac:dyDescent="0.25">
      <c r="P5136" s="8"/>
    </row>
    <row r="5137" spans="16:16" x14ac:dyDescent="0.25">
      <c r="P5137" s="8"/>
    </row>
    <row r="5138" spans="16:16" x14ac:dyDescent="0.25">
      <c r="P5138" s="8"/>
    </row>
    <row r="5139" spans="16:16" x14ac:dyDescent="0.25">
      <c r="P5139" s="8"/>
    </row>
    <row r="5140" spans="16:16" x14ac:dyDescent="0.25">
      <c r="P5140" s="8"/>
    </row>
    <row r="5141" spans="16:16" x14ac:dyDescent="0.25">
      <c r="P5141" s="8"/>
    </row>
    <row r="5142" spans="16:16" x14ac:dyDescent="0.25">
      <c r="P5142" s="8"/>
    </row>
    <row r="5143" spans="16:16" x14ac:dyDescent="0.25">
      <c r="P5143" s="8"/>
    </row>
    <row r="5144" spans="16:16" x14ac:dyDescent="0.25">
      <c r="P5144" s="8"/>
    </row>
    <row r="5145" spans="16:16" x14ac:dyDescent="0.25">
      <c r="P5145" s="8"/>
    </row>
    <row r="5146" spans="16:16" x14ac:dyDescent="0.25">
      <c r="P5146" s="8"/>
    </row>
    <row r="5147" spans="16:16" x14ac:dyDescent="0.25">
      <c r="P5147" s="8"/>
    </row>
    <row r="5148" spans="16:16" x14ac:dyDescent="0.25">
      <c r="P5148" s="8"/>
    </row>
    <row r="5149" spans="16:16" x14ac:dyDescent="0.25">
      <c r="P5149" s="8"/>
    </row>
    <row r="5150" spans="16:16" x14ac:dyDescent="0.25">
      <c r="P5150" s="8"/>
    </row>
    <row r="5151" spans="16:16" x14ac:dyDescent="0.25">
      <c r="P5151" s="8"/>
    </row>
    <row r="5152" spans="16:16" x14ac:dyDescent="0.25">
      <c r="P5152" s="8"/>
    </row>
    <row r="5153" spans="16:16" x14ac:dyDescent="0.25">
      <c r="P5153" s="8"/>
    </row>
    <row r="5154" spans="16:16" x14ac:dyDescent="0.25">
      <c r="P5154" s="8"/>
    </row>
    <row r="5155" spans="16:16" x14ac:dyDescent="0.25">
      <c r="P5155" s="8"/>
    </row>
    <row r="5156" spans="16:16" x14ac:dyDescent="0.25">
      <c r="P5156" s="8"/>
    </row>
    <row r="5157" spans="16:16" x14ac:dyDescent="0.25">
      <c r="P5157" s="8"/>
    </row>
    <row r="5158" spans="16:16" x14ac:dyDescent="0.25">
      <c r="P5158" s="8"/>
    </row>
    <row r="5159" spans="16:16" x14ac:dyDescent="0.25">
      <c r="P5159" s="8"/>
    </row>
    <row r="5160" spans="16:16" x14ac:dyDescent="0.25">
      <c r="P5160" s="8"/>
    </row>
    <row r="5161" spans="16:16" x14ac:dyDescent="0.25">
      <c r="P5161" s="8"/>
    </row>
    <row r="5162" spans="16:16" x14ac:dyDescent="0.25">
      <c r="P5162" s="8"/>
    </row>
    <row r="5163" spans="16:16" x14ac:dyDescent="0.25">
      <c r="P5163" s="8"/>
    </row>
    <row r="5164" spans="16:16" x14ac:dyDescent="0.25">
      <c r="P5164" s="8"/>
    </row>
    <row r="5165" spans="16:16" x14ac:dyDescent="0.25">
      <c r="P5165" s="8"/>
    </row>
    <row r="5166" spans="16:16" x14ac:dyDescent="0.25">
      <c r="P5166" s="8"/>
    </row>
    <row r="5167" spans="16:16" x14ac:dyDescent="0.25">
      <c r="P5167" s="8"/>
    </row>
    <row r="5168" spans="16:16" x14ac:dyDescent="0.25">
      <c r="P5168" s="8"/>
    </row>
    <row r="5169" spans="16:16" x14ac:dyDescent="0.25">
      <c r="P5169" s="8"/>
    </row>
    <row r="5170" spans="16:16" x14ac:dyDescent="0.25">
      <c r="P5170" s="8"/>
    </row>
    <row r="5171" spans="16:16" x14ac:dyDescent="0.25">
      <c r="P5171" s="8"/>
    </row>
    <row r="5172" spans="16:16" x14ac:dyDescent="0.25">
      <c r="P5172" s="8"/>
    </row>
    <row r="5173" spans="16:16" x14ac:dyDescent="0.25">
      <c r="P5173" s="8"/>
    </row>
    <row r="5174" spans="16:16" x14ac:dyDescent="0.25">
      <c r="P5174" s="8"/>
    </row>
    <row r="5175" spans="16:16" x14ac:dyDescent="0.25">
      <c r="P5175" s="8"/>
    </row>
    <row r="5176" spans="16:16" x14ac:dyDescent="0.25">
      <c r="P5176" s="8"/>
    </row>
    <row r="5177" spans="16:16" x14ac:dyDescent="0.25">
      <c r="P5177" s="8"/>
    </row>
    <row r="5178" spans="16:16" x14ac:dyDescent="0.25">
      <c r="P5178" s="8"/>
    </row>
    <row r="5179" spans="16:16" x14ac:dyDescent="0.25">
      <c r="P5179" s="8"/>
    </row>
    <row r="5180" spans="16:16" x14ac:dyDescent="0.25">
      <c r="P5180" s="8"/>
    </row>
    <row r="5181" spans="16:16" x14ac:dyDescent="0.25">
      <c r="P5181" s="8"/>
    </row>
    <row r="5182" spans="16:16" x14ac:dyDescent="0.25">
      <c r="P5182" s="8"/>
    </row>
    <row r="5183" spans="16:16" x14ac:dyDescent="0.25">
      <c r="P5183" s="8"/>
    </row>
    <row r="5184" spans="16:16" x14ac:dyDescent="0.25">
      <c r="P5184" s="8"/>
    </row>
    <row r="5185" spans="16:16" x14ac:dyDescent="0.25">
      <c r="P5185" s="8"/>
    </row>
    <row r="5186" spans="16:16" x14ac:dyDescent="0.25">
      <c r="P5186" s="8"/>
    </row>
    <row r="5187" spans="16:16" x14ac:dyDescent="0.25">
      <c r="P5187" s="8"/>
    </row>
    <row r="5188" spans="16:16" x14ac:dyDescent="0.25">
      <c r="P5188" s="8"/>
    </row>
    <row r="5189" spans="16:16" x14ac:dyDescent="0.25">
      <c r="P5189" s="8"/>
    </row>
    <row r="5190" spans="16:16" x14ac:dyDescent="0.25">
      <c r="P5190" s="8"/>
    </row>
    <row r="5191" spans="16:16" x14ac:dyDescent="0.25">
      <c r="P5191" s="8"/>
    </row>
    <row r="5192" spans="16:16" x14ac:dyDescent="0.25">
      <c r="P5192" s="8"/>
    </row>
    <row r="5193" spans="16:16" x14ac:dyDescent="0.25">
      <c r="P5193" s="8"/>
    </row>
    <row r="5194" spans="16:16" x14ac:dyDescent="0.25">
      <c r="P5194" s="8"/>
    </row>
    <row r="5195" spans="16:16" x14ac:dyDescent="0.25">
      <c r="P5195" s="8"/>
    </row>
    <row r="5196" spans="16:16" x14ac:dyDescent="0.25">
      <c r="P5196" s="8"/>
    </row>
    <row r="5197" spans="16:16" x14ac:dyDescent="0.25">
      <c r="P5197" s="8"/>
    </row>
    <row r="5198" spans="16:16" x14ac:dyDescent="0.25">
      <c r="P5198" s="8"/>
    </row>
    <row r="5199" spans="16:16" x14ac:dyDescent="0.25">
      <c r="P5199" s="8"/>
    </row>
    <row r="5200" spans="16:16" x14ac:dyDescent="0.25">
      <c r="P5200" s="8"/>
    </row>
    <row r="5201" spans="16:16" x14ac:dyDescent="0.25">
      <c r="P5201" s="8"/>
    </row>
    <row r="5202" spans="16:16" x14ac:dyDescent="0.25">
      <c r="P5202" s="8"/>
    </row>
    <row r="5203" spans="16:16" x14ac:dyDescent="0.25">
      <c r="P5203" s="8"/>
    </row>
    <row r="5204" spans="16:16" x14ac:dyDescent="0.25">
      <c r="P5204" s="8"/>
    </row>
    <row r="5205" spans="16:16" x14ac:dyDescent="0.25">
      <c r="P5205" s="8"/>
    </row>
    <row r="5206" spans="16:16" x14ac:dyDescent="0.25">
      <c r="P5206" s="8"/>
    </row>
    <row r="5207" spans="16:16" x14ac:dyDescent="0.25">
      <c r="P5207" s="8"/>
    </row>
    <row r="5208" spans="16:16" x14ac:dyDescent="0.25">
      <c r="P5208" s="8"/>
    </row>
    <row r="5209" spans="16:16" x14ac:dyDescent="0.25">
      <c r="P5209" s="8"/>
    </row>
    <row r="5210" spans="16:16" x14ac:dyDescent="0.25">
      <c r="P5210" s="8"/>
    </row>
    <row r="5211" spans="16:16" x14ac:dyDescent="0.25">
      <c r="P5211" s="8"/>
    </row>
    <row r="5212" spans="16:16" x14ac:dyDescent="0.25">
      <c r="P5212" s="8"/>
    </row>
    <row r="5213" spans="16:16" x14ac:dyDescent="0.25">
      <c r="P5213" s="8"/>
    </row>
    <row r="5214" spans="16:16" x14ac:dyDescent="0.25">
      <c r="P5214" s="8"/>
    </row>
    <row r="5215" spans="16:16" x14ac:dyDescent="0.25">
      <c r="P5215" s="8"/>
    </row>
    <row r="5216" spans="16:16" x14ac:dyDescent="0.25">
      <c r="P5216" s="8"/>
    </row>
    <row r="5217" spans="16:16" x14ac:dyDescent="0.25">
      <c r="P5217" s="8"/>
    </row>
    <row r="5218" spans="16:16" x14ac:dyDescent="0.25">
      <c r="P5218" s="8"/>
    </row>
    <row r="5219" spans="16:16" x14ac:dyDescent="0.25">
      <c r="P5219" s="8"/>
    </row>
    <row r="5220" spans="16:16" x14ac:dyDescent="0.25">
      <c r="P5220" s="8"/>
    </row>
    <row r="5221" spans="16:16" x14ac:dyDescent="0.25">
      <c r="P5221" s="8"/>
    </row>
    <row r="5222" spans="16:16" x14ac:dyDescent="0.25">
      <c r="P5222" s="8"/>
    </row>
    <row r="5223" spans="16:16" x14ac:dyDescent="0.25">
      <c r="P5223" s="8"/>
    </row>
    <row r="5224" spans="16:16" x14ac:dyDescent="0.25">
      <c r="P5224" s="8"/>
    </row>
    <row r="5225" spans="16:16" x14ac:dyDescent="0.25">
      <c r="P5225" s="8"/>
    </row>
    <row r="5226" spans="16:16" x14ac:dyDescent="0.25">
      <c r="P5226" s="8"/>
    </row>
    <row r="5227" spans="16:16" x14ac:dyDescent="0.25">
      <c r="P5227" s="8"/>
    </row>
    <row r="5228" spans="16:16" x14ac:dyDescent="0.25">
      <c r="P5228" s="8"/>
    </row>
    <row r="5229" spans="16:16" x14ac:dyDescent="0.25">
      <c r="P5229" s="8"/>
    </row>
    <row r="5230" spans="16:16" x14ac:dyDescent="0.25">
      <c r="P5230" s="8"/>
    </row>
    <row r="5231" spans="16:16" x14ac:dyDescent="0.25">
      <c r="P5231" s="8"/>
    </row>
    <row r="5232" spans="16:16" x14ac:dyDescent="0.25">
      <c r="P5232" s="8"/>
    </row>
    <row r="5233" spans="16:16" x14ac:dyDescent="0.25">
      <c r="P5233" s="8"/>
    </row>
    <row r="5234" spans="16:16" x14ac:dyDescent="0.25">
      <c r="P5234" s="8"/>
    </row>
    <row r="5235" spans="16:16" x14ac:dyDescent="0.25">
      <c r="P5235" s="8"/>
    </row>
    <row r="5236" spans="16:16" x14ac:dyDescent="0.25">
      <c r="P5236" s="8"/>
    </row>
    <row r="5237" spans="16:16" x14ac:dyDescent="0.25">
      <c r="P5237" s="8"/>
    </row>
    <row r="5238" spans="16:16" x14ac:dyDescent="0.25">
      <c r="P5238" s="8"/>
    </row>
    <row r="5239" spans="16:16" x14ac:dyDescent="0.25">
      <c r="P5239" s="8"/>
    </row>
    <row r="5240" spans="16:16" x14ac:dyDescent="0.25">
      <c r="P5240" s="8"/>
    </row>
    <row r="5241" spans="16:16" x14ac:dyDescent="0.25">
      <c r="P5241" s="8"/>
    </row>
    <row r="5242" spans="16:16" x14ac:dyDescent="0.25">
      <c r="P5242" s="8"/>
    </row>
    <row r="5243" spans="16:16" x14ac:dyDescent="0.25">
      <c r="P5243" s="8"/>
    </row>
    <row r="5244" spans="16:16" x14ac:dyDescent="0.25">
      <c r="P5244" s="8"/>
    </row>
    <row r="5245" spans="16:16" x14ac:dyDescent="0.25">
      <c r="P5245" s="8"/>
    </row>
    <row r="5246" spans="16:16" x14ac:dyDescent="0.25">
      <c r="P5246" s="8"/>
    </row>
    <row r="5247" spans="16:16" x14ac:dyDescent="0.25">
      <c r="P5247" s="8"/>
    </row>
    <row r="5248" spans="16:16" x14ac:dyDescent="0.25">
      <c r="P5248" s="8"/>
    </row>
    <row r="5249" spans="16:16" x14ac:dyDescent="0.25">
      <c r="P5249" s="8"/>
    </row>
    <row r="5250" spans="16:16" x14ac:dyDescent="0.25">
      <c r="P5250" s="8"/>
    </row>
    <row r="5251" spans="16:16" x14ac:dyDescent="0.25">
      <c r="P5251" s="8"/>
    </row>
    <row r="5252" spans="16:16" x14ac:dyDescent="0.25">
      <c r="P5252" s="8"/>
    </row>
    <row r="5253" spans="16:16" x14ac:dyDescent="0.25">
      <c r="P5253" s="8"/>
    </row>
    <row r="5254" spans="16:16" x14ac:dyDescent="0.25">
      <c r="P5254" s="8"/>
    </row>
    <row r="5255" spans="16:16" x14ac:dyDescent="0.25">
      <c r="P5255" s="8"/>
    </row>
    <row r="5256" spans="16:16" x14ac:dyDescent="0.25">
      <c r="P5256" s="8"/>
    </row>
    <row r="5257" spans="16:16" x14ac:dyDescent="0.25">
      <c r="P5257" s="8"/>
    </row>
    <row r="5258" spans="16:16" x14ac:dyDescent="0.25">
      <c r="P5258" s="8"/>
    </row>
    <row r="5259" spans="16:16" x14ac:dyDescent="0.25">
      <c r="P5259" s="8"/>
    </row>
    <row r="5260" spans="16:16" x14ac:dyDescent="0.25">
      <c r="P5260" s="8"/>
    </row>
    <row r="5261" spans="16:16" x14ac:dyDescent="0.25">
      <c r="P5261" s="8"/>
    </row>
    <row r="5262" spans="16:16" x14ac:dyDescent="0.25">
      <c r="P5262" s="8"/>
    </row>
    <row r="5263" spans="16:16" x14ac:dyDescent="0.25">
      <c r="P5263" s="8"/>
    </row>
    <row r="5264" spans="16:16" x14ac:dyDescent="0.25">
      <c r="P5264" s="8"/>
    </row>
    <row r="5265" spans="16:16" x14ac:dyDescent="0.25">
      <c r="P5265" s="8"/>
    </row>
    <row r="5266" spans="16:16" x14ac:dyDescent="0.25">
      <c r="P5266" s="8"/>
    </row>
    <row r="5267" spans="16:16" x14ac:dyDescent="0.25">
      <c r="P5267" s="8"/>
    </row>
    <row r="5268" spans="16:16" x14ac:dyDescent="0.25">
      <c r="P5268" s="8"/>
    </row>
    <row r="5269" spans="16:16" x14ac:dyDescent="0.25">
      <c r="P5269" s="8"/>
    </row>
    <row r="5270" spans="16:16" x14ac:dyDescent="0.25">
      <c r="P5270" s="8"/>
    </row>
    <row r="5271" spans="16:16" x14ac:dyDescent="0.25">
      <c r="P5271" s="8"/>
    </row>
    <row r="5272" spans="16:16" x14ac:dyDescent="0.25">
      <c r="P5272" s="8"/>
    </row>
    <row r="5273" spans="16:16" x14ac:dyDescent="0.25">
      <c r="P5273" s="8"/>
    </row>
    <row r="5274" spans="16:16" x14ac:dyDescent="0.25">
      <c r="P5274" s="8"/>
    </row>
    <row r="5275" spans="16:16" x14ac:dyDescent="0.25">
      <c r="P5275" s="8"/>
    </row>
    <row r="5276" spans="16:16" x14ac:dyDescent="0.25">
      <c r="P5276" s="8"/>
    </row>
    <row r="5277" spans="16:16" x14ac:dyDescent="0.25">
      <c r="P5277" s="8"/>
    </row>
    <row r="5278" spans="16:16" x14ac:dyDescent="0.25">
      <c r="P5278" s="8"/>
    </row>
    <row r="5279" spans="16:16" x14ac:dyDescent="0.25">
      <c r="P5279" s="8"/>
    </row>
    <row r="5280" spans="16:16" x14ac:dyDescent="0.25">
      <c r="P5280" s="8"/>
    </row>
    <row r="5281" spans="16:16" x14ac:dyDescent="0.25">
      <c r="P5281" s="8"/>
    </row>
    <row r="5282" spans="16:16" x14ac:dyDescent="0.25">
      <c r="P5282" s="8"/>
    </row>
    <row r="5283" spans="16:16" x14ac:dyDescent="0.25">
      <c r="P5283" s="8"/>
    </row>
    <row r="5284" spans="16:16" x14ac:dyDescent="0.25">
      <c r="P5284" s="8"/>
    </row>
    <row r="5285" spans="16:16" x14ac:dyDescent="0.25">
      <c r="P5285" s="8"/>
    </row>
    <row r="5286" spans="16:16" x14ac:dyDescent="0.25">
      <c r="P5286" s="8"/>
    </row>
    <row r="5287" spans="16:16" x14ac:dyDescent="0.25">
      <c r="P5287" s="8"/>
    </row>
    <row r="5288" spans="16:16" x14ac:dyDescent="0.25">
      <c r="P5288" s="8"/>
    </row>
    <row r="5289" spans="16:16" x14ac:dyDescent="0.25">
      <c r="P5289" s="8"/>
    </row>
    <row r="5290" spans="16:16" x14ac:dyDescent="0.25">
      <c r="P5290" s="8"/>
    </row>
    <row r="5291" spans="16:16" x14ac:dyDescent="0.25">
      <c r="P5291" s="8"/>
    </row>
    <row r="5292" spans="16:16" x14ac:dyDescent="0.25">
      <c r="P5292" s="8"/>
    </row>
    <row r="5293" spans="16:16" x14ac:dyDescent="0.25">
      <c r="P5293" s="8"/>
    </row>
    <row r="5294" spans="16:16" x14ac:dyDescent="0.25">
      <c r="P5294" s="8"/>
    </row>
    <row r="5295" spans="16:16" x14ac:dyDescent="0.25">
      <c r="P5295" s="8"/>
    </row>
    <row r="5296" spans="16:16" x14ac:dyDescent="0.25">
      <c r="P5296" s="8"/>
    </row>
    <row r="5297" spans="16:16" x14ac:dyDescent="0.25">
      <c r="P5297" s="8"/>
    </row>
    <row r="5298" spans="16:16" x14ac:dyDescent="0.25">
      <c r="P5298" s="8"/>
    </row>
    <row r="5299" spans="16:16" x14ac:dyDescent="0.25">
      <c r="P5299" s="8"/>
    </row>
    <row r="5300" spans="16:16" x14ac:dyDescent="0.25">
      <c r="P5300" s="8"/>
    </row>
    <row r="5301" spans="16:16" x14ac:dyDescent="0.25">
      <c r="P5301" s="8"/>
    </row>
    <row r="5302" spans="16:16" x14ac:dyDescent="0.25">
      <c r="P5302" s="8"/>
    </row>
    <row r="5303" spans="16:16" x14ac:dyDescent="0.25">
      <c r="P5303" s="8"/>
    </row>
    <row r="5304" spans="16:16" x14ac:dyDescent="0.25">
      <c r="P5304" s="8"/>
    </row>
    <row r="5305" spans="16:16" x14ac:dyDescent="0.25">
      <c r="P5305" s="8"/>
    </row>
    <row r="5306" spans="16:16" x14ac:dyDescent="0.25">
      <c r="P5306" s="8"/>
    </row>
    <row r="5307" spans="16:16" x14ac:dyDescent="0.25">
      <c r="P5307" s="8"/>
    </row>
    <row r="5308" spans="16:16" x14ac:dyDescent="0.25">
      <c r="P5308" s="8"/>
    </row>
    <row r="5309" spans="16:16" x14ac:dyDescent="0.25">
      <c r="P5309" s="8"/>
    </row>
    <row r="5310" spans="16:16" x14ac:dyDescent="0.25">
      <c r="P5310" s="8"/>
    </row>
    <row r="5311" spans="16:16" x14ac:dyDescent="0.25">
      <c r="P5311" s="8"/>
    </row>
    <row r="5312" spans="16:16" x14ac:dyDescent="0.25">
      <c r="P5312" s="8"/>
    </row>
    <row r="5313" spans="16:16" x14ac:dyDescent="0.25">
      <c r="P5313" s="8"/>
    </row>
    <row r="5314" spans="16:16" x14ac:dyDescent="0.25">
      <c r="P5314" s="8"/>
    </row>
    <row r="5315" spans="16:16" x14ac:dyDescent="0.25">
      <c r="P5315" s="8"/>
    </row>
    <row r="5316" spans="16:16" x14ac:dyDescent="0.25">
      <c r="P5316" s="8"/>
    </row>
    <row r="5317" spans="16:16" x14ac:dyDescent="0.25">
      <c r="P5317" s="8"/>
    </row>
    <row r="5318" spans="16:16" x14ac:dyDescent="0.25">
      <c r="P5318" s="8"/>
    </row>
    <row r="5319" spans="16:16" x14ac:dyDescent="0.25">
      <c r="P5319" s="8"/>
    </row>
    <row r="5320" spans="16:16" x14ac:dyDescent="0.25">
      <c r="P5320" s="8"/>
    </row>
    <row r="5321" spans="16:16" x14ac:dyDescent="0.25">
      <c r="P5321" s="8"/>
    </row>
    <row r="5322" spans="16:16" x14ac:dyDescent="0.25">
      <c r="P5322" s="8"/>
    </row>
    <row r="5323" spans="16:16" x14ac:dyDescent="0.25">
      <c r="P5323" s="8"/>
    </row>
    <row r="5324" spans="16:16" x14ac:dyDescent="0.25">
      <c r="P5324" s="8"/>
    </row>
    <row r="5325" spans="16:16" x14ac:dyDescent="0.25">
      <c r="P5325" s="8"/>
    </row>
    <row r="5326" spans="16:16" x14ac:dyDescent="0.25">
      <c r="P5326" s="8"/>
    </row>
    <row r="5327" spans="16:16" x14ac:dyDescent="0.25">
      <c r="P5327" s="8"/>
    </row>
    <row r="5328" spans="16:16" x14ac:dyDescent="0.25">
      <c r="P5328" s="8"/>
    </row>
    <row r="5329" spans="16:16" x14ac:dyDescent="0.25">
      <c r="P5329" s="8"/>
    </row>
    <row r="5330" spans="16:16" x14ac:dyDescent="0.25">
      <c r="P5330" s="8"/>
    </row>
    <row r="5331" spans="16:16" x14ac:dyDescent="0.25">
      <c r="P5331" s="8"/>
    </row>
    <row r="5332" spans="16:16" x14ac:dyDescent="0.25">
      <c r="P5332" s="8"/>
    </row>
    <row r="5333" spans="16:16" x14ac:dyDescent="0.25">
      <c r="P5333" s="8"/>
    </row>
    <row r="5334" spans="16:16" x14ac:dyDescent="0.25">
      <c r="P5334" s="8"/>
    </row>
    <row r="5335" spans="16:16" x14ac:dyDescent="0.25">
      <c r="P5335" s="8"/>
    </row>
    <row r="5336" spans="16:16" x14ac:dyDescent="0.25">
      <c r="P5336" s="8"/>
    </row>
    <row r="5337" spans="16:16" x14ac:dyDescent="0.25">
      <c r="P5337" s="8"/>
    </row>
    <row r="5338" spans="16:16" x14ac:dyDescent="0.25">
      <c r="P5338" s="8"/>
    </row>
    <row r="5339" spans="16:16" x14ac:dyDescent="0.25">
      <c r="P5339" s="8"/>
    </row>
    <row r="5340" spans="16:16" x14ac:dyDescent="0.25">
      <c r="P5340" s="8"/>
    </row>
    <row r="5341" spans="16:16" x14ac:dyDescent="0.25">
      <c r="P5341" s="8"/>
    </row>
    <row r="5342" spans="16:16" x14ac:dyDescent="0.25">
      <c r="P5342" s="8"/>
    </row>
    <row r="5343" spans="16:16" x14ac:dyDescent="0.25">
      <c r="P5343" s="8"/>
    </row>
    <row r="5344" spans="16:16" x14ac:dyDescent="0.25">
      <c r="P5344" s="8"/>
    </row>
    <row r="5345" spans="16:16" x14ac:dyDescent="0.25">
      <c r="P5345" s="8"/>
    </row>
    <row r="5346" spans="16:16" x14ac:dyDescent="0.25">
      <c r="P5346" s="8"/>
    </row>
    <row r="5347" spans="16:16" x14ac:dyDescent="0.25">
      <c r="P5347" s="8"/>
    </row>
    <row r="5348" spans="16:16" x14ac:dyDescent="0.25">
      <c r="P5348" s="8"/>
    </row>
    <row r="5349" spans="16:16" x14ac:dyDescent="0.25">
      <c r="P5349" s="8"/>
    </row>
    <row r="5350" spans="16:16" x14ac:dyDescent="0.25">
      <c r="P5350" s="8"/>
    </row>
    <row r="5351" spans="16:16" x14ac:dyDescent="0.25">
      <c r="P5351" s="8"/>
    </row>
    <row r="5352" spans="16:16" x14ac:dyDescent="0.25">
      <c r="P5352" s="8"/>
    </row>
    <row r="5353" spans="16:16" x14ac:dyDescent="0.25">
      <c r="P5353" s="8"/>
    </row>
    <row r="5354" spans="16:16" x14ac:dyDescent="0.25">
      <c r="P5354" s="8"/>
    </row>
    <row r="5355" spans="16:16" x14ac:dyDescent="0.25">
      <c r="P5355" s="8"/>
    </row>
    <row r="5356" spans="16:16" x14ac:dyDescent="0.25">
      <c r="P5356" s="8"/>
    </row>
    <row r="5357" spans="16:16" x14ac:dyDescent="0.25">
      <c r="P5357" s="8"/>
    </row>
    <row r="5358" spans="16:16" x14ac:dyDescent="0.25">
      <c r="P5358" s="8"/>
    </row>
    <row r="5359" spans="16:16" x14ac:dyDescent="0.25">
      <c r="P5359" s="8"/>
    </row>
    <row r="5360" spans="16:16" x14ac:dyDescent="0.25">
      <c r="P5360" s="8"/>
    </row>
    <row r="5361" spans="16:16" x14ac:dyDescent="0.25">
      <c r="P5361" s="8"/>
    </row>
    <row r="5362" spans="16:16" x14ac:dyDescent="0.25">
      <c r="P5362" s="8"/>
    </row>
    <row r="5363" spans="16:16" x14ac:dyDescent="0.25">
      <c r="P5363" s="8"/>
    </row>
    <row r="5364" spans="16:16" x14ac:dyDescent="0.25">
      <c r="P5364" s="8"/>
    </row>
    <row r="5365" spans="16:16" x14ac:dyDescent="0.25">
      <c r="P5365" s="8"/>
    </row>
    <row r="5366" spans="16:16" x14ac:dyDescent="0.25">
      <c r="P5366" s="8"/>
    </row>
    <row r="5367" spans="16:16" x14ac:dyDescent="0.25">
      <c r="P5367" s="8"/>
    </row>
    <row r="5368" spans="16:16" x14ac:dyDescent="0.25">
      <c r="P5368" s="8"/>
    </row>
    <row r="5369" spans="16:16" x14ac:dyDescent="0.25">
      <c r="P5369" s="8"/>
    </row>
    <row r="5370" spans="16:16" x14ac:dyDescent="0.25">
      <c r="P5370" s="8"/>
    </row>
    <row r="5371" spans="16:16" x14ac:dyDescent="0.25">
      <c r="P5371" s="8"/>
    </row>
    <row r="5372" spans="16:16" x14ac:dyDescent="0.25">
      <c r="P5372" s="8"/>
    </row>
    <row r="5373" spans="16:16" x14ac:dyDescent="0.25">
      <c r="P5373" s="8"/>
    </row>
    <row r="5374" spans="16:16" x14ac:dyDescent="0.25">
      <c r="P5374" s="8"/>
    </row>
    <row r="5375" spans="16:16" x14ac:dyDescent="0.25">
      <c r="P5375" s="8"/>
    </row>
    <row r="5376" spans="16:16" x14ac:dyDescent="0.25">
      <c r="P5376" s="8"/>
    </row>
    <row r="5377" spans="16:16" x14ac:dyDescent="0.25">
      <c r="P5377" s="8"/>
    </row>
    <row r="5378" spans="16:16" x14ac:dyDescent="0.25">
      <c r="P5378" s="8"/>
    </row>
    <row r="5379" spans="16:16" x14ac:dyDescent="0.25">
      <c r="P5379" s="8"/>
    </row>
    <row r="5380" spans="16:16" x14ac:dyDescent="0.25">
      <c r="P5380" s="8"/>
    </row>
    <row r="5381" spans="16:16" x14ac:dyDescent="0.25">
      <c r="P5381" s="8"/>
    </row>
    <row r="5382" spans="16:16" x14ac:dyDescent="0.25">
      <c r="P5382" s="8"/>
    </row>
    <row r="5383" spans="16:16" x14ac:dyDescent="0.25">
      <c r="P5383" s="8"/>
    </row>
    <row r="5384" spans="16:16" x14ac:dyDescent="0.25">
      <c r="P5384" s="8"/>
    </row>
    <row r="5385" spans="16:16" x14ac:dyDescent="0.25">
      <c r="P5385" s="8"/>
    </row>
    <row r="5386" spans="16:16" x14ac:dyDescent="0.25">
      <c r="P5386" s="8"/>
    </row>
    <row r="5387" spans="16:16" x14ac:dyDescent="0.25">
      <c r="P5387" s="8"/>
    </row>
    <row r="5388" spans="16:16" x14ac:dyDescent="0.25">
      <c r="P5388" s="8"/>
    </row>
    <row r="5389" spans="16:16" x14ac:dyDescent="0.25">
      <c r="P5389" s="8"/>
    </row>
    <row r="5390" spans="16:16" x14ac:dyDescent="0.25">
      <c r="P5390" s="8"/>
    </row>
    <row r="5391" spans="16:16" x14ac:dyDescent="0.25">
      <c r="P5391" s="8"/>
    </row>
    <row r="5392" spans="16:16" x14ac:dyDescent="0.25">
      <c r="P5392" s="8"/>
    </row>
    <row r="5393" spans="16:16" x14ac:dyDescent="0.25">
      <c r="P5393" s="8"/>
    </row>
    <row r="5394" spans="16:16" x14ac:dyDescent="0.25">
      <c r="P5394" s="8"/>
    </row>
    <row r="5395" spans="16:16" x14ac:dyDescent="0.25">
      <c r="P5395" s="8"/>
    </row>
    <row r="5396" spans="16:16" x14ac:dyDescent="0.25">
      <c r="P5396" s="8"/>
    </row>
    <row r="5397" spans="16:16" x14ac:dyDescent="0.25">
      <c r="P5397" s="8"/>
    </row>
    <row r="5398" spans="16:16" x14ac:dyDescent="0.25">
      <c r="P5398" s="8"/>
    </row>
    <row r="5399" spans="16:16" x14ac:dyDescent="0.25">
      <c r="P5399" s="8"/>
    </row>
    <row r="5400" spans="16:16" x14ac:dyDescent="0.25">
      <c r="P5400" s="8"/>
    </row>
    <row r="5401" spans="16:16" x14ac:dyDescent="0.25">
      <c r="P5401" s="8"/>
    </row>
    <row r="5402" spans="16:16" x14ac:dyDescent="0.25">
      <c r="P5402" s="8"/>
    </row>
    <row r="5403" spans="16:16" x14ac:dyDescent="0.25">
      <c r="P5403" s="8"/>
    </row>
    <row r="5404" spans="16:16" x14ac:dyDescent="0.25">
      <c r="P5404" s="8"/>
    </row>
    <row r="5405" spans="16:16" x14ac:dyDescent="0.25">
      <c r="P5405" s="8"/>
    </row>
    <row r="5406" spans="16:16" x14ac:dyDescent="0.25">
      <c r="P5406" s="8"/>
    </row>
    <row r="5407" spans="16:16" x14ac:dyDescent="0.25">
      <c r="P5407" s="8"/>
    </row>
    <row r="5408" spans="16:16" x14ac:dyDescent="0.25">
      <c r="P5408" s="8"/>
    </row>
    <row r="5409" spans="16:16" x14ac:dyDescent="0.25">
      <c r="P5409" s="8"/>
    </row>
    <row r="5410" spans="16:16" x14ac:dyDescent="0.25">
      <c r="P5410" s="8"/>
    </row>
    <row r="5411" spans="16:16" x14ac:dyDescent="0.25">
      <c r="P5411" s="8"/>
    </row>
    <row r="5412" spans="16:16" x14ac:dyDescent="0.25">
      <c r="P5412" s="8"/>
    </row>
    <row r="5413" spans="16:16" x14ac:dyDescent="0.25">
      <c r="P5413" s="8"/>
    </row>
    <row r="5414" spans="16:16" x14ac:dyDescent="0.25">
      <c r="P5414" s="8"/>
    </row>
    <row r="5415" spans="16:16" x14ac:dyDescent="0.25">
      <c r="P5415" s="8"/>
    </row>
    <row r="5416" spans="16:16" x14ac:dyDescent="0.25">
      <c r="P5416" s="8"/>
    </row>
    <row r="5417" spans="16:16" x14ac:dyDescent="0.25">
      <c r="P5417" s="8"/>
    </row>
    <row r="5418" spans="16:16" x14ac:dyDescent="0.25">
      <c r="P5418" s="8"/>
    </row>
    <row r="5419" spans="16:16" x14ac:dyDescent="0.25">
      <c r="P5419" s="8"/>
    </row>
    <row r="5420" spans="16:16" x14ac:dyDescent="0.25">
      <c r="P5420" s="8"/>
    </row>
    <row r="5421" spans="16:16" x14ac:dyDescent="0.25">
      <c r="P5421" s="8"/>
    </row>
    <row r="5422" spans="16:16" x14ac:dyDescent="0.25">
      <c r="P5422" s="8"/>
    </row>
    <row r="5423" spans="16:16" x14ac:dyDescent="0.25">
      <c r="P5423" s="8"/>
    </row>
    <row r="5424" spans="16:16" x14ac:dyDescent="0.25">
      <c r="P5424" s="8"/>
    </row>
    <row r="5425" spans="16:16" x14ac:dyDescent="0.25">
      <c r="P5425" s="8"/>
    </row>
    <row r="5426" spans="16:16" x14ac:dyDescent="0.25">
      <c r="P5426" s="8"/>
    </row>
    <row r="5427" spans="16:16" x14ac:dyDescent="0.25">
      <c r="P5427" s="8"/>
    </row>
    <row r="5428" spans="16:16" x14ac:dyDescent="0.25">
      <c r="P5428" s="8"/>
    </row>
    <row r="5429" spans="16:16" x14ac:dyDescent="0.25">
      <c r="P5429" s="8"/>
    </row>
    <row r="5430" spans="16:16" x14ac:dyDescent="0.25">
      <c r="P5430" s="8"/>
    </row>
    <row r="5431" spans="16:16" x14ac:dyDescent="0.25">
      <c r="P5431" s="8"/>
    </row>
    <row r="5432" spans="16:16" x14ac:dyDescent="0.25">
      <c r="P5432" s="8"/>
    </row>
    <row r="5433" spans="16:16" x14ac:dyDescent="0.25">
      <c r="P5433" s="8"/>
    </row>
    <row r="5434" spans="16:16" x14ac:dyDescent="0.25">
      <c r="P5434" s="8"/>
    </row>
    <row r="5435" spans="16:16" x14ac:dyDescent="0.25">
      <c r="P5435" s="8"/>
    </row>
    <row r="5436" spans="16:16" x14ac:dyDescent="0.25">
      <c r="P5436" s="8"/>
    </row>
    <row r="5437" spans="16:16" x14ac:dyDescent="0.25">
      <c r="P5437" s="8"/>
    </row>
    <row r="5438" spans="16:16" x14ac:dyDescent="0.25">
      <c r="P5438" s="8"/>
    </row>
    <row r="5439" spans="16:16" x14ac:dyDescent="0.25">
      <c r="P5439" s="8"/>
    </row>
    <row r="5440" spans="16:16" x14ac:dyDescent="0.25">
      <c r="P5440" s="8"/>
    </row>
    <row r="5441" spans="16:16" x14ac:dyDescent="0.25">
      <c r="P5441" s="8"/>
    </row>
    <row r="5442" spans="16:16" x14ac:dyDescent="0.25">
      <c r="P5442" s="8"/>
    </row>
    <row r="5443" spans="16:16" x14ac:dyDescent="0.25">
      <c r="P5443" s="8"/>
    </row>
    <row r="5444" spans="16:16" x14ac:dyDescent="0.25">
      <c r="P5444" s="8"/>
    </row>
    <row r="5445" spans="16:16" x14ac:dyDescent="0.25">
      <c r="P5445" s="8"/>
    </row>
    <row r="5446" spans="16:16" x14ac:dyDescent="0.25">
      <c r="P5446" s="8"/>
    </row>
    <row r="5447" spans="16:16" x14ac:dyDescent="0.25">
      <c r="P5447" s="8"/>
    </row>
    <row r="5448" spans="16:16" x14ac:dyDescent="0.25">
      <c r="P5448" s="8"/>
    </row>
    <row r="5449" spans="16:16" x14ac:dyDescent="0.25">
      <c r="P5449" s="8"/>
    </row>
    <row r="5450" spans="16:16" x14ac:dyDescent="0.25">
      <c r="P5450" s="8"/>
    </row>
    <row r="5451" spans="16:16" x14ac:dyDescent="0.25">
      <c r="P5451" s="8"/>
    </row>
    <row r="5452" spans="16:16" x14ac:dyDescent="0.25">
      <c r="P5452" s="8"/>
    </row>
    <row r="5453" spans="16:16" x14ac:dyDescent="0.25">
      <c r="P5453" s="8"/>
    </row>
    <row r="5454" spans="16:16" x14ac:dyDescent="0.25">
      <c r="P5454" s="8"/>
    </row>
    <row r="5455" spans="16:16" x14ac:dyDescent="0.25">
      <c r="P5455" s="8"/>
    </row>
    <row r="5456" spans="16:16" x14ac:dyDescent="0.25">
      <c r="P5456" s="8"/>
    </row>
    <row r="5457" spans="16:16" x14ac:dyDescent="0.25">
      <c r="P5457" s="8"/>
    </row>
    <row r="5458" spans="16:16" x14ac:dyDescent="0.25">
      <c r="P5458" s="8"/>
    </row>
    <row r="5459" spans="16:16" x14ac:dyDescent="0.25">
      <c r="P5459" s="8"/>
    </row>
    <row r="5460" spans="16:16" x14ac:dyDescent="0.25">
      <c r="P5460" s="8"/>
    </row>
    <row r="5461" spans="16:16" x14ac:dyDescent="0.25">
      <c r="P5461" s="8"/>
    </row>
    <row r="5462" spans="16:16" x14ac:dyDescent="0.25">
      <c r="P5462" s="8"/>
    </row>
    <row r="5463" spans="16:16" x14ac:dyDescent="0.25">
      <c r="P5463" s="8"/>
    </row>
    <row r="5464" spans="16:16" x14ac:dyDescent="0.25">
      <c r="P5464" s="8"/>
    </row>
    <row r="5465" spans="16:16" x14ac:dyDescent="0.25">
      <c r="P5465" s="8"/>
    </row>
    <row r="5466" spans="16:16" x14ac:dyDescent="0.25">
      <c r="P5466" s="8"/>
    </row>
    <row r="5467" spans="16:16" x14ac:dyDescent="0.25">
      <c r="P5467" s="8"/>
    </row>
    <row r="5468" spans="16:16" x14ac:dyDescent="0.25">
      <c r="P5468" s="8"/>
    </row>
    <row r="5469" spans="16:16" x14ac:dyDescent="0.25">
      <c r="P5469" s="8"/>
    </row>
    <row r="5470" spans="16:16" x14ac:dyDescent="0.25">
      <c r="P5470" s="8"/>
    </row>
    <row r="5471" spans="16:16" x14ac:dyDescent="0.25">
      <c r="P5471" s="8"/>
    </row>
    <row r="5472" spans="16:16" x14ac:dyDescent="0.25">
      <c r="P5472" s="8"/>
    </row>
    <row r="5473" spans="16:16" x14ac:dyDescent="0.25">
      <c r="P5473" s="8"/>
    </row>
    <row r="5474" spans="16:16" x14ac:dyDescent="0.25">
      <c r="P5474" s="8"/>
    </row>
    <row r="5475" spans="16:16" x14ac:dyDescent="0.25">
      <c r="P5475" s="8"/>
    </row>
    <row r="5476" spans="16:16" x14ac:dyDescent="0.25">
      <c r="P5476" s="8"/>
    </row>
    <row r="5477" spans="16:16" x14ac:dyDescent="0.25">
      <c r="P5477" s="8"/>
    </row>
    <row r="5478" spans="16:16" x14ac:dyDescent="0.25">
      <c r="P5478" s="8"/>
    </row>
    <row r="5479" spans="16:16" x14ac:dyDescent="0.25">
      <c r="P5479" s="8"/>
    </row>
    <row r="5480" spans="16:16" x14ac:dyDescent="0.25">
      <c r="P5480" s="8"/>
    </row>
    <row r="5481" spans="16:16" x14ac:dyDescent="0.25">
      <c r="P5481" s="8"/>
    </row>
    <row r="5482" spans="16:16" x14ac:dyDescent="0.25">
      <c r="P5482" s="8"/>
    </row>
    <row r="5483" spans="16:16" x14ac:dyDescent="0.25">
      <c r="P5483" s="8"/>
    </row>
    <row r="5484" spans="16:16" x14ac:dyDescent="0.25">
      <c r="P5484" s="8"/>
    </row>
    <row r="5485" spans="16:16" x14ac:dyDescent="0.25">
      <c r="P5485" s="8"/>
    </row>
    <row r="5486" spans="16:16" x14ac:dyDescent="0.25">
      <c r="P5486" s="8"/>
    </row>
    <row r="5487" spans="16:16" x14ac:dyDescent="0.25">
      <c r="P5487" s="8"/>
    </row>
    <row r="5488" spans="16:16" x14ac:dyDescent="0.25">
      <c r="P5488" s="8"/>
    </row>
    <row r="5489" spans="16:16" x14ac:dyDescent="0.25">
      <c r="P5489" s="8"/>
    </row>
    <row r="5490" spans="16:16" x14ac:dyDescent="0.25">
      <c r="P5490" s="8"/>
    </row>
    <row r="5491" spans="16:16" x14ac:dyDescent="0.25">
      <c r="P5491" s="8"/>
    </row>
    <row r="5492" spans="16:16" x14ac:dyDescent="0.25">
      <c r="P5492" s="8"/>
    </row>
    <row r="5493" spans="16:16" x14ac:dyDescent="0.25">
      <c r="P5493" s="8"/>
    </row>
    <row r="5494" spans="16:16" x14ac:dyDescent="0.25">
      <c r="P5494" s="8"/>
    </row>
    <row r="5495" spans="16:16" x14ac:dyDescent="0.25">
      <c r="P5495" s="8"/>
    </row>
    <row r="5496" spans="16:16" x14ac:dyDescent="0.25">
      <c r="P5496" s="8"/>
    </row>
    <row r="5497" spans="16:16" x14ac:dyDescent="0.25">
      <c r="P5497" s="8"/>
    </row>
    <row r="5498" spans="16:16" x14ac:dyDescent="0.25">
      <c r="P5498" s="8"/>
    </row>
    <row r="5499" spans="16:16" x14ac:dyDescent="0.25">
      <c r="P5499" s="8"/>
    </row>
    <row r="5500" spans="16:16" x14ac:dyDescent="0.25">
      <c r="P5500" s="8"/>
    </row>
    <row r="5501" spans="16:16" x14ac:dyDescent="0.25">
      <c r="P5501" s="8"/>
    </row>
    <row r="5502" spans="16:16" x14ac:dyDescent="0.25">
      <c r="P5502" s="8"/>
    </row>
    <row r="5503" spans="16:16" x14ac:dyDescent="0.25">
      <c r="P5503" s="8"/>
    </row>
    <row r="5504" spans="16:16" x14ac:dyDescent="0.25">
      <c r="P5504" s="8"/>
    </row>
    <row r="5505" spans="16:16" x14ac:dyDescent="0.25">
      <c r="P5505" s="8"/>
    </row>
    <row r="5506" spans="16:16" x14ac:dyDescent="0.25">
      <c r="P5506" s="8"/>
    </row>
    <row r="5507" spans="16:16" x14ac:dyDescent="0.25">
      <c r="P5507" s="8"/>
    </row>
    <row r="5508" spans="16:16" x14ac:dyDescent="0.25">
      <c r="P5508" s="8"/>
    </row>
    <row r="5509" spans="16:16" x14ac:dyDescent="0.25">
      <c r="P5509" s="8"/>
    </row>
    <row r="5510" spans="16:16" x14ac:dyDescent="0.25">
      <c r="P5510" s="8"/>
    </row>
    <row r="5511" spans="16:16" x14ac:dyDescent="0.25">
      <c r="P5511" s="8"/>
    </row>
    <row r="5512" spans="16:16" x14ac:dyDescent="0.25">
      <c r="P5512" s="8"/>
    </row>
    <row r="5513" spans="16:16" x14ac:dyDescent="0.25">
      <c r="P5513" s="8"/>
    </row>
    <row r="5514" spans="16:16" x14ac:dyDescent="0.25">
      <c r="P5514" s="8"/>
    </row>
    <row r="5515" spans="16:16" x14ac:dyDescent="0.25">
      <c r="P5515" s="8"/>
    </row>
    <row r="5516" spans="16:16" x14ac:dyDescent="0.25">
      <c r="P5516" s="8"/>
    </row>
    <row r="5517" spans="16:16" x14ac:dyDescent="0.25">
      <c r="P5517" s="8"/>
    </row>
    <row r="5518" spans="16:16" x14ac:dyDescent="0.25">
      <c r="P5518" s="8"/>
    </row>
    <row r="5519" spans="16:16" x14ac:dyDescent="0.25">
      <c r="P5519" s="8"/>
    </row>
    <row r="5520" spans="16:16" x14ac:dyDescent="0.25">
      <c r="P5520" s="8"/>
    </row>
    <row r="5521" spans="16:16" x14ac:dyDescent="0.25">
      <c r="P5521" s="8"/>
    </row>
    <row r="5522" spans="16:16" x14ac:dyDescent="0.25">
      <c r="P5522" s="8"/>
    </row>
    <row r="5523" spans="16:16" x14ac:dyDescent="0.25">
      <c r="P5523" s="8"/>
    </row>
    <row r="5524" spans="16:16" x14ac:dyDescent="0.25">
      <c r="P5524" s="8"/>
    </row>
    <row r="5525" spans="16:16" x14ac:dyDescent="0.25">
      <c r="P5525" s="8"/>
    </row>
    <row r="5526" spans="16:16" x14ac:dyDescent="0.25">
      <c r="P5526" s="8"/>
    </row>
    <row r="5527" spans="16:16" x14ac:dyDescent="0.25">
      <c r="P5527" s="8"/>
    </row>
    <row r="5528" spans="16:16" x14ac:dyDescent="0.25">
      <c r="P5528" s="8"/>
    </row>
    <row r="5529" spans="16:16" x14ac:dyDescent="0.25">
      <c r="P5529" s="8"/>
    </row>
    <row r="5530" spans="16:16" x14ac:dyDescent="0.25">
      <c r="P5530" s="8"/>
    </row>
    <row r="5531" spans="16:16" x14ac:dyDescent="0.25">
      <c r="P5531" s="8"/>
    </row>
    <row r="5532" spans="16:16" x14ac:dyDescent="0.25">
      <c r="P5532" s="8"/>
    </row>
    <row r="5533" spans="16:16" x14ac:dyDescent="0.25">
      <c r="P5533" s="8"/>
    </row>
    <row r="5534" spans="16:16" x14ac:dyDescent="0.25">
      <c r="P5534" s="8"/>
    </row>
    <row r="5535" spans="16:16" x14ac:dyDescent="0.25">
      <c r="P5535" s="8"/>
    </row>
    <row r="5536" spans="16:16" x14ac:dyDescent="0.25">
      <c r="P5536" s="8"/>
    </row>
    <row r="5537" spans="16:16" x14ac:dyDescent="0.25">
      <c r="P5537" s="8"/>
    </row>
    <row r="5538" spans="16:16" x14ac:dyDescent="0.25">
      <c r="P5538" s="8"/>
    </row>
    <row r="5539" spans="16:16" x14ac:dyDescent="0.25">
      <c r="P5539" s="8"/>
    </row>
    <row r="5540" spans="16:16" x14ac:dyDescent="0.25">
      <c r="P5540" s="8"/>
    </row>
    <row r="5541" spans="16:16" x14ac:dyDescent="0.25">
      <c r="P5541" s="8"/>
    </row>
    <row r="5542" spans="16:16" x14ac:dyDescent="0.25">
      <c r="P5542" s="8"/>
    </row>
    <row r="5543" spans="16:16" x14ac:dyDescent="0.25">
      <c r="P5543" s="8"/>
    </row>
    <row r="5544" spans="16:16" x14ac:dyDescent="0.25">
      <c r="P5544" s="8"/>
    </row>
    <row r="5545" spans="16:16" x14ac:dyDescent="0.25">
      <c r="P5545" s="8"/>
    </row>
    <row r="5546" spans="16:16" x14ac:dyDescent="0.25">
      <c r="P5546" s="8"/>
    </row>
    <row r="5547" spans="16:16" x14ac:dyDescent="0.25">
      <c r="P5547" s="8"/>
    </row>
    <row r="5548" spans="16:16" x14ac:dyDescent="0.25">
      <c r="P5548" s="8"/>
    </row>
    <row r="5549" spans="16:16" x14ac:dyDescent="0.25">
      <c r="P5549" s="8"/>
    </row>
    <row r="5550" spans="16:16" x14ac:dyDescent="0.25">
      <c r="P5550" s="8"/>
    </row>
    <row r="5551" spans="16:16" x14ac:dyDescent="0.25">
      <c r="P5551" s="8"/>
    </row>
    <row r="5552" spans="16:16" x14ac:dyDescent="0.25">
      <c r="P5552" s="8"/>
    </row>
    <row r="5553" spans="16:16" x14ac:dyDescent="0.25">
      <c r="P5553" s="8"/>
    </row>
    <row r="5554" spans="16:16" x14ac:dyDescent="0.25">
      <c r="P5554" s="8"/>
    </row>
    <row r="5555" spans="16:16" x14ac:dyDescent="0.25">
      <c r="P5555" s="8"/>
    </row>
    <row r="5556" spans="16:16" x14ac:dyDescent="0.25">
      <c r="P5556" s="8"/>
    </row>
    <row r="5557" spans="16:16" x14ac:dyDescent="0.25">
      <c r="P5557" s="8"/>
    </row>
    <row r="5558" spans="16:16" x14ac:dyDescent="0.25">
      <c r="P5558" s="8"/>
    </row>
    <row r="5559" spans="16:16" x14ac:dyDescent="0.25">
      <c r="P5559" s="8"/>
    </row>
    <row r="5560" spans="16:16" x14ac:dyDescent="0.25">
      <c r="P5560" s="8"/>
    </row>
    <row r="5561" spans="16:16" x14ac:dyDescent="0.25">
      <c r="P5561" s="8"/>
    </row>
    <row r="5562" spans="16:16" x14ac:dyDescent="0.25">
      <c r="P5562" s="8"/>
    </row>
    <row r="5563" spans="16:16" x14ac:dyDescent="0.25">
      <c r="P5563" s="8"/>
    </row>
    <row r="5564" spans="16:16" x14ac:dyDescent="0.25">
      <c r="P5564" s="8"/>
    </row>
    <row r="5565" spans="16:16" x14ac:dyDescent="0.25">
      <c r="P5565" s="8"/>
    </row>
    <row r="5566" spans="16:16" x14ac:dyDescent="0.25">
      <c r="P5566" s="8"/>
    </row>
    <row r="5567" spans="16:16" x14ac:dyDescent="0.25">
      <c r="P5567" s="8"/>
    </row>
    <row r="5568" spans="16:16" x14ac:dyDescent="0.25">
      <c r="P5568" s="8"/>
    </row>
    <row r="5569" spans="16:16" x14ac:dyDescent="0.25">
      <c r="P5569" s="8"/>
    </row>
    <row r="5570" spans="16:16" x14ac:dyDescent="0.25">
      <c r="P5570" s="8"/>
    </row>
    <row r="5571" spans="16:16" x14ac:dyDescent="0.25">
      <c r="P5571" s="8"/>
    </row>
    <row r="5572" spans="16:16" x14ac:dyDescent="0.25">
      <c r="P5572" s="8"/>
    </row>
    <row r="5573" spans="16:16" x14ac:dyDescent="0.25">
      <c r="P5573" s="8"/>
    </row>
    <row r="5574" spans="16:16" x14ac:dyDescent="0.25">
      <c r="P5574" s="8"/>
    </row>
    <row r="5575" spans="16:16" x14ac:dyDescent="0.25">
      <c r="P5575" s="8"/>
    </row>
    <row r="5576" spans="16:16" x14ac:dyDescent="0.25">
      <c r="P5576" s="8"/>
    </row>
    <row r="5577" spans="16:16" x14ac:dyDescent="0.25">
      <c r="P5577" s="8"/>
    </row>
    <row r="5578" spans="16:16" x14ac:dyDescent="0.25">
      <c r="P5578" s="8"/>
    </row>
    <row r="5579" spans="16:16" x14ac:dyDescent="0.25">
      <c r="P5579" s="8"/>
    </row>
    <row r="5580" spans="16:16" x14ac:dyDescent="0.25">
      <c r="P5580" s="8"/>
    </row>
    <row r="5581" spans="16:16" x14ac:dyDescent="0.25">
      <c r="P5581" s="8"/>
    </row>
    <row r="5582" spans="16:16" x14ac:dyDescent="0.25">
      <c r="P5582" s="8"/>
    </row>
    <row r="5583" spans="16:16" x14ac:dyDescent="0.25">
      <c r="P5583" s="8"/>
    </row>
    <row r="5584" spans="16:16" x14ac:dyDescent="0.25">
      <c r="P5584" s="8"/>
    </row>
    <row r="5585" spans="16:16" x14ac:dyDescent="0.25">
      <c r="P5585" s="8"/>
    </row>
    <row r="5586" spans="16:16" x14ac:dyDescent="0.25">
      <c r="P5586" s="8"/>
    </row>
    <row r="5587" spans="16:16" x14ac:dyDescent="0.25">
      <c r="P5587" s="8"/>
    </row>
    <row r="5588" spans="16:16" x14ac:dyDescent="0.25">
      <c r="P5588" s="8"/>
    </row>
    <row r="5589" spans="16:16" x14ac:dyDescent="0.25">
      <c r="P5589" s="8"/>
    </row>
    <row r="5590" spans="16:16" x14ac:dyDescent="0.25">
      <c r="P5590" s="8"/>
    </row>
    <row r="5591" spans="16:16" x14ac:dyDescent="0.25">
      <c r="P5591" s="8"/>
    </row>
    <row r="5592" spans="16:16" x14ac:dyDescent="0.25">
      <c r="P5592" s="8"/>
    </row>
    <row r="5593" spans="16:16" x14ac:dyDescent="0.25">
      <c r="P5593" s="8"/>
    </row>
    <row r="5594" spans="16:16" x14ac:dyDescent="0.25">
      <c r="P5594" s="8"/>
    </row>
    <row r="5595" spans="16:16" x14ac:dyDescent="0.25">
      <c r="P5595" s="8"/>
    </row>
    <row r="5596" spans="16:16" x14ac:dyDescent="0.25">
      <c r="P5596" s="8"/>
    </row>
    <row r="5597" spans="16:16" x14ac:dyDescent="0.25">
      <c r="P5597" s="8"/>
    </row>
    <row r="5598" spans="16:16" x14ac:dyDescent="0.25">
      <c r="P5598" s="8"/>
    </row>
    <row r="5599" spans="16:16" x14ac:dyDescent="0.25">
      <c r="P5599" s="8"/>
    </row>
    <row r="5600" spans="16:16" x14ac:dyDescent="0.25">
      <c r="P5600" s="8"/>
    </row>
    <row r="5601" spans="16:16" x14ac:dyDescent="0.25">
      <c r="P5601" s="8"/>
    </row>
    <row r="5602" spans="16:16" x14ac:dyDescent="0.25">
      <c r="P5602" s="8"/>
    </row>
    <row r="5603" spans="16:16" x14ac:dyDescent="0.25">
      <c r="P5603" s="8"/>
    </row>
    <row r="5604" spans="16:16" x14ac:dyDescent="0.25">
      <c r="P5604" s="8"/>
    </row>
    <row r="5605" spans="16:16" x14ac:dyDescent="0.25">
      <c r="P5605" s="8"/>
    </row>
    <row r="5606" spans="16:16" x14ac:dyDescent="0.25">
      <c r="P5606" s="8"/>
    </row>
    <row r="5607" spans="16:16" x14ac:dyDescent="0.25">
      <c r="P5607" s="8"/>
    </row>
    <row r="5608" spans="16:16" x14ac:dyDescent="0.25">
      <c r="P5608" s="8"/>
    </row>
    <row r="5609" spans="16:16" x14ac:dyDescent="0.25">
      <c r="P5609" s="8"/>
    </row>
    <row r="5610" spans="16:16" x14ac:dyDescent="0.25">
      <c r="P5610" s="8"/>
    </row>
    <row r="5611" spans="16:16" x14ac:dyDescent="0.25">
      <c r="P5611" s="8"/>
    </row>
    <row r="5612" spans="16:16" x14ac:dyDescent="0.25">
      <c r="P5612" s="8"/>
    </row>
    <row r="5613" spans="16:16" x14ac:dyDescent="0.25">
      <c r="P5613" s="8"/>
    </row>
    <row r="5614" spans="16:16" x14ac:dyDescent="0.25">
      <c r="P5614" s="8"/>
    </row>
    <row r="5615" spans="16:16" x14ac:dyDescent="0.25">
      <c r="P5615" s="8"/>
    </row>
    <row r="5616" spans="16:16" x14ac:dyDescent="0.25">
      <c r="P5616" s="8"/>
    </row>
    <row r="5617" spans="16:16" x14ac:dyDescent="0.25">
      <c r="P5617" s="8"/>
    </row>
    <row r="5618" spans="16:16" x14ac:dyDescent="0.25">
      <c r="P5618" s="8"/>
    </row>
    <row r="5619" spans="16:16" x14ac:dyDescent="0.25">
      <c r="P5619" s="8"/>
    </row>
    <row r="5620" spans="16:16" x14ac:dyDescent="0.25">
      <c r="P5620" s="8"/>
    </row>
    <row r="5621" spans="16:16" x14ac:dyDescent="0.25">
      <c r="P5621" s="8"/>
    </row>
    <row r="5622" spans="16:16" x14ac:dyDescent="0.25">
      <c r="P5622" s="8"/>
    </row>
    <row r="5623" spans="16:16" x14ac:dyDescent="0.25">
      <c r="P5623" s="8"/>
    </row>
    <row r="5624" spans="16:16" x14ac:dyDescent="0.25">
      <c r="P5624" s="8"/>
    </row>
    <row r="5625" spans="16:16" x14ac:dyDescent="0.25">
      <c r="P5625" s="8"/>
    </row>
    <row r="5626" spans="16:16" x14ac:dyDescent="0.25">
      <c r="P5626" s="8"/>
    </row>
    <row r="5627" spans="16:16" x14ac:dyDescent="0.25">
      <c r="P5627" s="8"/>
    </row>
    <row r="5628" spans="16:16" x14ac:dyDescent="0.25">
      <c r="P5628" s="8"/>
    </row>
    <row r="5629" spans="16:16" x14ac:dyDescent="0.25">
      <c r="P5629" s="8"/>
    </row>
    <row r="5630" spans="16:16" x14ac:dyDescent="0.25">
      <c r="P5630" s="8"/>
    </row>
    <row r="5631" spans="16:16" x14ac:dyDescent="0.25">
      <c r="P5631" s="8"/>
    </row>
    <row r="5632" spans="16:16" x14ac:dyDescent="0.25">
      <c r="P5632" s="8"/>
    </row>
    <row r="5633" spans="16:16" x14ac:dyDescent="0.25">
      <c r="P5633" s="8"/>
    </row>
    <row r="5634" spans="16:16" x14ac:dyDescent="0.25">
      <c r="P5634" s="8"/>
    </row>
    <row r="5635" spans="16:16" x14ac:dyDescent="0.25">
      <c r="P5635" s="8"/>
    </row>
    <row r="5636" spans="16:16" x14ac:dyDescent="0.25">
      <c r="P5636" s="8"/>
    </row>
    <row r="5637" spans="16:16" x14ac:dyDescent="0.25">
      <c r="P5637" s="8"/>
    </row>
    <row r="5638" spans="16:16" x14ac:dyDescent="0.25">
      <c r="P5638" s="8"/>
    </row>
    <row r="5639" spans="16:16" x14ac:dyDescent="0.25">
      <c r="P5639" s="8"/>
    </row>
    <row r="5640" spans="16:16" x14ac:dyDescent="0.25">
      <c r="P5640" s="8"/>
    </row>
    <row r="5641" spans="16:16" x14ac:dyDescent="0.25">
      <c r="P5641" s="8"/>
    </row>
    <row r="5642" spans="16:16" x14ac:dyDescent="0.25">
      <c r="P5642" s="8"/>
    </row>
    <row r="5643" spans="16:16" x14ac:dyDescent="0.25">
      <c r="P5643" s="8"/>
    </row>
    <row r="5644" spans="16:16" x14ac:dyDescent="0.25">
      <c r="P5644" s="8"/>
    </row>
    <row r="5645" spans="16:16" x14ac:dyDescent="0.25">
      <c r="P5645" s="8"/>
    </row>
    <row r="5646" spans="16:16" x14ac:dyDescent="0.25">
      <c r="P5646" s="8"/>
    </row>
    <row r="5647" spans="16:16" x14ac:dyDescent="0.25">
      <c r="P5647" s="8"/>
    </row>
    <row r="5648" spans="16:16" x14ac:dyDescent="0.25">
      <c r="P5648" s="8"/>
    </row>
    <row r="5649" spans="16:16" x14ac:dyDescent="0.25">
      <c r="P5649" s="8"/>
    </row>
    <row r="5650" spans="16:16" x14ac:dyDescent="0.25">
      <c r="P5650" s="8"/>
    </row>
    <row r="5651" spans="16:16" x14ac:dyDescent="0.25">
      <c r="P5651" s="8"/>
    </row>
    <row r="5652" spans="16:16" x14ac:dyDescent="0.25">
      <c r="P5652" s="8"/>
    </row>
    <row r="5653" spans="16:16" x14ac:dyDescent="0.25">
      <c r="P5653" s="8"/>
    </row>
    <row r="5654" spans="16:16" x14ac:dyDescent="0.25">
      <c r="P5654" s="8"/>
    </row>
    <row r="5655" spans="16:16" x14ac:dyDescent="0.25">
      <c r="P5655" s="8"/>
    </row>
    <row r="5656" spans="16:16" x14ac:dyDescent="0.25">
      <c r="P5656" s="8"/>
    </row>
    <row r="5657" spans="16:16" x14ac:dyDescent="0.25">
      <c r="P5657" s="8"/>
    </row>
    <row r="5658" spans="16:16" x14ac:dyDescent="0.25">
      <c r="P5658" s="8"/>
    </row>
    <row r="5659" spans="16:16" x14ac:dyDescent="0.25">
      <c r="P5659" s="8"/>
    </row>
    <row r="5660" spans="16:16" x14ac:dyDescent="0.25">
      <c r="P5660" s="8"/>
    </row>
    <row r="5661" spans="16:16" x14ac:dyDescent="0.25">
      <c r="P5661" s="8"/>
    </row>
    <row r="5662" spans="16:16" x14ac:dyDescent="0.25">
      <c r="P5662" s="8"/>
    </row>
    <row r="5663" spans="16:16" x14ac:dyDescent="0.25">
      <c r="P5663" s="8"/>
    </row>
    <row r="5664" spans="16:16" x14ac:dyDescent="0.25">
      <c r="P5664" s="8"/>
    </row>
    <row r="5665" spans="16:16" x14ac:dyDescent="0.25">
      <c r="P5665" s="8"/>
    </row>
    <row r="5666" spans="16:16" x14ac:dyDescent="0.25">
      <c r="P5666" s="8"/>
    </row>
    <row r="5667" spans="16:16" x14ac:dyDescent="0.25">
      <c r="P5667" s="8"/>
    </row>
    <row r="5668" spans="16:16" x14ac:dyDescent="0.25">
      <c r="P5668" s="8"/>
    </row>
    <row r="5669" spans="16:16" x14ac:dyDescent="0.25">
      <c r="P5669" s="8"/>
    </row>
    <row r="5670" spans="16:16" x14ac:dyDescent="0.25">
      <c r="P5670" s="8"/>
    </row>
    <row r="5671" spans="16:16" x14ac:dyDescent="0.25">
      <c r="P5671" s="8"/>
    </row>
    <row r="5672" spans="16:16" x14ac:dyDescent="0.25">
      <c r="P5672" s="8"/>
    </row>
    <row r="5673" spans="16:16" x14ac:dyDescent="0.25">
      <c r="P5673" s="8"/>
    </row>
    <row r="5674" spans="16:16" x14ac:dyDescent="0.25">
      <c r="P5674" s="8"/>
    </row>
    <row r="5675" spans="16:16" x14ac:dyDescent="0.25">
      <c r="P5675" s="8"/>
    </row>
    <row r="5676" spans="16:16" x14ac:dyDescent="0.25">
      <c r="P5676" s="8"/>
    </row>
    <row r="5677" spans="16:16" x14ac:dyDescent="0.25">
      <c r="P5677" s="8"/>
    </row>
    <row r="5678" spans="16:16" x14ac:dyDescent="0.25">
      <c r="P5678" s="8"/>
    </row>
    <row r="5679" spans="16:16" x14ac:dyDescent="0.25">
      <c r="P5679" s="8"/>
    </row>
    <row r="5680" spans="16:16" x14ac:dyDescent="0.25">
      <c r="P5680" s="8"/>
    </row>
    <row r="5681" spans="16:16" x14ac:dyDescent="0.25">
      <c r="P5681" s="8"/>
    </row>
    <row r="5682" spans="16:16" x14ac:dyDescent="0.25">
      <c r="P5682" s="8"/>
    </row>
    <row r="5683" spans="16:16" x14ac:dyDescent="0.25">
      <c r="P5683" s="8"/>
    </row>
    <row r="5684" spans="16:16" x14ac:dyDescent="0.25">
      <c r="P5684" s="8"/>
    </row>
    <row r="5685" spans="16:16" x14ac:dyDescent="0.25">
      <c r="P5685" s="8"/>
    </row>
    <row r="5686" spans="16:16" x14ac:dyDescent="0.25">
      <c r="P5686" s="8"/>
    </row>
    <row r="5687" spans="16:16" x14ac:dyDescent="0.25">
      <c r="P5687" s="8"/>
    </row>
    <row r="5688" spans="16:16" x14ac:dyDescent="0.25">
      <c r="P5688" s="8"/>
    </row>
    <row r="5689" spans="16:16" x14ac:dyDescent="0.25">
      <c r="P5689" s="8"/>
    </row>
    <row r="5690" spans="16:16" x14ac:dyDescent="0.25">
      <c r="P5690" s="8"/>
    </row>
    <row r="5691" spans="16:16" x14ac:dyDescent="0.25">
      <c r="P5691" s="8"/>
    </row>
    <row r="5692" spans="16:16" x14ac:dyDescent="0.25">
      <c r="P5692" s="8"/>
    </row>
    <row r="5693" spans="16:16" x14ac:dyDescent="0.25">
      <c r="P5693" s="8"/>
    </row>
    <row r="5694" spans="16:16" x14ac:dyDescent="0.25">
      <c r="P5694" s="8"/>
    </row>
    <row r="5695" spans="16:16" x14ac:dyDescent="0.25">
      <c r="P5695" s="8"/>
    </row>
    <row r="5696" spans="16:16" x14ac:dyDescent="0.25">
      <c r="P5696" s="8"/>
    </row>
    <row r="5697" spans="16:16" x14ac:dyDescent="0.25">
      <c r="P5697" s="8"/>
    </row>
    <row r="5698" spans="16:16" x14ac:dyDescent="0.25">
      <c r="P5698" s="8"/>
    </row>
    <row r="5699" spans="16:16" x14ac:dyDescent="0.25">
      <c r="P5699" s="8"/>
    </row>
    <row r="5700" spans="16:16" x14ac:dyDescent="0.25">
      <c r="P5700" s="8"/>
    </row>
    <row r="5701" spans="16:16" x14ac:dyDescent="0.25">
      <c r="P5701" s="8"/>
    </row>
    <row r="5702" spans="16:16" x14ac:dyDescent="0.25">
      <c r="P5702" s="8"/>
    </row>
    <row r="5703" spans="16:16" x14ac:dyDescent="0.25">
      <c r="P5703" s="8"/>
    </row>
    <row r="5704" spans="16:16" x14ac:dyDescent="0.25">
      <c r="P5704" s="8"/>
    </row>
    <row r="5705" spans="16:16" x14ac:dyDescent="0.25">
      <c r="P5705" s="8"/>
    </row>
    <row r="5706" spans="16:16" x14ac:dyDescent="0.25">
      <c r="P5706" s="8"/>
    </row>
    <row r="5707" spans="16:16" x14ac:dyDescent="0.25">
      <c r="P5707" s="8"/>
    </row>
    <row r="5708" spans="16:16" x14ac:dyDescent="0.25">
      <c r="P5708" s="8"/>
    </row>
    <row r="5709" spans="16:16" x14ac:dyDescent="0.25">
      <c r="P5709" s="8"/>
    </row>
    <row r="5710" spans="16:16" x14ac:dyDescent="0.25">
      <c r="P5710" s="8"/>
    </row>
    <row r="5711" spans="16:16" x14ac:dyDescent="0.25">
      <c r="P5711" s="8"/>
    </row>
    <row r="5712" spans="16:16" x14ac:dyDescent="0.25">
      <c r="P5712" s="8"/>
    </row>
    <row r="5713" spans="16:16" x14ac:dyDescent="0.25">
      <c r="P5713" s="8"/>
    </row>
    <row r="5714" spans="16:16" x14ac:dyDescent="0.25">
      <c r="P5714" s="8"/>
    </row>
    <row r="5715" spans="16:16" x14ac:dyDescent="0.25">
      <c r="P5715" s="8"/>
    </row>
    <row r="5716" spans="16:16" x14ac:dyDescent="0.25">
      <c r="P5716" s="8"/>
    </row>
    <row r="5717" spans="16:16" x14ac:dyDescent="0.25">
      <c r="P5717" s="8"/>
    </row>
    <row r="5718" spans="16:16" x14ac:dyDescent="0.25">
      <c r="P5718" s="8"/>
    </row>
    <row r="5719" spans="16:16" x14ac:dyDescent="0.25">
      <c r="P5719" s="8"/>
    </row>
    <row r="5720" spans="16:16" x14ac:dyDescent="0.25">
      <c r="P5720" s="8"/>
    </row>
    <row r="5721" spans="16:16" x14ac:dyDescent="0.25">
      <c r="P5721" s="8"/>
    </row>
    <row r="5722" spans="16:16" x14ac:dyDescent="0.25">
      <c r="P5722" s="8"/>
    </row>
    <row r="5723" spans="16:16" x14ac:dyDescent="0.25">
      <c r="P5723" s="8"/>
    </row>
    <row r="5724" spans="16:16" x14ac:dyDescent="0.25">
      <c r="P5724" s="8"/>
    </row>
    <row r="5725" spans="16:16" x14ac:dyDescent="0.25">
      <c r="P5725" s="8"/>
    </row>
    <row r="5726" spans="16:16" x14ac:dyDescent="0.25">
      <c r="P5726" s="8"/>
    </row>
    <row r="5727" spans="16:16" x14ac:dyDescent="0.25">
      <c r="P5727" s="8"/>
    </row>
    <row r="5728" spans="16:16" x14ac:dyDescent="0.25">
      <c r="P5728" s="8"/>
    </row>
    <row r="5729" spans="16:16" x14ac:dyDescent="0.25">
      <c r="P5729" s="8"/>
    </row>
    <row r="5730" spans="16:16" x14ac:dyDescent="0.25">
      <c r="P5730" s="8"/>
    </row>
    <row r="5731" spans="16:16" x14ac:dyDescent="0.25">
      <c r="P5731" s="8"/>
    </row>
    <row r="5732" spans="16:16" x14ac:dyDescent="0.25">
      <c r="P5732" s="8"/>
    </row>
    <row r="5733" spans="16:16" x14ac:dyDescent="0.25">
      <c r="P5733" s="8"/>
    </row>
    <row r="5734" spans="16:16" x14ac:dyDescent="0.25">
      <c r="P5734" s="8"/>
    </row>
    <row r="5735" spans="16:16" x14ac:dyDescent="0.25">
      <c r="P5735" s="8"/>
    </row>
    <row r="5736" spans="16:16" x14ac:dyDescent="0.25">
      <c r="P5736" s="8"/>
    </row>
    <row r="5737" spans="16:16" x14ac:dyDescent="0.25">
      <c r="P5737" s="8"/>
    </row>
    <row r="5738" spans="16:16" x14ac:dyDescent="0.25">
      <c r="P5738" s="8"/>
    </row>
    <row r="5739" spans="16:16" x14ac:dyDescent="0.25">
      <c r="P5739" s="8"/>
    </row>
    <row r="5740" spans="16:16" x14ac:dyDescent="0.25">
      <c r="P5740" s="8"/>
    </row>
    <row r="5741" spans="16:16" x14ac:dyDescent="0.25">
      <c r="P5741" s="8"/>
    </row>
    <row r="5742" spans="16:16" x14ac:dyDescent="0.25">
      <c r="P5742" s="8"/>
    </row>
    <row r="5743" spans="16:16" x14ac:dyDescent="0.25">
      <c r="P5743" s="8"/>
    </row>
    <row r="5744" spans="16:16" x14ac:dyDescent="0.25">
      <c r="P5744" s="8"/>
    </row>
    <row r="5745" spans="16:16" x14ac:dyDescent="0.25">
      <c r="P5745" s="8"/>
    </row>
    <row r="5746" spans="16:16" x14ac:dyDescent="0.25">
      <c r="P5746" s="8"/>
    </row>
    <row r="5747" spans="16:16" x14ac:dyDescent="0.25">
      <c r="P5747" s="8"/>
    </row>
    <row r="5748" spans="16:16" x14ac:dyDescent="0.25">
      <c r="P5748" s="8"/>
    </row>
    <row r="5749" spans="16:16" x14ac:dyDescent="0.25">
      <c r="P5749" s="8"/>
    </row>
    <row r="5750" spans="16:16" x14ac:dyDescent="0.25">
      <c r="P5750" s="8"/>
    </row>
    <row r="5751" spans="16:16" x14ac:dyDescent="0.25">
      <c r="P5751" s="8"/>
    </row>
    <row r="5752" spans="16:16" x14ac:dyDescent="0.25">
      <c r="P5752" s="8"/>
    </row>
    <row r="5753" spans="16:16" x14ac:dyDescent="0.25">
      <c r="P5753" s="8"/>
    </row>
    <row r="5754" spans="16:16" x14ac:dyDescent="0.25">
      <c r="P5754" s="8"/>
    </row>
    <row r="5755" spans="16:16" x14ac:dyDescent="0.25">
      <c r="P5755" s="8"/>
    </row>
    <row r="5756" spans="16:16" x14ac:dyDescent="0.25">
      <c r="P5756" s="8"/>
    </row>
    <row r="5757" spans="16:16" x14ac:dyDescent="0.25">
      <c r="P5757" s="8"/>
    </row>
    <row r="5758" spans="16:16" x14ac:dyDescent="0.25">
      <c r="P5758" s="8"/>
    </row>
    <row r="5759" spans="16:16" x14ac:dyDescent="0.25">
      <c r="P5759" s="8"/>
    </row>
    <row r="5760" spans="16:16" x14ac:dyDescent="0.25">
      <c r="P5760" s="8"/>
    </row>
    <row r="5761" spans="16:16" x14ac:dyDescent="0.25">
      <c r="P5761" s="8"/>
    </row>
    <row r="5762" spans="16:16" x14ac:dyDescent="0.25">
      <c r="P5762" s="8"/>
    </row>
    <row r="5763" spans="16:16" x14ac:dyDescent="0.25">
      <c r="P5763" s="8"/>
    </row>
    <row r="5764" spans="16:16" x14ac:dyDescent="0.25">
      <c r="P5764" s="8"/>
    </row>
    <row r="5765" spans="16:16" x14ac:dyDescent="0.25">
      <c r="P5765" s="8"/>
    </row>
    <row r="5766" spans="16:16" x14ac:dyDescent="0.25">
      <c r="P5766" s="8"/>
    </row>
    <row r="5767" spans="16:16" x14ac:dyDescent="0.25">
      <c r="P5767" s="8"/>
    </row>
    <row r="5768" spans="16:16" x14ac:dyDescent="0.25">
      <c r="P5768" s="8"/>
    </row>
    <row r="5769" spans="16:16" x14ac:dyDescent="0.25">
      <c r="P5769" s="8"/>
    </row>
    <row r="5770" spans="16:16" x14ac:dyDescent="0.25">
      <c r="P5770" s="8"/>
    </row>
    <row r="5771" spans="16:16" x14ac:dyDescent="0.25">
      <c r="P5771" s="8"/>
    </row>
    <row r="5772" spans="16:16" x14ac:dyDescent="0.25">
      <c r="P5772" s="8"/>
    </row>
    <row r="5773" spans="16:16" x14ac:dyDescent="0.25">
      <c r="P5773" s="8"/>
    </row>
    <row r="5774" spans="16:16" x14ac:dyDescent="0.25">
      <c r="P5774" s="8"/>
    </row>
    <row r="5775" spans="16:16" x14ac:dyDescent="0.25">
      <c r="P5775" s="8"/>
    </row>
    <row r="5776" spans="16:16" x14ac:dyDescent="0.25">
      <c r="P5776" s="8"/>
    </row>
    <row r="5777" spans="16:16" x14ac:dyDescent="0.25">
      <c r="P5777" s="8"/>
    </row>
    <row r="5778" spans="16:16" x14ac:dyDescent="0.25">
      <c r="P5778" s="8"/>
    </row>
    <row r="5779" spans="16:16" x14ac:dyDescent="0.25">
      <c r="P5779" s="8"/>
    </row>
    <row r="5780" spans="16:16" x14ac:dyDescent="0.25">
      <c r="P5780" s="8"/>
    </row>
    <row r="5781" spans="16:16" x14ac:dyDescent="0.25">
      <c r="P5781" s="8"/>
    </row>
    <row r="5782" spans="16:16" x14ac:dyDescent="0.25">
      <c r="P5782" s="8"/>
    </row>
    <row r="5783" spans="16:16" x14ac:dyDescent="0.25">
      <c r="P5783" s="8"/>
    </row>
    <row r="5784" spans="16:16" x14ac:dyDescent="0.25">
      <c r="P5784" s="8"/>
    </row>
    <row r="5785" spans="16:16" x14ac:dyDescent="0.25">
      <c r="P5785" s="8"/>
    </row>
    <row r="5786" spans="16:16" x14ac:dyDescent="0.25">
      <c r="P5786" s="8"/>
    </row>
    <row r="5787" spans="16:16" x14ac:dyDescent="0.25">
      <c r="P5787" s="8"/>
    </row>
    <row r="5788" spans="16:16" x14ac:dyDescent="0.25">
      <c r="P5788" s="8"/>
    </row>
    <row r="5789" spans="16:16" x14ac:dyDescent="0.25">
      <c r="P5789" s="8"/>
    </row>
    <row r="5790" spans="16:16" x14ac:dyDescent="0.25">
      <c r="P5790" s="8"/>
    </row>
    <row r="5791" spans="16:16" x14ac:dyDescent="0.25">
      <c r="P5791" s="8"/>
    </row>
    <row r="5792" spans="16:16" x14ac:dyDescent="0.25">
      <c r="P5792" s="8"/>
    </row>
    <row r="5793" spans="16:16" x14ac:dyDescent="0.25">
      <c r="P5793" s="8"/>
    </row>
    <row r="5794" spans="16:16" x14ac:dyDescent="0.25">
      <c r="P5794" s="8"/>
    </row>
    <row r="5795" spans="16:16" x14ac:dyDescent="0.25">
      <c r="P5795" s="8"/>
    </row>
    <row r="5796" spans="16:16" x14ac:dyDescent="0.25">
      <c r="P5796" s="8"/>
    </row>
    <row r="5797" spans="16:16" x14ac:dyDescent="0.25">
      <c r="P5797" s="8"/>
    </row>
    <row r="5798" spans="16:16" x14ac:dyDescent="0.25">
      <c r="P5798" s="8"/>
    </row>
    <row r="5799" spans="16:16" x14ac:dyDescent="0.25">
      <c r="P5799" s="8"/>
    </row>
    <row r="5800" spans="16:16" x14ac:dyDescent="0.25">
      <c r="P5800" s="8"/>
    </row>
    <row r="5801" spans="16:16" x14ac:dyDescent="0.25">
      <c r="P5801" s="8"/>
    </row>
    <row r="5802" spans="16:16" x14ac:dyDescent="0.25">
      <c r="P5802" s="8"/>
    </row>
    <row r="5803" spans="16:16" x14ac:dyDescent="0.25">
      <c r="P5803" s="8"/>
    </row>
    <row r="5804" spans="16:16" x14ac:dyDescent="0.25">
      <c r="P5804" s="8"/>
    </row>
    <row r="5805" spans="16:16" x14ac:dyDescent="0.25">
      <c r="P5805" s="8"/>
    </row>
    <row r="5806" spans="16:16" x14ac:dyDescent="0.25">
      <c r="P5806" s="8"/>
    </row>
    <row r="5807" spans="16:16" x14ac:dyDescent="0.25">
      <c r="P5807" s="8"/>
    </row>
    <row r="5808" spans="16:16" x14ac:dyDescent="0.25">
      <c r="P5808" s="8"/>
    </row>
    <row r="5809" spans="16:16" x14ac:dyDescent="0.25">
      <c r="P5809" s="8"/>
    </row>
    <row r="5810" spans="16:16" x14ac:dyDescent="0.25">
      <c r="P5810" s="8"/>
    </row>
    <row r="5811" spans="16:16" x14ac:dyDescent="0.25">
      <c r="P5811" s="8"/>
    </row>
    <row r="5812" spans="16:16" x14ac:dyDescent="0.25">
      <c r="P5812" s="8"/>
    </row>
    <row r="5813" spans="16:16" x14ac:dyDescent="0.25">
      <c r="P5813" s="8"/>
    </row>
    <row r="5814" spans="16:16" x14ac:dyDescent="0.25">
      <c r="P5814" s="8"/>
    </row>
    <row r="5815" spans="16:16" x14ac:dyDescent="0.25">
      <c r="P5815" s="8"/>
    </row>
    <row r="5816" spans="16:16" x14ac:dyDescent="0.25">
      <c r="P5816" s="8"/>
    </row>
    <row r="5817" spans="16:16" x14ac:dyDescent="0.25">
      <c r="P5817" s="8"/>
    </row>
    <row r="5818" spans="16:16" x14ac:dyDescent="0.25">
      <c r="P5818" s="8"/>
    </row>
    <row r="5819" spans="16:16" x14ac:dyDescent="0.25">
      <c r="P5819" s="8"/>
    </row>
    <row r="5820" spans="16:16" x14ac:dyDescent="0.25">
      <c r="P5820" s="8"/>
    </row>
    <row r="5821" spans="16:16" x14ac:dyDescent="0.25">
      <c r="P5821" s="8"/>
    </row>
    <row r="5822" spans="16:16" x14ac:dyDescent="0.25">
      <c r="P5822" s="8"/>
    </row>
    <row r="5823" spans="16:16" x14ac:dyDescent="0.25">
      <c r="P5823" s="8"/>
    </row>
    <row r="5824" spans="16:16" x14ac:dyDescent="0.25">
      <c r="P5824" s="8"/>
    </row>
    <row r="5825" spans="16:16" x14ac:dyDescent="0.25">
      <c r="P5825" s="8"/>
    </row>
    <row r="5826" spans="16:16" x14ac:dyDescent="0.25">
      <c r="P5826" s="8"/>
    </row>
    <row r="5827" spans="16:16" x14ac:dyDescent="0.25">
      <c r="P5827" s="8"/>
    </row>
    <row r="5828" spans="16:16" x14ac:dyDescent="0.25">
      <c r="P5828" s="8"/>
    </row>
    <row r="5829" spans="16:16" x14ac:dyDescent="0.25">
      <c r="P5829" s="8"/>
    </row>
    <row r="5830" spans="16:16" x14ac:dyDescent="0.25">
      <c r="P5830" s="8"/>
    </row>
    <row r="5831" spans="16:16" x14ac:dyDescent="0.25">
      <c r="P5831" s="8"/>
    </row>
    <row r="5832" spans="16:16" x14ac:dyDescent="0.25">
      <c r="P5832" s="8"/>
    </row>
    <row r="5833" spans="16:16" x14ac:dyDescent="0.25">
      <c r="P5833" s="8"/>
    </row>
    <row r="5834" spans="16:16" x14ac:dyDescent="0.25">
      <c r="P5834" s="8"/>
    </row>
    <row r="5835" spans="16:16" x14ac:dyDescent="0.25">
      <c r="P5835" s="8"/>
    </row>
    <row r="5836" spans="16:16" x14ac:dyDescent="0.25">
      <c r="P5836" s="8"/>
    </row>
    <row r="5837" spans="16:16" x14ac:dyDescent="0.25">
      <c r="P5837" s="8"/>
    </row>
    <row r="5838" spans="16:16" x14ac:dyDescent="0.25">
      <c r="P5838" s="8"/>
    </row>
    <row r="5839" spans="16:16" x14ac:dyDescent="0.25">
      <c r="P5839" s="8"/>
    </row>
    <row r="5840" spans="16:16" x14ac:dyDescent="0.25">
      <c r="P5840" s="8"/>
    </row>
    <row r="5841" spans="16:16" x14ac:dyDescent="0.25">
      <c r="P5841" s="8"/>
    </row>
    <row r="5842" spans="16:16" x14ac:dyDescent="0.25">
      <c r="P5842" s="8"/>
    </row>
    <row r="5843" spans="16:16" x14ac:dyDescent="0.25">
      <c r="P5843" s="8"/>
    </row>
    <row r="5844" spans="16:16" x14ac:dyDescent="0.25">
      <c r="P5844" s="8"/>
    </row>
    <row r="5845" spans="16:16" x14ac:dyDescent="0.25">
      <c r="P5845" s="8"/>
    </row>
    <row r="5846" spans="16:16" x14ac:dyDescent="0.25">
      <c r="P5846" s="8"/>
    </row>
    <row r="5847" spans="16:16" x14ac:dyDescent="0.25">
      <c r="P5847" s="8"/>
    </row>
    <row r="5848" spans="16:16" x14ac:dyDescent="0.25">
      <c r="P5848" s="8"/>
    </row>
    <row r="5849" spans="16:16" x14ac:dyDescent="0.25">
      <c r="P5849" s="8"/>
    </row>
    <row r="5850" spans="16:16" x14ac:dyDescent="0.25">
      <c r="P5850" s="8"/>
    </row>
    <row r="5851" spans="16:16" x14ac:dyDescent="0.25">
      <c r="P5851" s="8"/>
    </row>
    <row r="5852" spans="16:16" x14ac:dyDescent="0.25">
      <c r="P5852" s="8"/>
    </row>
    <row r="5853" spans="16:16" x14ac:dyDescent="0.25">
      <c r="P5853" s="8"/>
    </row>
    <row r="5854" spans="16:16" x14ac:dyDescent="0.25">
      <c r="P5854" s="8"/>
    </row>
    <row r="5855" spans="16:16" x14ac:dyDescent="0.25">
      <c r="P5855" s="8"/>
    </row>
    <row r="5856" spans="16:16" x14ac:dyDescent="0.25">
      <c r="P5856" s="8"/>
    </row>
    <row r="5857" spans="16:16" x14ac:dyDescent="0.25">
      <c r="P5857" s="8"/>
    </row>
    <row r="5858" spans="16:16" x14ac:dyDescent="0.25">
      <c r="P5858" s="8"/>
    </row>
    <row r="5859" spans="16:16" x14ac:dyDescent="0.25">
      <c r="P5859" s="8"/>
    </row>
    <row r="5860" spans="16:16" x14ac:dyDescent="0.25">
      <c r="P5860" s="8"/>
    </row>
    <row r="5861" spans="16:16" x14ac:dyDescent="0.25">
      <c r="P5861" s="8"/>
    </row>
    <row r="5862" spans="16:16" x14ac:dyDescent="0.25">
      <c r="P5862" s="8"/>
    </row>
    <row r="5863" spans="16:16" x14ac:dyDescent="0.25">
      <c r="P5863" s="8"/>
    </row>
    <row r="5864" spans="16:16" x14ac:dyDescent="0.25">
      <c r="P5864" s="8"/>
    </row>
    <row r="5865" spans="16:16" x14ac:dyDescent="0.25">
      <c r="P5865" s="8"/>
    </row>
    <row r="5866" spans="16:16" x14ac:dyDescent="0.25">
      <c r="P5866" s="8"/>
    </row>
    <row r="5867" spans="16:16" x14ac:dyDescent="0.25">
      <c r="P5867" s="8"/>
    </row>
    <row r="5868" spans="16:16" x14ac:dyDescent="0.25">
      <c r="P5868" s="8"/>
    </row>
    <row r="5869" spans="16:16" x14ac:dyDescent="0.25">
      <c r="P5869" s="8"/>
    </row>
    <row r="5870" spans="16:16" x14ac:dyDescent="0.25">
      <c r="P5870" s="8"/>
    </row>
    <row r="5871" spans="16:16" x14ac:dyDescent="0.25">
      <c r="P5871" s="8"/>
    </row>
    <row r="5872" spans="16:16" x14ac:dyDescent="0.25">
      <c r="P5872" s="8"/>
    </row>
    <row r="5873" spans="16:16" x14ac:dyDescent="0.25">
      <c r="P5873" s="8"/>
    </row>
    <row r="5874" spans="16:16" x14ac:dyDescent="0.25">
      <c r="P5874" s="8"/>
    </row>
    <row r="5875" spans="16:16" x14ac:dyDescent="0.25">
      <c r="P5875" s="8"/>
    </row>
    <row r="5876" spans="16:16" x14ac:dyDescent="0.25">
      <c r="P5876" s="8"/>
    </row>
    <row r="5877" spans="16:16" x14ac:dyDescent="0.25">
      <c r="P5877" s="8"/>
    </row>
    <row r="5878" spans="16:16" x14ac:dyDescent="0.25">
      <c r="P5878" s="8"/>
    </row>
    <row r="5879" spans="16:16" x14ac:dyDescent="0.25">
      <c r="P5879" s="8"/>
    </row>
    <row r="5880" spans="16:16" x14ac:dyDescent="0.25">
      <c r="P5880" s="8"/>
    </row>
    <row r="5881" spans="16:16" x14ac:dyDescent="0.25">
      <c r="P5881" s="8"/>
    </row>
    <row r="5882" spans="16:16" x14ac:dyDescent="0.25">
      <c r="P5882" s="8"/>
    </row>
    <row r="5883" spans="16:16" x14ac:dyDescent="0.25">
      <c r="P5883" s="8"/>
    </row>
    <row r="5884" spans="16:16" x14ac:dyDescent="0.25">
      <c r="P5884" s="8"/>
    </row>
    <row r="5885" spans="16:16" x14ac:dyDescent="0.25">
      <c r="P5885" s="8"/>
    </row>
    <row r="5886" spans="16:16" x14ac:dyDescent="0.25">
      <c r="P5886" s="8"/>
    </row>
    <row r="5887" spans="16:16" x14ac:dyDescent="0.25">
      <c r="P5887" s="8"/>
    </row>
    <row r="5888" spans="16:16" x14ac:dyDescent="0.25">
      <c r="P5888" s="8"/>
    </row>
    <row r="5889" spans="16:16" x14ac:dyDescent="0.25">
      <c r="P5889" s="8"/>
    </row>
    <row r="5890" spans="16:16" x14ac:dyDescent="0.25">
      <c r="P5890" s="8"/>
    </row>
    <row r="5891" spans="16:16" x14ac:dyDescent="0.25">
      <c r="P5891" s="8"/>
    </row>
    <row r="5892" spans="16:16" x14ac:dyDescent="0.25">
      <c r="P5892" s="8"/>
    </row>
    <row r="5893" spans="16:16" x14ac:dyDescent="0.25">
      <c r="P5893" s="8"/>
    </row>
    <row r="5894" spans="16:16" x14ac:dyDescent="0.25">
      <c r="P5894" s="8"/>
    </row>
    <row r="5895" spans="16:16" x14ac:dyDescent="0.25">
      <c r="P5895" s="8"/>
    </row>
    <row r="5896" spans="16:16" x14ac:dyDescent="0.25">
      <c r="P5896" s="8"/>
    </row>
    <row r="5897" spans="16:16" x14ac:dyDescent="0.25">
      <c r="P5897" s="8"/>
    </row>
    <row r="5898" spans="16:16" x14ac:dyDescent="0.25">
      <c r="P5898" s="8"/>
    </row>
    <row r="5899" spans="16:16" x14ac:dyDescent="0.25">
      <c r="P5899" s="8"/>
    </row>
    <row r="5900" spans="16:16" x14ac:dyDescent="0.25">
      <c r="P5900" s="8"/>
    </row>
    <row r="5901" spans="16:16" x14ac:dyDescent="0.25">
      <c r="P5901" s="8"/>
    </row>
    <row r="5902" spans="16:16" x14ac:dyDescent="0.25">
      <c r="P5902" s="8"/>
    </row>
    <row r="5903" spans="16:16" x14ac:dyDescent="0.25">
      <c r="P5903" s="8"/>
    </row>
    <row r="5904" spans="16:16" x14ac:dyDescent="0.25">
      <c r="P5904" s="8"/>
    </row>
    <row r="5905" spans="16:16" x14ac:dyDescent="0.25">
      <c r="P5905" s="8"/>
    </row>
    <row r="5906" spans="16:16" x14ac:dyDescent="0.25">
      <c r="P5906" s="8"/>
    </row>
    <row r="5907" spans="16:16" x14ac:dyDescent="0.25">
      <c r="P5907" s="8"/>
    </row>
    <row r="5908" spans="16:16" x14ac:dyDescent="0.25">
      <c r="P5908" s="8"/>
    </row>
    <row r="5909" spans="16:16" x14ac:dyDescent="0.25">
      <c r="P5909" s="8"/>
    </row>
    <row r="5910" spans="16:16" x14ac:dyDescent="0.25">
      <c r="P5910" s="8"/>
    </row>
    <row r="5911" spans="16:16" x14ac:dyDescent="0.25">
      <c r="P5911" s="8"/>
    </row>
    <row r="5912" spans="16:16" x14ac:dyDescent="0.25">
      <c r="P5912" s="8"/>
    </row>
    <row r="5913" spans="16:16" x14ac:dyDescent="0.25">
      <c r="P5913" s="8"/>
    </row>
    <row r="5914" spans="16:16" x14ac:dyDescent="0.25">
      <c r="P5914" s="8"/>
    </row>
    <row r="5915" spans="16:16" x14ac:dyDescent="0.25">
      <c r="P5915" s="8"/>
    </row>
    <row r="5916" spans="16:16" x14ac:dyDescent="0.25">
      <c r="P5916" s="8"/>
    </row>
    <row r="5917" spans="16:16" x14ac:dyDescent="0.25">
      <c r="P5917" s="8"/>
    </row>
    <row r="5918" spans="16:16" x14ac:dyDescent="0.25">
      <c r="P5918" s="8"/>
    </row>
    <row r="5919" spans="16:16" x14ac:dyDescent="0.25">
      <c r="P5919" s="8"/>
    </row>
    <row r="5920" spans="16:16" x14ac:dyDescent="0.25">
      <c r="P5920" s="8"/>
    </row>
    <row r="5921" spans="16:16" x14ac:dyDescent="0.25">
      <c r="P5921" s="8"/>
    </row>
    <row r="5922" spans="16:16" x14ac:dyDescent="0.25">
      <c r="P5922" s="8"/>
    </row>
    <row r="5923" spans="16:16" x14ac:dyDescent="0.25">
      <c r="P5923" s="8"/>
    </row>
    <row r="5924" spans="16:16" x14ac:dyDescent="0.25">
      <c r="P5924" s="8"/>
    </row>
    <row r="5925" spans="16:16" x14ac:dyDescent="0.25">
      <c r="P5925" s="8"/>
    </row>
    <row r="5926" spans="16:16" x14ac:dyDescent="0.25">
      <c r="P5926" s="8"/>
    </row>
    <row r="5927" spans="16:16" x14ac:dyDescent="0.25">
      <c r="P5927" s="8"/>
    </row>
    <row r="5928" spans="16:16" x14ac:dyDescent="0.25">
      <c r="P5928" s="8"/>
    </row>
    <row r="5929" spans="16:16" x14ac:dyDescent="0.25">
      <c r="P5929" s="8"/>
    </row>
    <row r="5930" spans="16:16" x14ac:dyDescent="0.25">
      <c r="P5930" s="8"/>
    </row>
    <row r="5931" spans="16:16" x14ac:dyDescent="0.25">
      <c r="P5931" s="8"/>
    </row>
    <row r="5932" spans="16:16" x14ac:dyDescent="0.25">
      <c r="P5932" s="8"/>
    </row>
    <row r="5933" spans="16:16" x14ac:dyDescent="0.25">
      <c r="P5933" s="8"/>
    </row>
    <row r="5934" spans="16:16" x14ac:dyDescent="0.25">
      <c r="P5934" s="8"/>
    </row>
    <row r="5935" spans="16:16" x14ac:dyDescent="0.25">
      <c r="P5935" s="8"/>
    </row>
    <row r="5936" spans="16:16" x14ac:dyDescent="0.25">
      <c r="P5936" s="8"/>
    </row>
    <row r="5937" spans="16:16" x14ac:dyDescent="0.25">
      <c r="P5937" s="8"/>
    </row>
    <row r="5938" spans="16:16" x14ac:dyDescent="0.25">
      <c r="P5938" s="8"/>
    </row>
    <row r="5939" spans="16:16" x14ac:dyDescent="0.25">
      <c r="P5939" s="8"/>
    </row>
    <row r="5940" spans="16:16" x14ac:dyDescent="0.25">
      <c r="P5940" s="8"/>
    </row>
    <row r="5941" spans="16:16" x14ac:dyDescent="0.25">
      <c r="P5941" s="8"/>
    </row>
    <row r="5942" spans="16:16" x14ac:dyDescent="0.25">
      <c r="P5942" s="8"/>
    </row>
    <row r="5943" spans="16:16" x14ac:dyDescent="0.25">
      <c r="P5943" s="8"/>
    </row>
    <row r="5944" spans="16:16" x14ac:dyDescent="0.25">
      <c r="P5944" s="8"/>
    </row>
    <row r="5945" spans="16:16" x14ac:dyDescent="0.25">
      <c r="P5945" s="8"/>
    </row>
    <row r="5946" spans="16:16" x14ac:dyDescent="0.25">
      <c r="P5946" s="8"/>
    </row>
    <row r="5947" spans="16:16" x14ac:dyDescent="0.25">
      <c r="P5947" s="8"/>
    </row>
    <row r="5948" spans="16:16" x14ac:dyDescent="0.25">
      <c r="P5948" s="8"/>
    </row>
    <row r="5949" spans="16:16" x14ac:dyDescent="0.25">
      <c r="P5949" s="8"/>
    </row>
    <row r="5950" spans="16:16" x14ac:dyDescent="0.25">
      <c r="P5950" s="8"/>
    </row>
    <row r="5951" spans="16:16" x14ac:dyDescent="0.25">
      <c r="P5951" s="8"/>
    </row>
    <row r="5952" spans="16:16" x14ac:dyDescent="0.25">
      <c r="P5952" s="8"/>
    </row>
    <row r="5953" spans="16:16" x14ac:dyDescent="0.25">
      <c r="P5953" s="8"/>
    </row>
    <row r="5954" spans="16:16" x14ac:dyDescent="0.25">
      <c r="P5954" s="8"/>
    </row>
    <row r="5955" spans="16:16" x14ac:dyDescent="0.25">
      <c r="P5955" s="8"/>
    </row>
    <row r="5956" spans="16:16" x14ac:dyDescent="0.25">
      <c r="P5956" s="8"/>
    </row>
    <row r="5957" spans="16:16" x14ac:dyDescent="0.25">
      <c r="P5957" s="8"/>
    </row>
    <row r="5958" spans="16:16" x14ac:dyDescent="0.25">
      <c r="P5958" s="8"/>
    </row>
    <row r="5959" spans="16:16" x14ac:dyDescent="0.25">
      <c r="P5959" s="8"/>
    </row>
    <row r="5960" spans="16:16" x14ac:dyDescent="0.25">
      <c r="P5960" s="8"/>
    </row>
    <row r="5961" spans="16:16" x14ac:dyDescent="0.25">
      <c r="P5961" s="8"/>
    </row>
    <row r="5962" spans="16:16" x14ac:dyDescent="0.25">
      <c r="P5962" s="8"/>
    </row>
    <row r="5963" spans="16:16" x14ac:dyDescent="0.25">
      <c r="P5963" s="8"/>
    </row>
    <row r="5964" spans="16:16" x14ac:dyDescent="0.25">
      <c r="P5964" s="8"/>
    </row>
    <row r="5965" spans="16:16" x14ac:dyDescent="0.25">
      <c r="P5965" s="8"/>
    </row>
    <row r="5966" spans="16:16" x14ac:dyDescent="0.25">
      <c r="P5966" s="8"/>
    </row>
    <row r="5967" spans="16:16" x14ac:dyDescent="0.25">
      <c r="P5967" s="8"/>
    </row>
    <row r="5968" spans="16:16" x14ac:dyDescent="0.25">
      <c r="P5968" s="8"/>
    </row>
    <row r="5969" spans="16:16" x14ac:dyDescent="0.25">
      <c r="P5969" s="8"/>
    </row>
    <row r="5970" spans="16:16" x14ac:dyDescent="0.25">
      <c r="P5970" s="8"/>
    </row>
    <row r="5971" spans="16:16" x14ac:dyDescent="0.25">
      <c r="P5971" s="8"/>
    </row>
    <row r="5972" spans="16:16" x14ac:dyDescent="0.25">
      <c r="P5972" s="8"/>
    </row>
    <row r="5973" spans="16:16" x14ac:dyDescent="0.25">
      <c r="P5973" s="8"/>
    </row>
    <row r="5974" spans="16:16" x14ac:dyDescent="0.25">
      <c r="P5974" s="8"/>
    </row>
    <row r="5975" spans="16:16" x14ac:dyDescent="0.25">
      <c r="P5975" s="8"/>
    </row>
    <row r="5976" spans="16:16" x14ac:dyDescent="0.25">
      <c r="P5976" s="8"/>
    </row>
    <row r="5977" spans="16:16" x14ac:dyDescent="0.25">
      <c r="P5977" s="8"/>
    </row>
    <row r="5978" spans="16:16" x14ac:dyDescent="0.25">
      <c r="P5978" s="8"/>
    </row>
    <row r="5979" spans="16:16" x14ac:dyDescent="0.25">
      <c r="P5979" s="8"/>
    </row>
    <row r="5980" spans="16:16" x14ac:dyDescent="0.25">
      <c r="P5980" s="8"/>
    </row>
    <row r="5981" spans="16:16" x14ac:dyDescent="0.25">
      <c r="P5981" s="8"/>
    </row>
    <row r="5982" spans="16:16" x14ac:dyDescent="0.25">
      <c r="P5982" s="8"/>
    </row>
    <row r="5983" spans="16:16" x14ac:dyDescent="0.25">
      <c r="P5983" s="8"/>
    </row>
    <row r="5984" spans="16:16" x14ac:dyDescent="0.25">
      <c r="P5984" s="8"/>
    </row>
    <row r="5985" spans="16:16" x14ac:dyDescent="0.25">
      <c r="P5985" s="8"/>
    </row>
    <row r="5986" spans="16:16" x14ac:dyDescent="0.25">
      <c r="P5986" s="8"/>
    </row>
    <row r="5987" spans="16:16" x14ac:dyDescent="0.25">
      <c r="P5987" s="8"/>
    </row>
    <row r="5988" spans="16:16" x14ac:dyDescent="0.25">
      <c r="P5988" s="8"/>
    </row>
    <row r="5989" spans="16:16" x14ac:dyDescent="0.25">
      <c r="P5989" s="8"/>
    </row>
    <row r="5990" spans="16:16" x14ac:dyDescent="0.25">
      <c r="P5990" s="8"/>
    </row>
    <row r="5991" spans="16:16" x14ac:dyDescent="0.25">
      <c r="P5991" s="8"/>
    </row>
    <row r="5992" spans="16:16" x14ac:dyDescent="0.25">
      <c r="P5992" s="8"/>
    </row>
    <row r="5993" spans="16:16" x14ac:dyDescent="0.25">
      <c r="P5993" s="8"/>
    </row>
    <row r="5994" spans="16:16" x14ac:dyDescent="0.25">
      <c r="P5994" s="8"/>
    </row>
    <row r="5995" spans="16:16" x14ac:dyDescent="0.25">
      <c r="P5995" s="8"/>
    </row>
    <row r="5996" spans="16:16" x14ac:dyDescent="0.25">
      <c r="P5996" s="8"/>
    </row>
    <row r="5997" spans="16:16" x14ac:dyDescent="0.25">
      <c r="P5997" s="8"/>
    </row>
    <row r="5998" spans="16:16" x14ac:dyDescent="0.25">
      <c r="P5998" s="8"/>
    </row>
    <row r="5999" spans="16:16" x14ac:dyDescent="0.25">
      <c r="P5999" s="8"/>
    </row>
    <row r="6000" spans="16:16" x14ac:dyDescent="0.25">
      <c r="P6000" s="8"/>
    </row>
    <row r="6001" spans="16:16" x14ac:dyDescent="0.25">
      <c r="P6001" s="8"/>
    </row>
    <row r="6002" spans="16:16" x14ac:dyDescent="0.25">
      <c r="P6002" s="8"/>
    </row>
    <row r="6003" spans="16:16" x14ac:dyDescent="0.25">
      <c r="P6003" s="8"/>
    </row>
    <row r="6004" spans="16:16" x14ac:dyDescent="0.25">
      <c r="P6004" s="8"/>
    </row>
    <row r="6005" spans="16:16" x14ac:dyDescent="0.25">
      <c r="P6005" s="8"/>
    </row>
    <row r="6006" spans="16:16" x14ac:dyDescent="0.25">
      <c r="P6006" s="8"/>
    </row>
    <row r="6007" spans="16:16" x14ac:dyDescent="0.25">
      <c r="P6007" s="8"/>
    </row>
    <row r="6008" spans="16:16" x14ac:dyDescent="0.25">
      <c r="P6008" s="8"/>
    </row>
    <row r="6009" spans="16:16" x14ac:dyDescent="0.25">
      <c r="P6009" s="8"/>
    </row>
    <row r="6010" spans="16:16" x14ac:dyDescent="0.25">
      <c r="P6010" s="8"/>
    </row>
    <row r="6011" spans="16:16" x14ac:dyDescent="0.25">
      <c r="P6011" s="8"/>
    </row>
    <row r="6012" spans="16:16" x14ac:dyDescent="0.25">
      <c r="P6012" s="8"/>
    </row>
    <row r="6013" spans="16:16" x14ac:dyDescent="0.25">
      <c r="P6013" s="8"/>
    </row>
    <row r="6014" spans="16:16" x14ac:dyDescent="0.25">
      <c r="P6014" s="8"/>
    </row>
    <row r="6015" spans="16:16" x14ac:dyDescent="0.25">
      <c r="P6015" s="8"/>
    </row>
    <row r="6016" spans="16:16" x14ac:dyDescent="0.25">
      <c r="P6016" s="8"/>
    </row>
    <row r="6017" spans="16:16" x14ac:dyDescent="0.25">
      <c r="P6017" s="8"/>
    </row>
    <row r="6018" spans="16:16" x14ac:dyDescent="0.25">
      <c r="P6018" s="8"/>
    </row>
    <row r="6019" spans="16:16" x14ac:dyDescent="0.25">
      <c r="P6019" s="8"/>
    </row>
    <row r="6020" spans="16:16" x14ac:dyDescent="0.25">
      <c r="P6020" s="8"/>
    </row>
    <row r="6021" spans="16:16" x14ac:dyDescent="0.25">
      <c r="P6021" s="8"/>
    </row>
    <row r="6022" spans="16:16" x14ac:dyDescent="0.25">
      <c r="P6022" s="8"/>
    </row>
    <row r="6023" spans="16:16" x14ac:dyDescent="0.25">
      <c r="P6023" s="8"/>
    </row>
    <row r="6024" spans="16:16" x14ac:dyDescent="0.25">
      <c r="P6024" s="8"/>
    </row>
    <row r="6025" spans="16:16" x14ac:dyDescent="0.25">
      <c r="P6025" s="8"/>
    </row>
    <row r="6026" spans="16:16" x14ac:dyDescent="0.25">
      <c r="P6026" s="8"/>
    </row>
    <row r="6027" spans="16:16" x14ac:dyDescent="0.25">
      <c r="P6027" s="8"/>
    </row>
    <row r="6028" spans="16:16" x14ac:dyDescent="0.25">
      <c r="P6028" s="8"/>
    </row>
    <row r="6029" spans="16:16" x14ac:dyDescent="0.25">
      <c r="P6029" s="8"/>
    </row>
    <row r="6030" spans="16:16" x14ac:dyDescent="0.25">
      <c r="P6030" s="8"/>
    </row>
    <row r="6031" spans="16:16" x14ac:dyDescent="0.25">
      <c r="P6031" s="8"/>
    </row>
    <row r="6032" spans="16:16" x14ac:dyDescent="0.25">
      <c r="P6032" s="8"/>
    </row>
    <row r="6033" spans="16:16" x14ac:dyDescent="0.25">
      <c r="P6033" s="8"/>
    </row>
    <row r="6034" spans="16:16" x14ac:dyDescent="0.25">
      <c r="P6034" s="8"/>
    </row>
    <row r="6035" spans="16:16" x14ac:dyDescent="0.25">
      <c r="P6035" s="8"/>
    </row>
    <row r="6036" spans="16:16" x14ac:dyDescent="0.25">
      <c r="P6036" s="8"/>
    </row>
    <row r="6037" spans="16:16" x14ac:dyDescent="0.25">
      <c r="P6037" s="8"/>
    </row>
    <row r="6038" spans="16:16" x14ac:dyDescent="0.25">
      <c r="P6038" s="8"/>
    </row>
    <row r="6039" spans="16:16" x14ac:dyDescent="0.25">
      <c r="P6039" s="8"/>
    </row>
    <row r="6040" spans="16:16" x14ac:dyDescent="0.25">
      <c r="P6040" s="8"/>
    </row>
    <row r="6041" spans="16:16" x14ac:dyDescent="0.25">
      <c r="P6041" s="8"/>
    </row>
    <row r="6042" spans="16:16" x14ac:dyDescent="0.25">
      <c r="P6042" s="8"/>
    </row>
    <row r="6043" spans="16:16" x14ac:dyDescent="0.25">
      <c r="P6043" s="8"/>
    </row>
    <row r="6044" spans="16:16" x14ac:dyDescent="0.25">
      <c r="P6044" s="8"/>
    </row>
    <row r="6045" spans="16:16" x14ac:dyDescent="0.25">
      <c r="P6045" s="8"/>
    </row>
    <row r="6046" spans="16:16" x14ac:dyDescent="0.25">
      <c r="P6046" s="8"/>
    </row>
    <row r="6047" spans="16:16" x14ac:dyDescent="0.25">
      <c r="P6047" s="8"/>
    </row>
    <row r="6048" spans="16:16" x14ac:dyDescent="0.25">
      <c r="P6048" s="8"/>
    </row>
    <row r="6049" spans="16:16" x14ac:dyDescent="0.25">
      <c r="P6049" s="8"/>
    </row>
    <row r="6050" spans="16:16" x14ac:dyDescent="0.25">
      <c r="P6050" s="8"/>
    </row>
    <row r="6051" spans="16:16" x14ac:dyDescent="0.25">
      <c r="P6051" s="8"/>
    </row>
    <row r="6052" spans="16:16" x14ac:dyDescent="0.25">
      <c r="P6052" s="8"/>
    </row>
    <row r="6053" spans="16:16" x14ac:dyDescent="0.25">
      <c r="P6053" s="8"/>
    </row>
    <row r="6054" spans="16:16" x14ac:dyDescent="0.25">
      <c r="P6054" s="8"/>
    </row>
    <row r="6055" spans="16:16" x14ac:dyDescent="0.25">
      <c r="P6055" s="8"/>
    </row>
    <row r="6056" spans="16:16" x14ac:dyDescent="0.25">
      <c r="P6056" s="8"/>
    </row>
    <row r="6057" spans="16:16" x14ac:dyDescent="0.25">
      <c r="P6057" s="8"/>
    </row>
    <row r="6058" spans="16:16" x14ac:dyDescent="0.25">
      <c r="P6058" s="8"/>
    </row>
    <row r="6059" spans="16:16" x14ac:dyDescent="0.25">
      <c r="P6059" s="8"/>
    </row>
    <row r="6060" spans="16:16" x14ac:dyDescent="0.25">
      <c r="P6060" s="8"/>
    </row>
    <row r="6061" spans="16:16" x14ac:dyDescent="0.25">
      <c r="P6061" s="8"/>
    </row>
    <row r="6062" spans="16:16" x14ac:dyDescent="0.25">
      <c r="P6062" s="8"/>
    </row>
    <row r="6063" spans="16:16" x14ac:dyDescent="0.25">
      <c r="P6063" s="8"/>
    </row>
    <row r="6064" spans="16:16" x14ac:dyDescent="0.25">
      <c r="P6064" s="8"/>
    </row>
    <row r="6065" spans="16:16" x14ac:dyDescent="0.25">
      <c r="P6065" s="8"/>
    </row>
    <row r="6066" spans="16:16" x14ac:dyDescent="0.25">
      <c r="P6066" s="8"/>
    </row>
    <row r="6067" spans="16:16" x14ac:dyDescent="0.25">
      <c r="P6067" s="8"/>
    </row>
    <row r="6068" spans="16:16" x14ac:dyDescent="0.25">
      <c r="P6068" s="8"/>
    </row>
    <row r="6069" spans="16:16" x14ac:dyDescent="0.25">
      <c r="P6069" s="8"/>
    </row>
    <row r="6070" spans="16:16" x14ac:dyDescent="0.25">
      <c r="P6070" s="8"/>
    </row>
    <row r="6071" spans="16:16" x14ac:dyDescent="0.25">
      <c r="P6071" s="8"/>
    </row>
    <row r="6072" spans="16:16" x14ac:dyDescent="0.25">
      <c r="P6072" s="8"/>
    </row>
    <row r="6073" spans="16:16" x14ac:dyDescent="0.25">
      <c r="P6073" s="8"/>
    </row>
    <row r="6074" spans="16:16" x14ac:dyDescent="0.25">
      <c r="P6074" s="8"/>
    </row>
    <row r="6075" spans="16:16" x14ac:dyDescent="0.25">
      <c r="P6075" s="8"/>
    </row>
    <row r="6076" spans="16:16" x14ac:dyDescent="0.25">
      <c r="P6076" s="8"/>
    </row>
    <row r="6077" spans="16:16" x14ac:dyDescent="0.25">
      <c r="P6077" s="8"/>
    </row>
    <row r="6078" spans="16:16" x14ac:dyDescent="0.25">
      <c r="P6078" s="8"/>
    </row>
    <row r="6079" spans="16:16" x14ac:dyDescent="0.25">
      <c r="P6079" s="8"/>
    </row>
    <row r="6080" spans="16:16" x14ac:dyDescent="0.25">
      <c r="P6080" s="8"/>
    </row>
    <row r="6081" spans="16:16" x14ac:dyDescent="0.25">
      <c r="P6081" s="8"/>
    </row>
    <row r="6082" spans="16:16" x14ac:dyDescent="0.25">
      <c r="P6082" s="8"/>
    </row>
    <row r="6083" spans="16:16" x14ac:dyDescent="0.25">
      <c r="P6083" s="8"/>
    </row>
    <row r="6084" spans="16:16" x14ac:dyDescent="0.25">
      <c r="P6084" s="8"/>
    </row>
    <row r="6085" spans="16:16" x14ac:dyDescent="0.25">
      <c r="P6085" s="8"/>
    </row>
    <row r="6086" spans="16:16" x14ac:dyDescent="0.25">
      <c r="P6086" s="8"/>
    </row>
    <row r="6087" spans="16:16" x14ac:dyDescent="0.25">
      <c r="P6087" s="8"/>
    </row>
    <row r="6088" spans="16:16" x14ac:dyDescent="0.25">
      <c r="P6088" s="8"/>
    </row>
    <row r="6089" spans="16:16" x14ac:dyDescent="0.25">
      <c r="P6089" s="8"/>
    </row>
    <row r="6090" spans="16:16" x14ac:dyDescent="0.25">
      <c r="P6090" s="8"/>
    </row>
    <row r="6091" spans="16:16" x14ac:dyDescent="0.25">
      <c r="P6091" s="8"/>
    </row>
    <row r="6092" spans="16:16" x14ac:dyDescent="0.25">
      <c r="P6092" s="8"/>
    </row>
    <row r="6093" spans="16:16" x14ac:dyDescent="0.25">
      <c r="P6093" s="8"/>
    </row>
    <row r="6094" spans="16:16" x14ac:dyDescent="0.25">
      <c r="P6094" s="8"/>
    </row>
    <row r="6095" spans="16:16" x14ac:dyDescent="0.25">
      <c r="P6095" s="8"/>
    </row>
    <row r="6096" spans="16:16" x14ac:dyDescent="0.25">
      <c r="P6096" s="8"/>
    </row>
    <row r="6097" spans="16:16" x14ac:dyDescent="0.25">
      <c r="P6097" s="8"/>
    </row>
    <row r="6098" spans="16:16" x14ac:dyDescent="0.25">
      <c r="P6098" s="8"/>
    </row>
    <row r="6099" spans="16:16" x14ac:dyDescent="0.25">
      <c r="P6099" s="8"/>
    </row>
    <row r="6100" spans="16:16" x14ac:dyDescent="0.25">
      <c r="P6100" s="8"/>
    </row>
    <row r="6101" spans="16:16" x14ac:dyDescent="0.25">
      <c r="P6101" s="8"/>
    </row>
    <row r="6102" spans="16:16" x14ac:dyDescent="0.25">
      <c r="P6102" s="8"/>
    </row>
    <row r="6103" spans="16:16" x14ac:dyDescent="0.25">
      <c r="P6103" s="8"/>
    </row>
    <row r="6104" spans="16:16" x14ac:dyDescent="0.25">
      <c r="P6104" s="8"/>
    </row>
    <row r="6105" spans="16:16" x14ac:dyDescent="0.25">
      <c r="P6105" s="8"/>
    </row>
    <row r="6106" spans="16:16" x14ac:dyDescent="0.25">
      <c r="P6106" s="8"/>
    </row>
    <row r="6107" spans="16:16" x14ac:dyDescent="0.25">
      <c r="P6107" s="8"/>
    </row>
    <row r="6108" spans="16:16" x14ac:dyDescent="0.25">
      <c r="P6108" s="8"/>
    </row>
    <row r="6109" spans="16:16" x14ac:dyDescent="0.25">
      <c r="P6109" s="8"/>
    </row>
    <row r="6110" spans="16:16" x14ac:dyDescent="0.25">
      <c r="P6110" s="8"/>
    </row>
    <row r="6111" spans="16:16" x14ac:dyDescent="0.25">
      <c r="P6111" s="8"/>
    </row>
    <row r="6112" spans="16:16" x14ac:dyDescent="0.25">
      <c r="P6112" s="8"/>
    </row>
    <row r="6113" spans="16:16" x14ac:dyDescent="0.25">
      <c r="P6113" s="8"/>
    </row>
    <row r="6114" spans="16:16" x14ac:dyDescent="0.25">
      <c r="P6114" s="8"/>
    </row>
    <row r="6115" spans="16:16" x14ac:dyDescent="0.25">
      <c r="P6115" s="8"/>
    </row>
    <row r="6116" spans="16:16" x14ac:dyDescent="0.25">
      <c r="P6116" s="8"/>
    </row>
    <row r="6117" spans="16:16" x14ac:dyDescent="0.25">
      <c r="P6117" s="8"/>
    </row>
    <row r="6118" spans="16:16" x14ac:dyDescent="0.25">
      <c r="P6118" s="8"/>
    </row>
    <row r="6119" spans="16:16" x14ac:dyDescent="0.25">
      <c r="P6119" s="8"/>
    </row>
    <row r="6120" spans="16:16" x14ac:dyDescent="0.25">
      <c r="P6120" s="8"/>
    </row>
    <row r="6121" spans="16:16" x14ac:dyDescent="0.25">
      <c r="P6121" s="8"/>
    </row>
    <row r="6122" spans="16:16" x14ac:dyDescent="0.25">
      <c r="P6122" s="8"/>
    </row>
    <row r="6123" spans="16:16" x14ac:dyDescent="0.25">
      <c r="P6123" s="8"/>
    </row>
    <row r="6124" spans="16:16" x14ac:dyDescent="0.25">
      <c r="P6124" s="8"/>
    </row>
    <row r="6125" spans="16:16" x14ac:dyDescent="0.25">
      <c r="P6125" s="8"/>
    </row>
    <row r="6126" spans="16:16" x14ac:dyDescent="0.25">
      <c r="P6126" s="8"/>
    </row>
    <row r="6127" spans="16:16" x14ac:dyDescent="0.25">
      <c r="P6127" s="8"/>
    </row>
    <row r="6128" spans="16:16" x14ac:dyDescent="0.25">
      <c r="P6128" s="8"/>
    </row>
    <row r="6129" spans="16:16" x14ac:dyDescent="0.25">
      <c r="P6129" s="8"/>
    </row>
    <row r="6130" spans="16:16" x14ac:dyDescent="0.25">
      <c r="P6130" s="8"/>
    </row>
    <row r="6131" spans="16:16" x14ac:dyDescent="0.25">
      <c r="P6131" s="8"/>
    </row>
    <row r="6132" spans="16:16" x14ac:dyDescent="0.25">
      <c r="P6132" s="8"/>
    </row>
    <row r="6133" spans="16:16" x14ac:dyDescent="0.25">
      <c r="P6133" s="8"/>
    </row>
    <row r="6134" spans="16:16" x14ac:dyDescent="0.25">
      <c r="P6134" s="8"/>
    </row>
    <row r="6135" spans="16:16" x14ac:dyDescent="0.25">
      <c r="P6135" s="8"/>
    </row>
    <row r="6136" spans="16:16" x14ac:dyDescent="0.25">
      <c r="P6136" s="8"/>
    </row>
    <row r="6137" spans="16:16" x14ac:dyDescent="0.25">
      <c r="P6137" s="8"/>
    </row>
    <row r="6138" spans="16:16" x14ac:dyDescent="0.25">
      <c r="P6138" s="8"/>
    </row>
    <row r="6139" spans="16:16" x14ac:dyDescent="0.25">
      <c r="P6139" s="8"/>
    </row>
    <row r="6140" spans="16:16" x14ac:dyDescent="0.25">
      <c r="P6140" s="8"/>
    </row>
    <row r="6141" spans="16:16" x14ac:dyDescent="0.25">
      <c r="P6141" s="8"/>
    </row>
    <row r="6142" spans="16:16" x14ac:dyDescent="0.25">
      <c r="P6142" s="8"/>
    </row>
    <row r="6143" spans="16:16" x14ac:dyDescent="0.25">
      <c r="P6143" s="8"/>
    </row>
    <row r="6144" spans="16:16" x14ac:dyDescent="0.25">
      <c r="P6144" s="8"/>
    </row>
    <row r="6145" spans="16:16" x14ac:dyDescent="0.25">
      <c r="P6145" s="8"/>
    </row>
    <row r="6146" spans="16:16" x14ac:dyDescent="0.25">
      <c r="P6146" s="8"/>
    </row>
    <row r="6147" spans="16:16" x14ac:dyDescent="0.25">
      <c r="P6147" s="8"/>
    </row>
    <row r="6148" spans="16:16" x14ac:dyDescent="0.25">
      <c r="P6148" s="8"/>
    </row>
    <row r="6149" spans="16:16" x14ac:dyDescent="0.25">
      <c r="P6149" s="8"/>
    </row>
    <row r="6150" spans="16:16" x14ac:dyDescent="0.25">
      <c r="P6150" s="8"/>
    </row>
    <row r="6151" spans="16:16" x14ac:dyDescent="0.25">
      <c r="P6151" s="8"/>
    </row>
    <row r="6152" spans="16:16" x14ac:dyDescent="0.25">
      <c r="P6152" s="8"/>
    </row>
    <row r="6153" spans="16:16" x14ac:dyDescent="0.25">
      <c r="P6153" s="8"/>
    </row>
    <row r="6154" spans="16:16" x14ac:dyDescent="0.25">
      <c r="P6154" s="8"/>
    </row>
    <row r="6155" spans="16:16" x14ac:dyDescent="0.25">
      <c r="P6155" s="8"/>
    </row>
    <row r="6156" spans="16:16" x14ac:dyDescent="0.25">
      <c r="P6156" s="8"/>
    </row>
    <row r="6157" spans="16:16" x14ac:dyDescent="0.25">
      <c r="P6157" s="8"/>
    </row>
    <row r="6158" spans="16:16" x14ac:dyDescent="0.25">
      <c r="P6158" s="8"/>
    </row>
    <row r="6159" spans="16:16" x14ac:dyDescent="0.25">
      <c r="P6159" s="8"/>
    </row>
    <row r="6160" spans="16:16" x14ac:dyDescent="0.25">
      <c r="P6160" s="8"/>
    </row>
    <row r="6161" spans="16:16" x14ac:dyDescent="0.25">
      <c r="P6161" s="8"/>
    </row>
    <row r="6162" spans="16:16" x14ac:dyDescent="0.25">
      <c r="P6162" s="8"/>
    </row>
    <row r="6163" spans="16:16" x14ac:dyDescent="0.25">
      <c r="P6163" s="8"/>
    </row>
    <row r="6164" spans="16:16" x14ac:dyDescent="0.25">
      <c r="P6164" s="8"/>
    </row>
    <row r="6165" spans="16:16" x14ac:dyDescent="0.25">
      <c r="P6165" s="8"/>
    </row>
    <row r="6166" spans="16:16" x14ac:dyDescent="0.25">
      <c r="P6166" s="8"/>
    </row>
    <row r="6167" spans="16:16" x14ac:dyDescent="0.25">
      <c r="P6167" s="8"/>
    </row>
    <row r="6168" spans="16:16" x14ac:dyDescent="0.25">
      <c r="P6168" s="8"/>
    </row>
    <row r="6169" spans="16:16" x14ac:dyDescent="0.25">
      <c r="P6169" s="8"/>
    </row>
    <row r="6170" spans="16:16" x14ac:dyDescent="0.25">
      <c r="P6170" s="8"/>
    </row>
    <row r="6171" spans="16:16" x14ac:dyDescent="0.25">
      <c r="P6171" s="8"/>
    </row>
    <row r="6172" spans="16:16" x14ac:dyDescent="0.25">
      <c r="P6172" s="8"/>
    </row>
    <row r="6173" spans="16:16" x14ac:dyDescent="0.25">
      <c r="P6173" s="8"/>
    </row>
    <row r="6174" spans="16:16" x14ac:dyDescent="0.25">
      <c r="P6174" s="8"/>
    </row>
    <row r="6175" spans="16:16" x14ac:dyDescent="0.25">
      <c r="P6175" s="8"/>
    </row>
    <row r="6176" spans="16:16" x14ac:dyDescent="0.25">
      <c r="P6176" s="8"/>
    </row>
    <row r="6177" spans="16:16" x14ac:dyDescent="0.25">
      <c r="P6177" s="8"/>
    </row>
    <row r="6178" spans="16:16" x14ac:dyDescent="0.25">
      <c r="P6178" s="8"/>
    </row>
    <row r="6179" spans="16:16" x14ac:dyDescent="0.25">
      <c r="P6179" s="8"/>
    </row>
    <row r="6180" spans="16:16" x14ac:dyDescent="0.25">
      <c r="P6180" s="8"/>
    </row>
    <row r="6181" spans="16:16" x14ac:dyDescent="0.25">
      <c r="P6181" s="8"/>
    </row>
    <row r="6182" spans="16:16" x14ac:dyDescent="0.25">
      <c r="P6182" s="8"/>
    </row>
    <row r="6183" spans="16:16" x14ac:dyDescent="0.25">
      <c r="P6183" s="8"/>
    </row>
    <row r="6184" spans="16:16" x14ac:dyDescent="0.25">
      <c r="P6184" s="8"/>
    </row>
    <row r="6185" spans="16:16" x14ac:dyDescent="0.25">
      <c r="P6185" s="8"/>
    </row>
    <row r="6186" spans="16:16" x14ac:dyDescent="0.25">
      <c r="P6186" s="8"/>
    </row>
    <row r="6187" spans="16:16" x14ac:dyDescent="0.25">
      <c r="P6187" s="8"/>
    </row>
    <row r="6188" spans="16:16" x14ac:dyDescent="0.25">
      <c r="P6188" s="8"/>
    </row>
    <row r="6189" spans="16:16" x14ac:dyDescent="0.25">
      <c r="P6189" s="8"/>
    </row>
    <row r="6190" spans="16:16" x14ac:dyDescent="0.25">
      <c r="P6190" s="8"/>
    </row>
    <row r="6191" spans="16:16" x14ac:dyDescent="0.25">
      <c r="P6191" s="8"/>
    </row>
    <row r="6192" spans="16:16" x14ac:dyDescent="0.25">
      <c r="P6192" s="8"/>
    </row>
    <row r="6193" spans="16:16" x14ac:dyDescent="0.25">
      <c r="P6193" s="8"/>
    </row>
    <row r="6194" spans="16:16" x14ac:dyDescent="0.25">
      <c r="P6194" s="8"/>
    </row>
    <row r="6195" spans="16:16" x14ac:dyDescent="0.25">
      <c r="P6195" s="8"/>
    </row>
    <row r="6196" spans="16:16" x14ac:dyDescent="0.25">
      <c r="P6196" s="8"/>
    </row>
    <row r="6197" spans="16:16" x14ac:dyDescent="0.25">
      <c r="P6197" s="8"/>
    </row>
    <row r="6198" spans="16:16" x14ac:dyDescent="0.25">
      <c r="P6198" s="8"/>
    </row>
    <row r="6199" spans="16:16" x14ac:dyDescent="0.25">
      <c r="P6199" s="8"/>
    </row>
    <row r="6200" spans="16:16" x14ac:dyDescent="0.25">
      <c r="P6200" s="8"/>
    </row>
    <row r="6201" spans="16:16" x14ac:dyDescent="0.25">
      <c r="P6201" s="8"/>
    </row>
    <row r="6202" spans="16:16" x14ac:dyDescent="0.25">
      <c r="P6202" s="8"/>
    </row>
    <row r="6203" spans="16:16" x14ac:dyDescent="0.25">
      <c r="P6203" s="8"/>
    </row>
    <row r="6204" spans="16:16" x14ac:dyDescent="0.25">
      <c r="P6204" s="8"/>
    </row>
    <row r="6205" spans="16:16" x14ac:dyDescent="0.25">
      <c r="P6205" s="8"/>
    </row>
    <row r="6206" spans="16:16" x14ac:dyDescent="0.25">
      <c r="P6206" s="8"/>
    </row>
    <row r="6207" spans="16:16" x14ac:dyDescent="0.25">
      <c r="P6207" s="8"/>
    </row>
    <row r="6208" spans="16:16" x14ac:dyDescent="0.25">
      <c r="P6208" s="8"/>
    </row>
    <row r="6209" spans="16:16" x14ac:dyDescent="0.25">
      <c r="P6209" s="8"/>
    </row>
    <row r="6210" spans="16:16" x14ac:dyDescent="0.25">
      <c r="P6210" s="8"/>
    </row>
    <row r="6211" spans="16:16" x14ac:dyDescent="0.25">
      <c r="P6211" s="8"/>
    </row>
    <row r="6212" spans="16:16" x14ac:dyDescent="0.25">
      <c r="P6212" s="8"/>
    </row>
    <row r="6213" spans="16:16" x14ac:dyDescent="0.25">
      <c r="P6213" s="8"/>
    </row>
    <row r="6214" spans="16:16" x14ac:dyDescent="0.25">
      <c r="P6214" s="8"/>
    </row>
    <row r="6215" spans="16:16" x14ac:dyDescent="0.25">
      <c r="P6215" s="8"/>
    </row>
    <row r="6216" spans="16:16" x14ac:dyDescent="0.25">
      <c r="P6216" s="8"/>
    </row>
    <row r="6217" spans="16:16" x14ac:dyDescent="0.25">
      <c r="P6217" s="8"/>
    </row>
    <row r="6218" spans="16:16" x14ac:dyDescent="0.25">
      <c r="P6218" s="8"/>
    </row>
    <row r="6219" spans="16:16" x14ac:dyDescent="0.25">
      <c r="P6219" s="8"/>
    </row>
    <row r="6220" spans="16:16" x14ac:dyDescent="0.25">
      <c r="P6220" s="8"/>
    </row>
    <row r="6221" spans="16:16" x14ac:dyDescent="0.25">
      <c r="P6221" s="8"/>
    </row>
    <row r="6222" spans="16:16" x14ac:dyDescent="0.25">
      <c r="P6222" s="8"/>
    </row>
    <row r="6223" spans="16:16" x14ac:dyDescent="0.25">
      <c r="P6223" s="8"/>
    </row>
    <row r="6224" spans="16:16" x14ac:dyDescent="0.25">
      <c r="P6224" s="8"/>
    </row>
    <row r="6225" spans="16:16" x14ac:dyDescent="0.25">
      <c r="P6225" s="8"/>
    </row>
    <row r="6226" spans="16:16" x14ac:dyDescent="0.25">
      <c r="P6226" s="8"/>
    </row>
    <row r="6227" spans="16:16" x14ac:dyDescent="0.25">
      <c r="P6227" s="8"/>
    </row>
    <row r="6228" spans="16:16" x14ac:dyDescent="0.25">
      <c r="P6228" s="8"/>
    </row>
    <row r="6229" spans="16:16" x14ac:dyDescent="0.25">
      <c r="P6229" s="8"/>
    </row>
    <row r="6230" spans="16:16" x14ac:dyDescent="0.25">
      <c r="P6230" s="8"/>
    </row>
    <row r="6231" spans="16:16" x14ac:dyDescent="0.25">
      <c r="P6231" s="8"/>
    </row>
    <row r="6232" spans="16:16" x14ac:dyDescent="0.25">
      <c r="P6232" s="8"/>
    </row>
    <row r="6233" spans="16:16" x14ac:dyDescent="0.25">
      <c r="P6233" s="8"/>
    </row>
    <row r="6234" spans="16:16" x14ac:dyDescent="0.25">
      <c r="P6234" s="8"/>
    </row>
    <row r="6235" spans="16:16" x14ac:dyDescent="0.25">
      <c r="P6235" s="8"/>
    </row>
    <row r="6236" spans="16:16" x14ac:dyDescent="0.25">
      <c r="P6236" s="8"/>
    </row>
    <row r="6237" spans="16:16" x14ac:dyDescent="0.25">
      <c r="P6237" s="8"/>
    </row>
    <row r="6238" spans="16:16" x14ac:dyDescent="0.25">
      <c r="P6238" s="8"/>
    </row>
    <row r="6239" spans="16:16" x14ac:dyDescent="0.25">
      <c r="P6239" s="8"/>
    </row>
    <row r="6240" spans="16:16" x14ac:dyDescent="0.25">
      <c r="P6240" s="8"/>
    </row>
    <row r="6241" spans="16:16" x14ac:dyDescent="0.25">
      <c r="P6241" s="8"/>
    </row>
    <row r="6242" spans="16:16" x14ac:dyDescent="0.25">
      <c r="P6242" s="8"/>
    </row>
    <row r="6243" spans="16:16" x14ac:dyDescent="0.25">
      <c r="P6243" s="8"/>
    </row>
    <row r="6244" spans="16:16" x14ac:dyDescent="0.25">
      <c r="P6244" s="8"/>
    </row>
    <row r="6245" spans="16:16" x14ac:dyDescent="0.25">
      <c r="P6245" s="8"/>
    </row>
    <row r="6246" spans="16:16" x14ac:dyDescent="0.25">
      <c r="P6246" s="8"/>
    </row>
    <row r="6247" spans="16:16" x14ac:dyDescent="0.25">
      <c r="P6247" s="8"/>
    </row>
    <row r="6248" spans="16:16" x14ac:dyDescent="0.25">
      <c r="P6248" s="8"/>
    </row>
    <row r="6249" spans="16:16" x14ac:dyDescent="0.25">
      <c r="P6249" s="8"/>
    </row>
    <row r="6250" spans="16:16" x14ac:dyDescent="0.25">
      <c r="P6250" s="8"/>
    </row>
    <row r="6251" spans="16:16" x14ac:dyDescent="0.25">
      <c r="P6251" s="8"/>
    </row>
    <row r="6252" spans="16:16" x14ac:dyDescent="0.25">
      <c r="P6252" s="8"/>
    </row>
    <row r="6253" spans="16:16" x14ac:dyDescent="0.25">
      <c r="P6253" s="8"/>
    </row>
    <row r="6254" spans="16:16" x14ac:dyDescent="0.25">
      <c r="P6254" s="8"/>
    </row>
    <row r="6255" spans="16:16" x14ac:dyDescent="0.25">
      <c r="P6255" s="8"/>
    </row>
    <row r="6256" spans="16:16" x14ac:dyDescent="0.25">
      <c r="P6256" s="8"/>
    </row>
    <row r="6257" spans="16:16" x14ac:dyDescent="0.25">
      <c r="P6257" s="8"/>
    </row>
    <row r="6258" spans="16:16" x14ac:dyDescent="0.25">
      <c r="P6258" s="8"/>
    </row>
    <row r="6259" spans="16:16" x14ac:dyDescent="0.25">
      <c r="P6259" s="8"/>
    </row>
    <row r="6260" spans="16:16" x14ac:dyDescent="0.25">
      <c r="P6260" s="8"/>
    </row>
    <row r="6261" spans="16:16" x14ac:dyDescent="0.25">
      <c r="P6261" s="8"/>
    </row>
    <row r="6262" spans="16:16" x14ac:dyDescent="0.25">
      <c r="P6262" s="8"/>
    </row>
    <row r="6263" spans="16:16" x14ac:dyDescent="0.25">
      <c r="P6263" s="8"/>
    </row>
    <row r="6264" spans="16:16" x14ac:dyDescent="0.25">
      <c r="P6264" s="8"/>
    </row>
    <row r="6265" spans="16:16" x14ac:dyDescent="0.25">
      <c r="P6265" s="8"/>
    </row>
    <row r="6266" spans="16:16" x14ac:dyDescent="0.25">
      <c r="P6266" s="8"/>
    </row>
    <row r="6267" spans="16:16" x14ac:dyDescent="0.25">
      <c r="P6267" s="8"/>
    </row>
    <row r="6268" spans="16:16" x14ac:dyDescent="0.25">
      <c r="P6268" s="8"/>
    </row>
    <row r="6269" spans="16:16" x14ac:dyDescent="0.25">
      <c r="P6269" s="8"/>
    </row>
    <row r="6270" spans="16:16" x14ac:dyDescent="0.25">
      <c r="P6270" s="8"/>
    </row>
    <row r="6271" spans="16:16" x14ac:dyDescent="0.25">
      <c r="P6271" s="8"/>
    </row>
    <row r="6272" spans="16:16" x14ac:dyDescent="0.25">
      <c r="P6272" s="8"/>
    </row>
    <row r="6273" spans="16:16" x14ac:dyDescent="0.25">
      <c r="P6273" s="8"/>
    </row>
    <row r="6274" spans="16:16" x14ac:dyDescent="0.25">
      <c r="P6274" s="8"/>
    </row>
    <row r="6275" spans="16:16" x14ac:dyDescent="0.25">
      <c r="P6275" s="8"/>
    </row>
    <row r="6276" spans="16:16" x14ac:dyDescent="0.25">
      <c r="P6276" s="8"/>
    </row>
    <row r="6277" spans="16:16" x14ac:dyDescent="0.25">
      <c r="P6277" s="8"/>
    </row>
    <row r="6278" spans="16:16" x14ac:dyDescent="0.25">
      <c r="P6278" s="8"/>
    </row>
    <row r="6279" spans="16:16" x14ac:dyDescent="0.25">
      <c r="P6279" s="8"/>
    </row>
    <row r="6280" spans="16:16" x14ac:dyDescent="0.25">
      <c r="P6280" s="8"/>
    </row>
    <row r="6281" spans="16:16" x14ac:dyDescent="0.25">
      <c r="P6281" s="8"/>
    </row>
    <row r="6282" spans="16:16" x14ac:dyDescent="0.25">
      <c r="P6282" s="8"/>
    </row>
    <row r="6283" spans="16:16" x14ac:dyDescent="0.25">
      <c r="P6283" s="8"/>
    </row>
    <row r="6284" spans="16:16" x14ac:dyDescent="0.25">
      <c r="P6284" s="8"/>
    </row>
    <row r="6285" spans="16:16" x14ac:dyDescent="0.25">
      <c r="P6285" s="8"/>
    </row>
    <row r="6286" spans="16:16" x14ac:dyDescent="0.25">
      <c r="P6286" s="8"/>
    </row>
    <row r="6287" spans="16:16" x14ac:dyDescent="0.25">
      <c r="P6287" s="8"/>
    </row>
    <row r="6288" spans="16:16" x14ac:dyDescent="0.25">
      <c r="P6288" s="8"/>
    </row>
    <row r="6289" spans="16:16" x14ac:dyDescent="0.25">
      <c r="P6289" s="8"/>
    </row>
    <row r="6290" spans="16:16" x14ac:dyDescent="0.25">
      <c r="P6290" s="8"/>
    </row>
    <row r="6291" spans="16:16" x14ac:dyDescent="0.25">
      <c r="P6291" s="8"/>
    </row>
    <row r="6292" spans="16:16" x14ac:dyDescent="0.25">
      <c r="P6292" s="8"/>
    </row>
    <row r="6293" spans="16:16" x14ac:dyDescent="0.25">
      <c r="P6293" s="8"/>
    </row>
    <row r="6294" spans="16:16" x14ac:dyDescent="0.25">
      <c r="P6294" s="8"/>
    </row>
    <row r="6295" spans="16:16" x14ac:dyDescent="0.25">
      <c r="P6295" s="8"/>
    </row>
    <row r="6296" spans="16:16" x14ac:dyDescent="0.25">
      <c r="P6296" s="8"/>
    </row>
    <row r="6297" spans="16:16" x14ac:dyDescent="0.25">
      <c r="P6297" s="8"/>
    </row>
    <row r="6298" spans="16:16" x14ac:dyDescent="0.25">
      <c r="P6298" s="8"/>
    </row>
    <row r="6299" spans="16:16" x14ac:dyDescent="0.25">
      <c r="P6299" s="8"/>
    </row>
    <row r="6300" spans="16:16" x14ac:dyDescent="0.25">
      <c r="P6300" s="8"/>
    </row>
    <row r="6301" spans="16:16" x14ac:dyDescent="0.25">
      <c r="P6301" s="8"/>
    </row>
    <row r="6302" spans="16:16" x14ac:dyDescent="0.25">
      <c r="P6302" s="8"/>
    </row>
    <row r="6303" spans="16:16" x14ac:dyDescent="0.25">
      <c r="P6303" s="8"/>
    </row>
    <row r="6304" spans="16:16" x14ac:dyDescent="0.25">
      <c r="P6304" s="8"/>
    </row>
    <row r="6305" spans="16:16" x14ac:dyDescent="0.25">
      <c r="P6305" s="8"/>
    </row>
    <row r="6306" spans="16:16" x14ac:dyDescent="0.25">
      <c r="P6306" s="8"/>
    </row>
    <row r="6307" spans="16:16" x14ac:dyDescent="0.25">
      <c r="P6307" s="8"/>
    </row>
    <row r="6308" spans="16:16" x14ac:dyDescent="0.25">
      <c r="P6308" s="8"/>
    </row>
    <row r="6309" spans="16:16" x14ac:dyDescent="0.25">
      <c r="P6309" s="8"/>
    </row>
    <row r="6310" spans="16:16" x14ac:dyDescent="0.25">
      <c r="P6310" s="8"/>
    </row>
    <row r="6311" spans="16:16" x14ac:dyDescent="0.25">
      <c r="P6311" s="8"/>
    </row>
    <row r="6312" spans="16:16" x14ac:dyDescent="0.25">
      <c r="P6312" s="8"/>
    </row>
    <row r="6313" spans="16:16" x14ac:dyDescent="0.25">
      <c r="P6313" s="8"/>
    </row>
    <row r="6314" spans="16:16" x14ac:dyDescent="0.25">
      <c r="P6314" s="8"/>
    </row>
    <row r="6315" spans="16:16" x14ac:dyDescent="0.25">
      <c r="P6315" s="8"/>
    </row>
    <row r="6316" spans="16:16" x14ac:dyDescent="0.25">
      <c r="P6316" s="8"/>
    </row>
    <row r="6317" spans="16:16" x14ac:dyDescent="0.25">
      <c r="P6317" s="8"/>
    </row>
    <row r="6318" spans="16:16" x14ac:dyDescent="0.25">
      <c r="P6318" s="8"/>
    </row>
    <row r="6319" spans="16:16" x14ac:dyDescent="0.25">
      <c r="P6319" s="8"/>
    </row>
    <row r="6320" spans="16:16" x14ac:dyDescent="0.25">
      <c r="P6320" s="8"/>
    </row>
    <row r="6321" spans="16:16" x14ac:dyDescent="0.25">
      <c r="P6321" s="8"/>
    </row>
    <row r="6322" spans="16:16" x14ac:dyDescent="0.25">
      <c r="P6322" s="8"/>
    </row>
    <row r="6323" spans="16:16" x14ac:dyDescent="0.25">
      <c r="P6323" s="8"/>
    </row>
    <row r="6324" spans="16:16" x14ac:dyDescent="0.25">
      <c r="P6324" s="8"/>
    </row>
    <row r="6325" spans="16:16" x14ac:dyDescent="0.25">
      <c r="P6325" s="8"/>
    </row>
    <row r="6326" spans="16:16" x14ac:dyDescent="0.25">
      <c r="P6326" s="8"/>
    </row>
    <row r="6327" spans="16:16" x14ac:dyDescent="0.25">
      <c r="P6327" s="8"/>
    </row>
    <row r="6328" spans="16:16" x14ac:dyDescent="0.25">
      <c r="P6328" s="8"/>
    </row>
    <row r="6329" spans="16:16" x14ac:dyDescent="0.25">
      <c r="P6329" s="8"/>
    </row>
    <row r="6330" spans="16:16" x14ac:dyDescent="0.25">
      <c r="P6330" s="8"/>
    </row>
    <row r="6331" spans="16:16" x14ac:dyDescent="0.25">
      <c r="P6331" s="8"/>
    </row>
    <row r="6332" spans="16:16" x14ac:dyDescent="0.25">
      <c r="P6332" s="8"/>
    </row>
    <row r="6333" spans="16:16" x14ac:dyDescent="0.25">
      <c r="P6333" s="8"/>
    </row>
    <row r="6334" spans="16:16" x14ac:dyDescent="0.25">
      <c r="P6334" s="8"/>
    </row>
    <row r="6335" spans="16:16" x14ac:dyDescent="0.25">
      <c r="P6335" s="8"/>
    </row>
    <row r="6336" spans="16:16" x14ac:dyDescent="0.25">
      <c r="P6336" s="8"/>
    </row>
    <row r="6337" spans="16:16" x14ac:dyDescent="0.25">
      <c r="P6337" s="8"/>
    </row>
    <row r="6338" spans="16:16" x14ac:dyDescent="0.25">
      <c r="P6338" s="8"/>
    </row>
    <row r="6339" spans="16:16" x14ac:dyDescent="0.25">
      <c r="P6339" s="8"/>
    </row>
    <row r="6340" spans="16:16" x14ac:dyDescent="0.25">
      <c r="P6340" s="8"/>
    </row>
    <row r="6341" spans="16:16" x14ac:dyDescent="0.25">
      <c r="P6341" s="8"/>
    </row>
    <row r="6342" spans="16:16" x14ac:dyDescent="0.25">
      <c r="P6342" s="8"/>
    </row>
    <row r="6343" spans="16:16" x14ac:dyDescent="0.25">
      <c r="P6343" s="8"/>
    </row>
    <row r="6344" spans="16:16" x14ac:dyDescent="0.25">
      <c r="P6344" s="8"/>
    </row>
    <row r="6345" spans="16:16" x14ac:dyDescent="0.25">
      <c r="P6345" s="8"/>
    </row>
    <row r="6346" spans="16:16" x14ac:dyDescent="0.25">
      <c r="P6346" s="8"/>
    </row>
    <row r="6347" spans="16:16" x14ac:dyDescent="0.25">
      <c r="P6347" s="8"/>
    </row>
    <row r="6348" spans="16:16" x14ac:dyDescent="0.25">
      <c r="P6348" s="8"/>
    </row>
    <row r="6349" spans="16:16" x14ac:dyDescent="0.25">
      <c r="P6349" s="8"/>
    </row>
    <row r="6350" spans="16:16" x14ac:dyDescent="0.25">
      <c r="P6350" s="8"/>
    </row>
    <row r="6351" spans="16:16" x14ac:dyDescent="0.25">
      <c r="P6351" s="8"/>
    </row>
    <row r="6352" spans="16:16" x14ac:dyDescent="0.25">
      <c r="P6352" s="8"/>
    </row>
    <row r="6353" spans="16:16" x14ac:dyDescent="0.25">
      <c r="P6353" s="8"/>
    </row>
    <row r="6354" spans="16:16" x14ac:dyDescent="0.25">
      <c r="P6354" s="8"/>
    </row>
    <row r="6355" spans="16:16" x14ac:dyDescent="0.25">
      <c r="P6355" s="8"/>
    </row>
    <row r="6356" spans="16:16" x14ac:dyDescent="0.25">
      <c r="P6356" s="8"/>
    </row>
    <row r="6357" spans="16:16" x14ac:dyDescent="0.25">
      <c r="P6357" s="8"/>
    </row>
    <row r="6358" spans="16:16" x14ac:dyDescent="0.25">
      <c r="P6358" s="8"/>
    </row>
    <row r="6359" spans="16:16" x14ac:dyDescent="0.25">
      <c r="P6359" s="8"/>
    </row>
    <row r="6360" spans="16:16" x14ac:dyDescent="0.25">
      <c r="P6360" s="8"/>
    </row>
    <row r="6361" spans="16:16" x14ac:dyDescent="0.25">
      <c r="P6361" s="8"/>
    </row>
    <row r="6362" spans="16:16" x14ac:dyDescent="0.25">
      <c r="P6362" s="8"/>
    </row>
    <row r="6363" spans="16:16" x14ac:dyDescent="0.25">
      <c r="P6363" s="8"/>
    </row>
    <row r="6364" spans="16:16" x14ac:dyDescent="0.25">
      <c r="P6364" s="8"/>
    </row>
    <row r="6365" spans="16:16" x14ac:dyDescent="0.25">
      <c r="P6365" s="8"/>
    </row>
    <row r="6366" spans="16:16" x14ac:dyDescent="0.25">
      <c r="P6366" s="8"/>
    </row>
    <row r="6367" spans="16:16" x14ac:dyDescent="0.25">
      <c r="P6367" s="8"/>
    </row>
    <row r="6368" spans="16:16" x14ac:dyDescent="0.25">
      <c r="P6368" s="8"/>
    </row>
    <row r="6369" spans="16:16" x14ac:dyDescent="0.25">
      <c r="P6369" s="8"/>
    </row>
    <row r="6370" spans="16:16" x14ac:dyDescent="0.25">
      <c r="P6370" s="8"/>
    </row>
    <row r="6371" spans="16:16" x14ac:dyDescent="0.25">
      <c r="P6371" s="8"/>
    </row>
    <row r="6372" spans="16:16" x14ac:dyDescent="0.25">
      <c r="P6372" s="8"/>
    </row>
    <row r="6373" spans="16:16" x14ac:dyDescent="0.25">
      <c r="P6373" s="8"/>
    </row>
    <row r="6374" spans="16:16" x14ac:dyDescent="0.25">
      <c r="P6374" s="8"/>
    </row>
    <row r="6375" spans="16:16" x14ac:dyDescent="0.25">
      <c r="P6375" s="8"/>
    </row>
    <row r="6376" spans="16:16" x14ac:dyDescent="0.25">
      <c r="P6376" s="8"/>
    </row>
    <row r="6377" spans="16:16" x14ac:dyDescent="0.25">
      <c r="P6377" s="8"/>
    </row>
    <row r="6378" spans="16:16" x14ac:dyDescent="0.25">
      <c r="P6378" s="8"/>
    </row>
    <row r="6379" spans="16:16" x14ac:dyDescent="0.25">
      <c r="P6379" s="8"/>
    </row>
    <row r="6380" spans="16:16" x14ac:dyDescent="0.25">
      <c r="P6380" s="8"/>
    </row>
    <row r="6381" spans="16:16" x14ac:dyDescent="0.25">
      <c r="P6381" s="8"/>
    </row>
    <row r="6382" spans="16:16" x14ac:dyDescent="0.25">
      <c r="P6382" s="8"/>
    </row>
    <row r="6383" spans="16:16" x14ac:dyDescent="0.25">
      <c r="P6383" s="8"/>
    </row>
    <row r="6384" spans="16:16" x14ac:dyDescent="0.25">
      <c r="P6384" s="8"/>
    </row>
    <row r="6385" spans="16:16" x14ac:dyDescent="0.25">
      <c r="P6385" s="8"/>
    </row>
    <row r="6386" spans="16:16" x14ac:dyDescent="0.25">
      <c r="P6386" s="8"/>
    </row>
    <row r="6387" spans="16:16" x14ac:dyDescent="0.25">
      <c r="P6387" s="8"/>
    </row>
    <row r="6388" spans="16:16" x14ac:dyDescent="0.25">
      <c r="P6388" s="8"/>
    </row>
    <row r="6389" spans="16:16" x14ac:dyDescent="0.25">
      <c r="P6389" s="8"/>
    </row>
    <row r="6390" spans="16:16" x14ac:dyDescent="0.25">
      <c r="P6390" s="8"/>
    </row>
    <row r="6391" spans="16:16" x14ac:dyDescent="0.25">
      <c r="P6391" s="8"/>
    </row>
    <row r="6392" spans="16:16" x14ac:dyDescent="0.25">
      <c r="P6392" s="8"/>
    </row>
    <row r="6393" spans="16:16" x14ac:dyDescent="0.25">
      <c r="P6393" s="8"/>
    </row>
    <row r="6394" spans="16:16" x14ac:dyDescent="0.25">
      <c r="P6394" s="8"/>
    </row>
    <row r="6395" spans="16:16" x14ac:dyDescent="0.25">
      <c r="P6395" s="8"/>
    </row>
    <row r="6396" spans="16:16" x14ac:dyDescent="0.25">
      <c r="P6396" s="8"/>
    </row>
    <row r="6397" spans="16:16" x14ac:dyDescent="0.25">
      <c r="P6397" s="8"/>
    </row>
    <row r="6398" spans="16:16" x14ac:dyDescent="0.25">
      <c r="P6398" s="8"/>
    </row>
    <row r="6399" spans="16:16" x14ac:dyDescent="0.25">
      <c r="P6399" s="8"/>
    </row>
    <row r="6400" spans="16:16" x14ac:dyDescent="0.25">
      <c r="P6400" s="8"/>
    </row>
    <row r="6401" spans="16:16" x14ac:dyDescent="0.25">
      <c r="P6401" s="8"/>
    </row>
    <row r="6402" spans="16:16" x14ac:dyDescent="0.25">
      <c r="P6402" s="8"/>
    </row>
    <row r="6403" spans="16:16" x14ac:dyDescent="0.25">
      <c r="P6403" s="8"/>
    </row>
    <row r="6404" spans="16:16" x14ac:dyDescent="0.25">
      <c r="P6404" s="8"/>
    </row>
    <row r="6405" spans="16:16" x14ac:dyDescent="0.25">
      <c r="P6405" s="8"/>
    </row>
    <row r="6406" spans="16:16" x14ac:dyDescent="0.25">
      <c r="P6406" s="8"/>
    </row>
    <row r="6407" spans="16:16" x14ac:dyDescent="0.25">
      <c r="P6407" s="8"/>
    </row>
    <row r="6408" spans="16:16" x14ac:dyDescent="0.25">
      <c r="P6408" s="8"/>
    </row>
    <row r="6409" spans="16:16" x14ac:dyDescent="0.25">
      <c r="P6409" s="8"/>
    </row>
    <row r="6410" spans="16:16" x14ac:dyDescent="0.25">
      <c r="P6410" s="8"/>
    </row>
    <row r="6411" spans="16:16" x14ac:dyDescent="0.25">
      <c r="P6411" s="8"/>
    </row>
    <row r="6412" spans="16:16" x14ac:dyDescent="0.25">
      <c r="P6412" s="8"/>
    </row>
    <row r="6413" spans="16:16" x14ac:dyDescent="0.25">
      <c r="P6413" s="8"/>
    </row>
    <row r="6414" spans="16:16" x14ac:dyDescent="0.25">
      <c r="P6414" s="8"/>
    </row>
    <row r="6415" spans="16:16" x14ac:dyDescent="0.25">
      <c r="P6415" s="8"/>
    </row>
    <row r="6416" spans="16:16" x14ac:dyDescent="0.25">
      <c r="P6416" s="8"/>
    </row>
    <row r="6417" spans="16:16" x14ac:dyDescent="0.25">
      <c r="P6417" s="8"/>
    </row>
    <row r="6418" spans="16:16" x14ac:dyDescent="0.25">
      <c r="P6418" s="8"/>
    </row>
    <row r="6419" spans="16:16" x14ac:dyDescent="0.25">
      <c r="P6419" s="8"/>
    </row>
    <row r="6420" spans="16:16" x14ac:dyDescent="0.25">
      <c r="P6420" s="8"/>
    </row>
    <row r="6421" spans="16:16" x14ac:dyDescent="0.25">
      <c r="P6421" s="8"/>
    </row>
    <row r="6422" spans="16:16" x14ac:dyDescent="0.25">
      <c r="P6422" s="8"/>
    </row>
    <row r="6423" spans="16:16" x14ac:dyDescent="0.25">
      <c r="P6423" s="8"/>
    </row>
    <row r="6424" spans="16:16" x14ac:dyDescent="0.25">
      <c r="P6424" s="8"/>
    </row>
    <row r="6425" spans="16:16" x14ac:dyDescent="0.25">
      <c r="P6425" s="8"/>
    </row>
    <row r="6426" spans="16:16" x14ac:dyDescent="0.25">
      <c r="P6426" s="8"/>
    </row>
    <row r="6427" spans="16:16" x14ac:dyDescent="0.25">
      <c r="P6427" s="8"/>
    </row>
    <row r="6428" spans="16:16" x14ac:dyDescent="0.25">
      <c r="P6428" s="8"/>
    </row>
    <row r="6429" spans="16:16" x14ac:dyDescent="0.25">
      <c r="P6429" s="8"/>
    </row>
    <row r="6430" spans="16:16" x14ac:dyDescent="0.25">
      <c r="P6430" s="8"/>
    </row>
    <row r="6431" spans="16:16" x14ac:dyDescent="0.25">
      <c r="P6431" s="8"/>
    </row>
    <row r="6432" spans="16:16" x14ac:dyDescent="0.25">
      <c r="P6432" s="8"/>
    </row>
    <row r="6433" spans="16:16" x14ac:dyDescent="0.25">
      <c r="P6433" s="8"/>
    </row>
    <row r="6434" spans="16:16" x14ac:dyDescent="0.25">
      <c r="P6434" s="8"/>
    </row>
    <row r="6435" spans="16:16" x14ac:dyDescent="0.25">
      <c r="P6435" s="8"/>
    </row>
    <row r="6436" spans="16:16" x14ac:dyDescent="0.25">
      <c r="P6436" s="8"/>
    </row>
    <row r="6437" spans="16:16" x14ac:dyDescent="0.25">
      <c r="P6437" s="8"/>
    </row>
    <row r="6438" spans="16:16" x14ac:dyDescent="0.25">
      <c r="P6438" s="8"/>
    </row>
    <row r="6439" spans="16:16" x14ac:dyDescent="0.25">
      <c r="P6439" s="8"/>
    </row>
    <row r="6440" spans="16:16" x14ac:dyDescent="0.25">
      <c r="P6440" s="8"/>
    </row>
    <row r="6441" spans="16:16" x14ac:dyDescent="0.25">
      <c r="P6441" s="8"/>
    </row>
    <row r="6442" spans="16:16" x14ac:dyDescent="0.25">
      <c r="P6442" s="8"/>
    </row>
    <row r="6443" spans="16:16" x14ac:dyDescent="0.25">
      <c r="P6443" s="8"/>
    </row>
    <row r="6444" spans="16:16" x14ac:dyDescent="0.25">
      <c r="P6444" s="8"/>
    </row>
    <row r="6445" spans="16:16" x14ac:dyDescent="0.25">
      <c r="P6445" s="8"/>
    </row>
    <row r="6446" spans="16:16" x14ac:dyDescent="0.25">
      <c r="P6446" s="8"/>
    </row>
    <row r="6447" spans="16:16" x14ac:dyDescent="0.25">
      <c r="P6447" s="8"/>
    </row>
    <row r="6448" spans="16:16" x14ac:dyDescent="0.25">
      <c r="P6448" s="8"/>
    </row>
    <row r="6449" spans="16:16" x14ac:dyDescent="0.25">
      <c r="P6449" s="8"/>
    </row>
    <row r="6450" spans="16:16" x14ac:dyDescent="0.25">
      <c r="P6450" s="8"/>
    </row>
    <row r="6451" spans="16:16" x14ac:dyDescent="0.25">
      <c r="P6451" s="8"/>
    </row>
    <row r="6452" spans="16:16" x14ac:dyDescent="0.25">
      <c r="P6452" s="8"/>
    </row>
    <row r="6453" spans="16:16" x14ac:dyDescent="0.25">
      <c r="P6453" s="8"/>
    </row>
    <row r="6454" spans="16:16" x14ac:dyDescent="0.25">
      <c r="P6454" s="8"/>
    </row>
    <row r="6455" spans="16:16" x14ac:dyDescent="0.25">
      <c r="P6455" s="8"/>
    </row>
    <row r="6456" spans="16:16" x14ac:dyDescent="0.25">
      <c r="P6456" s="8"/>
    </row>
    <row r="6457" spans="16:16" x14ac:dyDescent="0.25">
      <c r="P6457" s="8"/>
    </row>
    <row r="6458" spans="16:16" x14ac:dyDescent="0.25">
      <c r="P6458" s="8"/>
    </row>
    <row r="6459" spans="16:16" x14ac:dyDescent="0.25">
      <c r="P6459" s="8"/>
    </row>
    <row r="6460" spans="16:16" x14ac:dyDescent="0.25">
      <c r="P6460" s="8"/>
    </row>
    <row r="6461" spans="16:16" x14ac:dyDescent="0.25">
      <c r="P6461" s="8"/>
    </row>
    <row r="6462" spans="16:16" x14ac:dyDescent="0.25">
      <c r="P6462" s="8"/>
    </row>
    <row r="6463" spans="16:16" x14ac:dyDescent="0.25">
      <c r="P6463" s="8"/>
    </row>
    <row r="6464" spans="16:16" x14ac:dyDescent="0.25">
      <c r="P6464" s="8"/>
    </row>
    <row r="6465" spans="16:16" x14ac:dyDescent="0.25">
      <c r="P6465" s="8"/>
    </row>
    <row r="6466" spans="16:16" x14ac:dyDescent="0.25">
      <c r="P6466" s="8"/>
    </row>
    <row r="6467" spans="16:16" x14ac:dyDescent="0.25">
      <c r="P6467" s="8"/>
    </row>
    <row r="6468" spans="16:16" x14ac:dyDescent="0.25">
      <c r="P6468" s="8"/>
    </row>
    <row r="6469" spans="16:16" x14ac:dyDescent="0.25">
      <c r="P6469" s="8"/>
    </row>
    <row r="6470" spans="16:16" x14ac:dyDescent="0.25">
      <c r="P6470" s="8"/>
    </row>
    <row r="6471" spans="16:16" x14ac:dyDescent="0.25">
      <c r="P6471" s="8"/>
    </row>
    <row r="6472" spans="16:16" x14ac:dyDescent="0.25">
      <c r="P6472" s="8"/>
    </row>
    <row r="6473" spans="16:16" x14ac:dyDescent="0.25">
      <c r="P6473" s="8"/>
    </row>
    <row r="6474" spans="16:16" x14ac:dyDescent="0.25">
      <c r="P6474" s="8"/>
    </row>
    <row r="6475" spans="16:16" x14ac:dyDescent="0.25">
      <c r="P6475" s="8"/>
    </row>
    <row r="6476" spans="16:16" x14ac:dyDescent="0.25">
      <c r="P6476" s="8"/>
    </row>
    <row r="6477" spans="16:16" x14ac:dyDescent="0.25">
      <c r="P6477" s="8"/>
    </row>
    <row r="6478" spans="16:16" x14ac:dyDescent="0.25">
      <c r="P6478" s="8"/>
    </row>
    <row r="6479" spans="16:16" x14ac:dyDescent="0.25">
      <c r="P6479" s="8"/>
    </row>
    <row r="6480" spans="16:16" x14ac:dyDescent="0.25">
      <c r="P6480" s="8"/>
    </row>
    <row r="6481" spans="16:16" x14ac:dyDescent="0.25">
      <c r="P6481" s="8"/>
    </row>
    <row r="6482" spans="16:16" x14ac:dyDescent="0.25">
      <c r="P6482" s="8"/>
    </row>
    <row r="6483" spans="16:16" x14ac:dyDescent="0.25">
      <c r="P6483" s="8"/>
    </row>
    <row r="6484" spans="16:16" x14ac:dyDescent="0.25">
      <c r="P6484" s="8"/>
    </row>
    <row r="6485" spans="16:16" x14ac:dyDescent="0.25">
      <c r="P6485" s="8"/>
    </row>
    <row r="6486" spans="16:16" x14ac:dyDescent="0.25">
      <c r="P6486" s="8"/>
    </row>
    <row r="6487" spans="16:16" x14ac:dyDescent="0.25">
      <c r="P6487" s="8"/>
    </row>
    <row r="6488" spans="16:16" x14ac:dyDescent="0.25">
      <c r="P6488" s="8"/>
    </row>
    <row r="6489" spans="16:16" x14ac:dyDescent="0.25">
      <c r="P6489" s="8"/>
    </row>
    <row r="6490" spans="16:16" x14ac:dyDescent="0.25">
      <c r="P6490" s="8"/>
    </row>
    <row r="6491" spans="16:16" x14ac:dyDescent="0.25">
      <c r="P6491" s="8"/>
    </row>
    <row r="6492" spans="16:16" x14ac:dyDescent="0.25">
      <c r="P6492" s="8"/>
    </row>
    <row r="6493" spans="16:16" x14ac:dyDescent="0.25">
      <c r="P6493" s="8"/>
    </row>
    <row r="6494" spans="16:16" x14ac:dyDescent="0.25">
      <c r="P6494" s="8"/>
    </row>
    <row r="6495" spans="16:16" x14ac:dyDescent="0.25">
      <c r="P6495" s="8"/>
    </row>
    <row r="6496" spans="16:16" x14ac:dyDescent="0.25">
      <c r="P6496" s="8"/>
    </row>
    <row r="6497" spans="16:16" x14ac:dyDescent="0.25">
      <c r="P6497" s="8"/>
    </row>
    <row r="6498" spans="16:16" x14ac:dyDescent="0.25">
      <c r="P6498" s="8"/>
    </row>
    <row r="6499" spans="16:16" x14ac:dyDescent="0.25">
      <c r="P6499" s="8"/>
    </row>
    <row r="6500" spans="16:16" x14ac:dyDescent="0.25">
      <c r="P6500" s="8"/>
    </row>
    <row r="6501" spans="16:16" x14ac:dyDescent="0.25">
      <c r="P6501" s="8"/>
    </row>
    <row r="6502" spans="16:16" x14ac:dyDescent="0.25">
      <c r="P6502" s="8"/>
    </row>
    <row r="6503" spans="16:16" x14ac:dyDescent="0.25">
      <c r="P6503" s="8"/>
    </row>
    <row r="6504" spans="16:16" x14ac:dyDescent="0.25">
      <c r="P6504" s="8"/>
    </row>
    <row r="6505" spans="16:16" x14ac:dyDescent="0.25">
      <c r="P6505" s="8"/>
    </row>
    <row r="6506" spans="16:16" x14ac:dyDescent="0.25">
      <c r="P6506" s="8"/>
    </row>
    <row r="6507" spans="16:16" x14ac:dyDescent="0.25">
      <c r="P6507" s="8"/>
    </row>
    <row r="6508" spans="16:16" x14ac:dyDescent="0.25">
      <c r="P6508" s="8"/>
    </row>
    <row r="6509" spans="16:16" x14ac:dyDescent="0.25">
      <c r="P6509" s="8"/>
    </row>
    <row r="6510" spans="16:16" x14ac:dyDescent="0.25">
      <c r="P6510" s="8"/>
    </row>
    <row r="6511" spans="16:16" x14ac:dyDescent="0.25">
      <c r="P6511" s="8"/>
    </row>
    <row r="6512" spans="16:16" x14ac:dyDescent="0.25">
      <c r="P6512" s="8"/>
    </row>
    <row r="6513" spans="16:16" x14ac:dyDescent="0.25">
      <c r="P6513" s="8"/>
    </row>
    <row r="6514" spans="16:16" x14ac:dyDescent="0.25">
      <c r="P6514" s="8"/>
    </row>
    <row r="6515" spans="16:16" x14ac:dyDescent="0.25">
      <c r="P6515" s="8"/>
    </row>
    <row r="6516" spans="16:16" x14ac:dyDescent="0.25">
      <c r="P6516" s="8"/>
    </row>
    <row r="6517" spans="16:16" x14ac:dyDescent="0.25">
      <c r="P6517" s="8"/>
    </row>
    <row r="6518" spans="16:16" x14ac:dyDescent="0.25">
      <c r="P6518" s="8"/>
    </row>
    <row r="6519" spans="16:16" x14ac:dyDescent="0.25">
      <c r="P6519" s="8"/>
    </row>
    <row r="6520" spans="16:16" x14ac:dyDescent="0.25">
      <c r="P6520" s="8"/>
    </row>
    <row r="6521" spans="16:16" x14ac:dyDescent="0.25">
      <c r="P6521" s="8"/>
    </row>
    <row r="6522" spans="16:16" x14ac:dyDescent="0.25">
      <c r="P6522" s="8"/>
    </row>
    <row r="6523" spans="16:16" x14ac:dyDescent="0.25">
      <c r="P6523" s="8"/>
    </row>
    <row r="6524" spans="16:16" x14ac:dyDescent="0.25">
      <c r="P6524" s="8"/>
    </row>
    <row r="6525" spans="16:16" x14ac:dyDescent="0.25">
      <c r="P6525" s="8"/>
    </row>
    <row r="6526" spans="16:16" x14ac:dyDescent="0.25">
      <c r="P6526" s="8"/>
    </row>
    <row r="6527" spans="16:16" x14ac:dyDescent="0.25">
      <c r="P6527" s="8"/>
    </row>
    <row r="6528" spans="16:16" x14ac:dyDescent="0.25">
      <c r="P6528" s="8"/>
    </row>
    <row r="6529" spans="16:16" x14ac:dyDescent="0.25">
      <c r="P6529" s="8"/>
    </row>
    <row r="6530" spans="16:16" x14ac:dyDescent="0.25">
      <c r="P6530" s="8"/>
    </row>
    <row r="6531" spans="16:16" x14ac:dyDescent="0.25">
      <c r="P6531" s="8"/>
    </row>
    <row r="6532" spans="16:16" x14ac:dyDescent="0.25">
      <c r="P6532" s="8"/>
    </row>
    <row r="6533" spans="16:16" x14ac:dyDescent="0.25">
      <c r="P6533" s="8"/>
    </row>
    <row r="6534" spans="16:16" x14ac:dyDescent="0.25">
      <c r="P6534" s="8"/>
    </row>
    <row r="6535" spans="16:16" x14ac:dyDescent="0.25">
      <c r="P6535" s="8"/>
    </row>
    <row r="6536" spans="16:16" x14ac:dyDescent="0.25">
      <c r="P6536" s="8"/>
    </row>
    <row r="6537" spans="16:16" x14ac:dyDescent="0.25">
      <c r="P6537" s="8"/>
    </row>
    <row r="6538" spans="16:16" x14ac:dyDescent="0.25">
      <c r="P6538" s="8"/>
    </row>
    <row r="6539" spans="16:16" x14ac:dyDescent="0.25">
      <c r="P6539" s="8"/>
    </row>
    <row r="6540" spans="16:16" x14ac:dyDescent="0.25">
      <c r="P6540" s="8"/>
    </row>
    <row r="6541" spans="16:16" x14ac:dyDescent="0.25">
      <c r="P6541" s="8"/>
    </row>
    <row r="6542" spans="16:16" x14ac:dyDescent="0.25">
      <c r="P6542" s="8"/>
    </row>
    <row r="6543" spans="16:16" x14ac:dyDescent="0.25">
      <c r="P6543" s="8"/>
    </row>
    <row r="6544" spans="16:16" x14ac:dyDescent="0.25">
      <c r="P6544" s="8"/>
    </row>
    <row r="6545" spans="16:16" x14ac:dyDescent="0.25">
      <c r="P6545" s="8"/>
    </row>
    <row r="6546" spans="16:16" x14ac:dyDescent="0.25">
      <c r="P6546" s="8"/>
    </row>
    <row r="6547" spans="16:16" x14ac:dyDescent="0.25">
      <c r="P6547" s="8"/>
    </row>
    <row r="6548" spans="16:16" x14ac:dyDescent="0.25">
      <c r="P6548" s="8"/>
    </row>
    <row r="6549" spans="16:16" x14ac:dyDescent="0.25">
      <c r="P6549" s="8"/>
    </row>
    <row r="6550" spans="16:16" x14ac:dyDescent="0.25">
      <c r="P6550" s="8"/>
    </row>
    <row r="6551" spans="16:16" x14ac:dyDescent="0.25">
      <c r="P6551" s="8"/>
    </row>
    <row r="6552" spans="16:16" x14ac:dyDescent="0.25">
      <c r="P6552" s="8"/>
    </row>
    <row r="6553" spans="16:16" x14ac:dyDescent="0.25">
      <c r="P6553" s="8"/>
    </row>
    <row r="6554" spans="16:16" x14ac:dyDescent="0.25">
      <c r="P6554" s="8"/>
    </row>
    <row r="6555" spans="16:16" x14ac:dyDescent="0.25">
      <c r="P6555" s="8"/>
    </row>
    <row r="6556" spans="16:16" x14ac:dyDescent="0.25">
      <c r="P6556" s="8"/>
    </row>
    <row r="6557" spans="16:16" x14ac:dyDescent="0.25">
      <c r="P6557" s="8"/>
    </row>
    <row r="6558" spans="16:16" x14ac:dyDescent="0.25">
      <c r="P6558" s="8"/>
    </row>
    <row r="6559" spans="16:16" x14ac:dyDescent="0.25">
      <c r="P6559" s="8"/>
    </row>
    <row r="6560" spans="16:16" x14ac:dyDescent="0.25">
      <c r="P6560" s="8"/>
    </row>
    <row r="6561" spans="16:16" x14ac:dyDescent="0.25">
      <c r="P6561" s="8"/>
    </row>
    <row r="6562" spans="16:16" x14ac:dyDescent="0.25">
      <c r="P6562" s="8"/>
    </row>
    <row r="6563" spans="16:16" x14ac:dyDescent="0.25">
      <c r="P6563" s="8"/>
    </row>
    <row r="6564" spans="16:16" x14ac:dyDescent="0.25">
      <c r="P6564" s="8"/>
    </row>
    <row r="6565" spans="16:16" x14ac:dyDescent="0.25">
      <c r="P6565" s="8"/>
    </row>
    <row r="6566" spans="16:16" x14ac:dyDescent="0.25">
      <c r="P6566" s="8"/>
    </row>
    <row r="6567" spans="16:16" x14ac:dyDescent="0.25">
      <c r="P6567" s="8"/>
    </row>
    <row r="6568" spans="16:16" x14ac:dyDescent="0.25">
      <c r="P6568" s="8"/>
    </row>
    <row r="6569" spans="16:16" x14ac:dyDescent="0.25">
      <c r="P6569" s="8"/>
    </row>
    <row r="6570" spans="16:16" x14ac:dyDescent="0.25">
      <c r="P6570" s="8"/>
    </row>
    <row r="6571" spans="16:16" x14ac:dyDescent="0.25">
      <c r="P6571" s="8"/>
    </row>
    <row r="6572" spans="16:16" x14ac:dyDescent="0.25">
      <c r="P6572" s="8"/>
    </row>
    <row r="6573" spans="16:16" x14ac:dyDescent="0.25">
      <c r="P6573" s="8"/>
    </row>
    <row r="6574" spans="16:16" x14ac:dyDescent="0.25">
      <c r="P6574" s="8"/>
    </row>
    <row r="6575" spans="16:16" x14ac:dyDescent="0.25">
      <c r="P6575" s="8"/>
    </row>
    <row r="6576" spans="16:16" x14ac:dyDescent="0.25">
      <c r="P6576" s="8"/>
    </row>
    <row r="6577" spans="16:16" x14ac:dyDescent="0.25">
      <c r="P6577" s="8"/>
    </row>
    <row r="6578" spans="16:16" x14ac:dyDescent="0.25">
      <c r="P6578" s="8"/>
    </row>
    <row r="6579" spans="16:16" x14ac:dyDescent="0.25">
      <c r="P6579" s="8"/>
    </row>
    <row r="6580" spans="16:16" x14ac:dyDescent="0.25">
      <c r="P6580" s="8"/>
    </row>
    <row r="6581" spans="16:16" x14ac:dyDescent="0.25">
      <c r="P6581" s="8"/>
    </row>
    <row r="6582" spans="16:16" x14ac:dyDescent="0.25">
      <c r="P6582" s="8"/>
    </row>
    <row r="6583" spans="16:16" x14ac:dyDescent="0.25">
      <c r="P6583" s="8"/>
    </row>
    <row r="6584" spans="16:16" x14ac:dyDescent="0.25">
      <c r="P6584" s="8"/>
    </row>
    <row r="6585" spans="16:16" x14ac:dyDescent="0.25">
      <c r="P6585" s="8"/>
    </row>
    <row r="6586" spans="16:16" x14ac:dyDescent="0.25">
      <c r="P6586" s="8"/>
    </row>
    <row r="6587" spans="16:16" x14ac:dyDescent="0.25">
      <c r="P6587" s="8"/>
    </row>
    <row r="6588" spans="16:16" x14ac:dyDescent="0.25">
      <c r="P6588" s="8"/>
    </row>
    <row r="6589" spans="16:16" x14ac:dyDescent="0.25">
      <c r="P6589" s="8"/>
    </row>
    <row r="6590" spans="16:16" x14ac:dyDescent="0.25">
      <c r="P6590" s="8"/>
    </row>
    <row r="6591" spans="16:16" x14ac:dyDescent="0.25">
      <c r="P6591" s="8"/>
    </row>
    <row r="6592" spans="16:16" x14ac:dyDescent="0.25">
      <c r="P6592" s="8"/>
    </row>
    <row r="6593" spans="16:16" x14ac:dyDescent="0.25">
      <c r="P6593" s="8"/>
    </row>
    <row r="6594" spans="16:16" x14ac:dyDescent="0.25">
      <c r="P6594" s="8"/>
    </row>
    <row r="6595" spans="16:16" x14ac:dyDescent="0.25">
      <c r="P6595" s="8"/>
    </row>
    <row r="6596" spans="16:16" x14ac:dyDescent="0.25">
      <c r="P6596" s="8"/>
    </row>
    <row r="6597" spans="16:16" x14ac:dyDescent="0.25">
      <c r="P6597" s="8"/>
    </row>
    <row r="6598" spans="16:16" x14ac:dyDescent="0.25">
      <c r="P6598" s="8"/>
    </row>
    <row r="6599" spans="16:16" x14ac:dyDescent="0.25">
      <c r="P6599" s="8"/>
    </row>
    <row r="6600" spans="16:16" x14ac:dyDescent="0.25">
      <c r="P6600" s="8"/>
    </row>
    <row r="6601" spans="16:16" x14ac:dyDescent="0.25">
      <c r="P6601" s="8"/>
    </row>
    <row r="6602" spans="16:16" x14ac:dyDescent="0.25">
      <c r="P6602" s="8"/>
    </row>
    <row r="6603" spans="16:16" x14ac:dyDescent="0.25">
      <c r="P6603" s="8"/>
    </row>
    <row r="6604" spans="16:16" x14ac:dyDescent="0.25">
      <c r="P6604" s="8"/>
    </row>
    <row r="6605" spans="16:16" x14ac:dyDescent="0.25">
      <c r="P6605" s="8"/>
    </row>
    <row r="6606" spans="16:16" x14ac:dyDescent="0.25">
      <c r="P6606" s="8"/>
    </row>
    <row r="6607" spans="16:16" x14ac:dyDescent="0.25">
      <c r="P6607" s="8"/>
    </row>
    <row r="6608" spans="16:16" x14ac:dyDescent="0.25">
      <c r="P6608" s="8"/>
    </row>
    <row r="6609" spans="16:16" x14ac:dyDescent="0.25">
      <c r="P6609" s="8"/>
    </row>
    <row r="6610" spans="16:16" x14ac:dyDescent="0.25">
      <c r="P6610" s="8"/>
    </row>
    <row r="6611" spans="16:16" x14ac:dyDescent="0.25">
      <c r="P6611" s="8"/>
    </row>
    <row r="6612" spans="16:16" x14ac:dyDescent="0.25">
      <c r="P6612" s="8"/>
    </row>
    <row r="6613" spans="16:16" x14ac:dyDescent="0.25">
      <c r="P6613" s="8"/>
    </row>
    <row r="6614" spans="16:16" x14ac:dyDescent="0.25">
      <c r="P6614" s="8"/>
    </row>
    <row r="6615" spans="16:16" x14ac:dyDescent="0.25">
      <c r="P6615" s="8"/>
    </row>
    <row r="6616" spans="16:16" x14ac:dyDescent="0.25">
      <c r="P6616" s="8"/>
    </row>
    <row r="6617" spans="16:16" x14ac:dyDescent="0.25">
      <c r="P6617" s="8"/>
    </row>
    <row r="6618" spans="16:16" x14ac:dyDescent="0.25">
      <c r="P6618" s="8"/>
    </row>
    <row r="6619" spans="16:16" x14ac:dyDescent="0.25">
      <c r="P6619" s="8"/>
    </row>
    <row r="6620" spans="16:16" x14ac:dyDescent="0.25">
      <c r="P6620" s="8"/>
    </row>
    <row r="6621" spans="16:16" x14ac:dyDescent="0.25">
      <c r="P6621" s="8"/>
    </row>
    <row r="6622" spans="16:16" x14ac:dyDescent="0.25">
      <c r="P6622" s="8"/>
    </row>
    <row r="6623" spans="16:16" x14ac:dyDescent="0.25">
      <c r="P6623" s="8"/>
    </row>
    <row r="6624" spans="16:16" x14ac:dyDescent="0.25">
      <c r="P6624" s="8"/>
    </row>
    <row r="6625" spans="16:16" x14ac:dyDescent="0.25">
      <c r="P6625" s="8"/>
    </row>
    <row r="6626" spans="16:16" x14ac:dyDescent="0.25">
      <c r="P6626" s="8"/>
    </row>
    <row r="6627" spans="16:16" x14ac:dyDescent="0.25">
      <c r="P6627" s="8"/>
    </row>
    <row r="6628" spans="16:16" x14ac:dyDescent="0.25">
      <c r="P6628" s="8"/>
    </row>
    <row r="6629" spans="16:16" x14ac:dyDescent="0.25">
      <c r="P6629" s="8"/>
    </row>
    <row r="6630" spans="16:16" x14ac:dyDescent="0.25">
      <c r="P6630" s="8"/>
    </row>
    <row r="6631" spans="16:16" x14ac:dyDescent="0.25">
      <c r="P6631" s="8"/>
    </row>
    <row r="6632" spans="16:16" x14ac:dyDescent="0.25">
      <c r="P6632" s="8"/>
    </row>
    <row r="6633" spans="16:16" x14ac:dyDescent="0.25">
      <c r="P6633" s="8"/>
    </row>
    <row r="6634" spans="16:16" x14ac:dyDescent="0.25">
      <c r="P6634" s="8"/>
    </row>
    <row r="6635" spans="16:16" x14ac:dyDescent="0.25">
      <c r="P6635" s="8"/>
    </row>
    <row r="6636" spans="16:16" x14ac:dyDescent="0.25">
      <c r="P6636" s="8"/>
    </row>
    <row r="6637" spans="16:16" x14ac:dyDescent="0.25">
      <c r="P6637" s="8"/>
    </row>
    <row r="6638" spans="16:16" x14ac:dyDescent="0.25">
      <c r="P6638" s="8"/>
    </row>
    <row r="6639" spans="16:16" x14ac:dyDescent="0.25">
      <c r="P6639" s="8"/>
    </row>
    <row r="6640" spans="16:16" x14ac:dyDescent="0.25">
      <c r="P6640" s="8"/>
    </row>
    <row r="6641" spans="16:16" x14ac:dyDescent="0.25">
      <c r="P6641" s="8"/>
    </row>
    <row r="6642" spans="16:16" x14ac:dyDescent="0.25">
      <c r="P6642" s="8"/>
    </row>
    <row r="6643" spans="16:16" x14ac:dyDescent="0.25">
      <c r="P6643" s="8"/>
    </row>
    <row r="6644" spans="16:16" x14ac:dyDescent="0.25">
      <c r="P6644" s="8"/>
    </row>
    <row r="6645" spans="16:16" x14ac:dyDescent="0.25">
      <c r="P6645" s="8"/>
    </row>
    <row r="6646" spans="16:16" x14ac:dyDescent="0.25">
      <c r="P6646" s="8"/>
    </row>
    <row r="6647" spans="16:16" x14ac:dyDescent="0.25">
      <c r="P6647" s="8"/>
    </row>
    <row r="6648" spans="16:16" x14ac:dyDescent="0.25">
      <c r="P6648" s="8"/>
    </row>
    <row r="6649" spans="16:16" x14ac:dyDescent="0.25">
      <c r="P6649" s="8"/>
    </row>
    <row r="6650" spans="16:16" x14ac:dyDescent="0.25">
      <c r="P6650" s="8"/>
    </row>
    <row r="6651" spans="16:16" x14ac:dyDescent="0.25">
      <c r="P6651" s="8"/>
    </row>
    <row r="6652" spans="16:16" x14ac:dyDescent="0.25">
      <c r="P6652" s="8"/>
    </row>
    <row r="6653" spans="16:16" x14ac:dyDescent="0.25">
      <c r="P6653" s="8"/>
    </row>
    <row r="6654" spans="16:16" x14ac:dyDescent="0.25">
      <c r="P6654" s="8"/>
    </row>
    <row r="6655" spans="16:16" x14ac:dyDescent="0.25">
      <c r="P6655" s="8"/>
    </row>
    <row r="6656" spans="16:16" x14ac:dyDescent="0.25">
      <c r="P6656" s="8"/>
    </row>
    <row r="6657" spans="16:16" x14ac:dyDescent="0.25">
      <c r="P6657" s="8"/>
    </row>
    <row r="6658" spans="16:16" x14ac:dyDescent="0.25">
      <c r="P6658" s="8"/>
    </row>
    <row r="6659" spans="16:16" x14ac:dyDescent="0.25">
      <c r="P6659" s="8"/>
    </row>
    <row r="6660" spans="16:16" x14ac:dyDescent="0.25">
      <c r="P6660" s="8"/>
    </row>
    <row r="6661" spans="16:16" x14ac:dyDescent="0.25">
      <c r="P6661" s="8"/>
    </row>
    <row r="6662" spans="16:16" x14ac:dyDescent="0.25">
      <c r="P6662" s="8"/>
    </row>
    <row r="6663" spans="16:16" x14ac:dyDescent="0.25">
      <c r="P6663" s="8"/>
    </row>
    <row r="6664" spans="16:16" x14ac:dyDescent="0.25">
      <c r="P6664" s="8"/>
    </row>
    <row r="6665" spans="16:16" x14ac:dyDescent="0.25">
      <c r="P6665" s="8"/>
    </row>
    <row r="6666" spans="16:16" x14ac:dyDescent="0.25">
      <c r="P6666" s="8"/>
    </row>
    <row r="6667" spans="16:16" x14ac:dyDescent="0.25">
      <c r="P6667" s="8"/>
    </row>
    <row r="6668" spans="16:16" x14ac:dyDescent="0.25">
      <c r="P6668" s="8"/>
    </row>
    <row r="6669" spans="16:16" x14ac:dyDescent="0.25">
      <c r="P6669" s="8"/>
    </row>
    <row r="6670" spans="16:16" x14ac:dyDescent="0.25">
      <c r="P6670" s="8"/>
    </row>
    <row r="6671" spans="16:16" x14ac:dyDescent="0.25">
      <c r="P6671" s="8"/>
    </row>
    <row r="6672" spans="16:16" x14ac:dyDescent="0.25">
      <c r="P6672" s="8"/>
    </row>
    <row r="6673" spans="16:16" x14ac:dyDescent="0.25">
      <c r="P6673" s="8"/>
    </row>
    <row r="6674" spans="16:16" x14ac:dyDescent="0.25">
      <c r="P6674" s="8"/>
    </row>
    <row r="6675" spans="16:16" x14ac:dyDescent="0.25">
      <c r="P6675" s="8"/>
    </row>
    <row r="6676" spans="16:16" x14ac:dyDescent="0.25">
      <c r="P6676" s="8"/>
    </row>
    <row r="6677" spans="16:16" x14ac:dyDescent="0.25">
      <c r="P6677" s="8"/>
    </row>
    <row r="6678" spans="16:16" x14ac:dyDescent="0.25">
      <c r="P6678" s="8"/>
    </row>
    <row r="6679" spans="16:16" x14ac:dyDescent="0.25">
      <c r="P6679" s="8"/>
    </row>
    <row r="6680" spans="16:16" x14ac:dyDescent="0.25">
      <c r="P6680" s="8"/>
    </row>
    <row r="6681" spans="16:16" x14ac:dyDescent="0.25">
      <c r="P6681" s="8"/>
    </row>
    <row r="6682" spans="16:16" x14ac:dyDescent="0.25">
      <c r="P6682" s="8"/>
    </row>
    <row r="6683" spans="16:16" x14ac:dyDescent="0.25">
      <c r="P6683" s="8"/>
    </row>
    <row r="6684" spans="16:16" x14ac:dyDescent="0.25">
      <c r="P6684" s="8"/>
    </row>
    <row r="6685" spans="16:16" x14ac:dyDescent="0.25">
      <c r="P6685" s="8"/>
    </row>
    <row r="6686" spans="16:16" x14ac:dyDescent="0.25">
      <c r="P6686" s="8"/>
    </row>
    <row r="6687" spans="16:16" x14ac:dyDescent="0.25">
      <c r="P6687" s="8"/>
    </row>
    <row r="6688" spans="16:16" x14ac:dyDescent="0.25">
      <c r="P6688" s="8"/>
    </row>
    <row r="6689" spans="16:16" x14ac:dyDescent="0.25">
      <c r="P6689" s="8"/>
    </row>
    <row r="6690" spans="16:16" x14ac:dyDescent="0.25">
      <c r="P6690" s="8"/>
    </row>
    <row r="6691" spans="16:16" x14ac:dyDescent="0.25">
      <c r="P6691" s="8"/>
    </row>
    <row r="6692" spans="16:16" x14ac:dyDescent="0.25">
      <c r="P6692" s="8"/>
    </row>
    <row r="6693" spans="16:16" x14ac:dyDescent="0.25">
      <c r="P6693" s="8"/>
    </row>
    <row r="6694" spans="16:16" x14ac:dyDescent="0.25">
      <c r="P6694" s="8"/>
    </row>
    <row r="6695" spans="16:16" x14ac:dyDescent="0.25">
      <c r="P6695" s="8"/>
    </row>
    <row r="6696" spans="16:16" x14ac:dyDescent="0.25">
      <c r="P6696" s="8"/>
    </row>
    <row r="6697" spans="16:16" x14ac:dyDescent="0.25">
      <c r="P6697" s="8"/>
    </row>
    <row r="6698" spans="16:16" x14ac:dyDescent="0.25">
      <c r="P6698" s="8"/>
    </row>
    <row r="6699" spans="16:16" x14ac:dyDescent="0.25">
      <c r="P6699" s="8"/>
    </row>
    <row r="6700" spans="16:16" x14ac:dyDescent="0.25">
      <c r="P6700" s="8"/>
    </row>
    <row r="6701" spans="16:16" x14ac:dyDescent="0.25">
      <c r="P6701" s="8"/>
    </row>
    <row r="6702" spans="16:16" x14ac:dyDescent="0.25">
      <c r="P6702" s="8"/>
    </row>
    <row r="6703" spans="16:16" x14ac:dyDescent="0.25">
      <c r="P6703" s="8"/>
    </row>
    <row r="6704" spans="16:16" x14ac:dyDescent="0.25">
      <c r="P6704" s="8"/>
    </row>
    <row r="6705" spans="16:16" x14ac:dyDescent="0.25">
      <c r="P6705" s="8"/>
    </row>
    <row r="6706" spans="16:16" x14ac:dyDescent="0.25">
      <c r="P6706" s="8"/>
    </row>
    <row r="6707" spans="16:16" x14ac:dyDescent="0.25">
      <c r="P6707" s="8"/>
    </row>
    <row r="6708" spans="16:16" x14ac:dyDescent="0.25">
      <c r="P6708" s="8"/>
    </row>
    <row r="6709" spans="16:16" x14ac:dyDescent="0.25">
      <c r="P6709" s="8"/>
    </row>
    <row r="6710" spans="16:16" x14ac:dyDescent="0.25">
      <c r="P6710" s="8"/>
    </row>
    <row r="6711" spans="16:16" x14ac:dyDescent="0.25">
      <c r="P6711" s="8"/>
    </row>
    <row r="6712" spans="16:16" x14ac:dyDescent="0.25">
      <c r="P6712" s="8"/>
    </row>
    <row r="6713" spans="16:16" x14ac:dyDescent="0.25">
      <c r="P6713" s="8"/>
    </row>
    <row r="6714" spans="16:16" x14ac:dyDescent="0.25">
      <c r="P6714" s="8"/>
    </row>
    <row r="6715" spans="16:16" x14ac:dyDescent="0.25">
      <c r="P6715" s="8"/>
    </row>
    <row r="6716" spans="16:16" x14ac:dyDescent="0.25">
      <c r="P6716" s="8"/>
    </row>
    <row r="6717" spans="16:16" x14ac:dyDescent="0.25">
      <c r="P6717" s="8"/>
    </row>
    <row r="6718" spans="16:16" x14ac:dyDescent="0.25">
      <c r="P6718" s="8"/>
    </row>
    <row r="6719" spans="16:16" x14ac:dyDescent="0.25">
      <c r="P6719" s="8"/>
    </row>
    <row r="6720" spans="16:16" x14ac:dyDescent="0.25">
      <c r="P6720" s="8"/>
    </row>
    <row r="6721" spans="16:16" x14ac:dyDescent="0.25">
      <c r="P6721" s="8"/>
    </row>
    <row r="6722" spans="16:16" x14ac:dyDescent="0.25">
      <c r="P6722" s="8"/>
    </row>
    <row r="6723" spans="16:16" x14ac:dyDescent="0.25">
      <c r="P6723" s="8"/>
    </row>
    <row r="6724" spans="16:16" x14ac:dyDescent="0.25">
      <c r="P6724" s="8"/>
    </row>
    <row r="6725" spans="16:16" x14ac:dyDescent="0.25">
      <c r="P6725" s="8"/>
    </row>
    <row r="6726" spans="16:16" x14ac:dyDescent="0.25">
      <c r="P6726" s="8"/>
    </row>
    <row r="6727" spans="16:16" x14ac:dyDescent="0.25">
      <c r="P6727" s="8"/>
    </row>
    <row r="6728" spans="16:16" x14ac:dyDescent="0.25">
      <c r="P6728" s="8"/>
    </row>
    <row r="6729" spans="16:16" x14ac:dyDescent="0.25">
      <c r="P6729" s="8"/>
    </row>
    <row r="6730" spans="16:16" x14ac:dyDescent="0.25">
      <c r="P6730" s="8"/>
    </row>
    <row r="6731" spans="16:16" x14ac:dyDescent="0.25">
      <c r="P6731" s="8"/>
    </row>
    <row r="6732" spans="16:16" x14ac:dyDescent="0.25">
      <c r="P6732" s="8"/>
    </row>
    <row r="6733" spans="16:16" x14ac:dyDescent="0.25">
      <c r="P6733" s="8"/>
    </row>
    <row r="6734" spans="16:16" x14ac:dyDescent="0.25">
      <c r="P6734" s="8"/>
    </row>
    <row r="6735" spans="16:16" x14ac:dyDescent="0.25">
      <c r="P6735" s="8"/>
    </row>
    <row r="6736" spans="16:16" x14ac:dyDescent="0.25">
      <c r="P6736" s="8"/>
    </row>
    <row r="6737" spans="16:16" x14ac:dyDescent="0.25">
      <c r="P6737" s="8"/>
    </row>
    <row r="6738" spans="16:16" x14ac:dyDescent="0.25">
      <c r="P6738" s="8"/>
    </row>
    <row r="6739" spans="16:16" x14ac:dyDescent="0.25">
      <c r="P6739" s="8"/>
    </row>
    <row r="6740" spans="16:16" x14ac:dyDescent="0.25">
      <c r="P6740" s="8"/>
    </row>
    <row r="6741" spans="16:16" x14ac:dyDescent="0.25">
      <c r="P6741" s="8"/>
    </row>
    <row r="6742" spans="16:16" x14ac:dyDescent="0.25">
      <c r="P6742" s="8"/>
    </row>
    <row r="6743" spans="16:16" x14ac:dyDescent="0.25">
      <c r="P6743" s="8"/>
    </row>
    <row r="6744" spans="16:16" x14ac:dyDescent="0.25">
      <c r="P6744" s="8"/>
    </row>
    <row r="6745" spans="16:16" x14ac:dyDescent="0.25">
      <c r="P6745" s="8"/>
    </row>
    <row r="6746" spans="16:16" x14ac:dyDescent="0.25">
      <c r="P6746" s="8"/>
    </row>
    <row r="6747" spans="16:16" x14ac:dyDescent="0.25">
      <c r="P6747" s="8"/>
    </row>
    <row r="6748" spans="16:16" x14ac:dyDescent="0.25">
      <c r="P6748" s="8"/>
    </row>
    <row r="6749" spans="16:16" x14ac:dyDescent="0.25">
      <c r="P6749" s="8"/>
    </row>
    <row r="6750" spans="16:16" x14ac:dyDescent="0.25">
      <c r="P6750" s="8"/>
    </row>
    <row r="6751" spans="16:16" x14ac:dyDescent="0.25">
      <c r="P6751" s="8"/>
    </row>
    <row r="6752" spans="16:16" x14ac:dyDescent="0.25">
      <c r="P6752" s="8"/>
    </row>
    <row r="6753" spans="16:16" x14ac:dyDescent="0.25">
      <c r="P6753" s="8"/>
    </row>
    <row r="6754" spans="16:16" x14ac:dyDescent="0.25">
      <c r="P6754" s="8"/>
    </row>
    <row r="6755" spans="16:16" x14ac:dyDescent="0.25">
      <c r="P6755" s="8"/>
    </row>
    <row r="6756" spans="16:16" x14ac:dyDescent="0.25">
      <c r="P6756" s="8"/>
    </row>
    <row r="6757" spans="16:16" x14ac:dyDescent="0.25">
      <c r="P6757" s="8"/>
    </row>
    <row r="6758" spans="16:16" x14ac:dyDescent="0.25">
      <c r="P6758" s="8"/>
    </row>
    <row r="6759" spans="16:16" x14ac:dyDescent="0.25">
      <c r="P6759" s="8"/>
    </row>
    <row r="6760" spans="16:16" x14ac:dyDescent="0.25">
      <c r="P6760" s="8"/>
    </row>
    <row r="6761" spans="16:16" x14ac:dyDescent="0.25">
      <c r="P6761" s="8"/>
    </row>
    <row r="6762" spans="16:16" x14ac:dyDescent="0.25">
      <c r="P6762" s="8"/>
    </row>
    <row r="6763" spans="16:16" x14ac:dyDescent="0.25">
      <c r="P6763" s="8"/>
    </row>
    <row r="6764" spans="16:16" x14ac:dyDescent="0.25">
      <c r="P6764" s="8"/>
    </row>
    <row r="6765" spans="16:16" x14ac:dyDescent="0.25">
      <c r="P6765" s="8"/>
    </row>
    <row r="6766" spans="16:16" x14ac:dyDescent="0.25">
      <c r="P6766" s="8"/>
    </row>
    <row r="6767" spans="16:16" x14ac:dyDescent="0.25">
      <c r="P6767" s="8"/>
    </row>
    <row r="6768" spans="16:16" x14ac:dyDescent="0.25">
      <c r="P6768" s="8"/>
    </row>
    <row r="6769" spans="16:16" x14ac:dyDescent="0.25">
      <c r="P6769" s="8"/>
    </row>
    <row r="6770" spans="16:16" x14ac:dyDescent="0.25">
      <c r="P6770" s="8"/>
    </row>
    <row r="6771" spans="16:16" x14ac:dyDescent="0.25">
      <c r="P6771" s="8"/>
    </row>
    <row r="6772" spans="16:16" x14ac:dyDescent="0.25">
      <c r="P6772" s="8"/>
    </row>
    <row r="6773" spans="16:16" x14ac:dyDescent="0.25">
      <c r="P6773" s="8"/>
    </row>
    <row r="6774" spans="16:16" x14ac:dyDescent="0.25">
      <c r="P6774" s="8"/>
    </row>
    <row r="6775" spans="16:16" x14ac:dyDescent="0.25">
      <c r="P6775" s="8"/>
    </row>
    <row r="6776" spans="16:16" x14ac:dyDescent="0.25">
      <c r="P6776" s="8"/>
    </row>
    <row r="6777" spans="16:16" x14ac:dyDescent="0.25">
      <c r="P6777" s="8"/>
    </row>
    <row r="6778" spans="16:16" x14ac:dyDescent="0.25">
      <c r="P6778" s="8"/>
    </row>
    <row r="6779" spans="16:16" x14ac:dyDescent="0.25">
      <c r="P6779" s="8"/>
    </row>
    <row r="6780" spans="16:16" x14ac:dyDescent="0.25">
      <c r="P6780" s="8"/>
    </row>
    <row r="6781" spans="16:16" x14ac:dyDescent="0.25">
      <c r="P6781" s="8"/>
    </row>
    <row r="6782" spans="16:16" x14ac:dyDescent="0.25">
      <c r="P6782" s="8"/>
    </row>
    <row r="6783" spans="16:16" x14ac:dyDescent="0.25">
      <c r="P6783" s="8"/>
    </row>
    <row r="6784" spans="16:16" x14ac:dyDescent="0.25">
      <c r="P6784" s="8"/>
    </row>
    <row r="6785" spans="16:16" x14ac:dyDescent="0.25">
      <c r="P6785" s="8"/>
    </row>
    <row r="6786" spans="16:16" x14ac:dyDescent="0.25">
      <c r="P6786" s="8"/>
    </row>
    <row r="6787" spans="16:16" x14ac:dyDescent="0.25">
      <c r="P6787" s="8"/>
    </row>
    <row r="6788" spans="16:16" x14ac:dyDescent="0.25">
      <c r="P6788" s="8"/>
    </row>
    <row r="6789" spans="16:16" x14ac:dyDescent="0.25">
      <c r="P6789" s="8"/>
    </row>
    <row r="6790" spans="16:16" x14ac:dyDescent="0.25">
      <c r="P6790" s="8"/>
    </row>
    <row r="6791" spans="16:16" x14ac:dyDescent="0.25">
      <c r="P6791" s="8"/>
    </row>
    <row r="6792" spans="16:16" x14ac:dyDescent="0.25">
      <c r="P6792" s="8"/>
    </row>
    <row r="6793" spans="16:16" x14ac:dyDescent="0.25">
      <c r="P6793" s="8"/>
    </row>
    <row r="6794" spans="16:16" x14ac:dyDescent="0.25">
      <c r="P6794" s="8"/>
    </row>
    <row r="6795" spans="16:16" x14ac:dyDescent="0.25">
      <c r="P6795" s="8"/>
    </row>
    <row r="6796" spans="16:16" x14ac:dyDescent="0.25">
      <c r="P6796" s="8"/>
    </row>
    <row r="6797" spans="16:16" x14ac:dyDescent="0.25">
      <c r="P6797" s="8"/>
    </row>
    <row r="6798" spans="16:16" x14ac:dyDescent="0.25">
      <c r="P6798" s="8"/>
    </row>
    <row r="6799" spans="16:16" x14ac:dyDescent="0.25">
      <c r="P6799" s="8"/>
    </row>
    <row r="6800" spans="16:16" x14ac:dyDescent="0.25">
      <c r="P6800" s="8"/>
    </row>
    <row r="6801" spans="16:16" x14ac:dyDescent="0.25">
      <c r="P6801" s="8"/>
    </row>
    <row r="6802" spans="16:16" x14ac:dyDescent="0.25">
      <c r="P6802" s="8"/>
    </row>
    <row r="6803" spans="16:16" x14ac:dyDescent="0.25">
      <c r="P6803" s="8"/>
    </row>
    <row r="6804" spans="16:16" x14ac:dyDescent="0.25">
      <c r="P6804" s="8"/>
    </row>
    <row r="6805" spans="16:16" x14ac:dyDescent="0.25">
      <c r="P6805" s="8"/>
    </row>
    <row r="6806" spans="16:16" x14ac:dyDescent="0.25">
      <c r="P6806" s="8"/>
    </row>
    <row r="6807" spans="16:16" x14ac:dyDescent="0.25">
      <c r="P6807" s="8"/>
    </row>
    <row r="6808" spans="16:16" x14ac:dyDescent="0.25">
      <c r="P6808" s="8"/>
    </row>
    <row r="6809" spans="16:16" x14ac:dyDescent="0.25">
      <c r="P6809" s="8"/>
    </row>
    <row r="6810" spans="16:16" x14ac:dyDescent="0.25">
      <c r="P6810" s="8"/>
    </row>
    <row r="6811" spans="16:16" x14ac:dyDescent="0.25">
      <c r="P6811" s="8"/>
    </row>
    <row r="6812" spans="16:16" x14ac:dyDescent="0.25">
      <c r="P6812" s="8"/>
    </row>
    <row r="6813" spans="16:16" x14ac:dyDescent="0.25">
      <c r="P6813" s="8"/>
    </row>
    <row r="6814" spans="16:16" x14ac:dyDescent="0.25">
      <c r="P6814" s="8"/>
    </row>
    <row r="6815" spans="16:16" x14ac:dyDescent="0.25">
      <c r="P6815" s="8"/>
    </row>
    <row r="6816" spans="16:16" x14ac:dyDescent="0.25">
      <c r="P6816" s="8"/>
    </row>
    <row r="6817" spans="16:16" x14ac:dyDescent="0.25">
      <c r="P6817" s="8"/>
    </row>
    <row r="6818" spans="16:16" x14ac:dyDescent="0.25">
      <c r="P6818" s="8"/>
    </row>
    <row r="6819" spans="16:16" x14ac:dyDescent="0.25">
      <c r="P6819" s="8"/>
    </row>
    <row r="6820" spans="16:16" x14ac:dyDescent="0.25">
      <c r="P6820" s="8"/>
    </row>
    <row r="6821" spans="16:16" x14ac:dyDescent="0.25">
      <c r="P6821" s="8"/>
    </row>
    <row r="6822" spans="16:16" x14ac:dyDescent="0.25">
      <c r="P6822" s="8"/>
    </row>
    <row r="6823" spans="16:16" x14ac:dyDescent="0.25">
      <c r="P6823" s="8"/>
    </row>
    <row r="6824" spans="16:16" x14ac:dyDescent="0.25">
      <c r="P6824" s="8"/>
    </row>
    <row r="6825" spans="16:16" x14ac:dyDescent="0.25">
      <c r="P6825" s="8"/>
    </row>
    <row r="6826" spans="16:16" x14ac:dyDescent="0.25">
      <c r="P6826" s="8"/>
    </row>
    <row r="6827" spans="16:16" x14ac:dyDescent="0.25">
      <c r="P6827" s="8"/>
    </row>
    <row r="6828" spans="16:16" x14ac:dyDescent="0.25">
      <c r="P6828" s="8"/>
    </row>
    <row r="6829" spans="16:16" x14ac:dyDescent="0.25">
      <c r="P6829" s="8"/>
    </row>
    <row r="6830" spans="16:16" x14ac:dyDescent="0.25">
      <c r="P6830" s="8"/>
    </row>
    <row r="6831" spans="16:16" x14ac:dyDescent="0.25">
      <c r="P6831" s="8"/>
    </row>
    <row r="6832" spans="16:16" x14ac:dyDescent="0.25">
      <c r="P6832" s="8"/>
    </row>
    <row r="6833" spans="16:16" x14ac:dyDescent="0.25">
      <c r="P6833" s="8"/>
    </row>
    <row r="6834" spans="16:16" x14ac:dyDescent="0.25">
      <c r="P6834" s="8"/>
    </row>
    <row r="6835" spans="16:16" x14ac:dyDescent="0.25">
      <c r="P6835" s="8"/>
    </row>
    <row r="6836" spans="16:16" x14ac:dyDescent="0.25">
      <c r="P6836" s="8"/>
    </row>
    <row r="6837" spans="16:16" x14ac:dyDescent="0.25">
      <c r="P6837" s="8"/>
    </row>
    <row r="6838" spans="16:16" x14ac:dyDescent="0.25">
      <c r="P6838" s="8"/>
    </row>
    <row r="6839" spans="16:16" x14ac:dyDescent="0.25">
      <c r="P6839" s="8"/>
    </row>
    <row r="6840" spans="16:16" x14ac:dyDescent="0.25">
      <c r="P6840" s="8"/>
    </row>
    <row r="6841" spans="16:16" x14ac:dyDescent="0.25">
      <c r="P6841" s="8"/>
    </row>
    <row r="6842" spans="16:16" x14ac:dyDescent="0.25">
      <c r="P6842" s="8"/>
    </row>
    <row r="6843" spans="16:16" x14ac:dyDescent="0.25">
      <c r="P6843" s="8"/>
    </row>
    <row r="6844" spans="16:16" x14ac:dyDescent="0.25">
      <c r="P6844" s="8"/>
    </row>
    <row r="6845" spans="16:16" x14ac:dyDescent="0.25">
      <c r="P6845" s="8"/>
    </row>
    <row r="6846" spans="16:16" x14ac:dyDescent="0.25">
      <c r="P6846" s="8"/>
    </row>
    <row r="6847" spans="16:16" x14ac:dyDescent="0.25">
      <c r="P6847" s="8"/>
    </row>
    <row r="6848" spans="16:16" x14ac:dyDescent="0.25">
      <c r="P6848" s="8"/>
    </row>
    <row r="6849" spans="16:16" x14ac:dyDescent="0.25">
      <c r="P6849" s="8"/>
    </row>
    <row r="6850" spans="16:16" x14ac:dyDescent="0.25">
      <c r="P6850" s="8"/>
    </row>
    <row r="6851" spans="16:16" x14ac:dyDescent="0.25">
      <c r="P6851" s="8"/>
    </row>
    <row r="6852" spans="16:16" x14ac:dyDescent="0.25">
      <c r="P6852" s="8"/>
    </row>
    <row r="6853" spans="16:16" x14ac:dyDescent="0.25">
      <c r="P6853" s="8"/>
    </row>
    <row r="6854" spans="16:16" x14ac:dyDescent="0.25">
      <c r="P6854" s="8"/>
    </row>
    <row r="6855" spans="16:16" x14ac:dyDescent="0.25">
      <c r="P6855" s="8"/>
    </row>
    <row r="6856" spans="16:16" x14ac:dyDescent="0.25">
      <c r="P6856" s="8"/>
    </row>
    <row r="6857" spans="16:16" x14ac:dyDescent="0.25">
      <c r="P6857" s="8"/>
    </row>
    <row r="6858" spans="16:16" x14ac:dyDescent="0.25">
      <c r="P6858" s="8"/>
    </row>
    <row r="6859" spans="16:16" x14ac:dyDescent="0.25">
      <c r="P6859" s="8"/>
    </row>
    <row r="6860" spans="16:16" x14ac:dyDescent="0.25">
      <c r="P6860" s="8"/>
    </row>
    <row r="6861" spans="16:16" x14ac:dyDescent="0.25">
      <c r="P6861" s="8"/>
    </row>
    <row r="6862" spans="16:16" x14ac:dyDescent="0.25">
      <c r="P6862" s="8"/>
    </row>
    <row r="6863" spans="16:16" x14ac:dyDescent="0.25">
      <c r="P6863" s="8"/>
    </row>
    <row r="6864" spans="16:16" x14ac:dyDescent="0.25">
      <c r="P6864" s="8"/>
    </row>
    <row r="6865" spans="16:16" x14ac:dyDescent="0.25">
      <c r="P6865" s="8"/>
    </row>
    <row r="6866" spans="16:16" x14ac:dyDescent="0.25">
      <c r="P6866" s="8"/>
    </row>
    <row r="6867" spans="16:16" x14ac:dyDescent="0.25">
      <c r="P6867" s="8"/>
    </row>
    <row r="6868" spans="16:16" x14ac:dyDescent="0.25">
      <c r="P6868" s="8"/>
    </row>
    <row r="6869" spans="16:16" x14ac:dyDescent="0.25">
      <c r="P6869" s="8"/>
    </row>
    <row r="6870" spans="16:16" x14ac:dyDescent="0.25">
      <c r="P6870" s="8"/>
    </row>
    <row r="6871" spans="16:16" x14ac:dyDescent="0.25">
      <c r="P6871" s="8"/>
    </row>
    <row r="6872" spans="16:16" x14ac:dyDescent="0.25">
      <c r="P6872" s="8"/>
    </row>
    <row r="6873" spans="16:16" x14ac:dyDescent="0.25">
      <c r="P6873" s="8"/>
    </row>
    <row r="6874" spans="16:16" x14ac:dyDescent="0.25">
      <c r="P6874" s="8"/>
    </row>
    <row r="6875" spans="16:16" x14ac:dyDescent="0.25">
      <c r="P6875" s="8"/>
    </row>
    <row r="6876" spans="16:16" x14ac:dyDescent="0.25">
      <c r="P6876" s="8"/>
    </row>
    <row r="6877" spans="16:16" x14ac:dyDescent="0.25">
      <c r="P6877" s="8"/>
    </row>
    <row r="6878" spans="16:16" x14ac:dyDescent="0.25">
      <c r="P6878" s="8"/>
    </row>
    <row r="6879" spans="16:16" x14ac:dyDescent="0.25">
      <c r="P6879" s="8"/>
    </row>
    <row r="6880" spans="16:16" x14ac:dyDescent="0.25">
      <c r="P6880" s="8"/>
    </row>
    <row r="6881" spans="16:16" x14ac:dyDescent="0.25">
      <c r="P6881" s="8"/>
    </row>
    <row r="6882" spans="16:16" x14ac:dyDescent="0.25">
      <c r="P6882" s="8"/>
    </row>
    <row r="6883" spans="16:16" x14ac:dyDescent="0.25">
      <c r="P6883" s="8"/>
    </row>
    <row r="6884" spans="16:16" x14ac:dyDescent="0.25">
      <c r="P6884" s="8"/>
    </row>
    <row r="6885" spans="16:16" x14ac:dyDescent="0.25">
      <c r="P6885" s="8"/>
    </row>
    <row r="6886" spans="16:16" x14ac:dyDescent="0.25">
      <c r="P6886" s="8"/>
    </row>
    <row r="6887" spans="16:16" x14ac:dyDescent="0.25">
      <c r="P6887" s="8"/>
    </row>
    <row r="6888" spans="16:16" x14ac:dyDescent="0.25">
      <c r="P6888" s="8"/>
    </row>
    <row r="6889" spans="16:16" x14ac:dyDescent="0.25">
      <c r="P6889" s="8"/>
    </row>
    <row r="6890" spans="16:16" x14ac:dyDescent="0.25">
      <c r="P6890" s="8"/>
    </row>
    <row r="6891" spans="16:16" x14ac:dyDescent="0.25">
      <c r="P6891" s="8"/>
    </row>
    <row r="6892" spans="16:16" x14ac:dyDescent="0.25">
      <c r="P6892" s="8"/>
    </row>
    <row r="6893" spans="16:16" x14ac:dyDescent="0.25">
      <c r="P6893" s="8"/>
    </row>
    <row r="6894" spans="16:16" x14ac:dyDescent="0.25">
      <c r="P6894" s="8"/>
    </row>
    <row r="6895" spans="16:16" x14ac:dyDescent="0.25">
      <c r="P6895" s="8"/>
    </row>
    <row r="6896" spans="16:16" x14ac:dyDescent="0.25">
      <c r="P6896" s="8"/>
    </row>
    <row r="6897" spans="16:16" x14ac:dyDescent="0.25">
      <c r="P6897" s="8"/>
    </row>
    <row r="6898" spans="16:16" x14ac:dyDescent="0.25">
      <c r="P6898" s="8"/>
    </row>
    <row r="6899" spans="16:16" x14ac:dyDescent="0.25">
      <c r="P6899" s="8"/>
    </row>
    <row r="6900" spans="16:16" x14ac:dyDescent="0.25">
      <c r="P6900" s="8"/>
    </row>
    <row r="6901" spans="16:16" x14ac:dyDescent="0.25">
      <c r="P6901" s="8"/>
    </row>
    <row r="6902" spans="16:16" x14ac:dyDescent="0.25">
      <c r="P6902" s="8"/>
    </row>
    <row r="6903" spans="16:16" x14ac:dyDescent="0.25">
      <c r="P6903" s="8"/>
    </row>
    <row r="6904" spans="16:16" x14ac:dyDescent="0.25">
      <c r="P6904" s="8"/>
    </row>
    <row r="6905" spans="16:16" x14ac:dyDescent="0.25">
      <c r="P6905" s="8"/>
    </row>
    <row r="6906" spans="16:16" x14ac:dyDescent="0.25">
      <c r="P6906" s="8"/>
    </row>
    <row r="6907" spans="16:16" x14ac:dyDescent="0.25">
      <c r="P6907" s="8"/>
    </row>
    <row r="6908" spans="16:16" x14ac:dyDescent="0.25">
      <c r="P6908" s="8"/>
    </row>
    <row r="6909" spans="16:16" x14ac:dyDescent="0.25">
      <c r="P6909" s="8"/>
    </row>
    <row r="6910" spans="16:16" x14ac:dyDescent="0.25">
      <c r="P6910" s="8"/>
    </row>
    <row r="6911" spans="16:16" x14ac:dyDescent="0.25">
      <c r="P6911" s="8"/>
    </row>
    <row r="6912" spans="16:16" x14ac:dyDescent="0.25">
      <c r="P6912" s="8"/>
    </row>
    <row r="6913" spans="16:16" x14ac:dyDescent="0.25">
      <c r="P6913" s="8"/>
    </row>
    <row r="6914" spans="16:16" x14ac:dyDescent="0.25">
      <c r="P6914" s="8"/>
    </row>
    <row r="6915" spans="16:16" x14ac:dyDescent="0.25">
      <c r="P6915" s="8"/>
    </row>
    <row r="6916" spans="16:16" x14ac:dyDescent="0.25">
      <c r="P6916" s="8"/>
    </row>
    <row r="6917" spans="16:16" x14ac:dyDescent="0.25">
      <c r="P6917" s="8"/>
    </row>
    <row r="6918" spans="16:16" x14ac:dyDescent="0.25">
      <c r="P6918" s="8"/>
    </row>
    <row r="6919" spans="16:16" x14ac:dyDescent="0.25">
      <c r="P6919" s="8"/>
    </row>
    <row r="6920" spans="16:16" x14ac:dyDescent="0.25">
      <c r="P6920" s="8"/>
    </row>
    <row r="6921" spans="16:16" x14ac:dyDescent="0.25">
      <c r="P6921" s="8"/>
    </row>
    <row r="6922" spans="16:16" x14ac:dyDescent="0.25">
      <c r="P6922" s="8"/>
    </row>
    <row r="6923" spans="16:16" x14ac:dyDescent="0.25">
      <c r="P6923" s="8"/>
    </row>
    <row r="6924" spans="16:16" x14ac:dyDescent="0.25">
      <c r="P6924" s="8"/>
    </row>
    <row r="6925" spans="16:16" x14ac:dyDescent="0.25">
      <c r="P6925" s="8"/>
    </row>
    <row r="6926" spans="16:16" x14ac:dyDescent="0.25">
      <c r="P6926" s="8"/>
    </row>
    <row r="6927" spans="16:16" x14ac:dyDescent="0.25">
      <c r="P6927" s="8"/>
    </row>
    <row r="6928" spans="16:16" x14ac:dyDescent="0.25">
      <c r="P6928" s="8"/>
    </row>
    <row r="6929" spans="16:16" x14ac:dyDescent="0.25">
      <c r="P6929" s="8"/>
    </row>
    <row r="6930" spans="16:16" x14ac:dyDescent="0.25">
      <c r="P6930" s="8"/>
    </row>
    <row r="6931" spans="16:16" x14ac:dyDescent="0.25">
      <c r="P6931" s="8"/>
    </row>
    <row r="6932" spans="16:16" x14ac:dyDescent="0.25">
      <c r="P6932" s="8"/>
    </row>
    <row r="6933" spans="16:16" x14ac:dyDescent="0.25">
      <c r="P6933" s="8"/>
    </row>
    <row r="6934" spans="16:16" x14ac:dyDescent="0.25">
      <c r="P6934" s="8"/>
    </row>
    <row r="6935" spans="16:16" x14ac:dyDescent="0.25">
      <c r="P6935" s="8"/>
    </row>
    <row r="6936" spans="16:16" x14ac:dyDescent="0.25">
      <c r="P6936" s="8"/>
    </row>
    <row r="6937" spans="16:16" x14ac:dyDescent="0.25">
      <c r="P6937" s="8"/>
    </row>
    <row r="6938" spans="16:16" x14ac:dyDescent="0.25">
      <c r="P6938" s="8"/>
    </row>
    <row r="6939" spans="16:16" x14ac:dyDescent="0.25">
      <c r="P6939" s="8"/>
    </row>
    <row r="6940" spans="16:16" x14ac:dyDescent="0.25">
      <c r="P6940" s="8"/>
    </row>
    <row r="6941" spans="16:16" x14ac:dyDescent="0.25">
      <c r="P6941" s="8"/>
    </row>
    <row r="6942" spans="16:16" x14ac:dyDescent="0.25">
      <c r="P6942" s="8"/>
    </row>
    <row r="6943" spans="16:16" x14ac:dyDescent="0.25">
      <c r="P6943" s="8"/>
    </row>
    <row r="6944" spans="16:16" x14ac:dyDescent="0.25">
      <c r="P6944" s="8"/>
    </row>
    <row r="6945" spans="16:16" x14ac:dyDescent="0.25">
      <c r="P6945" s="8"/>
    </row>
    <row r="6946" spans="16:16" x14ac:dyDescent="0.25">
      <c r="P6946" s="8"/>
    </row>
    <row r="6947" spans="16:16" x14ac:dyDescent="0.25">
      <c r="P6947" s="8"/>
    </row>
    <row r="6948" spans="16:16" x14ac:dyDescent="0.25">
      <c r="P6948" s="8"/>
    </row>
    <row r="6949" spans="16:16" x14ac:dyDescent="0.25">
      <c r="P6949" s="8"/>
    </row>
    <row r="6950" spans="16:16" x14ac:dyDescent="0.25">
      <c r="P6950" s="8"/>
    </row>
    <row r="6951" spans="16:16" x14ac:dyDescent="0.25">
      <c r="P6951" s="8"/>
    </row>
    <row r="6952" spans="16:16" x14ac:dyDescent="0.25">
      <c r="P6952" s="8"/>
    </row>
    <row r="6953" spans="16:16" x14ac:dyDescent="0.25">
      <c r="P6953" s="8"/>
    </row>
    <row r="6954" spans="16:16" x14ac:dyDescent="0.25">
      <c r="P6954" s="8"/>
    </row>
    <row r="6955" spans="16:16" x14ac:dyDescent="0.25">
      <c r="P6955" s="8"/>
    </row>
    <row r="6956" spans="16:16" x14ac:dyDescent="0.25">
      <c r="P6956" s="8"/>
    </row>
    <row r="6957" spans="16:16" x14ac:dyDescent="0.25">
      <c r="P6957" s="8"/>
    </row>
    <row r="6958" spans="16:16" x14ac:dyDescent="0.25">
      <c r="P6958" s="8"/>
    </row>
    <row r="6959" spans="16:16" x14ac:dyDescent="0.25">
      <c r="P6959" s="8"/>
    </row>
    <row r="6960" spans="16:16" x14ac:dyDescent="0.25">
      <c r="P6960" s="8"/>
    </row>
    <row r="6961" spans="16:16" x14ac:dyDescent="0.25">
      <c r="P6961" s="8"/>
    </row>
    <row r="6962" spans="16:16" x14ac:dyDescent="0.25">
      <c r="P6962" s="8"/>
    </row>
    <row r="6963" spans="16:16" x14ac:dyDescent="0.25">
      <c r="P6963" s="8"/>
    </row>
    <row r="6964" spans="16:16" x14ac:dyDescent="0.25">
      <c r="P6964" s="8"/>
    </row>
    <row r="6965" spans="16:16" x14ac:dyDescent="0.25">
      <c r="P6965" s="8"/>
    </row>
    <row r="6966" spans="16:16" x14ac:dyDescent="0.25">
      <c r="P6966" s="8"/>
    </row>
    <row r="6967" spans="16:16" x14ac:dyDescent="0.25">
      <c r="P6967" s="8"/>
    </row>
    <row r="6968" spans="16:16" x14ac:dyDescent="0.25">
      <c r="P6968" s="8"/>
    </row>
    <row r="6969" spans="16:16" x14ac:dyDescent="0.25">
      <c r="P6969" s="8"/>
    </row>
    <row r="6970" spans="16:16" x14ac:dyDescent="0.25">
      <c r="P6970" s="8"/>
    </row>
    <row r="6971" spans="16:16" x14ac:dyDescent="0.25">
      <c r="P6971" s="8"/>
    </row>
    <row r="6972" spans="16:16" x14ac:dyDescent="0.25">
      <c r="P6972" s="8"/>
    </row>
    <row r="6973" spans="16:16" x14ac:dyDescent="0.25">
      <c r="P6973" s="8"/>
    </row>
    <row r="6974" spans="16:16" x14ac:dyDescent="0.25">
      <c r="P6974" s="8"/>
    </row>
    <row r="6975" spans="16:16" x14ac:dyDescent="0.25">
      <c r="P6975" s="8"/>
    </row>
    <row r="6976" spans="16:16" x14ac:dyDescent="0.25">
      <c r="P6976" s="8"/>
    </row>
    <row r="6977" spans="16:16" x14ac:dyDescent="0.25">
      <c r="P6977" s="8"/>
    </row>
    <row r="6978" spans="16:16" x14ac:dyDescent="0.25">
      <c r="P6978" s="8"/>
    </row>
    <row r="6979" spans="16:16" x14ac:dyDescent="0.25">
      <c r="P6979" s="8"/>
    </row>
    <row r="6980" spans="16:16" x14ac:dyDescent="0.25">
      <c r="P6980" s="8"/>
    </row>
    <row r="6981" spans="16:16" x14ac:dyDescent="0.25">
      <c r="P6981" s="8"/>
    </row>
    <row r="6982" spans="16:16" x14ac:dyDescent="0.25">
      <c r="P6982" s="8"/>
    </row>
    <row r="6983" spans="16:16" x14ac:dyDescent="0.25">
      <c r="P6983" s="8"/>
    </row>
    <row r="6984" spans="16:16" x14ac:dyDescent="0.25">
      <c r="P6984" s="8"/>
    </row>
    <row r="6985" spans="16:16" x14ac:dyDescent="0.25">
      <c r="P6985" s="8"/>
    </row>
    <row r="6986" spans="16:16" x14ac:dyDescent="0.25">
      <c r="P6986" s="8"/>
    </row>
    <row r="6987" spans="16:16" x14ac:dyDescent="0.25">
      <c r="P6987" s="8"/>
    </row>
    <row r="6988" spans="16:16" x14ac:dyDescent="0.25">
      <c r="P6988" s="8"/>
    </row>
    <row r="6989" spans="16:16" x14ac:dyDescent="0.25">
      <c r="P6989" s="8"/>
    </row>
    <row r="6990" spans="16:16" x14ac:dyDescent="0.25">
      <c r="P6990" s="8"/>
    </row>
    <row r="6991" spans="16:16" x14ac:dyDescent="0.25">
      <c r="P6991" s="8"/>
    </row>
    <row r="6992" spans="16:16" x14ac:dyDescent="0.25">
      <c r="P6992" s="8"/>
    </row>
    <row r="6993" spans="16:16" x14ac:dyDescent="0.25">
      <c r="P6993" s="8"/>
    </row>
    <row r="6994" spans="16:16" x14ac:dyDescent="0.25">
      <c r="P6994" s="8"/>
    </row>
    <row r="6995" spans="16:16" x14ac:dyDescent="0.25">
      <c r="P6995" s="8"/>
    </row>
    <row r="6996" spans="16:16" x14ac:dyDescent="0.25">
      <c r="P6996" s="8"/>
    </row>
    <row r="6997" spans="16:16" x14ac:dyDescent="0.25">
      <c r="P6997" s="8"/>
    </row>
    <row r="6998" spans="16:16" x14ac:dyDescent="0.25">
      <c r="P6998" s="8"/>
    </row>
    <row r="6999" spans="16:16" x14ac:dyDescent="0.25">
      <c r="P6999" s="8"/>
    </row>
    <row r="7000" spans="16:16" x14ac:dyDescent="0.25">
      <c r="P7000" s="8"/>
    </row>
    <row r="7001" spans="16:16" x14ac:dyDescent="0.25">
      <c r="P7001" s="8"/>
    </row>
    <row r="7002" spans="16:16" x14ac:dyDescent="0.25">
      <c r="P7002" s="8"/>
    </row>
    <row r="7003" spans="16:16" x14ac:dyDescent="0.25">
      <c r="P7003" s="8"/>
    </row>
    <row r="7004" spans="16:16" x14ac:dyDescent="0.25">
      <c r="P7004" s="8"/>
    </row>
    <row r="7005" spans="16:16" x14ac:dyDescent="0.25">
      <c r="P7005" s="8"/>
    </row>
    <row r="7006" spans="16:16" x14ac:dyDescent="0.25">
      <c r="P7006" s="8"/>
    </row>
    <row r="7007" spans="16:16" x14ac:dyDescent="0.25">
      <c r="P7007" s="8"/>
    </row>
    <row r="7008" spans="16:16" x14ac:dyDescent="0.25">
      <c r="P7008" s="8"/>
    </row>
    <row r="7009" spans="16:16" x14ac:dyDescent="0.25">
      <c r="P7009" s="8"/>
    </row>
    <row r="7010" spans="16:16" x14ac:dyDescent="0.25">
      <c r="P7010" s="8"/>
    </row>
    <row r="7011" spans="16:16" x14ac:dyDescent="0.25">
      <c r="P7011" s="8"/>
    </row>
    <row r="7012" spans="16:16" x14ac:dyDescent="0.25">
      <c r="P7012" s="8"/>
    </row>
    <row r="7013" spans="16:16" x14ac:dyDescent="0.25">
      <c r="P7013" s="8"/>
    </row>
    <row r="7014" spans="16:16" x14ac:dyDescent="0.25">
      <c r="P7014" s="8"/>
    </row>
    <row r="7015" spans="16:16" x14ac:dyDescent="0.25">
      <c r="P7015" s="8"/>
    </row>
    <row r="7016" spans="16:16" x14ac:dyDescent="0.25">
      <c r="P7016" s="8"/>
    </row>
    <row r="7017" spans="16:16" x14ac:dyDescent="0.25">
      <c r="P7017" s="8"/>
    </row>
    <row r="7018" spans="16:16" x14ac:dyDescent="0.25">
      <c r="P7018" s="8"/>
    </row>
    <row r="7019" spans="16:16" x14ac:dyDescent="0.25">
      <c r="P7019" s="8"/>
    </row>
    <row r="7020" spans="16:16" x14ac:dyDescent="0.25">
      <c r="P7020" s="8"/>
    </row>
    <row r="7021" spans="16:16" x14ac:dyDescent="0.25">
      <c r="P7021" s="8"/>
    </row>
    <row r="7022" spans="16:16" x14ac:dyDescent="0.25">
      <c r="P7022" s="8"/>
    </row>
    <row r="7023" spans="16:16" x14ac:dyDescent="0.25">
      <c r="P7023" s="8"/>
    </row>
    <row r="7024" spans="16:16" x14ac:dyDescent="0.25">
      <c r="P7024" s="8"/>
    </row>
    <row r="7025" spans="16:16" x14ac:dyDescent="0.25">
      <c r="P7025" s="8"/>
    </row>
    <row r="7026" spans="16:16" x14ac:dyDescent="0.25">
      <c r="P7026" s="8"/>
    </row>
    <row r="7027" spans="16:16" x14ac:dyDescent="0.25">
      <c r="P7027" s="8"/>
    </row>
    <row r="7028" spans="16:16" x14ac:dyDescent="0.25">
      <c r="P7028" s="8"/>
    </row>
    <row r="7029" spans="16:16" x14ac:dyDescent="0.25">
      <c r="P7029" s="8"/>
    </row>
    <row r="7030" spans="16:16" x14ac:dyDescent="0.25">
      <c r="P7030" s="8"/>
    </row>
    <row r="7031" spans="16:16" x14ac:dyDescent="0.25">
      <c r="P7031" s="8"/>
    </row>
    <row r="7032" spans="16:16" x14ac:dyDescent="0.25">
      <c r="P7032" s="8"/>
    </row>
    <row r="7033" spans="16:16" x14ac:dyDescent="0.25">
      <c r="P7033" s="8"/>
    </row>
    <row r="7034" spans="16:16" x14ac:dyDescent="0.25">
      <c r="P7034" s="8"/>
    </row>
    <row r="7035" spans="16:16" x14ac:dyDescent="0.25">
      <c r="P7035" s="8"/>
    </row>
    <row r="7036" spans="16:16" x14ac:dyDescent="0.25">
      <c r="P7036" s="8"/>
    </row>
    <row r="7037" spans="16:16" x14ac:dyDescent="0.25">
      <c r="P7037" s="8"/>
    </row>
    <row r="7038" spans="16:16" x14ac:dyDescent="0.25">
      <c r="P7038" s="8"/>
    </row>
    <row r="7039" spans="16:16" x14ac:dyDescent="0.25">
      <c r="P7039" s="8"/>
    </row>
    <row r="7040" spans="16:16" x14ac:dyDescent="0.25">
      <c r="P7040" s="8"/>
    </row>
    <row r="7041" spans="16:16" x14ac:dyDescent="0.25">
      <c r="P7041" s="8"/>
    </row>
    <row r="7042" spans="16:16" x14ac:dyDescent="0.25">
      <c r="P7042" s="8"/>
    </row>
    <row r="7043" spans="16:16" x14ac:dyDescent="0.25">
      <c r="P7043" s="8"/>
    </row>
    <row r="7044" spans="16:16" x14ac:dyDescent="0.25">
      <c r="P7044" s="8"/>
    </row>
    <row r="7045" spans="16:16" x14ac:dyDescent="0.25">
      <c r="P7045" s="8"/>
    </row>
    <row r="7046" spans="16:16" x14ac:dyDescent="0.25">
      <c r="P7046" s="8"/>
    </row>
    <row r="7047" spans="16:16" x14ac:dyDescent="0.25">
      <c r="P7047" s="8"/>
    </row>
    <row r="7048" spans="16:16" x14ac:dyDescent="0.25">
      <c r="P7048" s="8"/>
    </row>
    <row r="7049" spans="16:16" x14ac:dyDescent="0.25">
      <c r="P7049" s="8"/>
    </row>
    <row r="7050" spans="16:16" x14ac:dyDescent="0.25">
      <c r="P7050" s="8"/>
    </row>
    <row r="7051" spans="16:16" x14ac:dyDescent="0.25">
      <c r="P7051" s="8"/>
    </row>
    <row r="7052" spans="16:16" x14ac:dyDescent="0.25">
      <c r="P7052" s="8"/>
    </row>
    <row r="7053" spans="16:16" x14ac:dyDescent="0.25">
      <c r="P7053" s="8"/>
    </row>
    <row r="7054" spans="16:16" x14ac:dyDescent="0.25">
      <c r="P7054" s="8"/>
    </row>
    <row r="7055" spans="16:16" x14ac:dyDescent="0.25">
      <c r="P7055" s="8"/>
    </row>
    <row r="7056" spans="16:16" x14ac:dyDescent="0.25">
      <c r="P7056" s="8"/>
    </row>
    <row r="7057" spans="16:16" x14ac:dyDescent="0.25">
      <c r="P7057" s="8"/>
    </row>
    <row r="7058" spans="16:16" x14ac:dyDescent="0.25">
      <c r="P7058" s="8"/>
    </row>
    <row r="7059" spans="16:16" x14ac:dyDescent="0.25">
      <c r="P7059" s="8"/>
    </row>
    <row r="7060" spans="16:16" x14ac:dyDescent="0.25">
      <c r="P7060" s="8"/>
    </row>
    <row r="7061" spans="16:16" x14ac:dyDescent="0.25">
      <c r="P7061" s="8"/>
    </row>
    <row r="7062" spans="16:16" x14ac:dyDescent="0.25">
      <c r="P7062" s="8"/>
    </row>
    <row r="7063" spans="16:16" x14ac:dyDescent="0.25">
      <c r="P7063" s="8"/>
    </row>
    <row r="7064" spans="16:16" x14ac:dyDescent="0.25">
      <c r="P7064" s="8"/>
    </row>
    <row r="7065" spans="16:16" x14ac:dyDescent="0.25">
      <c r="P7065" s="8"/>
    </row>
    <row r="7066" spans="16:16" x14ac:dyDescent="0.25">
      <c r="P7066" s="8"/>
    </row>
    <row r="7067" spans="16:16" x14ac:dyDescent="0.25">
      <c r="P7067" s="8"/>
    </row>
    <row r="7068" spans="16:16" x14ac:dyDescent="0.25">
      <c r="P7068" s="8"/>
    </row>
    <row r="7069" spans="16:16" x14ac:dyDescent="0.25">
      <c r="P7069" s="8"/>
    </row>
    <row r="7070" spans="16:16" x14ac:dyDescent="0.25">
      <c r="P7070" s="8"/>
    </row>
    <row r="7071" spans="16:16" x14ac:dyDescent="0.25">
      <c r="P7071" s="8"/>
    </row>
    <row r="7072" spans="16:16" x14ac:dyDescent="0.25">
      <c r="P7072" s="8"/>
    </row>
    <row r="7073" spans="16:16" x14ac:dyDescent="0.25">
      <c r="P7073" s="8"/>
    </row>
    <row r="7074" spans="16:16" x14ac:dyDescent="0.25">
      <c r="P7074" s="8"/>
    </row>
    <row r="7075" spans="16:16" x14ac:dyDescent="0.25">
      <c r="P7075" s="8"/>
    </row>
    <row r="7076" spans="16:16" x14ac:dyDescent="0.25">
      <c r="P7076" s="8"/>
    </row>
    <row r="7077" spans="16:16" x14ac:dyDescent="0.25">
      <c r="P7077" s="8"/>
    </row>
    <row r="7078" spans="16:16" x14ac:dyDescent="0.25">
      <c r="P7078" s="8"/>
    </row>
    <row r="7079" spans="16:16" x14ac:dyDescent="0.25">
      <c r="P7079" s="8"/>
    </row>
    <row r="7080" spans="16:16" x14ac:dyDescent="0.25">
      <c r="P7080" s="8"/>
    </row>
    <row r="7081" spans="16:16" x14ac:dyDescent="0.25">
      <c r="P7081" s="8"/>
    </row>
    <row r="7082" spans="16:16" x14ac:dyDescent="0.25">
      <c r="P7082" s="8"/>
    </row>
    <row r="7083" spans="16:16" x14ac:dyDescent="0.25">
      <c r="P7083" s="8"/>
    </row>
    <row r="7084" spans="16:16" x14ac:dyDescent="0.25">
      <c r="P7084" s="8"/>
    </row>
    <row r="7085" spans="16:16" x14ac:dyDescent="0.25">
      <c r="P7085" s="8"/>
    </row>
    <row r="7086" spans="16:16" x14ac:dyDescent="0.25">
      <c r="P7086" s="8"/>
    </row>
    <row r="7087" spans="16:16" x14ac:dyDescent="0.25">
      <c r="P7087" s="8"/>
    </row>
    <row r="7088" spans="16:16" x14ac:dyDescent="0.25">
      <c r="P7088" s="8"/>
    </row>
    <row r="7089" spans="16:16" x14ac:dyDescent="0.25">
      <c r="P7089" s="8"/>
    </row>
    <row r="7090" spans="16:16" x14ac:dyDescent="0.25">
      <c r="P7090" s="8"/>
    </row>
    <row r="7091" spans="16:16" x14ac:dyDescent="0.25">
      <c r="P7091" s="8"/>
    </row>
    <row r="7092" spans="16:16" x14ac:dyDescent="0.25">
      <c r="P7092" s="8"/>
    </row>
    <row r="7093" spans="16:16" x14ac:dyDescent="0.25">
      <c r="P7093" s="8"/>
    </row>
    <row r="7094" spans="16:16" x14ac:dyDescent="0.25">
      <c r="P7094" s="8"/>
    </row>
    <row r="7095" spans="16:16" x14ac:dyDescent="0.25">
      <c r="P7095" s="8"/>
    </row>
    <row r="7096" spans="16:16" x14ac:dyDescent="0.25">
      <c r="P7096" s="8"/>
    </row>
    <row r="7097" spans="16:16" x14ac:dyDescent="0.25">
      <c r="P7097" s="8"/>
    </row>
    <row r="7098" spans="16:16" x14ac:dyDescent="0.25">
      <c r="P7098" s="8"/>
    </row>
    <row r="7099" spans="16:16" x14ac:dyDescent="0.25">
      <c r="P7099" s="8"/>
    </row>
    <row r="7100" spans="16:16" x14ac:dyDescent="0.25">
      <c r="P7100" s="8"/>
    </row>
    <row r="7101" spans="16:16" x14ac:dyDescent="0.25">
      <c r="P7101" s="8"/>
    </row>
    <row r="7102" spans="16:16" x14ac:dyDescent="0.25">
      <c r="P7102" s="8"/>
    </row>
    <row r="7103" spans="16:16" x14ac:dyDescent="0.25">
      <c r="P7103" s="8"/>
    </row>
    <row r="7104" spans="16:16" x14ac:dyDescent="0.25">
      <c r="P7104" s="8"/>
    </row>
    <row r="7105" spans="16:16" x14ac:dyDescent="0.25">
      <c r="P7105" s="8"/>
    </row>
    <row r="7106" spans="16:16" x14ac:dyDescent="0.25">
      <c r="P7106" s="8"/>
    </row>
    <row r="7107" spans="16:16" x14ac:dyDescent="0.25">
      <c r="P7107" s="8"/>
    </row>
    <row r="7108" spans="16:16" x14ac:dyDescent="0.25">
      <c r="P7108" s="8"/>
    </row>
    <row r="7109" spans="16:16" x14ac:dyDescent="0.25">
      <c r="P7109" s="8"/>
    </row>
    <row r="7110" spans="16:16" x14ac:dyDescent="0.25">
      <c r="P7110" s="8"/>
    </row>
    <row r="7111" spans="16:16" x14ac:dyDescent="0.25">
      <c r="P7111" s="8"/>
    </row>
    <row r="7112" spans="16:16" x14ac:dyDescent="0.25">
      <c r="P7112" s="8"/>
    </row>
    <row r="7113" spans="16:16" x14ac:dyDescent="0.25">
      <c r="P7113" s="8"/>
    </row>
    <row r="7114" spans="16:16" x14ac:dyDescent="0.25">
      <c r="P7114" s="8"/>
    </row>
    <row r="7115" spans="16:16" x14ac:dyDescent="0.25">
      <c r="P7115" s="8"/>
    </row>
    <row r="7116" spans="16:16" x14ac:dyDescent="0.25">
      <c r="P7116" s="8"/>
    </row>
    <row r="7117" spans="16:16" x14ac:dyDescent="0.25">
      <c r="P7117" s="8"/>
    </row>
    <row r="7118" spans="16:16" x14ac:dyDescent="0.25">
      <c r="P7118" s="8"/>
    </row>
    <row r="7119" spans="16:16" x14ac:dyDescent="0.25">
      <c r="P7119" s="8"/>
    </row>
    <row r="7120" spans="16:16" x14ac:dyDescent="0.25">
      <c r="P7120" s="8"/>
    </row>
    <row r="7121" spans="16:16" x14ac:dyDescent="0.25">
      <c r="P7121" s="8"/>
    </row>
    <row r="7122" spans="16:16" x14ac:dyDescent="0.25">
      <c r="P7122" s="8"/>
    </row>
    <row r="7123" spans="16:16" x14ac:dyDescent="0.25">
      <c r="P7123" s="8"/>
    </row>
    <row r="7124" spans="16:16" x14ac:dyDescent="0.25">
      <c r="P7124" s="8"/>
    </row>
    <row r="7125" spans="16:16" x14ac:dyDescent="0.25">
      <c r="P7125" s="8"/>
    </row>
    <row r="7126" spans="16:16" x14ac:dyDescent="0.25">
      <c r="P7126" s="8"/>
    </row>
    <row r="7127" spans="16:16" x14ac:dyDescent="0.25">
      <c r="P7127" s="8"/>
    </row>
    <row r="7128" spans="16:16" x14ac:dyDescent="0.25">
      <c r="P7128" s="8"/>
    </row>
    <row r="7129" spans="16:16" x14ac:dyDescent="0.25">
      <c r="P7129" s="8"/>
    </row>
    <row r="7130" spans="16:16" x14ac:dyDescent="0.25">
      <c r="P7130" s="8"/>
    </row>
    <row r="7131" spans="16:16" x14ac:dyDescent="0.25">
      <c r="P7131" s="8"/>
    </row>
    <row r="7132" spans="16:16" x14ac:dyDescent="0.25">
      <c r="P7132" s="8"/>
    </row>
    <row r="7133" spans="16:16" x14ac:dyDescent="0.25">
      <c r="P7133" s="8"/>
    </row>
    <row r="7134" spans="16:16" x14ac:dyDescent="0.25">
      <c r="P7134" s="8"/>
    </row>
    <row r="7135" spans="16:16" x14ac:dyDescent="0.25">
      <c r="P7135" s="8"/>
    </row>
    <row r="7136" spans="16:16" x14ac:dyDescent="0.25">
      <c r="P7136" s="8"/>
    </row>
    <row r="7137" spans="16:16" x14ac:dyDescent="0.25">
      <c r="P7137" s="8"/>
    </row>
    <row r="7138" spans="16:16" x14ac:dyDescent="0.25">
      <c r="P7138" s="8"/>
    </row>
    <row r="7139" spans="16:16" x14ac:dyDescent="0.25">
      <c r="P7139" s="8"/>
    </row>
    <row r="7140" spans="16:16" x14ac:dyDescent="0.25">
      <c r="P7140" s="8"/>
    </row>
    <row r="7141" spans="16:16" x14ac:dyDescent="0.25">
      <c r="P7141" s="8"/>
    </row>
    <row r="7142" spans="16:16" x14ac:dyDescent="0.25">
      <c r="P7142" s="8"/>
    </row>
    <row r="7143" spans="16:16" x14ac:dyDescent="0.25">
      <c r="P7143" s="8"/>
    </row>
    <row r="7144" spans="16:16" x14ac:dyDescent="0.25">
      <c r="P7144" s="8"/>
    </row>
    <row r="7145" spans="16:16" x14ac:dyDescent="0.25">
      <c r="P7145" s="8"/>
    </row>
    <row r="7146" spans="16:16" x14ac:dyDescent="0.25">
      <c r="P7146" s="8"/>
    </row>
    <row r="7147" spans="16:16" x14ac:dyDescent="0.25">
      <c r="P7147" s="8"/>
    </row>
    <row r="7148" spans="16:16" x14ac:dyDescent="0.25">
      <c r="P7148" s="8"/>
    </row>
    <row r="7149" spans="16:16" x14ac:dyDescent="0.25">
      <c r="P7149" s="8"/>
    </row>
    <row r="7150" spans="16:16" x14ac:dyDescent="0.25">
      <c r="P7150" s="8"/>
    </row>
    <row r="7151" spans="16:16" x14ac:dyDescent="0.25">
      <c r="P7151" s="8"/>
    </row>
    <row r="7152" spans="16:16" x14ac:dyDescent="0.25">
      <c r="P7152" s="8"/>
    </row>
    <row r="7153" spans="16:16" x14ac:dyDescent="0.25">
      <c r="P7153" s="8"/>
    </row>
    <row r="7154" spans="16:16" x14ac:dyDescent="0.25">
      <c r="P7154" s="8"/>
    </row>
    <row r="7155" spans="16:16" x14ac:dyDescent="0.25">
      <c r="P7155" s="8"/>
    </row>
    <row r="7156" spans="16:16" x14ac:dyDescent="0.25">
      <c r="P7156" s="8"/>
    </row>
    <row r="7157" spans="16:16" x14ac:dyDescent="0.25">
      <c r="P7157" s="8"/>
    </row>
    <row r="7158" spans="16:16" x14ac:dyDescent="0.25">
      <c r="P7158" s="8"/>
    </row>
    <row r="7159" spans="16:16" x14ac:dyDescent="0.25">
      <c r="P7159" s="8"/>
    </row>
    <row r="7160" spans="16:16" x14ac:dyDescent="0.25">
      <c r="P7160" s="8"/>
    </row>
    <row r="7161" spans="16:16" x14ac:dyDescent="0.25">
      <c r="P7161" s="8"/>
    </row>
    <row r="7162" spans="16:16" x14ac:dyDescent="0.25">
      <c r="P7162" s="8"/>
    </row>
    <row r="7163" spans="16:16" x14ac:dyDescent="0.25">
      <c r="P7163" s="8"/>
    </row>
    <row r="7164" spans="16:16" x14ac:dyDescent="0.25">
      <c r="P7164" s="8"/>
    </row>
    <row r="7165" spans="16:16" x14ac:dyDescent="0.25">
      <c r="P7165" s="8"/>
    </row>
    <row r="7166" spans="16:16" x14ac:dyDescent="0.25">
      <c r="P7166" s="8"/>
    </row>
    <row r="7167" spans="16:16" x14ac:dyDescent="0.25">
      <c r="P7167" s="8"/>
    </row>
    <row r="7168" spans="16:16" x14ac:dyDescent="0.25">
      <c r="P7168" s="8"/>
    </row>
    <row r="7169" spans="16:16" x14ac:dyDescent="0.25">
      <c r="P7169" s="8"/>
    </row>
    <row r="7170" spans="16:16" x14ac:dyDescent="0.25">
      <c r="P7170" s="8"/>
    </row>
    <row r="7171" spans="16:16" x14ac:dyDescent="0.25">
      <c r="P7171" s="8"/>
    </row>
    <row r="7172" spans="16:16" x14ac:dyDescent="0.25">
      <c r="P7172" s="8"/>
    </row>
    <row r="7173" spans="16:16" x14ac:dyDescent="0.25">
      <c r="P7173" s="8"/>
    </row>
    <row r="7174" spans="16:16" x14ac:dyDescent="0.25">
      <c r="P7174" s="8"/>
    </row>
    <row r="7175" spans="16:16" x14ac:dyDescent="0.25">
      <c r="P7175" s="8"/>
    </row>
    <row r="7176" spans="16:16" x14ac:dyDescent="0.25">
      <c r="P7176" s="8"/>
    </row>
    <row r="7177" spans="16:16" x14ac:dyDescent="0.25">
      <c r="P7177" s="8"/>
    </row>
    <row r="7178" spans="16:16" x14ac:dyDescent="0.25">
      <c r="P7178" s="8"/>
    </row>
    <row r="7179" spans="16:16" x14ac:dyDescent="0.25">
      <c r="P7179" s="8"/>
    </row>
    <row r="7180" spans="16:16" x14ac:dyDescent="0.25">
      <c r="P7180" s="8"/>
    </row>
    <row r="7181" spans="16:16" x14ac:dyDescent="0.25">
      <c r="P7181" s="8"/>
    </row>
    <row r="7182" spans="16:16" x14ac:dyDescent="0.25">
      <c r="P7182" s="8"/>
    </row>
    <row r="7183" spans="16:16" x14ac:dyDescent="0.25">
      <c r="P7183" s="8"/>
    </row>
    <row r="7184" spans="16:16" x14ac:dyDescent="0.25">
      <c r="P7184" s="8"/>
    </row>
    <row r="7185" spans="16:16" x14ac:dyDescent="0.25">
      <c r="P7185" s="8"/>
    </row>
    <row r="7186" spans="16:16" x14ac:dyDescent="0.25">
      <c r="P7186" s="8"/>
    </row>
    <row r="7187" spans="16:16" x14ac:dyDescent="0.25">
      <c r="P7187" s="8"/>
    </row>
    <row r="7188" spans="16:16" x14ac:dyDescent="0.25">
      <c r="P7188" s="8"/>
    </row>
    <row r="7189" spans="16:16" x14ac:dyDescent="0.25">
      <c r="P7189" s="8"/>
    </row>
    <row r="7190" spans="16:16" x14ac:dyDescent="0.25">
      <c r="P7190" s="8"/>
    </row>
    <row r="7191" spans="16:16" x14ac:dyDescent="0.25">
      <c r="P7191" s="8"/>
    </row>
    <row r="7192" spans="16:16" x14ac:dyDescent="0.25">
      <c r="P7192" s="8"/>
    </row>
    <row r="7193" spans="16:16" x14ac:dyDescent="0.25">
      <c r="P7193" s="8"/>
    </row>
    <row r="7194" spans="16:16" x14ac:dyDescent="0.25">
      <c r="P7194" s="8"/>
    </row>
    <row r="7195" spans="16:16" x14ac:dyDescent="0.25">
      <c r="P7195" s="8"/>
    </row>
    <row r="7196" spans="16:16" x14ac:dyDescent="0.25">
      <c r="P7196" s="8"/>
    </row>
    <row r="7197" spans="16:16" x14ac:dyDescent="0.25">
      <c r="P7197" s="8"/>
    </row>
    <row r="7198" spans="16:16" x14ac:dyDescent="0.25">
      <c r="P7198" s="8"/>
    </row>
    <row r="7199" spans="16:16" x14ac:dyDescent="0.25">
      <c r="P7199" s="8"/>
    </row>
    <row r="7200" spans="16:16" x14ac:dyDescent="0.25">
      <c r="P7200" s="8"/>
    </row>
    <row r="7201" spans="16:16" x14ac:dyDescent="0.25">
      <c r="P7201" s="8"/>
    </row>
    <row r="7202" spans="16:16" x14ac:dyDescent="0.25">
      <c r="P7202" s="8"/>
    </row>
    <row r="7203" spans="16:16" x14ac:dyDescent="0.25">
      <c r="P7203" s="8"/>
    </row>
    <row r="7204" spans="16:16" x14ac:dyDescent="0.25">
      <c r="P7204" s="8"/>
    </row>
    <row r="7205" spans="16:16" x14ac:dyDescent="0.25">
      <c r="P7205" s="8"/>
    </row>
    <row r="7206" spans="16:16" x14ac:dyDescent="0.25">
      <c r="P7206" s="8"/>
    </row>
    <row r="7207" spans="16:16" x14ac:dyDescent="0.25">
      <c r="P7207" s="8"/>
    </row>
    <row r="7208" spans="16:16" x14ac:dyDescent="0.25">
      <c r="P7208" s="8"/>
    </row>
    <row r="7209" spans="16:16" x14ac:dyDescent="0.25">
      <c r="P7209" s="8"/>
    </row>
    <row r="7210" spans="16:16" x14ac:dyDescent="0.25">
      <c r="P7210" s="8"/>
    </row>
    <row r="7211" spans="16:16" x14ac:dyDescent="0.25">
      <c r="P7211" s="8"/>
    </row>
    <row r="7212" spans="16:16" x14ac:dyDescent="0.25">
      <c r="P7212" s="8"/>
    </row>
    <row r="7213" spans="16:16" x14ac:dyDescent="0.25">
      <c r="P7213" s="8"/>
    </row>
    <row r="7214" spans="16:16" x14ac:dyDescent="0.25">
      <c r="P7214" s="8"/>
    </row>
    <row r="7215" spans="16:16" x14ac:dyDescent="0.25">
      <c r="P7215" s="8"/>
    </row>
    <row r="7216" spans="16:16" x14ac:dyDescent="0.25">
      <c r="P7216" s="8"/>
    </row>
    <row r="7217" spans="16:16" x14ac:dyDescent="0.25">
      <c r="P7217" s="8"/>
    </row>
    <row r="7218" spans="16:16" x14ac:dyDescent="0.25">
      <c r="P7218" s="8"/>
    </row>
    <row r="7219" spans="16:16" x14ac:dyDescent="0.25">
      <c r="P7219" s="8"/>
    </row>
    <row r="7220" spans="16:16" x14ac:dyDescent="0.25">
      <c r="P7220" s="8"/>
    </row>
    <row r="7221" spans="16:16" x14ac:dyDescent="0.25">
      <c r="P7221" s="8"/>
    </row>
    <row r="7222" spans="16:16" x14ac:dyDescent="0.25">
      <c r="P7222" s="8"/>
    </row>
    <row r="7223" spans="16:16" x14ac:dyDescent="0.25">
      <c r="P7223" s="8"/>
    </row>
    <row r="7224" spans="16:16" x14ac:dyDescent="0.25">
      <c r="P7224" s="8"/>
    </row>
    <row r="7225" spans="16:16" x14ac:dyDescent="0.25">
      <c r="P7225" s="8"/>
    </row>
    <row r="7226" spans="16:16" x14ac:dyDescent="0.25">
      <c r="P7226" s="8"/>
    </row>
    <row r="7227" spans="16:16" x14ac:dyDescent="0.25">
      <c r="P7227" s="8"/>
    </row>
    <row r="7228" spans="16:16" x14ac:dyDescent="0.25">
      <c r="P7228" s="8"/>
    </row>
    <row r="7229" spans="16:16" x14ac:dyDescent="0.25">
      <c r="P7229" s="8"/>
    </row>
    <row r="7230" spans="16:16" x14ac:dyDescent="0.25">
      <c r="P7230" s="8"/>
    </row>
    <row r="7231" spans="16:16" x14ac:dyDescent="0.25">
      <c r="P7231" s="8"/>
    </row>
    <row r="7232" spans="16:16" x14ac:dyDescent="0.25">
      <c r="P7232" s="8"/>
    </row>
    <row r="7233" spans="16:16" x14ac:dyDescent="0.25">
      <c r="P7233" s="8"/>
    </row>
    <row r="7234" spans="16:16" x14ac:dyDescent="0.25">
      <c r="P7234" s="8"/>
    </row>
    <row r="7235" spans="16:16" x14ac:dyDescent="0.25">
      <c r="P7235" s="8"/>
    </row>
    <row r="7236" spans="16:16" x14ac:dyDescent="0.25">
      <c r="P7236" s="8"/>
    </row>
    <row r="7237" spans="16:16" x14ac:dyDescent="0.25">
      <c r="P7237" s="8"/>
    </row>
    <row r="7238" spans="16:16" x14ac:dyDescent="0.25">
      <c r="P7238" s="8"/>
    </row>
    <row r="7239" spans="16:16" x14ac:dyDescent="0.25">
      <c r="P7239" s="8"/>
    </row>
    <row r="7240" spans="16:16" x14ac:dyDescent="0.25">
      <c r="P7240" s="8"/>
    </row>
    <row r="7241" spans="16:16" x14ac:dyDescent="0.25">
      <c r="P7241" s="8"/>
    </row>
    <row r="7242" spans="16:16" x14ac:dyDescent="0.25">
      <c r="P7242" s="8"/>
    </row>
    <row r="7243" spans="16:16" x14ac:dyDescent="0.25">
      <c r="P7243" s="8"/>
    </row>
    <row r="7244" spans="16:16" x14ac:dyDescent="0.25">
      <c r="P7244" s="8"/>
    </row>
    <row r="7245" spans="16:16" x14ac:dyDescent="0.25">
      <c r="P7245" s="8"/>
    </row>
    <row r="7246" spans="16:16" x14ac:dyDescent="0.25">
      <c r="P7246" s="8"/>
    </row>
    <row r="7247" spans="16:16" x14ac:dyDescent="0.25">
      <c r="P7247" s="8"/>
    </row>
    <row r="7248" spans="16:16" x14ac:dyDescent="0.25">
      <c r="P7248" s="8"/>
    </row>
    <row r="7249" spans="16:16" x14ac:dyDescent="0.25">
      <c r="P7249" s="8"/>
    </row>
    <row r="7250" spans="16:16" x14ac:dyDescent="0.25">
      <c r="P7250" s="8"/>
    </row>
    <row r="7251" spans="16:16" x14ac:dyDescent="0.25">
      <c r="P7251" s="8"/>
    </row>
    <row r="7252" spans="16:16" x14ac:dyDescent="0.25">
      <c r="P7252" s="8"/>
    </row>
    <row r="7253" spans="16:16" x14ac:dyDescent="0.25">
      <c r="P7253" s="8"/>
    </row>
    <row r="7254" spans="16:16" x14ac:dyDescent="0.25">
      <c r="P7254" s="8"/>
    </row>
    <row r="7255" spans="16:16" x14ac:dyDescent="0.25">
      <c r="P7255" s="8"/>
    </row>
    <row r="7256" spans="16:16" x14ac:dyDescent="0.25">
      <c r="P7256" s="8"/>
    </row>
    <row r="7257" spans="16:16" x14ac:dyDescent="0.25">
      <c r="P7257" s="8"/>
    </row>
    <row r="7258" spans="16:16" x14ac:dyDescent="0.25">
      <c r="P7258" s="8"/>
    </row>
    <row r="7259" spans="16:16" x14ac:dyDescent="0.25">
      <c r="P7259" s="8"/>
    </row>
    <row r="7260" spans="16:16" x14ac:dyDescent="0.25">
      <c r="P7260" s="8"/>
    </row>
    <row r="7261" spans="16:16" x14ac:dyDescent="0.25">
      <c r="P7261" s="8"/>
    </row>
    <row r="7262" spans="16:16" x14ac:dyDescent="0.25">
      <c r="P7262" s="8"/>
    </row>
    <row r="7263" spans="16:16" x14ac:dyDescent="0.25">
      <c r="P7263" s="8"/>
    </row>
    <row r="7264" spans="16:16" x14ac:dyDescent="0.25">
      <c r="P7264" s="8"/>
    </row>
    <row r="7265" spans="16:16" x14ac:dyDescent="0.25">
      <c r="P7265" s="8"/>
    </row>
    <row r="7266" spans="16:16" x14ac:dyDescent="0.25">
      <c r="P7266" s="8"/>
    </row>
    <row r="7267" spans="16:16" x14ac:dyDescent="0.25">
      <c r="P7267" s="8"/>
    </row>
    <row r="7268" spans="16:16" x14ac:dyDescent="0.25">
      <c r="P7268" s="8"/>
    </row>
    <row r="7269" spans="16:16" x14ac:dyDescent="0.25">
      <c r="P7269" s="8"/>
    </row>
    <row r="7270" spans="16:16" x14ac:dyDescent="0.25">
      <c r="P7270" s="8"/>
    </row>
    <row r="7271" spans="16:16" x14ac:dyDescent="0.25">
      <c r="P7271" s="8"/>
    </row>
    <row r="7272" spans="16:16" x14ac:dyDescent="0.25">
      <c r="P7272" s="8"/>
    </row>
    <row r="7273" spans="16:16" x14ac:dyDescent="0.25">
      <c r="P7273" s="8"/>
    </row>
    <row r="7274" spans="16:16" x14ac:dyDescent="0.25">
      <c r="P7274" s="8"/>
    </row>
    <row r="7275" spans="16:16" x14ac:dyDescent="0.25">
      <c r="P7275" s="8"/>
    </row>
    <row r="7276" spans="16:16" x14ac:dyDescent="0.25">
      <c r="P7276" s="8"/>
    </row>
    <row r="7277" spans="16:16" x14ac:dyDescent="0.25">
      <c r="P7277" s="8"/>
    </row>
    <row r="7278" spans="16:16" x14ac:dyDescent="0.25">
      <c r="P7278" s="8"/>
    </row>
    <row r="7279" spans="16:16" x14ac:dyDescent="0.25">
      <c r="P7279" s="8"/>
    </row>
    <row r="7280" spans="16:16" x14ac:dyDescent="0.25">
      <c r="P7280" s="8"/>
    </row>
    <row r="7281" spans="16:16" x14ac:dyDescent="0.25">
      <c r="P7281" s="8"/>
    </row>
    <row r="7282" spans="16:16" x14ac:dyDescent="0.25">
      <c r="P7282" s="8"/>
    </row>
    <row r="7283" spans="16:16" x14ac:dyDescent="0.25">
      <c r="P7283" s="8"/>
    </row>
    <row r="7284" spans="16:16" x14ac:dyDescent="0.25">
      <c r="P7284" s="8"/>
    </row>
    <row r="7285" spans="16:16" x14ac:dyDescent="0.25">
      <c r="P7285" s="8"/>
    </row>
    <row r="7286" spans="16:16" x14ac:dyDescent="0.25">
      <c r="P7286" s="8"/>
    </row>
    <row r="7287" spans="16:16" x14ac:dyDescent="0.25">
      <c r="P7287" s="8"/>
    </row>
    <row r="7288" spans="16:16" x14ac:dyDescent="0.25">
      <c r="P7288" s="8"/>
    </row>
    <row r="7289" spans="16:16" x14ac:dyDescent="0.25">
      <c r="P7289" s="8"/>
    </row>
    <row r="7290" spans="16:16" x14ac:dyDescent="0.25">
      <c r="P7290" s="8"/>
    </row>
    <row r="7291" spans="16:16" x14ac:dyDescent="0.25">
      <c r="P7291" s="8"/>
    </row>
    <row r="7292" spans="16:16" x14ac:dyDescent="0.25">
      <c r="P7292" s="8"/>
    </row>
    <row r="7293" spans="16:16" x14ac:dyDescent="0.25">
      <c r="P7293" s="8"/>
    </row>
    <row r="7294" spans="16:16" x14ac:dyDescent="0.25">
      <c r="P7294" s="8"/>
    </row>
    <row r="7295" spans="16:16" x14ac:dyDescent="0.25">
      <c r="P7295" s="8"/>
    </row>
    <row r="7296" spans="16:16" x14ac:dyDescent="0.25">
      <c r="P7296" s="8"/>
    </row>
    <row r="7297" spans="16:16" x14ac:dyDescent="0.25">
      <c r="P7297" s="8"/>
    </row>
    <row r="7298" spans="16:16" x14ac:dyDescent="0.25">
      <c r="P7298" s="8"/>
    </row>
    <row r="7299" spans="16:16" x14ac:dyDescent="0.25">
      <c r="P7299" s="8"/>
    </row>
    <row r="7300" spans="16:16" x14ac:dyDescent="0.25">
      <c r="P7300" s="8"/>
    </row>
    <row r="7301" spans="16:16" x14ac:dyDescent="0.25">
      <c r="P7301" s="8"/>
    </row>
    <row r="7302" spans="16:16" x14ac:dyDescent="0.25">
      <c r="P7302" s="8"/>
    </row>
    <row r="7303" spans="16:16" x14ac:dyDescent="0.25">
      <c r="P7303" s="8"/>
    </row>
    <row r="7304" spans="16:16" x14ac:dyDescent="0.25">
      <c r="P7304" s="8"/>
    </row>
    <row r="7305" spans="16:16" x14ac:dyDescent="0.25">
      <c r="P7305" s="8"/>
    </row>
    <row r="7306" spans="16:16" x14ac:dyDescent="0.25">
      <c r="P7306" s="8"/>
    </row>
    <row r="7307" spans="16:16" x14ac:dyDescent="0.25">
      <c r="P7307" s="8"/>
    </row>
    <row r="7308" spans="16:16" x14ac:dyDescent="0.25">
      <c r="P7308" s="8"/>
    </row>
    <row r="7309" spans="16:16" x14ac:dyDescent="0.25">
      <c r="P7309" s="8"/>
    </row>
    <row r="7310" spans="16:16" x14ac:dyDescent="0.25">
      <c r="P7310" s="8"/>
    </row>
    <row r="7311" spans="16:16" x14ac:dyDescent="0.25">
      <c r="P7311" s="8"/>
    </row>
    <row r="7312" spans="16:16" x14ac:dyDescent="0.25">
      <c r="P7312" s="8"/>
    </row>
    <row r="7313" spans="16:16" x14ac:dyDescent="0.25">
      <c r="P7313" s="8"/>
    </row>
    <row r="7314" spans="16:16" x14ac:dyDescent="0.25">
      <c r="P7314" s="8"/>
    </row>
    <row r="7315" spans="16:16" x14ac:dyDescent="0.25">
      <c r="P7315" s="8"/>
    </row>
    <row r="7316" spans="16:16" x14ac:dyDescent="0.25">
      <c r="P7316" s="8"/>
    </row>
    <row r="7317" spans="16:16" x14ac:dyDescent="0.25">
      <c r="P7317" s="8"/>
    </row>
    <row r="7318" spans="16:16" x14ac:dyDescent="0.25">
      <c r="P7318" s="8"/>
    </row>
    <row r="7319" spans="16:16" x14ac:dyDescent="0.25">
      <c r="P7319" s="8"/>
    </row>
    <row r="7320" spans="16:16" x14ac:dyDescent="0.25">
      <c r="P7320" s="8"/>
    </row>
    <row r="7321" spans="16:16" x14ac:dyDescent="0.25">
      <c r="P7321" s="8"/>
    </row>
    <row r="7322" spans="16:16" x14ac:dyDescent="0.25">
      <c r="P7322" s="8"/>
    </row>
    <row r="7323" spans="16:16" x14ac:dyDescent="0.25">
      <c r="P7323" s="8"/>
    </row>
    <row r="7324" spans="16:16" x14ac:dyDescent="0.25">
      <c r="P7324" s="8"/>
    </row>
    <row r="7325" spans="16:16" x14ac:dyDescent="0.25">
      <c r="P7325" s="8"/>
    </row>
    <row r="7326" spans="16:16" x14ac:dyDescent="0.25">
      <c r="P7326" s="8"/>
    </row>
    <row r="7327" spans="16:16" x14ac:dyDescent="0.25">
      <c r="P7327" s="8"/>
    </row>
    <row r="7328" spans="16:16" x14ac:dyDescent="0.25">
      <c r="P7328" s="8"/>
    </row>
    <row r="7329" spans="16:16" x14ac:dyDescent="0.25">
      <c r="P7329" s="8"/>
    </row>
    <row r="7330" spans="16:16" x14ac:dyDescent="0.25">
      <c r="P7330" s="8"/>
    </row>
    <row r="7331" spans="16:16" x14ac:dyDescent="0.25">
      <c r="P7331" s="8"/>
    </row>
    <row r="7332" spans="16:16" x14ac:dyDescent="0.25">
      <c r="P7332" s="8"/>
    </row>
    <row r="7333" spans="16:16" x14ac:dyDescent="0.25">
      <c r="P7333" s="8"/>
    </row>
    <row r="7334" spans="16:16" x14ac:dyDescent="0.25">
      <c r="P7334" s="8"/>
    </row>
    <row r="7335" spans="16:16" x14ac:dyDescent="0.25">
      <c r="P7335" s="8"/>
    </row>
    <row r="7336" spans="16:16" x14ac:dyDescent="0.25">
      <c r="P7336" s="8"/>
    </row>
    <row r="7337" spans="16:16" x14ac:dyDescent="0.25">
      <c r="P7337" s="8"/>
    </row>
    <row r="7338" spans="16:16" x14ac:dyDescent="0.25">
      <c r="P7338" s="8"/>
    </row>
    <row r="7339" spans="16:16" x14ac:dyDescent="0.25">
      <c r="P7339" s="8"/>
    </row>
    <row r="7340" spans="16:16" x14ac:dyDescent="0.25">
      <c r="P7340" s="8"/>
    </row>
    <row r="7341" spans="16:16" x14ac:dyDescent="0.25">
      <c r="P7341" s="8"/>
    </row>
    <row r="7342" spans="16:16" x14ac:dyDescent="0.25">
      <c r="P7342" s="8"/>
    </row>
    <row r="7343" spans="16:16" x14ac:dyDescent="0.25">
      <c r="P7343" s="8"/>
    </row>
    <row r="7344" spans="16:16" x14ac:dyDescent="0.25">
      <c r="P7344" s="8"/>
    </row>
    <row r="7345" spans="16:16" x14ac:dyDescent="0.25">
      <c r="P7345" s="8"/>
    </row>
    <row r="7346" spans="16:16" x14ac:dyDescent="0.25">
      <c r="P7346" s="8"/>
    </row>
    <row r="7347" spans="16:16" x14ac:dyDescent="0.25">
      <c r="P7347" s="8"/>
    </row>
    <row r="7348" spans="16:16" x14ac:dyDescent="0.25">
      <c r="P7348" s="8"/>
    </row>
    <row r="7349" spans="16:16" x14ac:dyDescent="0.25">
      <c r="P7349" s="8"/>
    </row>
    <row r="7350" spans="16:16" x14ac:dyDescent="0.25">
      <c r="P7350" s="8"/>
    </row>
    <row r="7351" spans="16:16" x14ac:dyDescent="0.25">
      <c r="P7351" s="8"/>
    </row>
    <row r="7352" spans="16:16" x14ac:dyDescent="0.25">
      <c r="P7352" s="8"/>
    </row>
    <row r="7353" spans="16:16" x14ac:dyDescent="0.25">
      <c r="P7353" s="8"/>
    </row>
    <row r="7354" spans="16:16" x14ac:dyDescent="0.25">
      <c r="P7354" s="8"/>
    </row>
    <row r="7355" spans="16:16" x14ac:dyDescent="0.25">
      <c r="P7355" s="8"/>
    </row>
    <row r="7356" spans="16:16" x14ac:dyDescent="0.25">
      <c r="P7356" s="8"/>
    </row>
    <row r="7357" spans="16:16" x14ac:dyDescent="0.25">
      <c r="P7357" s="8"/>
    </row>
    <row r="7358" spans="16:16" x14ac:dyDescent="0.25">
      <c r="P7358" s="8"/>
    </row>
    <row r="7359" spans="16:16" x14ac:dyDescent="0.25">
      <c r="P7359" s="8"/>
    </row>
    <row r="7360" spans="16:16" x14ac:dyDescent="0.25">
      <c r="P7360" s="8"/>
    </row>
    <row r="7361" spans="16:16" x14ac:dyDescent="0.25">
      <c r="P7361" s="8"/>
    </row>
    <row r="7362" spans="16:16" x14ac:dyDescent="0.25">
      <c r="P7362" s="8"/>
    </row>
    <row r="7363" spans="16:16" x14ac:dyDescent="0.25">
      <c r="P7363" s="8"/>
    </row>
    <row r="7364" spans="16:16" x14ac:dyDescent="0.25">
      <c r="P7364" s="8"/>
    </row>
    <row r="7365" spans="16:16" x14ac:dyDescent="0.25">
      <c r="P7365" s="8"/>
    </row>
    <row r="7366" spans="16:16" x14ac:dyDescent="0.25">
      <c r="P7366" s="8"/>
    </row>
    <row r="7367" spans="16:16" x14ac:dyDescent="0.25">
      <c r="P7367" s="8"/>
    </row>
    <row r="7368" spans="16:16" x14ac:dyDescent="0.25">
      <c r="P7368" s="8"/>
    </row>
    <row r="7369" spans="16:16" x14ac:dyDescent="0.25">
      <c r="P7369" s="8"/>
    </row>
    <row r="7370" spans="16:16" x14ac:dyDescent="0.25">
      <c r="P7370" s="8"/>
    </row>
    <row r="7371" spans="16:16" x14ac:dyDescent="0.25">
      <c r="P7371" s="8"/>
    </row>
    <row r="7372" spans="16:16" x14ac:dyDescent="0.25">
      <c r="P7372" s="8"/>
    </row>
    <row r="7373" spans="16:16" x14ac:dyDescent="0.25">
      <c r="P7373" s="8"/>
    </row>
    <row r="7374" spans="16:16" x14ac:dyDescent="0.25">
      <c r="P7374" s="8"/>
    </row>
    <row r="7375" spans="16:16" x14ac:dyDescent="0.25">
      <c r="P7375" s="8"/>
    </row>
    <row r="7376" spans="16:16" x14ac:dyDescent="0.25">
      <c r="P7376" s="8"/>
    </row>
    <row r="7377" spans="16:16" x14ac:dyDescent="0.25">
      <c r="P7377" s="8"/>
    </row>
    <row r="7378" spans="16:16" x14ac:dyDescent="0.25">
      <c r="P7378" s="8"/>
    </row>
    <row r="7379" spans="16:16" x14ac:dyDescent="0.25">
      <c r="P7379" s="8"/>
    </row>
    <row r="7380" spans="16:16" x14ac:dyDescent="0.25">
      <c r="P7380" s="8"/>
    </row>
    <row r="7381" spans="16:16" x14ac:dyDescent="0.25">
      <c r="P7381" s="8"/>
    </row>
    <row r="7382" spans="16:16" x14ac:dyDescent="0.25">
      <c r="P7382" s="8"/>
    </row>
    <row r="7383" spans="16:16" x14ac:dyDescent="0.25">
      <c r="P7383" s="8"/>
    </row>
    <row r="7384" spans="16:16" x14ac:dyDescent="0.25">
      <c r="P7384" s="8"/>
    </row>
    <row r="7385" spans="16:16" x14ac:dyDescent="0.25">
      <c r="P7385" s="8"/>
    </row>
    <row r="7386" spans="16:16" x14ac:dyDescent="0.25">
      <c r="P7386" s="8"/>
    </row>
    <row r="7387" spans="16:16" x14ac:dyDescent="0.25">
      <c r="P7387" s="8"/>
    </row>
    <row r="7388" spans="16:16" x14ac:dyDescent="0.25">
      <c r="P7388" s="8"/>
    </row>
    <row r="7389" spans="16:16" x14ac:dyDescent="0.25">
      <c r="P7389" s="8"/>
    </row>
    <row r="7390" spans="16:16" x14ac:dyDescent="0.25">
      <c r="P7390" s="8"/>
    </row>
    <row r="7391" spans="16:16" x14ac:dyDescent="0.25">
      <c r="P7391" s="8"/>
    </row>
    <row r="7392" spans="16:16" x14ac:dyDescent="0.25">
      <c r="P7392" s="8"/>
    </row>
    <row r="7393" spans="16:16" x14ac:dyDescent="0.25">
      <c r="P7393" s="8"/>
    </row>
    <row r="7394" spans="16:16" x14ac:dyDescent="0.25">
      <c r="P7394" s="8"/>
    </row>
    <row r="7395" spans="16:16" x14ac:dyDescent="0.25">
      <c r="P7395" s="8"/>
    </row>
    <row r="7396" spans="16:16" x14ac:dyDescent="0.25">
      <c r="P7396" s="8"/>
    </row>
    <row r="7397" spans="16:16" x14ac:dyDescent="0.25">
      <c r="P7397" s="8"/>
    </row>
    <row r="7398" spans="16:16" x14ac:dyDescent="0.25">
      <c r="P7398" s="8"/>
    </row>
    <row r="7399" spans="16:16" x14ac:dyDescent="0.25">
      <c r="P7399" s="8"/>
    </row>
    <row r="7400" spans="16:16" x14ac:dyDescent="0.25">
      <c r="P7400" s="8"/>
    </row>
    <row r="7401" spans="16:16" x14ac:dyDescent="0.25">
      <c r="P7401" s="8"/>
    </row>
    <row r="7402" spans="16:16" x14ac:dyDescent="0.25">
      <c r="P7402" s="8"/>
    </row>
    <row r="7403" spans="16:16" x14ac:dyDescent="0.25">
      <c r="P7403" s="8"/>
    </row>
    <row r="7404" spans="16:16" x14ac:dyDescent="0.25">
      <c r="P7404" s="8"/>
    </row>
    <row r="7405" spans="16:16" x14ac:dyDescent="0.25">
      <c r="P7405" s="8"/>
    </row>
    <row r="7406" spans="16:16" x14ac:dyDescent="0.25">
      <c r="P7406" s="8"/>
    </row>
    <row r="7407" spans="16:16" x14ac:dyDescent="0.25">
      <c r="P7407" s="8"/>
    </row>
    <row r="7408" spans="16:16" x14ac:dyDescent="0.25">
      <c r="P7408" s="8"/>
    </row>
    <row r="7409" spans="16:16" x14ac:dyDescent="0.25">
      <c r="P7409" s="8"/>
    </row>
    <row r="7410" spans="16:16" x14ac:dyDescent="0.25">
      <c r="P7410" s="8"/>
    </row>
    <row r="7411" spans="16:16" x14ac:dyDescent="0.25">
      <c r="P7411" s="8"/>
    </row>
    <row r="7412" spans="16:16" x14ac:dyDescent="0.25">
      <c r="P7412" s="8"/>
    </row>
    <row r="7413" spans="16:16" x14ac:dyDescent="0.25">
      <c r="P7413" s="8"/>
    </row>
    <row r="7414" spans="16:16" x14ac:dyDescent="0.25">
      <c r="P7414" s="8"/>
    </row>
    <row r="7415" spans="16:16" x14ac:dyDescent="0.25">
      <c r="P7415" s="8"/>
    </row>
    <row r="7416" spans="16:16" x14ac:dyDescent="0.25">
      <c r="P7416" s="8"/>
    </row>
    <row r="7417" spans="16:16" x14ac:dyDescent="0.25">
      <c r="P7417" s="8"/>
    </row>
    <row r="7418" spans="16:16" x14ac:dyDescent="0.25">
      <c r="P7418" s="8"/>
    </row>
    <row r="7419" spans="16:16" x14ac:dyDescent="0.25">
      <c r="P7419" s="8"/>
    </row>
    <row r="7420" spans="16:16" x14ac:dyDescent="0.25">
      <c r="P7420" s="8"/>
    </row>
    <row r="7421" spans="16:16" x14ac:dyDescent="0.25">
      <c r="P7421" s="8"/>
    </row>
    <row r="7422" spans="16:16" x14ac:dyDescent="0.25">
      <c r="P7422" s="8"/>
    </row>
    <row r="7423" spans="16:16" x14ac:dyDescent="0.25">
      <c r="P7423" s="8"/>
    </row>
    <row r="7424" spans="16:16" x14ac:dyDescent="0.25">
      <c r="P7424" s="8"/>
    </row>
    <row r="7425" spans="16:16" x14ac:dyDescent="0.25">
      <c r="P7425" s="8"/>
    </row>
    <row r="7426" spans="16:16" x14ac:dyDescent="0.25">
      <c r="P7426" s="8"/>
    </row>
    <row r="7427" spans="16:16" x14ac:dyDescent="0.25">
      <c r="P7427" s="8"/>
    </row>
    <row r="7428" spans="16:16" x14ac:dyDescent="0.25">
      <c r="P7428" s="8"/>
    </row>
    <row r="7429" spans="16:16" x14ac:dyDescent="0.25">
      <c r="P7429" s="8"/>
    </row>
    <row r="7430" spans="16:16" x14ac:dyDescent="0.25">
      <c r="P7430" s="8"/>
    </row>
    <row r="7431" spans="16:16" x14ac:dyDescent="0.25">
      <c r="P7431" s="8"/>
    </row>
    <row r="7432" spans="16:16" x14ac:dyDescent="0.25">
      <c r="P7432" s="8"/>
    </row>
    <row r="7433" spans="16:16" x14ac:dyDescent="0.25">
      <c r="P7433" s="8"/>
    </row>
    <row r="7434" spans="16:16" x14ac:dyDescent="0.25">
      <c r="P7434" s="8"/>
    </row>
    <row r="7435" spans="16:16" x14ac:dyDescent="0.25">
      <c r="P7435" s="8"/>
    </row>
    <row r="7436" spans="16:16" x14ac:dyDescent="0.25">
      <c r="P7436" s="8"/>
    </row>
    <row r="7437" spans="16:16" x14ac:dyDescent="0.25">
      <c r="P7437" s="8"/>
    </row>
    <row r="7438" spans="16:16" x14ac:dyDescent="0.25">
      <c r="P7438" s="8"/>
    </row>
    <row r="7439" spans="16:16" x14ac:dyDescent="0.25">
      <c r="P7439" s="8"/>
    </row>
    <row r="7440" spans="16:16" x14ac:dyDescent="0.25">
      <c r="P7440" s="8"/>
    </row>
    <row r="7441" spans="16:16" x14ac:dyDescent="0.25">
      <c r="P7441" s="8"/>
    </row>
    <row r="7442" spans="16:16" x14ac:dyDescent="0.25">
      <c r="P7442" s="8"/>
    </row>
    <row r="7443" spans="16:16" x14ac:dyDescent="0.25">
      <c r="P7443" s="8"/>
    </row>
    <row r="7444" spans="16:16" x14ac:dyDescent="0.25">
      <c r="P7444" s="8"/>
    </row>
    <row r="7445" spans="16:16" x14ac:dyDescent="0.25">
      <c r="P7445" s="8"/>
    </row>
    <row r="7446" spans="16:16" x14ac:dyDescent="0.25">
      <c r="P7446" s="8"/>
    </row>
    <row r="7447" spans="16:16" x14ac:dyDescent="0.25">
      <c r="P7447" s="8"/>
    </row>
    <row r="7448" spans="16:16" x14ac:dyDescent="0.25">
      <c r="P7448" s="8"/>
    </row>
    <row r="7449" spans="16:16" x14ac:dyDescent="0.25">
      <c r="P7449" s="8"/>
    </row>
    <row r="7450" spans="16:16" x14ac:dyDescent="0.25">
      <c r="P7450" s="8"/>
    </row>
    <row r="7451" spans="16:16" x14ac:dyDescent="0.25">
      <c r="P7451" s="8"/>
    </row>
    <row r="7452" spans="16:16" x14ac:dyDescent="0.25">
      <c r="P7452" s="8"/>
    </row>
    <row r="7453" spans="16:16" x14ac:dyDescent="0.25">
      <c r="P7453" s="8"/>
    </row>
    <row r="7454" spans="16:16" x14ac:dyDescent="0.25">
      <c r="P7454" s="8"/>
    </row>
    <row r="7455" spans="16:16" x14ac:dyDescent="0.25">
      <c r="P7455" s="8"/>
    </row>
    <row r="7456" spans="16:16" x14ac:dyDescent="0.25">
      <c r="P7456" s="8"/>
    </row>
    <row r="7457" spans="16:16" x14ac:dyDescent="0.25">
      <c r="P7457" s="8"/>
    </row>
    <row r="7458" spans="16:16" x14ac:dyDescent="0.25">
      <c r="P7458" s="8"/>
    </row>
    <row r="7459" spans="16:16" x14ac:dyDescent="0.25">
      <c r="P7459" s="8"/>
    </row>
    <row r="7460" spans="16:16" x14ac:dyDescent="0.25">
      <c r="P7460" s="8"/>
    </row>
    <row r="7461" spans="16:16" x14ac:dyDescent="0.25">
      <c r="P7461" s="8"/>
    </row>
    <row r="7462" spans="16:16" x14ac:dyDescent="0.25">
      <c r="P7462" s="8"/>
    </row>
    <row r="7463" spans="16:16" x14ac:dyDescent="0.25">
      <c r="P7463" s="8"/>
    </row>
    <row r="7464" spans="16:16" x14ac:dyDescent="0.25">
      <c r="P7464" s="8"/>
    </row>
    <row r="7465" spans="16:16" x14ac:dyDescent="0.25">
      <c r="P7465" s="8"/>
    </row>
    <row r="7466" spans="16:16" x14ac:dyDescent="0.25">
      <c r="P7466" s="8"/>
    </row>
    <row r="7467" spans="16:16" x14ac:dyDescent="0.25">
      <c r="P7467" s="8"/>
    </row>
    <row r="7468" spans="16:16" x14ac:dyDescent="0.25">
      <c r="P7468" s="8"/>
    </row>
    <row r="7469" spans="16:16" x14ac:dyDescent="0.25">
      <c r="P7469" s="8"/>
    </row>
    <row r="7470" spans="16:16" x14ac:dyDescent="0.25">
      <c r="P7470" s="8"/>
    </row>
    <row r="7471" spans="16:16" x14ac:dyDescent="0.25">
      <c r="P7471" s="8"/>
    </row>
    <row r="7472" spans="16:16" x14ac:dyDescent="0.25">
      <c r="P7472" s="8"/>
    </row>
    <row r="7473" spans="16:16" x14ac:dyDescent="0.25">
      <c r="P7473" s="8"/>
    </row>
    <row r="7474" spans="16:16" x14ac:dyDescent="0.25">
      <c r="P7474" s="8"/>
    </row>
    <row r="7475" spans="16:16" x14ac:dyDescent="0.25">
      <c r="P7475" s="8"/>
    </row>
    <row r="7476" spans="16:16" x14ac:dyDescent="0.25">
      <c r="P7476" s="8"/>
    </row>
    <row r="7477" spans="16:16" x14ac:dyDescent="0.25">
      <c r="P7477" s="8"/>
    </row>
    <row r="7478" spans="16:16" x14ac:dyDescent="0.25">
      <c r="P7478" s="8"/>
    </row>
    <row r="7479" spans="16:16" x14ac:dyDescent="0.25">
      <c r="P7479" s="8"/>
    </row>
    <row r="7480" spans="16:16" x14ac:dyDescent="0.25">
      <c r="P7480" s="8"/>
    </row>
    <row r="7481" spans="16:16" x14ac:dyDescent="0.25">
      <c r="P7481" s="8"/>
    </row>
    <row r="7482" spans="16:16" x14ac:dyDescent="0.25">
      <c r="P7482" s="8"/>
    </row>
    <row r="7483" spans="16:16" x14ac:dyDescent="0.25">
      <c r="P7483" s="8"/>
    </row>
    <row r="7484" spans="16:16" x14ac:dyDescent="0.25">
      <c r="P7484" s="8"/>
    </row>
    <row r="7485" spans="16:16" x14ac:dyDescent="0.25">
      <c r="P7485" s="8"/>
    </row>
    <row r="7486" spans="16:16" x14ac:dyDescent="0.25">
      <c r="P7486" s="8"/>
    </row>
    <row r="7487" spans="16:16" x14ac:dyDescent="0.25">
      <c r="P7487" s="8"/>
    </row>
    <row r="7488" spans="16:16" x14ac:dyDescent="0.25">
      <c r="P7488" s="8"/>
    </row>
    <row r="7489" spans="16:16" x14ac:dyDescent="0.25">
      <c r="P7489" s="8"/>
    </row>
    <row r="7490" spans="16:16" x14ac:dyDescent="0.25">
      <c r="P7490" s="8"/>
    </row>
    <row r="7491" spans="16:16" x14ac:dyDescent="0.25">
      <c r="P7491" s="8"/>
    </row>
    <row r="7492" spans="16:16" x14ac:dyDescent="0.25">
      <c r="P7492" s="8"/>
    </row>
    <row r="7493" spans="16:16" x14ac:dyDescent="0.25">
      <c r="P7493" s="8"/>
    </row>
    <row r="7494" spans="16:16" x14ac:dyDescent="0.25">
      <c r="P7494" s="8"/>
    </row>
    <row r="7495" spans="16:16" x14ac:dyDescent="0.25">
      <c r="P7495" s="8"/>
    </row>
    <row r="7496" spans="16:16" x14ac:dyDescent="0.25">
      <c r="P7496" s="8"/>
    </row>
    <row r="7497" spans="16:16" x14ac:dyDescent="0.25">
      <c r="P7497" s="8"/>
    </row>
    <row r="7498" spans="16:16" x14ac:dyDescent="0.25">
      <c r="P7498" s="8"/>
    </row>
    <row r="7499" spans="16:16" x14ac:dyDescent="0.25">
      <c r="P7499" s="8"/>
    </row>
    <row r="7500" spans="16:16" x14ac:dyDescent="0.25">
      <c r="P7500" s="8"/>
    </row>
    <row r="7501" spans="16:16" x14ac:dyDescent="0.25">
      <c r="P7501" s="8"/>
    </row>
    <row r="7502" spans="16:16" x14ac:dyDescent="0.25">
      <c r="P7502" s="8"/>
    </row>
    <row r="7503" spans="16:16" x14ac:dyDescent="0.25">
      <c r="P7503" s="8"/>
    </row>
    <row r="7504" spans="16:16" x14ac:dyDescent="0.25">
      <c r="P7504" s="8"/>
    </row>
    <row r="7505" spans="16:16" x14ac:dyDescent="0.25">
      <c r="P7505" s="8"/>
    </row>
    <row r="7506" spans="16:16" x14ac:dyDescent="0.25">
      <c r="P7506" s="8"/>
    </row>
    <row r="7507" spans="16:16" x14ac:dyDescent="0.25">
      <c r="P7507" s="8"/>
    </row>
    <row r="7508" spans="16:16" x14ac:dyDescent="0.25">
      <c r="P7508" s="8"/>
    </row>
    <row r="7509" spans="16:16" x14ac:dyDescent="0.25">
      <c r="P7509" s="8"/>
    </row>
    <row r="7510" spans="16:16" x14ac:dyDescent="0.25">
      <c r="P7510" s="8"/>
    </row>
    <row r="7511" spans="16:16" x14ac:dyDescent="0.25">
      <c r="P7511" s="8"/>
    </row>
    <row r="7512" spans="16:16" x14ac:dyDescent="0.25">
      <c r="P7512" s="8"/>
    </row>
    <row r="7513" spans="16:16" x14ac:dyDescent="0.25">
      <c r="P7513" s="8"/>
    </row>
    <row r="7514" spans="16:16" x14ac:dyDescent="0.25">
      <c r="P7514" s="8"/>
    </row>
    <row r="7515" spans="16:16" x14ac:dyDescent="0.25">
      <c r="P7515" s="8"/>
    </row>
    <row r="7516" spans="16:16" x14ac:dyDescent="0.25">
      <c r="P7516" s="8"/>
    </row>
    <row r="7517" spans="16:16" x14ac:dyDescent="0.25">
      <c r="P7517" s="8"/>
    </row>
    <row r="7518" spans="16:16" x14ac:dyDescent="0.25">
      <c r="P7518" s="8"/>
    </row>
    <row r="7519" spans="16:16" x14ac:dyDescent="0.25">
      <c r="P7519" s="8"/>
    </row>
    <row r="7520" spans="16:16" x14ac:dyDescent="0.25">
      <c r="P7520" s="8"/>
    </row>
    <row r="7521" spans="16:16" x14ac:dyDescent="0.25">
      <c r="P7521" s="8"/>
    </row>
    <row r="7522" spans="16:16" x14ac:dyDescent="0.25">
      <c r="P7522" s="8"/>
    </row>
    <row r="7523" spans="16:16" x14ac:dyDescent="0.25">
      <c r="P7523" s="8"/>
    </row>
    <row r="7524" spans="16:16" x14ac:dyDescent="0.25">
      <c r="P7524" s="8"/>
    </row>
    <row r="7525" spans="16:16" x14ac:dyDescent="0.25">
      <c r="P7525" s="8"/>
    </row>
    <row r="7526" spans="16:16" x14ac:dyDescent="0.25">
      <c r="P7526" s="8"/>
    </row>
    <row r="7527" spans="16:16" x14ac:dyDescent="0.25">
      <c r="P7527" s="8"/>
    </row>
    <row r="7528" spans="16:16" x14ac:dyDescent="0.25">
      <c r="P7528" s="8"/>
    </row>
    <row r="7529" spans="16:16" x14ac:dyDescent="0.25">
      <c r="P7529" s="8"/>
    </row>
    <row r="7530" spans="16:16" x14ac:dyDescent="0.25">
      <c r="P7530" s="8"/>
    </row>
    <row r="7531" spans="16:16" x14ac:dyDescent="0.25">
      <c r="P7531" s="8"/>
    </row>
    <row r="7532" spans="16:16" x14ac:dyDescent="0.25">
      <c r="P7532" s="8"/>
    </row>
    <row r="7533" spans="16:16" x14ac:dyDescent="0.25">
      <c r="P7533" s="8"/>
    </row>
    <row r="7534" spans="16:16" x14ac:dyDescent="0.25">
      <c r="P7534" s="8"/>
    </row>
    <row r="7535" spans="16:16" x14ac:dyDescent="0.25">
      <c r="P7535" s="8"/>
    </row>
    <row r="7536" spans="16:16" x14ac:dyDescent="0.25">
      <c r="P7536" s="8"/>
    </row>
    <row r="7537" spans="16:16" x14ac:dyDescent="0.25">
      <c r="P7537" s="8"/>
    </row>
    <row r="7538" spans="16:16" x14ac:dyDescent="0.25">
      <c r="P7538" s="8"/>
    </row>
    <row r="7539" spans="16:16" x14ac:dyDescent="0.25">
      <c r="P7539" s="8"/>
    </row>
    <row r="7540" spans="16:16" x14ac:dyDescent="0.25">
      <c r="P7540" s="8"/>
    </row>
    <row r="7541" spans="16:16" x14ac:dyDescent="0.25">
      <c r="P7541" s="8"/>
    </row>
    <row r="7542" spans="16:16" x14ac:dyDescent="0.25">
      <c r="P7542" s="8"/>
    </row>
    <row r="7543" spans="16:16" x14ac:dyDescent="0.25">
      <c r="P7543" s="8"/>
    </row>
    <row r="7544" spans="16:16" x14ac:dyDescent="0.25">
      <c r="P7544" s="8"/>
    </row>
    <row r="7545" spans="16:16" x14ac:dyDescent="0.25">
      <c r="P7545" s="8"/>
    </row>
    <row r="7546" spans="16:16" x14ac:dyDescent="0.25">
      <c r="P7546" s="8"/>
    </row>
    <row r="7547" spans="16:16" x14ac:dyDescent="0.25">
      <c r="P7547" s="8"/>
    </row>
    <row r="7548" spans="16:16" x14ac:dyDescent="0.25">
      <c r="P7548" s="8"/>
    </row>
    <row r="7549" spans="16:16" x14ac:dyDescent="0.25">
      <c r="P7549" s="8"/>
    </row>
    <row r="7550" spans="16:16" x14ac:dyDescent="0.25">
      <c r="P7550" s="8"/>
    </row>
    <row r="7551" spans="16:16" x14ac:dyDescent="0.25">
      <c r="P7551" s="8"/>
    </row>
    <row r="7552" spans="16:16" x14ac:dyDescent="0.25">
      <c r="P7552" s="8"/>
    </row>
    <row r="7553" spans="16:16" x14ac:dyDescent="0.25">
      <c r="P7553" s="8"/>
    </row>
    <row r="7554" spans="16:16" x14ac:dyDescent="0.25">
      <c r="P7554" s="8"/>
    </row>
    <row r="7555" spans="16:16" x14ac:dyDescent="0.25">
      <c r="P7555" s="8"/>
    </row>
    <row r="7556" spans="16:16" x14ac:dyDescent="0.25">
      <c r="P7556" s="8"/>
    </row>
    <row r="7557" spans="16:16" x14ac:dyDescent="0.25">
      <c r="P7557" s="8"/>
    </row>
    <row r="7558" spans="16:16" x14ac:dyDescent="0.25">
      <c r="P7558" s="8"/>
    </row>
    <row r="7559" spans="16:16" x14ac:dyDescent="0.25">
      <c r="P7559" s="8"/>
    </row>
    <row r="7560" spans="16:16" x14ac:dyDescent="0.25">
      <c r="P7560" s="8"/>
    </row>
    <row r="7561" spans="16:16" x14ac:dyDescent="0.25">
      <c r="P7561" s="8"/>
    </row>
    <row r="7562" spans="16:16" x14ac:dyDescent="0.25">
      <c r="P7562" s="8"/>
    </row>
    <row r="7563" spans="16:16" x14ac:dyDescent="0.25">
      <c r="P7563" s="8"/>
    </row>
    <row r="7564" spans="16:16" x14ac:dyDescent="0.25">
      <c r="P7564" s="8"/>
    </row>
    <row r="7565" spans="16:16" x14ac:dyDescent="0.25">
      <c r="P7565" s="8"/>
    </row>
    <row r="7566" spans="16:16" x14ac:dyDescent="0.25">
      <c r="P7566" s="8"/>
    </row>
    <row r="7567" spans="16:16" x14ac:dyDescent="0.25">
      <c r="P7567" s="8"/>
    </row>
    <row r="7568" spans="16:16" x14ac:dyDescent="0.25">
      <c r="P7568" s="8"/>
    </row>
    <row r="7569" spans="16:16" x14ac:dyDescent="0.25">
      <c r="P7569" s="8"/>
    </row>
    <row r="7570" spans="16:16" x14ac:dyDescent="0.25">
      <c r="P7570" s="8"/>
    </row>
    <row r="7571" spans="16:16" x14ac:dyDescent="0.25">
      <c r="P7571" s="8"/>
    </row>
    <row r="7572" spans="16:16" x14ac:dyDescent="0.25">
      <c r="P7572" s="8"/>
    </row>
    <row r="7573" spans="16:16" x14ac:dyDescent="0.25">
      <c r="P7573" s="8"/>
    </row>
    <row r="7574" spans="16:16" x14ac:dyDescent="0.25">
      <c r="P7574" s="8"/>
    </row>
    <row r="7575" spans="16:16" x14ac:dyDescent="0.25">
      <c r="P7575" s="8"/>
    </row>
    <row r="7576" spans="16:16" x14ac:dyDescent="0.25">
      <c r="P7576" s="8"/>
    </row>
    <row r="7577" spans="16:16" x14ac:dyDescent="0.25">
      <c r="P7577" s="8"/>
    </row>
    <row r="7578" spans="16:16" x14ac:dyDescent="0.25">
      <c r="P7578" s="8"/>
    </row>
    <row r="7579" spans="16:16" x14ac:dyDescent="0.25">
      <c r="P7579" s="8"/>
    </row>
    <row r="7580" spans="16:16" x14ac:dyDescent="0.25">
      <c r="P7580" s="8"/>
    </row>
    <row r="7581" spans="16:16" x14ac:dyDescent="0.25">
      <c r="P7581" s="8"/>
    </row>
    <row r="7582" spans="16:16" x14ac:dyDescent="0.25">
      <c r="P7582" s="8"/>
    </row>
    <row r="7583" spans="16:16" x14ac:dyDescent="0.25">
      <c r="P7583" s="8"/>
    </row>
    <row r="7584" spans="16:16" x14ac:dyDescent="0.25">
      <c r="P7584" s="8"/>
    </row>
    <row r="7585" spans="16:16" x14ac:dyDescent="0.25">
      <c r="P7585" s="8"/>
    </row>
    <row r="7586" spans="16:16" x14ac:dyDescent="0.25">
      <c r="P7586" s="8"/>
    </row>
    <row r="7587" spans="16:16" x14ac:dyDescent="0.25">
      <c r="P7587" s="8"/>
    </row>
    <row r="7588" spans="16:16" x14ac:dyDescent="0.25">
      <c r="P7588" s="8"/>
    </row>
    <row r="7589" spans="16:16" x14ac:dyDescent="0.25">
      <c r="P7589" s="8"/>
    </row>
    <row r="7590" spans="16:16" x14ac:dyDescent="0.25">
      <c r="P7590" s="8"/>
    </row>
    <row r="7591" spans="16:16" x14ac:dyDescent="0.25">
      <c r="P7591" s="8"/>
    </row>
    <row r="7592" spans="16:16" x14ac:dyDescent="0.25">
      <c r="P7592" s="8"/>
    </row>
    <row r="7593" spans="16:16" x14ac:dyDescent="0.25">
      <c r="P7593" s="8"/>
    </row>
    <row r="7594" spans="16:16" x14ac:dyDescent="0.25">
      <c r="P7594" s="8"/>
    </row>
    <row r="7595" spans="16:16" x14ac:dyDescent="0.25">
      <c r="P7595" s="8"/>
    </row>
    <row r="7596" spans="16:16" x14ac:dyDescent="0.25">
      <c r="P7596" s="8"/>
    </row>
    <row r="7597" spans="16:16" x14ac:dyDescent="0.25">
      <c r="P7597" s="8"/>
    </row>
    <row r="7598" spans="16:16" x14ac:dyDescent="0.25">
      <c r="P7598" s="8"/>
    </row>
    <row r="7599" spans="16:16" x14ac:dyDescent="0.25">
      <c r="P7599" s="8"/>
    </row>
    <row r="7600" spans="16:16" x14ac:dyDescent="0.25">
      <c r="P7600" s="8"/>
    </row>
    <row r="7601" spans="16:16" x14ac:dyDescent="0.25">
      <c r="P7601" s="8"/>
    </row>
    <row r="7602" spans="16:16" x14ac:dyDescent="0.25">
      <c r="P7602" s="8"/>
    </row>
    <row r="7603" spans="16:16" x14ac:dyDescent="0.25">
      <c r="P7603" s="8"/>
    </row>
    <row r="7604" spans="16:16" x14ac:dyDescent="0.25">
      <c r="P7604" s="8"/>
    </row>
    <row r="7605" spans="16:16" x14ac:dyDescent="0.25">
      <c r="P7605" s="8"/>
    </row>
    <row r="7606" spans="16:16" x14ac:dyDescent="0.25">
      <c r="P7606" s="8"/>
    </row>
    <row r="7607" spans="16:16" x14ac:dyDescent="0.25">
      <c r="P7607" s="8"/>
    </row>
    <row r="7608" spans="16:16" x14ac:dyDescent="0.25">
      <c r="P7608" s="8"/>
    </row>
    <row r="7609" spans="16:16" x14ac:dyDescent="0.25">
      <c r="P7609" s="8"/>
    </row>
    <row r="7610" spans="16:16" x14ac:dyDescent="0.25">
      <c r="P7610" s="8"/>
    </row>
    <row r="7611" spans="16:16" x14ac:dyDescent="0.25">
      <c r="P7611" s="8"/>
    </row>
    <row r="7612" spans="16:16" x14ac:dyDescent="0.25">
      <c r="P7612" s="8"/>
    </row>
    <row r="7613" spans="16:16" x14ac:dyDescent="0.25">
      <c r="P7613" s="8"/>
    </row>
    <row r="7614" spans="16:16" x14ac:dyDescent="0.25">
      <c r="P7614" s="8"/>
    </row>
    <row r="7615" spans="16:16" x14ac:dyDescent="0.25">
      <c r="P7615" s="8"/>
    </row>
    <row r="7616" spans="16:16" x14ac:dyDescent="0.25">
      <c r="P7616" s="8"/>
    </row>
    <row r="7617" spans="16:16" x14ac:dyDescent="0.25">
      <c r="P7617" s="8"/>
    </row>
    <row r="7618" spans="16:16" x14ac:dyDescent="0.25">
      <c r="P7618" s="8"/>
    </row>
    <row r="7619" spans="16:16" x14ac:dyDescent="0.25">
      <c r="P7619" s="8"/>
    </row>
    <row r="7620" spans="16:16" x14ac:dyDescent="0.25">
      <c r="P7620" s="8"/>
    </row>
    <row r="7621" spans="16:16" x14ac:dyDescent="0.25">
      <c r="P7621" s="8"/>
    </row>
    <row r="7622" spans="16:16" x14ac:dyDescent="0.25">
      <c r="P7622" s="8"/>
    </row>
    <row r="7623" spans="16:16" x14ac:dyDescent="0.25">
      <c r="P7623" s="8"/>
    </row>
    <row r="7624" spans="16:16" x14ac:dyDescent="0.25">
      <c r="P7624" s="8"/>
    </row>
    <row r="7625" spans="16:16" x14ac:dyDescent="0.25">
      <c r="P7625" s="8"/>
    </row>
    <row r="7626" spans="16:16" x14ac:dyDescent="0.25">
      <c r="P7626" s="8"/>
    </row>
    <row r="7627" spans="16:16" x14ac:dyDescent="0.25">
      <c r="P7627" s="8"/>
    </row>
    <row r="7628" spans="16:16" x14ac:dyDescent="0.25">
      <c r="P7628" s="8"/>
    </row>
    <row r="7629" spans="16:16" x14ac:dyDescent="0.25">
      <c r="P7629" s="8"/>
    </row>
    <row r="7630" spans="16:16" x14ac:dyDescent="0.25">
      <c r="P7630" s="8"/>
    </row>
    <row r="7631" spans="16:16" x14ac:dyDescent="0.25">
      <c r="P7631" s="8"/>
    </row>
    <row r="7632" spans="16:16" x14ac:dyDescent="0.25">
      <c r="P7632" s="8"/>
    </row>
    <row r="7633" spans="16:16" x14ac:dyDescent="0.25">
      <c r="P7633" s="8"/>
    </row>
    <row r="7634" spans="16:16" x14ac:dyDescent="0.25">
      <c r="P7634" s="8"/>
    </row>
    <row r="7635" spans="16:16" x14ac:dyDescent="0.25">
      <c r="P7635" s="8"/>
    </row>
    <row r="7636" spans="16:16" x14ac:dyDescent="0.25">
      <c r="P7636" s="8"/>
    </row>
    <row r="7637" spans="16:16" x14ac:dyDescent="0.25">
      <c r="P7637" s="8"/>
    </row>
    <row r="7638" spans="16:16" x14ac:dyDescent="0.25">
      <c r="P7638" s="8"/>
    </row>
    <row r="7639" spans="16:16" x14ac:dyDescent="0.25">
      <c r="P7639" s="8"/>
    </row>
    <row r="7640" spans="16:16" x14ac:dyDescent="0.25">
      <c r="P7640" s="8"/>
    </row>
    <row r="7641" spans="16:16" x14ac:dyDescent="0.25">
      <c r="P7641" s="8"/>
    </row>
    <row r="7642" spans="16:16" x14ac:dyDescent="0.25">
      <c r="P7642" s="8"/>
    </row>
    <row r="7643" spans="16:16" x14ac:dyDescent="0.25">
      <c r="P7643" s="8"/>
    </row>
    <row r="7644" spans="16:16" x14ac:dyDescent="0.25">
      <c r="P7644" s="8"/>
    </row>
    <row r="7645" spans="16:16" x14ac:dyDescent="0.25">
      <c r="P7645" s="8"/>
    </row>
    <row r="7646" spans="16:16" x14ac:dyDescent="0.25">
      <c r="P7646" s="8"/>
    </row>
    <row r="7647" spans="16:16" x14ac:dyDescent="0.25">
      <c r="P7647" s="8"/>
    </row>
    <row r="7648" spans="16:16" x14ac:dyDescent="0.25">
      <c r="P7648" s="8"/>
    </row>
    <row r="7649" spans="16:16" x14ac:dyDescent="0.25">
      <c r="P7649" s="8"/>
    </row>
    <row r="7650" spans="16:16" x14ac:dyDescent="0.25">
      <c r="P7650" s="8"/>
    </row>
    <row r="7651" spans="16:16" x14ac:dyDescent="0.25">
      <c r="P7651" s="8"/>
    </row>
    <row r="7652" spans="16:16" x14ac:dyDescent="0.25">
      <c r="P7652" s="8"/>
    </row>
    <row r="7653" spans="16:16" x14ac:dyDescent="0.25">
      <c r="P7653" s="8"/>
    </row>
    <row r="7654" spans="16:16" x14ac:dyDescent="0.25">
      <c r="P7654" s="8"/>
    </row>
    <row r="7655" spans="16:16" x14ac:dyDescent="0.25">
      <c r="P7655" s="8"/>
    </row>
    <row r="7656" spans="16:16" x14ac:dyDescent="0.25">
      <c r="P7656" s="8"/>
    </row>
    <row r="7657" spans="16:16" x14ac:dyDescent="0.25">
      <c r="P7657" s="8"/>
    </row>
    <row r="7658" spans="16:16" x14ac:dyDescent="0.25">
      <c r="P7658" s="8"/>
    </row>
    <row r="7659" spans="16:16" x14ac:dyDescent="0.25">
      <c r="P7659" s="8"/>
    </row>
    <row r="7660" spans="16:16" x14ac:dyDescent="0.25">
      <c r="P7660" s="8"/>
    </row>
    <row r="7661" spans="16:16" x14ac:dyDescent="0.25">
      <c r="P7661" s="8"/>
    </row>
    <row r="7662" spans="16:16" x14ac:dyDescent="0.25">
      <c r="P7662" s="8"/>
    </row>
    <row r="7663" spans="16:16" x14ac:dyDescent="0.25">
      <c r="P7663" s="8"/>
    </row>
    <row r="7664" spans="16:16" x14ac:dyDescent="0.25">
      <c r="P7664" s="8"/>
    </row>
    <row r="7665" spans="16:16" x14ac:dyDescent="0.25">
      <c r="P7665" s="8"/>
    </row>
    <row r="7666" spans="16:16" x14ac:dyDescent="0.25">
      <c r="P7666" s="8"/>
    </row>
    <row r="7667" spans="16:16" x14ac:dyDescent="0.25">
      <c r="P7667" s="8"/>
    </row>
    <row r="7668" spans="16:16" x14ac:dyDescent="0.25">
      <c r="P7668" s="8"/>
    </row>
    <row r="7669" spans="16:16" x14ac:dyDescent="0.25">
      <c r="P7669" s="8"/>
    </row>
    <row r="7670" spans="16:16" x14ac:dyDescent="0.25">
      <c r="P7670" s="8"/>
    </row>
    <row r="7671" spans="16:16" x14ac:dyDescent="0.25">
      <c r="P7671" s="8"/>
    </row>
    <row r="7672" spans="16:16" x14ac:dyDescent="0.25">
      <c r="P7672" s="8"/>
    </row>
    <row r="7673" spans="16:16" x14ac:dyDescent="0.25">
      <c r="P7673" s="8"/>
    </row>
    <row r="7674" spans="16:16" x14ac:dyDescent="0.25">
      <c r="P7674" s="8"/>
    </row>
    <row r="7675" spans="16:16" x14ac:dyDescent="0.25">
      <c r="P7675" s="8"/>
    </row>
    <row r="7676" spans="16:16" x14ac:dyDescent="0.25">
      <c r="P7676" s="8"/>
    </row>
    <row r="7677" spans="16:16" x14ac:dyDescent="0.25">
      <c r="P7677" s="8"/>
    </row>
    <row r="7678" spans="16:16" x14ac:dyDescent="0.25">
      <c r="P7678" s="8"/>
    </row>
    <row r="7679" spans="16:16" x14ac:dyDescent="0.25">
      <c r="P7679" s="8"/>
    </row>
    <row r="7680" spans="16:16" x14ac:dyDescent="0.25">
      <c r="P7680" s="8"/>
    </row>
    <row r="7681" spans="16:16" x14ac:dyDescent="0.25">
      <c r="P7681" s="8"/>
    </row>
    <row r="7682" spans="16:16" x14ac:dyDescent="0.25">
      <c r="P7682" s="8"/>
    </row>
    <row r="7683" spans="16:16" x14ac:dyDescent="0.25">
      <c r="P7683" s="8"/>
    </row>
    <row r="7684" spans="16:16" x14ac:dyDescent="0.25">
      <c r="P7684" s="8"/>
    </row>
    <row r="7685" spans="16:16" x14ac:dyDescent="0.25">
      <c r="P7685" s="8"/>
    </row>
    <row r="7686" spans="16:16" x14ac:dyDescent="0.25">
      <c r="P7686" s="8"/>
    </row>
    <row r="7687" spans="16:16" x14ac:dyDescent="0.25">
      <c r="P7687" s="8"/>
    </row>
    <row r="7688" spans="16:16" x14ac:dyDescent="0.25">
      <c r="P7688" s="8"/>
    </row>
    <row r="7689" spans="16:16" x14ac:dyDescent="0.25">
      <c r="P7689" s="8"/>
    </row>
    <row r="7690" spans="16:16" x14ac:dyDescent="0.25">
      <c r="P7690" s="8"/>
    </row>
    <row r="7691" spans="16:16" x14ac:dyDescent="0.25">
      <c r="P7691" s="8"/>
    </row>
    <row r="7692" spans="16:16" x14ac:dyDescent="0.25">
      <c r="P7692" s="8"/>
    </row>
    <row r="7693" spans="16:16" x14ac:dyDescent="0.25">
      <c r="P7693" s="8"/>
    </row>
    <row r="7694" spans="16:16" x14ac:dyDescent="0.25">
      <c r="P7694" s="8"/>
    </row>
    <row r="7695" spans="16:16" x14ac:dyDescent="0.25">
      <c r="P7695" s="8"/>
    </row>
    <row r="7696" spans="16:16" x14ac:dyDescent="0.25">
      <c r="P7696" s="8"/>
    </row>
    <row r="7697" spans="16:16" x14ac:dyDescent="0.25">
      <c r="P7697" s="8"/>
    </row>
    <row r="7698" spans="16:16" x14ac:dyDescent="0.25">
      <c r="P7698" s="8"/>
    </row>
    <row r="7699" spans="16:16" x14ac:dyDescent="0.25">
      <c r="P7699" s="8"/>
    </row>
    <row r="7700" spans="16:16" x14ac:dyDescent="0.25">
      <c r="P7700" s="8"/>
    </row>
    <row r="7701" spans="16:16" x14ac:dyDescent="0.25">
      <c r="P7701" s="8"/>
    </row>
    <row r="7702" spans="16:16" x14ac:dyDescent="0.25">
      <c r="P7702" s="8"/>
    </row>
    <row r="7703" spans="16:16" x14ac:dyDescent="0.25">
      <c r="P7703" s="8"/>
    </row>
    <row r="7704" spans="16:16" x14ac:dyDescent="0.25">
      <c r="P7704" s="8"/>
    </row>
    <row r="7705" spans="16:16" x14ac:dyDescent="0.25">
      <c r="P7705" s="8"/>
    </row>
    <row r="7706" spans="16:16" x14ac:dyDescent="0.25">
      <c r="P7706" s="8"/>
    </row>
    <row r="7707" spans="16:16" x14ac:dyDescent="0.25">
      <c r="P7707" s="8"/>
    </row>
    <row r="7708" spans="16:16" x14ac:dyDescent="0.25">
      <c r="P7708" s="8"/>
    </row>
    <row r="7709" spans="16:16" x14ac:dyDescent="0.25">
      <c r="P7709" s="8"/>
    </row>
    <row r="7710" spans="16:16" x14ac:dyDescent="0.25">
      <c r="P7710" s="8"/>
    </row>
    <row r="7711" spans="16:16" x14ac:dyDescent="0.25">
      <c r="P7711" s="8"/>
    </row>
    <row r="7712" spans="16:16" x14ac:dyDescent="0.25">
      <c r="P7712" s="8"/>
    </row>
    <row r="7713" spans="16:16" x14ac:dyDescent="0.25">
      <c r="P7713" s="8"/>
    </row>
    <row r="7714" spans="16:16" x14ac:dyDescent="0.25">
      <c r="P7714" s="8"/>
    </row>
    <row r="7715" spans="16:16" x14ac:dyDescent="0.25">
      <c r="P7715" s="8"/>
    </row>
    <row r="7716" spans="16:16" x14ac:dyDescent="0.25">
      <c r="P7716" s="8"/>
    </row>
    <row r="7717" spans="16:16" x14ac:dyDescent="0.25">
      <c r="P7717" s="8"/>
    </row>
    <row r="7718" spans="16:16" x14ac:dyDescent="0.25">
      <c r="P7718" s="8"/>
    </row>
    <row r="7719" spans="16:16" x14ac:dyDescent="0.25">
      <c r="P7719" s="8"/>
    </row>
    <row r="7720" spans="16:16" x14ac:dyDescent="0.25">
      <c r="P7720" s="8"/>
    </row>
    <row r="7721" spans="16:16" x14ac:dyDescent="0.25">
      <c r="P7721" s="8"/>
    </row>
    <row r="7722" spans="16:16" x14ac:dyDescent="0.25">
      <c r="P7722" s="8"/>
    </row>
    <row r="7723" spans="16:16" x14ac:dyDescent="0.25">
      <c r="P7723" s="8"/>
    </row>
    <row r="7724" spans="16:16" x14ac:dyDescent="0.25">
      <c r="P7724" s="8"/>
    </row>
    <row r="7725" spans="16:16" x14ac:dyDescent="0.25">
      <c r="P7725" s="8"/>
    </row>
    <row r="7726" spans="16:16" x14ac:dyDescent="0.25">
      <c r="P7726" s="8"/>
    </row>
    <row r="7727" spans="16:16" x14ac:dyDescent="0.25">
      <c r="P7727" s="8"/>
    </row>
    <row r="7728" spans="16:16" x14ac:dyDescent="0.25">
      <c r="P7728" s="8"/>
    </row>
    <row r="7729" spans="16:16" x14ac:dyDescent="0.25">
      <c r="P7729" s="8"/>
    </row>
    <row r="7730" spans="16:16" x14ac:dyDescent="0.25">
      <c r="P7730" s="8"/>
    </row>
    <row r="7731" spans="16:16" x14ac:dyDescent="0.25">
      <c r="P7731" s="8"/>
    </row>
    <row r="7732" spans="16:16" x14ac:dyDescent="0.25">
      <c r="P7732" s="8"/>
    </row>
    <row r="7733" spans="16:16" x14ac:dyDescent="0.25">
      <c r="P7733" s="8"/>
    </row>
    <row r="7734" spans="16:16" x14ac:dyDescent="0.25">
      <c r="P7734" s="8"/>
    </row>
    <row r="7735" spans="16:16" x14ac:dyDescent="0.25">
      <c r="P7735" s="8"/>
    </row>
    <row r="7736" spans="16:16" x14ac:dyDescent="0.25">
      <c r="P7736" s="8"/>
    </row>
    <row r="7737" spans="16:16" x14ac:dyDescent="0.25">
      <c r="P7737" s="8"/>
    </row>
    <row r="7738" spans="16:16" x14ac:dyDescent="0.25">
      <c r="P7738" s="8"/>
    </row>
    <row r="7739" spans="16:16" x14ac:dyDescent="0.25">
      <c r="P7739" s="8"/>
    </row>
    <row r="7740" spans="16:16" x14ac:dyDescent="0.25">
      <c r="P7740" s="8"/>
    </row>
    <row r="7741" spans="16:16" x14ac:dyDescent="0.25">
      <c r="P7741" s="8"/>
    </row>
    <row r="7742" spans="16:16" x14ac:dyDescent="0.25">
      <c r="P7742" s="8"/>
    </row>
    <row r="7743" spans="16:16" x14ac:dyDescent="0.25">
      <c r="P7743" s="8"/>
    </row>
    <row r="7744" spans="16:16" x14ac:dyDescent="0.25">
      <c r="P7744" s="8"/>
    </row>
    <row r="7745" spans="16:16" x14ac:dyDescent="0.25">
      <c r="P7745" s="8"/>
    </row>
    <row r="7746" spans="16:16" x14ac:dyDescent="0.25">
      <c r="P7746" s="8"/>
    </row>
    <row r="7747" spans="16:16" x14ac:dyDescent="0.25">
      <c r="P7747" s="8"/>
    </row>
    <row r="7748" spans="16:16" x14ac:dyDescent="0.25">
      <c r="P7748" s="8"/>
    </row>
    <row r="7749" spans="16:16" x14ac:dyDescent="0.25">
      <c r="P7749" s="8"/>
    </row>
    <row r="7750" spans="16:16" x14ac:dyDescent="0.25">
      <c r="P7750" s="8"/>
    </row>
    <row r="7751" spans="16:16" x14ac:dyDescent="0.25">
      <c r="P7751" s="8"/>
    </row>
    <row r="7752" spans="16:16" x14ac:dyDescent="0.25">
      <c r="P7752" s="8"/>
    </row>
    <row r="7753" spans="16:16" x14ac:dyDescent="0.25">
      <c r="P7753" s="8"/>
    </row>
    <row r="7754" spans="16:16" x14ac:dyDescent="0.25">
      <c r="P7754" s="8"/>
    </row>
    <row r="7755" spans="16:16" x14ac:dyDescent="0.25">
      <c r="P7755" s="8"/>
    </row>
    <row r="7756" spans="16:16" x14ac:dyDescent="0.25">
      <c r="P7756" s="8"/>
    </row>
    <row r="7757" spans="16:16" x14ac:dyDescent="0.25">
      <c r="P7757" s="8"/>
    </row>
    <row r="7758" spans="16:16" x14ac:dyDescent="0.25">
      <c r="P7758" s="8"/>
    </row>
    <row r="7759" spans="16:16" x14ac:dyDescent="0.25">
      <c r="P7759" s="8"/>
    </row>
    <row r="7760" spans="16:16" x14ac:dyDescent="0.25">
      <c r="P7760" s="8"/>
    </row>
    <row r="7761" spans="16:16" x14ac:dyDescent="0.25">
      <c r="P7761" s="8"/>
    </row>
    <row r="7762" spans="16:16" x14ac:dyDescent="0.25">
      <c r="P7762" s="8"/>
    </row>
    <row r="7763" spans="16:16" x14ac:dyDescent="0.25">
      <c r="P7763" s="8"/>
    </row>
    <row r="7764" spans="16:16" x14ac:dyDescent="0.25">
      <c r="P7764" s="8"/>
    </row>
    <row r="7765" spans="16:16" x14ac:dyDescent="0.25">
      <c r="P7765" s="8"/>
    </row>
    <row r="7766" spans="16:16" x14ac:dyDescent="0.25">
      <c r="P7766" s="8"/>
    </row>
    <row r="7767" spans="16:16" x14ac:dyDescent="0.25">
      <c r="P7767" s="8"/>
    </row>
    <row r="7768" spans="16:16" x14ac:dyDescent="0.25">
      <c r="P7768" s="8"/>
    </row>
    <row r="7769" spans="16:16" x14ac:dyDescent="0.25">
      <c r="P7769" s="8"/>
    </row>
    <row r="7770" spans="16:16" x14ac:dyDescent="0.25">
      <c r="P7770" s="8"/>
    </row>
    <row r="7771" spans="16:16" x14ac:dyDescent="0.25">
      <c r="P7771" s="8"/>
    </row>
    <row r="7772" spans="16:16" x14ac:dyDescent="0.25">
      <c r="P7772" s="8"/>
    </row>
    <row r="7773" spans="16:16" x14ac:dyDescent="0.25">
      <c r="P7773" s="8"/>
    </row>
    <row r="7774" spans="16:16" x14ac:dyDescent="0.25">
      <c r="P7774" s="8"/>
    </row>
    <row r="7775" spans="16:16" x14ac:dyDescent="0.25">
      <c r="P7775" s="8"/>
    </row>
    <row r="7776" spans="16:16" x14ac:dyDescent="0.25">
      <c r="P7776" s="8"/>
    </row>
    <row r="7777" spans="16:16" x14ac:dyDescent="0.25">
      <c r="P7777" s="8"/>
    </row>
    <row r="7778" spans="16:16" x14ac:dyDescent="0.25">
      <c r="P7778" s="8"/>
    </row>
    <row r="7779" spans="16:16" x14ac:dyDescent="0.25">
      <c r="P7779" s="8"/>
    </row>
    <row r="7780" spans="16:16" x14ac:dyDescent="0.25">
      <c r="P7780" s="8"/>
    </row>
    <row r="7781" spans="16:16" x14ac:dyDescent="0.25">
      <c r="P7781" s="8"/>
    </row>
    <row r="7782" spans="16:16" x14ac:dyDescent="0.25">
      <c r="P7782" s="8"/>
    </row>
    <row r="7783" spans="16:16" x14ac:dyDescent="0.25">
      <c r="P7783" s="8"/>
    </row>
    <row r="7784" spans="16:16" x14ac:dyDescent="0.25">
      <c r="P7784" s="8"/>
    </row>
    <row r="7785" spans="16:16" x14ac:dyDescent="0.25">
      <c r="P7785" s="8"/>
    </row>
    <row r="7786" spans="16:16" x14ac:dyDescent="0.25">
      <c r="P7786" s="8"/>
    </row>
    <row r="7787" spans="16:16" x14ac:dyDescent="0.25">
      <c r="P7787" s="8"/>
    </row>
    <row r="7788" spans="16:16" x14ac:dyDescent="0.25">
      <c r="P7788" s="8"/>
    </row>
    <row r="7789" spans="16:16" x14ac:dyDescent="0.25">
      <c r="P7789" s="8"/>
    </row>
    <row r="7790" spans="16:16" x14ac:dyDescent="0.25">
      <c r="P7790" s="8"/>
    </row>
    <row r="7791" spans="16:16" x14ac:dyDescent="0.25">
      <c r="P7791" s="8"/>
    </row>
    <row r="7792" spans="16:16" x14ac:dyDescent="0.25">
      <c r="P7792" s="8"/>
    </row>
    <row r="7793" spans="16:16" x14ac:dyDescent="0.25">
      <c r="P7793" s="8"/>
    </row>
    <row r="7794" spans="16:16" x14ac:dyDescent="0.25">
      <c r="P7794" s="8"/>
    </row>
    <row r="7795" spans="16:16" x14ac:dyDescent="0.25">
      <c r="P7795" s="8"/>
    </row>
    <row r="7796" spans="16:16" x14ac:dyDescent="0.25">
      <c r="P7796" s="8"/>
    </row>
    <row r="7797" spans="16:16" x14ac:dyDescent="0.25">
      <c r="P7797" s="8"/>
    </row>
    <row r="7798" spans="16:16" x14ac:dyDescent="0.25">
      <c r="P7798" s="8"/>
    </row>
    <row r="7799" spans="16:16" x14ac:dyDescent="0.25">
      <c r="P7799" s="8"/>
    </row>
    <row r="7800" spans="16:16" x14ac:dyDescent="0.25">
      <c r="P7800" s="8"/>
    </row>
    <row r="7801" spans="16:16" x14ac:dyDescent="0.25">
      <c r="P7801" s="8"/>
    </row>
    <row r="7802" spans="16:16" x14ac:dyDescent="0.25">
      <c r="P7802" s="8"/>
    </row>
    <row r="7803" spans="16:16" x14ac:dyDescent="0.25">
      <c r="P7803" s="8"/>
    </row>
    <row r="7804" spans="16:16" x14ac:dyDescent="0.25">
      <c r="P7804" s="8"/>
    </row>
    <row r="7805" spans="16:16" x14ac:dyDescent="0.25">
      <c r="P7805" s="8"/>
    </row>
    <row r="7806" spans="16:16" x14ac:dyDescent="0.25">
      <c r="P7806" s="8"/>
    </row>
    <row r="7807" spans="16:16" x14ac:dyDescent="0.25">
      <c r="P7807" s="8"/>
    </row>
    <row r="7808" spans="16:16" x14ac:dyDescent="0.25">
      <c r="P7808" s="8"/>
    </row>
    <row r="7809" spans="16:16" x14ac:dyDescent="0.25">
      <c r="P7809" s="8"/>
    </row>
    <row r="7810" spans="16:16" x14ac:dyDescent="0.25">
      <c r="P7810" s="8"/>
    </row>
    <row r="7811" spans="16:16" x14ac:dyDescent="0.25">
      <c r="P7811" s="8"/>
    </row>
    <row r="7812" spans="16:16" x14ac:dyDescent="0.25">
      <c r="P7812" s="8"/>
    </row>
    <row r="7813" spans="16:16" x14ac:dyDescent="0.25">
      <c r="P7813" s="8"/>
    </row>
  </sheetData>
  <conditionalFormatting sqref="F1:F1048576">
    <cfRule type="containsText" dxfId="3" priority="38" operator="containsText" text="Successful">
      <formula>NOT(ISERROR(SEARCH("Successful",F1)))</formula>
    </cfRule>
    <cfRule type="containsText" dxfId="2" priority="37" operator="containsText" text="failed">
      <formula>NOT(ISERROR(SEARCH("failed",F1)))</formula>
    </cfRule>
    <cfRule type="containsText" dxfId="1" priority="36" operator="containsText" text="cancelled">
      <formula>NOT(ISERROR(SEARCH("cancelled",F1)))</formula>
    </cfRule>
    <cfRule type="containsText" dxfId="0" priority="35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2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C1" workbookViewId="0">
      <selection activeCell="E10" sqref="E1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customWidth="1"/>
    <col min="8" max="10" width="16.28515625" bestFit="1" customWidth="1"/>
    <col min="11" max="11" width="11.28515625" bestFit="1" customWidth="1"/>
  </cols>
  <sheetData>
    <row r="1" spans="1:7" x14ac:dyDescent="0.25">
      <c r="A1" s="9" t="s">
        <v>8223</v>
      </c>
      <c r="B1" t="s">
        <v>8324</v>
      </c>
    </row>
    <row r="3" spans="1:7" x14ac:dyDescent="0.25">
      <c r="A3" s="9" t="s">
        <v>8323</v>
      </c>
      <c r="B3" s="9" t="s">
        <v>8310</v>
      </c>
    </row>
    <row r="4" spans="1:7" x14ac:dyDescent="0.25">
      <c r="A4" s="9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5">
      <c r="A7" s="10" t="s">
        <v>8313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5">
      <c r="A8" s="10" t="s">
        <v>8314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5">
      <c r="A10" s="10" t="s">
        <v>8316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5">
      <c r="A14" s="10" t="s">
        <v>8320</v>
      </c>
      <c r="B14" s="11"/>
      <c r="C14" s="11"/>
      <c r="D14" s="11"/>
      <c r="E14" s="11"/>
      <c r="F14" s="11"/>
      <c r="G14" s="11"/>
    </row>
    <row r="15" spans="1:7" x14ac:dyDescent="0.25">
      <c r="A15" s="10" t="s">
        <v>8321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="53" zoomScaleNormal="53" workbookViewId="0">
      <selection activeCell="A4" activeCellId="1" sqref="A1:B2 A4:G48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7.28515625" customWidth="1"/>
    <col min="7" max="7" width="11.28515625" bestFit="1" customWidth="1"/>
  </cols>
  <sheetData>
    <row r="1" spans="1:7" x14ac:dyDescent="0.25">
      <c r="A1" s="9" t="s">
        <v>8223</v>
      </c>
      <c r="B1" t="s">
        <v>8324</v>
      </c>
    </row>
    <row r="2" spans="1:7" x14ac:dyDescent="0.25">
      <c r="A2" s="9" t="s">
        <v>8306</v>
      </c>
      <c r="B2" t="s">
        <v>8324</v>
      </c>
    </row>
    <row r="4" spans="1:7" x14ac:dyDescent="0.25">
      <c r="A4" s="9" t="s">
        <v>8323</v>
      </c>
      <c r="B4" s="9" t="s">
        <v>8310</v>
      </c>
    </row>
    <row r="5" spans="1:7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10" t="s">
        <v>8325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0" t="s">
        <v>8326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0" t="s">
        <v>8327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8328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0" t="s">
        <v>8329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0" t="s">
        <v>8330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0" t="s">
        <v>8331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0" t="s">
        <v>8332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0" t="s">
        <v>8333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0" t="s">
        <v>8334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0" t="s">
        <v>8335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0" t="s">
        <v>8336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0" t="s">
        <v>8337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0" t="s">
        <v>8338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0" t="s">
        <v>8339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0" t="s">
        <v>8340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0" t="s">
        <v>8341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0" t="s">
        <v>8342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0" t="s">
        <v>8343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0" t="s">
        <v>8344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0" t="s">
        <v>8345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0" t="s">
        <v>8346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0" t="s">
        <v>8347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0" t="s">
        <v>8348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0" t="s">
        <v>8349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0" t="s">
        <v>8350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0" t="s">
        <v>8351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0" t="s">
        <v>8352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0" t="s">
        <v>8353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0" t="s">
        <v>8354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0" t="s">
        <v>8355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0" t="s">
        <v>8356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0" t="s">
        <v>8357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0" t="s">
        <v>8359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0" t="s">
        <v>8360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0" t="s">
        <v>8361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0" t="s">
        <v>8362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0" t="s">
        <v>8363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0" t="s">
        <v>8364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0" t="s">
        <v>8365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0" t="s">
        <v>8320</v>
      </c>
      <c r="B47" s="11"/>
      <c r="C47" s="11"/>
      <c r="D47" s="11"/>
      <c r="E47" s="11"/>
      <c r="F47" s="11"/>
      <c r="G47" s="11"/>
    </row>
    <row r="48" spans="1:7" x14ac:dyDescent="0.25">
      <c r="A48" s="10" t="s">
        <v>8321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G15" sqref="G1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8306</v>
      </c>
      <c r="B1" t="s">
        <v>8324</v>
      </c>
    </row>
    <row r="2" spans="1:7" x14ac:dyDescent="0.25">
      <c r="A2" s="9" t="s">
        <v>8380</v>
      </c>
      <c r="B2" t="s">
        <v>8324</v>
      </c>
    </row>
    <row r="4" spans="1:7" x14ac:dyDescent="0.25">
      <c r="A4" s="9" t="s">
        <v>8323</v>
      </c>
      <c r="B4" s="9" t="s">
        <v>8310</v>
      </c>
    </row>
    <row r="5" spans="1:7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10" t="s">
        <v>8320</v>
      </c>
      <c r="B6" s="11"/>
      <c r="C6" s="11"/>
      <c r="D6" s="11"/>
      <c r="E6" s="11"/>
      <c r="F6" s="11"/>
      <c r="G6" s="11"/>
    </row>
    <row r="7" spans="1:7" x14ac:dyDescent="0.25">
      <c r="A7" s="10" t="s">
        <v>8373</v>
      </c>
      <c r="B7" s="11">
        <v>25</v>
      </c>
      <c r="C7" s="11">
        <v>124</v>
      </c>
      <c r="D7" s="11"/>
      <c r="E7" s="11">
        <v>133</v>
      </c>
      <c r="F7" s="11"/>
      <c r="G7" s="11">
        <v>282</v>
      </c>
    </row>
    <row r="8" spans="1:7" x14ac:dyDescent="0.25">
      <c r="A8" s="10" t="s">
        <v>8374</v>
      </c>
      <c r="B8" s="11">
        <v>29</v>
      </c>
      <c r="C8" s="11">
        <v>128</v>
      </c>
      <c r="D8" s="11"/>
      <c r="E8" s="11">
        <v>152</v>
      </c>
      <c r="F8" s="11"/>
      <c r="G8" s="11">
        <v>309</v>
      </c>
    </row>
    <row r="9" spans="1:7" x14ac:dyDescent="0.25">
      <c r="A9" s="10" t="s">
        <v>8375</v>
      </c>
      <c r="B9" s="11">
        <v>29</v>
      </c>
      <c r="C9" s="11">
        <v>122</v>
      </c>
      <c r="D9" s="11">
        <v>22</v>
      </c>
      <c r="E9" s="11">
        <v>208</v>
      </c>
      <c r="F9" s="11"/>
      <c r="G9" s="11">
        <v>381</v>
      </c>
    </row>
    <row r="10" spans="1:7" x14ac:dyDescent="0.25">
      <c r="A10" s="10" t="s">
        <v>8376</v>
      </c>
      <c r="B10" s="11">
        <v>28</v>
      </c>
      <c r="C10" s="11">
        <v>97</v>
      </c>
      <c r="D10" s="11">
        <v>27</v>
      </c>
      <c r="E10" s="11">
        <v>186</v>
      </c>
      <c r="F10" s="11"/>
      <c r="G10" s="11">
        <v>338</v>
      </c>
    </row>
    <row r="11" spans="1:7" x14ac:dyDescent="0.25">
      <c r="A11" s="10" t="s">
        <v>8377</v>
      </c>
      <c r="B11" s="11">
        <v>28</v>
      </c>
      <c r="C11" s="11">
        <v>123</v>
      </c>
      <c r="D11" s="11">
        <v>1</v>
      </c>
      <c r="E11" s="11">
        <v>208</v>
      </c>
      <c r="F11" s="11"/>
      <c r="G11" s="11">
        <v>360</v>
      </c>
    </row>
    <row r="12" spans="1:7" x14ac:dyDescent="0.25">
      <c r="A12" s="10" t="s">
        <v>8378</v>
      </c>
      <c r="B12" s="11">
        <v>23</v>
      </c>
      <c r="C12" s="11">
        <v>118</v>
      </c>
      <c r="D12" s="11"/>
      <c r="E12" s="11">
        <v>215</v>
      </c>
      <c r="F12" s="11"/>
      <c r="G12" s="11">
        <v>356</v>
      </c>
    </row>
    <row r="13" spans="1:7" x14ac:dyDescent="0.25">
      <c r="A13" s="10" t="s">
        <v>8379</v>
      </c>
      <c r="B13" s="11">
        <v>35</v>
      </c>
      <c r="C13" s="11">
        <v>137</v>
      </c>
      <c r="D13" s="11"/>
      <c r="E13" s="11">
        <v>222</v>
      </c>
      <c r="F13" s="11"/>
      <c r="G13" s="11">
        <v>394</v>
      </c>
    </row>
    <row r="14" spans="1:7" x14ac:dyDescent="0.25">
      <c r="A14" s="10" t="s">
        <v>8368</v>
      </c>
      <c r="B14" s="11">
        <v>37</v>
      </c>
      <c r="C14" s="11">
        <v>154</v>
      </c>
      <c r="D14" s="11"/>
      <c r="E14" s="11">
        <v>198</v>
      </c>
      <c r="F14" s="11"/>
      <c r="G14" s="11">
        <v>389</v>
      </c>
    </row>
    <row r="15" spans="1:7" x14ac:dyDescent="0.25">
      <c r="A15" s="10" t="s">
        <v>8369</v>
      </c>
      <c r="B15" s="11">
        <v>25</v>
      </c>
      <c r="C15" s="11">
        <v>137</v>
      </c>
      <c r="D15" s="11"/>
      <c r="E15" s="11">
        <v>160</v>
      </c>
      <c r="F15" s="11"/>
      <c r="G15" s="11">
        <v>322</v>
      </c>
    </row>
    <row r="16" spans="1:7" x14ac:dyDescent="0.25">
      <c r="A16" s="10" t="s">
        <v>8370</v>
      </c>
      <c r="B16" s="11">
        <v>33</v>
      </c>
      <c r="C16" s="11">
        <v>145</v>
      </c>
      <c r="D16" s="11"/>
      <c r="E16" s="11">
        <v>158</v>
      </c>
      <c r="F16" s="11"/>
      <c r="G16" s="11">
        <v>336</v>
      </c>
    </row>
    <row r="17" spans="1:7" x14ac:dyDescent="0.25">
      <c r="A17" s="10" t="s">
        <v>8371</v>
      </c>
      <c r="B17" s="11">
        <v>21</v>
      </c>
      <c r="C17" s="11">
        <v>132</v>
      </c>
      <c r="D17" s="11"/>
      <c r="E17" s="11">
        <v>160</v>
      </c>
      <c r="F17" s="11"/>
      <c r="G17" s="11">
        <v>313</v>
      </c>
    </row>
    <row r="18" spans="1:7" x14ac:dyDescent="0.25">
      <c r="A18" s="10" t="s">
        <v>8372</v>
      </c>
      <c r="B18" s="11">
        <v>36</v>
      </c>
      <c r="C18" s="11">
        <v>113</v>
      </c>
      <c r="D18" s="11"/>
      <c r="E18" s="11">
        <v>185</v>
      </c>
      <c r="F18" s="11"/>
      <c r="G18" s="11">
        <v>334</v>
      </c>
    </row>
    <row r="19" spans="1:7" x14ac:dyDescent="0.25">
      <c r="A19" s="10" t="s">
        <v>8321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topLeftCell="A9" workbookViewId="0">
      <selection activeCell="H15" sqref="H15"/>
    </sheetView>
  </sheetViews>
  <sheetFormatPr defaultRowHeight="15" x14ac:dyDescent="0.25"/>
  <cols>
    <col min="1" max="1" width="27.42578125" customWidth="1"/>
    <col min="2" max="2" width="22.28515625" customWidth="1"/>
    <col min="3" max="3" width="18.42578125" customWidth="1"/>
    <col min="4" max="4" width="20.5703125" customWidth="1"/>
    <col min="5" max="5" width="16.42578125" customWidth="1"/>
    <col min="6" max="6" width="21.7109375" customWidth="1"/>
    <col min="7" max="7" width="18.140625" customWidth="1"/>
    <col min="8" max="8" width="20.140625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8381</v>
      </c>
      <c r="B2">
        <f>COUNTIFS(Kickstart!F:F,"Successful",Kickstart!D:D,"&lt;1000")</f>
        <v>322</v>
      </c>
      <c r="C2">
        <f>COUNTIFS(Kickstart!F:F,"Failed",Kickstart!D:D,"&lt;1000")</f>
        <v>113</v>
      </c>
      <c r="D2">
        <f>COUNTIFS(Kickstart!F:F,"Canceled",Kickstart!D:D,"&lt;1000")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8382</v>
      </c>
      <c r="B3">
        <f>COUNTIFS(Kickstart!F:F,"Successful",Kickstart!D:D,"&gt;=1000",Kickstart!F:F,"Successful",Kickstart!D:D,"&lt;4999")</f>
        <v>931</v>
      </c>
      <c r="C3">
        <f>COUNTIFS(Kickstart!F:F,"Failed",Kickstart!D:D,"&gt;=1000",Kickstart!F:F,"Failed",Kickstart!D:D,"&lt;4999")</f>
        <v>420</v>
      </c>
      <c r="D3">
        <f>COUNTIFS(Kickstart!F:F,"Canceled",Kickstart!D:D,"&gt;=1000",Kickstart!F:F,"Canceled",Kickstart!D:D,"&lt;4999")</f>
        <v>60</v>
      </c>
      <c r="E3">
        <f t="shared" ref="E3:E12" si="0">SUM(B3:D3)</f>
        <v>1411</v>
      </c>
      <c r="F3" s="15">
        <f t="shared" ref="F3:F12" si="1">B3/E3</f>
        <v>0.65981573352232459</v>
      </c>
      <c r="G3" s="15">
        <f t="shared" ref="G3:G12" si="2">C3/E3</f>
        <v>0.297661233167966</v>
      </c>
      <c r="H3" s="15">
        <f t="shared" ref="H3:H12" si="3">D3/E3</f>
        <v>4.2523033309709427E-2</v>
      </c>
    </row>
    <row r="4" spans="1:8" x14ac:dyDescent="0.25">
      <c r="A4" t="s">
        <v>8383</v>
      </c>
      <c r="B4">
        <f>COUNTIFS(Kickstart!F:F,"Successful",Kickstart!D:D,"&gt;=5000",Kickstart!F:F,"Successful",Kickstart!D:D,"&lt;9999")</f>
        <v>380</v>
      </c>
      <c r="C4">
        <f>COUNTIFS(Kickstart!F:F,"Failed",Kickstart!D:D,"&gt;=5000",Kickstart!F:F,"Failed",Kickstart!D:D,"&lt;9999")</f>
        <v>282</v>
      </c>
      <c r="D4">
        <f>COUNTIFS(Kickstart!F:F,"Canceled",Kickstart!D:D,"&gt;=5000",Kickstart!F:F,"Canceled",Kickstart!D:D,"&lt;9999")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25">
      <c r="A5" t="s">
        <v>8384</v>
      </c>
      <c r="B5">
        <f>COUNTIFS(Kickstart!F:F,"Successful",Kickstart!D:D,"&gt;=10000",Kickstart!F:F,"Successful",Kickstart!D:D,"&lt;14999")</f>
        <v>168</v>
      </c>
      <c r="C5">
        <f>COUNTIFS(Kickstart!F:F,"Failed",Kickstart!D:D,"&gt;=10000",Kickstart!F:F,"Failed",Kickstart!D:D,"&lt;14999")</f>
        <v>144</v>
      </c>
      <c r="D5">
        <f>COUNTIFS(Kickstart!F:F,"Canceled",Kickstart!D:D,"&gt;=10000",Kickstart!F:F,"Canceled",Kickstart!D:D,"&lt;14999")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8385</v>
      </c>
      <c r="B6">
        <f>COUNTIFS(Kickstart!F:F,"Successful",Kickstart!D:D,"&gt;=15000",Kickstart!F:F,"Successful",Kickstart!D:D,"&lt;19999")</f>
        <v>94</v>
      </c>
      <c r="C6">
        <f>COUNTIFS(Kickstart!F:F,"Failed",Kickstart!D:D,"&gt;=15000",Kickstart!F:F,"Failed",Kickstart!D:D,"&lt;19999")</f>
        <v>90</v>
      </c>
      <c r="D6">
        <f>COUNTIFS(Kickstart!F:F,"Canceled",Kickstart!D:D,"&gt;=15000",Kickstart!F:F,"Canceled",Kickstart!D:D,"&lt;19999")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8386</v>
      </c>
      <c r="B7">
        <f>COUNTIFS(Kickstart!F:F,"Successful",Kickstart!D:D,"&gt;=20000",Kickstart!F:F,"Successful",Kickstart!D:D,"&lt;24999")</f>
        <v>62</v>
      </c>
      <c r="C7">
        <f>COUNTIFS(Kickstart!F:F,"Failed",Kickstart!D:D,"&gt;=20000",Kickstart!F:F,"Failed",Kickstart!D:D,"&lt;24999")</f>
        <v>72</v>
      </c>
      <c r="D7">
        <f>COUNTIFS(Kickstart!F:F,"Canceled",Kickstart!D:D,"&gt;=20000",Kickstart!F:F,"Canceled",Kickstart!D:D,"&lt;24999")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8387</v>
      </c>
      <c r="B8">
        <f>COUNTIFS(Kickstart!F:F,"Successful",Kickstart!D:D,"&gt;=25000",Kickstart!F:F,"Successful",Kickstart!D:D,"&lt;29999")</f>
        <v>55</v>
      </c>
      <c r="C8">
        <f>COUNTIFS(Kickstart!F:F,"Failed",Kickstart!D:D,"&gt;=25000",Kickstart!F:F,"Failed",Kickstart!D:D,"&lt;29999")</f>
        <v>64</v>
      </c>
      <c r="D8">
        <f>COUNTIFS(Kickstart!F:F,"Canceled",Kickstart!D:D,"&gt;=25000",Kickstart!F:F,"Canceled",Kickstart!D:D,"&lt;29999")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8388</v>
      </c>
      <c r="B9">
        <f>COUNTIFS(Kickstart!F:F,"Successful",Kickstart!D:D,"&gt;=30000",Kickstart!F:F,"Successful",Kickstart!D:D,"&lt;34999")</f>
        <v>32</v>
      </c>
      <c r="C9">
        <f>COUNTIFS(Kickstart!F:F,"Failed",Kickstart!D:D,"&gt;=30000",Kickstart!F:F,"Failed",Kickstart!D:D,"&lt;34999")</f>
        <v>37</v>
      </c>
      <c r="D9">
        <f>COUNTIFS(Kickstart!F:F,"Canceled",Kickstart!D:D,"&gt;=30000",Kickstart!F:F,"Canceled",Kickstart!D:D,"&lt;34999")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8389</v>
      </c>
      <c r="B10">
        <f>COUNTIFS(Kickstart!F:F,"Successful",Kickstart!D:D,"&gt;=35000",Kickstart!F:F,"Successful",Kickstart!D:D,"&lt;39999")</f>
        <v>26</v>
      </c>
      <c r="C10">
        <f>COUNTIFS(Kickstart!F:F,"Failed",Kickstart!D:D,"&gt;=35000",Kickstart!F:F,"Failed",Kickstart!D:D,"&lt;39999")</f>
        <v>22</v>
      </c>
      <c r="D10">
        <f>COUNTIFS(Kickstart!F:F,"Canceled",Kickstart!D:D,"&gt;=35000",Kickstart!F:F,"Canceled",Kickstart!D:D,"&lt;39999")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8390</v>
      </c>
      <c r="B11">
        <f>COUNTIFS(Kickstart!F:F,"Successful",Kickstart!D:D,"&gt;=40000",Kickstart!F:F,"Successful",Kickstart!D:D,"&lt;44999")</f>
        <v>21</v>
      </c>
      <c r="C11">
        <f>COUNTIFS(Kickstart!F:F,"Failed",Kickstart!D:D,"&gt;=40000",Kickstart!F:F,"Failed",Kickstart!D:D,"&lt;44999")</f>
        <v>16</v>
      </c>
      <c r="D11">
        <f>COUNTIFS(Kickstart!F:F,"Canceled",Kickstart!D:D,"&gt;=40000",Kickstart!F:F,"Canceled",Kickstart!D:D,"&lt;44999")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8391</v>
      </c>
      <c r="B12">
        <f>COUNTIFS(Kickstart!F:F,"Successful",Kickstart!D:D,"&gt;=45000",Kickstart!F:F,"Successful",Kickstart!D:D,"&lt;49999")</f>
        <v>6</v>
      </c>
      <c r="C12">
        <f>COUNTIFS(Kickstart!F:F,"Failed",Kickstart!D:D,"&gt;=45000",Kickstart!F:F,"Failed",Kickstart!D:D,"&lt;49999")</f>
        <v>11</v>
      </c>
      <c r="D12">
        <f>COUNTIFS(Kickstart!F:F,"Canceled",Kickstart!D:D,"&gt;=45000",Kickstart!F:F,"Canceled",Kickstart!D:D,"&lt;49999")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Pivot Chart1</vt:lpstr>
      <vt:lpstr>Pivot Chart2</vt:lpstr>
      <vt:lpstr>Pivot Chart3</vt:lpstr>
      <vt:lpstr>Bouns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dimpal suthar</cp:lastModifiedBy>
  <dcterms:created xsi:type="dcterms:W3CDTF">2017-04-20T15:17:24Z</dcterms:created>
  <dcterms:modified xsi:type="dcterms:W3CDTF">2018-05-09T15:07:42Z</dcterms:modified>
</cp:coreProperties>
</file>