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040" windowHeight="11055" activeTab="1"/>
  </bookViews>
  <sheets>
    <sheet name="LC選項特性值DB for upload" sheetId="1" r:id="rId1"/>
    <sheet name="LC選項特性值DB for upload_彥輝Check" sheetId="4" r:id="rId2"/>
    <sheet name="工作表2" sheetId="2" r:id="rId3"/>
    <sheet name="工作表3" sheetId="3" r:id="rId4"/>
  </sheets>
  <externalReferences>
    <externalReference r:id="rId5"/>
  </externalReferences>
  <definedNames>
    <definedName name="_xlnm._FilterDatabase" localSheetId="0" hidden="1">'LC選項特性值DB for upload'!$A$1:$AT$343</definedName>
    <definedName name="_xlnm._FilterDatabase" localSheetId="1" hidden="1">'LC選項特性值DB for upload_彥輝Check'!$A$1:$AU$347</definedName>
    <definedName name="Application">[1]工作表3!$E$4:$E$20</definedName>
    <definedName name="BU">[1]工作表3!$D$4:$D$8</definedName>
    <definedName name="FAB">[1]工作表3!$C$4:$C$17</definedName>
    <definedName name="TRPhase">[1]工作表3!$I$4:$I$9</definedName>
    <definedName name="正負型液晶">[1]工作表3!$G$4:$G$6</definedName>
    <definedName name="收斂材料">[1]工作表3!$H$4:$H$5</definedName>
    <definedName name="液晶mode">[1]工作表3!$F$4:$F$13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45" i="4" l="1"/>
  <c r="AA345" i="4"/>
  <c r="AF344" i="4"/>
  <c r="T344" i="4"/>
  <c r="AB344" i="4" s="1"/>
  <c r="AF343" i="4"/>
  <c r="T343" i="4"/>
  <c r="AB343" i="4" s="1"/>
  <c r="AF342" i="4"/>
  <c r="T342" i="4"/>
  <c r="AB342" i="4" s="1"/>
  <c r="AF341" i="4"/>
  <c r="T341" i="4"/>
  <c r="AB341" i="4" s="1"/>
  <c r="AF340" i="4"/>
  <c r="T340" i="4"/>
  <c r="AA340" i="4" s="1"/>
  <c r="AF339" i="4"/>
  <c r="T339" i="4"/>
  <c r="AB339" i="4" s="1"/>
  <c r="AF338" i="4"/>
  <c r="Y338" i="4"/>
  <c r="T338" i="4"/>
  <c r="AA338" i="4" s="1"/>
  <c r="AF337" i="4"/>
  <c r="T337" i="4"/>
  <c r="AB337" i="4" s="1"/>
  <c r="T336" i="4"/>
  <c r="AB336" i="4" s="1"/>
  <c r="AF335" i="4"/>
  <c r="AB335" i="4"/>
  <c r="AA335" i="4"/>
  <c r="AF334" i="4"/>
  <c r="AB334" i="4"/>
  <c r="AA334" i="4"/>
  <c r="AF333" i="4"/>
  <c r="AB333" i="4"/>
  <c r="AA333" i="4"/>
  <c r="AF332" i="4"/>
  <c r="AB332" i="4"/>
  <c r="AA332" i="4"/>
  <c r="AF331" i="4"/>
  <c r="AB331" i="4"/>
  <c r="AA331" i="4"/>
  <c r="AF330" i="4"/>
  <c r="AB330" i="4"/>
  <c r="AA330" i="4"/>
  <c r="AF329" i="4"/>
  <c r="AB329" i="4"/>
  <c r="AA329" i="4"/>
  <c r="AF327" i="4"/>
  <c r="Y327" i="4"/>
  <c r="T327" i="4"/>
  <c r="AF325" i="4"/>
  <c r="AA325" i="4"/>
  <c r="Y325" i="4"/>
  <c r="AB325" i="4" s="1"/>
  <c r="AF324" i="4"/>
  <c r="AA324" i="4"/>
  <c r="Y324" i="4"/>
  <c r="AB324" i="4" s="1"/>
  <c r="AF323" i="4"/>
  <c r="AB323" i="4"/>
  <c r="AA323" i="4"/>
  <c r="AF322" i="4"/>
  <c r="AA322" i="4"/>
  <c r="Y322" i="4"/>
  <c r="AB322" i="4" s="1"/>
  <c r="AF321" i="4"/>
  <c r="Y321" i="4"/>
  <c r="T321" i="4"/>
  <c r="AA321" i="4" s="1"/>
  <c r="AF320" i="4"/>
  <c r="Y320" i="4"/>
  <c r="T320" i="4"/>
  <c r="AF319" i="4"/>
  <c r="T319" i="4"/>
  <c r="AB319" i="4" s="1"/>
  <c r="AF318" i="4"/>
  <c r="T318" i="4"/>
  <c r="AB318" i="4" s="1"/>
  <c r="AF317" i="4"/>
  <c r="T317" i="4"/>
  <c r="AA317" i="4" s="1"/>
  <c r="AF316" i="4"/>
  <c r="T316" i="4"/>
  <c r="AB316" i="4" s="1"/>
  <c r="AF315" i="4"/>
  <c r="T315" i="4"/>
  <c r="AB315" i="4" s="1"/>
  <c r="AF313" i="4"/>
  <c r="T313" i="4"/>
  <c r="AB313" i="4" s="1"/>
  <c r="AF312" i="4"/>
  <c r="AB312" i="4"/>
  <c r="AA312" i="4"/>
  <c r="AF311" i="4"/>
  <c r="AB311" i="4"/>
  <c r="AA311" i="4"/>
  <c r="AF310" i="4"/>
  <c r="T310" i="4"/>
  <c r="AB310" i="4" s="1"/>
  <c r="AF309" i="4"/>
  <c r="AB309" i="4"/>
  <c r="AA309" i="4"/>
  <c r="AF308" i="4"/>
  <c r="T308" i="4"/>
  <c r="AB308" i="4" s="1"/>
  <c r="AF307" i="4"/>
  <c r="T307" i="4"/>
  <c r="AA307" i="4" s="1"/>
  <c r="T305" i="4"/>
  <c r="AB305" i="4" s="1"/>
  <c r="T304" i="4"/>
  <c r="AB304" i="4" s="1"/>
  <c r="AF303" i="4"/>
  <c r="T303" i="4"/>
  <c r="AA303" i="4" s="1"/>
  <c r="AF302" i="4"/>
  <c r="AB302" i="4"/>
  <c r="AA302" i="4"/>
  <c r="T301" i="4"/>
  <c r="AA301" i="4" s="1"/>
  <c r="T300" i="4"/>
  <c r="AB300" i="4" s="1"/>
  <c r="AF299" i="4"/>
  <c r="T299" i="4"/>
  <c r="AB299" i="4" s="1"/>
  <c r="T298" i="4"/>
  <c r="AA298" i="4" s="1"/>
  <c r="T296" i="4"/>
  <c r="AA296" i="4" s="1"/>
  <c r="AF295" i="4"/>
  <c r="T295" i="4"/>
  <c r="AA295" i="4" s="1"/>
  <c r="AF290" i="4"/>
  <c r="AB290" i="4"/>
  <c r="AA290" i="4"/>
  <c r="AF289" i="4"/>
  <c r="AB289" i="4"/>
  <c r="AA289" i="4"/>
  <c r="AF288" i="4"/>
  <c r="AB288" i="4"/>
  <c r="AA288" i="4"/>
  <c r="AF287" i="4"/>
  <c r="AB287" i="4"/>
  <c r="AA287" i="4"/>
  <c r="AF285" i="4"/>
  <c r="AB285" i="4"/>
  <c r="AA285" i="4"/>
  <c r="AF284" i="4"/>
  <c r="AB284" i="4"/>
  <c r="AA284" i="4"/>
  <c r="AF283" i="4"/>
  <c r="AB283" i="4"/>
  <c r="AA283" i="4"/>
  <c r="AF282" i="4"/>
  <c r="AB282" i="4"/>
  <c r="AA282" i="4"/>
  <c r="AF281" i="4"/>
  <c r="AB281" i="4"/>
  <c r="AA281" i="4"/>
  <c r="AF280" i="4"/>
  <c r="AB280" i="4"/>
  <c r="AA280" i="4"/>
  <c r="AF279" i="4"/>
  <c r="AB279" i="4"/>
  <c r="AA279" i="4"/>
  <c r="AF278" i="4"/>
  <c r="AB278" i="4"/>
  <c r="AA278" i="4"/>
  <c r="AF277" i="4"/>
  <c r="AB277" i="4"/>
  <c r="AA277" i="4"/>
  <c r="AF276" i="4"/>
  <c r="AB276" i="4"/>
  <c r="AA276" i="4"/>
  <c r="AF275" i="4"/>
  <c r="AB275" i="4"/>
  <c r="AA275" i="4"/>
  <c r="AF274" i="4"/>
  <c r="AB274" i="4"/>
  <c r="AA274" i="4"/>
  <c r="AF273" i="4"/>
  <c r="AB273" i="4"/>
  <c r="AA273" i="4"/>
  <c r="AF272" i="4"/>
  <c r="AB272" i="4"/>
  <c r="AA272" i="4"/>
  <c r="AF271" i="4"/>
  <c r="AB271" i="4"/>
  <c r="AA271" i="4"/>
  <c r="AF270" i="4"/>
  <c r="AB270" i="4"/>
  <c r="AA270" i="4"/>
  <c r="AF268" i="4"/>
  <c r="AB268" i="4"/>
  <c r="AA268" i="4"/>
  <c r="AF267" i="4"/>
  <c r="AB267" i="4"/>
  <c r="AA267" i="4"/>
  <c r="AF266" i="4"/>
  <c r="AB266" i="4"/>
  <c r="AA266" i="4"/>
  <c r="AF265" i="4"/>
  <c r="AB265" i="4"/>
  <c r="AA265" i="4"/>
  <c r="AF264" i="4"/>
  <c r="AB264" i="4"/>
  <c r="AA264" i="4"/>
  <c r="AB263" i="4"/>
  <c r="AA263" i="4"/>
  <c r="AB261" i="4"/>
  <c r="AA261" i="4"/>
  <c r="AF260" i="4"/>
  <c r="AB260" i="4"/>
  <c r="AA260" i="4"/>
  <c r="T251" i="4"/>
  <c r="AB251" i="4" s="1"/>
  <c r="T250" i="4"/>
  <c r="AA250" i="4" s="1"/>
  <c r="AF246" i="4"/>
  <c r="T246" i="4"/>
  <c r="AB246" i="4" s="1"/>
  <c r="AF244" i="4"/>
  <c r="T244" i="4"/>
  <c r="AA244" i="4" s="1"/>
  <c r="AF243" i="4"/>
  <c r="T243" i="4"/>
  <c r="AB243" i="4" s="1"/>
  <c r="AF242" i="4"/>
  <c r="T242" i="4"/>
  <c r="AA242" i="4" s="1"/>
  <c r="AF240" i="4"/>
  <c r="AB240" i="4"/>
  <c r="AA240" i="4"/>
  <c r="AF237" i="4"/>
  <c r="AB237" i="4"/>
  <c r="AA237" i="4"/>
  <c r="AB236" i="4"/>
  <c r="AA236" i="4"/>
  <c r="AB234" i="4"/>
  <c r="AA234" i="4"/>
  <c r="AF233" i="4"/>
  <c r="AB233" i="4"/>
  <c r="AA233" i="4"/>
  <c r="AB231" i="4"/>
  <c r="AA231" i="4"/>
  <c r="AF229" i="4"/>
  <c r="AB229" i="4"/>
  <c r="AA229" i="4"/>
  <c r="AF228" i="4"/>
  <c r="AB228" i="4"/>
  <c r="AA228" i="4"/>
  <c r="AF226" i="4"/>
  <c r="AA226" i="4"/>
  <c r="Y226" i="4"/>
  <c r="AB226" i="4" s="1"/>
  <c r="AF225" i="4"/>
  <c r="AB225" i="4"/>
  <c r="AA225" i="4"/>
  <c r="AF224" i="4"/>
  <c r="AA224" i="4"/>
  <c r="Y224" i="4"/>
  <c r="AB224" i="4" s="1"/>
  <c r="AF223" i="4"/>
  <c r="AA223" i="4"/>
  <c r="Y223" i="4"/>
  <c r="AB223" i="4" s="1"/>
  <c r="AF222" i="4"/>
  <c r="AA222" i="4"/>
  <c r="Y222" i="4"/>
  <c r="AB222" i="4" s="1"/>
  <c r="AF221" i="4"/>
  <c r="AA221" i="4"/>
  <c r="Y221" i="4"/>
  <c r="AB221" i="4" s="1"/>
  <c r="AF220" i="4"/>
  <c r="AA220" i="4"/>
  <c r="Y220" i="4"/>
  <c r="AB220" i="4" s="1"/>
  <c r="AF219" i="4"/>
  <c r="AA219" i="4"/>
  <c r="Y219" i="4"/>
  <c r="AB219" i="4" s="1"/>
  <c r="AF216" i="4"/>
  <c r="AA216" i="4"/>
  <c r="Y216" i="4"/>
  <c r="AB216" i="4" s="1"/>
  <c r="AF214" i="4"/>
  <c r="AA214" i="4"/>
  <c r="Y214" i="4"/>
  <c r="AB214" i="4" s="1"/>
  <c r="AF213" i="4"/>
  <c r="AB213" i="4"/>
  <c r="AA213" i="4"/>
  <c r="AF212" i="4"/>
  <c r="T212" i="4"/>
  <c r="AA212" i="4" s="1"/>
  <c r="AF208" i="4"/>
  <c r="Y208" i="4"/>
  <c r="T208" i="4"/>
  <c r="AA208" i="4" s="1"/>
  <c r="AF207" i="4"/>
  <c r="Y207" i="4"/>
  <c r="T207" i="4"/>
  <c r="AA207" i="4" s="1"/>
  <c r="AA206" i="4"/>
  <c r="Y206" i="4"/>
  <c r="AB206" i="4" s="1"/>
  <c r="AF205" i="4"/>
  <c r="AB205" i="4"/>
  <c r="AA205" i="4"/>
  <c r="AF203" i="4"/>
  <c r="AB203" i="4"/>
  <c r="AA203" i="4"/>
  <c r="T199" i="4"/>
  <c r="AA199" i="4" s="1"/>
  <c r="AF198" i="4"/>
  <c r="T198" i="4"/>
  <c r="AB198" i="4" s="1"/>
  <c r="AF197" i="4"/>
  <c r="T197" i="4"/>
  <c r="AA197" i="4" s="1"/>
  <c r="T196" i="4"/>
  <c r="AB196" i="4" s="1"/>
  <c r="AF195" i="4"/>
  <c r="Y195" i="4"/>
  <c r="T195" i="4"/>
  <c r="AF194" i="4"/>
  <c r="AB194" i="4"/>
  <c r="AA194" i="4"/>
  <c r="AF193" i="4"/>
  <c r="AB193" i="4"/>
  <c r="AA193" i="4"/>
  <c r="AF191" i="4"/>
  <c r="AA191" i="4"/>
  <c r="Y191" i="4"/>
  <c r="AB191" i="4" s="1"/>
  <c r="AF189" i="4"/>
  <c r="AA189" i="4"/>
  <c r="Y189" i="4"/>
  <c r="AB189" i="4" s="1"/>
  <c r="AF188" i="4"/>
  <c r="AA188" i="4"/>
  <c r="Y188" i="4"/>
  <c r="AB188" i="4" s="1"/>
  <c r="AF187" i="4"/>
  <c r="Y187" i="4"/>
  <c r="T187" i="4"/>
  <c r="AA187" i="4" s="1"/>
  <c r="AF180" i="4"/>
  <c r="Y180" i="4"/>
  <c r="T180" i="4"/>
  <c r="AA180" i="4" s="1"/>
  <c r="AF179" i="4"/>
  <c r="Y179" i="4"/>
  <c r="T179" i="4"/>
  <c r="AF178" i="4"/>
  <c r="Y178" i="4"/>
  <c r="T178" i="4"/>
  <c r="AA178" i="4" s="1"/>
  <c r="AF177" i="4"/>
  <c r="Y177" i="4"/>
  <c r="T177" i="4"/>
  <c r="Y176" i="4"/>
  <c r="T176" i="4"/>
  <c r="AF173" i="4"/>
  <c r="Y173" i="4"/>
  <c r="T173" i="4"/>
  <c r="AA173" i="4" s="1"/>
  <c r="AF171" i="4"/>
  <c r="Y171" i="4"/>
  <c r="T171" i="4"/>
  <c r="AF170" i="4"/>
  <c r="Y170" i="4"/>
  <c r="T170" i="4"/>
  <c r="AA170" i="4" s="1"/>
  <c r="AF169" i="4"/>
  <c r="Y169" i="4"/>
  <c r="T169" i="4"/>
  <c r="Y167" i="4"/>
  <c r="T167" i="4"/>
  <c r="AA167" i="4" s="1"/>
  <c r="AF165" i="4"/>
  <c r="Y165" i="4"/>
  <c r="T165" i="4"/>
  <c r="AA165" i="4" s="1"/>
  <c r="AF163" i="4"/>
  <c r="Y163" i="4"/>
  <c r="T163" i="4"/>
  <c r="T162" i="4"/>
  <c r="AB162" i="4" s="1"/>
  <c r="T161" i="4"/>
  <c r="AA161" i="4" s="1"/>
  <c r="T160" i="4"/>
  <c r="AB160" i="4" s="1"/>
  <c r="T159" i="4"/>
  <c r="AB159" i="4" s="1"/>
  <c r="AF157" i="4"/>
  <c r="T157" i="4"/>
  <c r="AB157" i="4" s="1"/>
  <c r="AF156" i="4"/>
  <c r="T156" i="4"/>
  <c r="AB156" i="4" s="1"/>
  <c r="AF153" i="4"/>
  <c r="T153" i="4"/>
  <c r="AB153" i="4" s="1"/>
  <c r="AF152" i="4"/>
  <c r="AA152" i="4"/>
  <c r="Y152" i="4"/>
  <c r="AB152" i="4" s="1"/>
  <c r="AF151" i="4"/>
  <c r="Y151" i="4"/>
  <c r="T151" i="4"/>
  <c r="AF150" i="4"/>
  <c r="Y150" i="4"/>
  <c r="T150" i="4"/>
  <c r="AA150" i="4" s="1"/>
  <c r="AF149" i="4"/>
  <c r="AA149" i="4"/>
  <c r="Y149" i="4"/>
  <c r="AB149" i="4" s="1"/>
  <c r="Y147" i="4"/>
  <c r="T147" i="4"/>
  <c r="AF146" i="4"/>
  <c r="Y146" i="4"/>
  <c r="T146" i="4"/>
  <c r="AA146" i="4" s="1"/>
  <c r="AF142" i="4"/>
  <c r="AA142" i="4"/>
  <c r="Y142" i="4"/>
  <c r="AB142" i="4" s="1"/>
  <c r="AF141" i="4"/>
  <c r="AA141" i="4"/>
  <c r="Y141" i="4"/>
  <c r="AB141" i="4" s="1"/>
  <c r="AF139" i="4"/>
  <c r="AA139" i="4"/>
  <c r="Y139" i="4"/>
  <c r="AB139" i="4" s="1"/>
  <c r="AF138" i="4"/>
  <c r="AA138" i="4"/>
  <c r="Y138" i="4"/>
  <c r="AB138" i="4" s="1"/>
  <c r="AF136" i="4"/>
  <c r="AA136" i="4"/>
  <c r="Y136" i="4"/>
  <c r="AB136" i="4" s="1"/>
  <c r="Y134" i="4"/>
  <c r="T134" i="4"/>
  <c r="AA134" i="4" s="1"/>
  <c r="Y133" i="4"/>
  <c r="T133" i="4"/>
  <c r="AF132" i="4"/>
  <c r="Y132" i="4"/>
  <c r="T132" i="4"/>
  <c r="AA132" i="4" s="1"/>
  <c r="AF131" i="4"/>
  <c r="Y131" i="4"/>
  <c r="T131" i="4"/>
  <c r="Y130" i="4"/>
  <c r="T130" i="4"/>
  <c r="AA130" i="4" s="1"/>
  <c r="AF128" i="4"/>
  <c r="Y128" i="4"/>
  <c r="T128" i="4"/>
  <c r="AF126" i="4"/>
  <c r="Y126" i="4"/>
  <c r="T126" i="4"/>
  <c r="AA126" i="4" s="1"/>
  <c r="T124" i="4"/>
  <c r="AB124" i="4" s="1"/>
  <c r="AF123" i="4"/>
  <c r="T123" i="4"/>
  <c r="AB123" i="4" s="1"/>
  <c r="T122" i="4"/>
  <c r="AB122" i="4" s="1"/>
  <c r="T121" i="4"/>
  <c r="AB121" i="4" s="1"/>
  <c r="T120" i="4"/>
  <c r="AA120" i="4" s="1"/>
  <c r="AF119" i="4"/>
  <c r="T119" i="4"/>
  <c r="AB119" i="4" s="1"/>
  <c r="T118" i="4"/>
  <c r="AA118" i="4" s="1"/>
  <c r="T117" i="4"/>
  <c r="AB117" i="4" s="1"/>
  <c r="AF114" i="4"/>
  <c r="Y114" i="4"/>
  <c r="T114" i="4"/>
  <c r="AF113" i="4"/>
  <c r="Y113" i="4"/>
  <c r="T113" i="4"/>
  <c r="AA113" i="4" s="1"/>
  <c r="AF110" i="4"/>
  <c r="Y110" i="4"/>
  <c r="T110" i="4"/>
  <c r="AF109" i="4"/>
  <c r="AA109" i="4"/>
  <c r="Y109" i="4"/>
  <c r="AB109" i="4" s="1"/>
  <c r="AF108" i="4"/>
  <c r="AA108" i="4"/>
  <c r="Y108" i="4"/>
  <c r="AB108" i="4" s="1"/>
  <c r="AF107" i="4"/>
  <c r="Y107" i="4"/>
  <c r="T107" i="4"/>
  <c r="AA107" i="4" s="1"/>
  <c r="AF106" i="4"/>
  <c r="Y106" i="4"/>
  <c r="T106" i="4"/>
  <c r="Y105" i="4"/>
  <c r="T105" i="4"/>
  <c r="AF104" i="4"/>
  <c r="Y104" i="4"/>
  <c r="T104" i="4"/>
  <c r="Y103" i="4"/>
  <c r="T103" i="4"/>
  <c r="Y102" i="4"/>
  <c r="T102" i="4"/>
  <c r="AA102" i="4" s="1"/>
  <c r="Y101" i="4"/>
  <c r="T101" i="4"/>
  <c r="AF100" i="4"/>
  <c r="Y100" i="4"/>
  <c r="T100" i="4"/>
  <c r="Y97" i="4"/>
  <c r="T97" i="4"/>
  <c r="Y96" i="4"/>
  <c r="T96" i="4"/>
  <c r="AA96" i="4" s="1"/>
  <c r="Y95" i="4"/>
  <c r="T95" i="4"/>
  <c r="AF94" i="4"/>
  <c r="Y94" i="4"/>
  <c r="T94" i="4"/>
  <c r="AA94" i="4" s="1"/>
  <c r="Y93" i="4"/>
  <c r="T93" i="4"/>
  <c r="Y92" i="4"/>
  <c r="T92" i="4"/>
  <c r="AA92" i="4" s="1"/>
  <c r="Y91" i="4"/>
  <c r="T91" i="4"/>
  <c r="AF90" i="4"/>
  <c r="Y90" i="4"/>
  <c r="T90" i="4"/>
  <c r="Y89" i="4"/>
  <c r="T89" i="4"/>
  <c r="T88" i="4"/>
  <c r="AB88" i="4" s="1"/>
  <c r="AF87" i="4"/>
  <c r="T87" i="4"/>
  <c r="AB87" i="4" s="1"/>
  <c r="T86" i="4"/>
  <c r="AB86" i="4" s="1"/>
  <c r="AF83" i="4"/>
  <c r="Y83" i="4"/>
  <c r="T83" i="4"/>
  <c r="AF81" i="4"/>
  <c r="AA81" i="4"/>
  <c r="Y81" i="4"/>
  <c r="AB81" i="4" s="1"/>
  <c r="AA77" i="4"/>
  <c r="Y77" i="4"/>
  <c r="AB77" i="4" s="1"/>
  <c r="AA76" i="4"/>
  <c r="Y76" i="4"/>
  <c r="AB76" i="4" s="1"/>
  <c r="AA75" i="4"/>
  <c r="Y75" i="4"/>
  <c r="AB75" i="4" s="1"/>
  <c r="AF74" i="4"/>
  <c r="T74" i="4"/>
  <c r="AB74" i="4" s="1"/>
  <c r="AA72" i="4"/>
  <c r="Y72" i="4"/>
  <c r="AB72" i="4" s="1"/>
  <c r="AA71" i="4"/>
  <c r="Y71" i="4"/>
  <c r="AB71" i="4" s="1"/>
  <c r="AF70" i="4"/>
  <c r="AA70" i="4"/>
  <c r="Y70" i="4"/>
  <c r="AB70" i="4" s="1"/>
  <c r="AA69" i="4"/>
  <c r="Y69" i="4"/>
  <c r="AB69" i="4" s="1"/>
  <c r="AF68" i="4"/>
  <c r="AA68" i="4"/>
  <c r="Y68" i="4"/>
  <c r="AB68" i="4" s="1"/>
  <c r="AA67" i="4"/>
  <c r="Y67" i="4"/>
  <c r="AB67" i="4" s="1"/>
  <c r="AA66" i="4"/>
  <c r="Y66" i="4"/>
  <c r="AB66" i="4" s="1"/>
  <c r="AF65" i="4"/>
  <c r="AA65" i="4"/>
  <c r="Y65" i="4"/>
  <c r="AB65" i="4" s="1"/>
  <c r="AA64" i="4"/>
  <c r="Y64" i="4"/>
  <c r="AB64" i="4" s="1"/>
  <c r="AF63" i="4"/>
  <c r="AA63" i="4"/>
  <c r="Y63" i="4"/>
  <c r="AB63" i="4" s="1"/>
  <c r="AA61" i="4"/>
  <c r="Y61" i="4"/>
  <c r="AB61" i="4" s="1"/>
  <c r="AA60" i="4"/>
  <c r="Y60" i="4"/>
  <c r="AB60" i="4" s="1"/>
  <c r="AF59" i="4"/>
  <c r="AA59" i="4"/>
  <c r="Y59" i="4"/>
  <c r="AB59" i="4" s="1"/>
  <c r="AA57" i="4"/>
  <c r="Y57" i="4"/>
  <c r="AB57" i="4" s="1"/>
  <c r="AF56" i="4"/>
  <c r="AA56" i="4"/>
  <c r="Y56" i="4"/>
  <c r="AB56" i="4" s="1"/>
  <c r="AF52" i="4"/>
  <c r="AA52" i="4"/>
  <c r="Y52" i="4"/>
  <c r="AB52" i="4" s="1"/>
  <c r="AF51" i="4"/>
  <c r="AA51" i="4"/>
  <c r="Y51" i="4"/>
  <c r="AB51" i="4" s="1"/>
  <c r="AF50" i="4"/>
  <c r="Y50" i="4"/>
  <c r="T50" i="4"/>
  <c r="AF49" i="4"/>
  <c r="Y49" i="4"/>
  <c r="T49" i="4"/>
  <c r="AA49" i="4" s="1"/>
  <c r="AF48" i="4"/>
  <c r="AA48" i="4"/>
  <c r="Y48" i="4"/>
  <c r="AB48" i="4" s="1"/>
  <c r="AF47" i="4"/>
  <c r="AA47" i="4"/>
  <c r="Y47" i="4"/>
  <c r="AB47" i="4" s="1"/>
  <c r="AF46" i="4"/>
  <c r="AA46" i="4"/>
  <c r="Y46" i="4"/>
  <c r="AB46" i="4" s="1"/>
  <c r="AF45" i="4"/>
  <c r="AA45" i="4"/>
  <c r="Y45" i="4"/>
  <c r="AB45" i="4" s="1"/>
  <c r="AF44" i="4"/>
  <c r="AA44" i="4"/>
  <c r="Y44" i="4"/>
  <c r="AB44" i="4" s="1"/>
  <c r="AF43" i="4"/>
  <c r="AA43" i="4"/>
  <c r="Y43" i="4"/>
  <c r="AB43" i="4" s="1"/>
  <c r="Y41" i="4"/>
  <c r="T41" i="4"/>
  <c r="Y40" i="4"/>
  <c r="T40" i="4"/>
  <c r="AF39" i="4"/>
  <c r="Y39" i="4"/>
  <c r="T39" i="4"/>
  <c r="AF38" i="4"/>
  <c r="AA38" i="4"/>
  <c r="Y38" i="4"/>
  <c r="AB38" i="4" s="1"/>
  <c r="AF37" i="4"/>
  <c r="AA37" i="4"/>
  <c r="Y37" i="4"/>
  <c r="AB37" i="4" s="1"/>
  <c r="AF36" i="4"/>
  <c r="AA36" i="4"/>
  <c r="Y36" i="4"/>
  <c r="AB36" i="4" s="1"/>
  <c r="AF35" i="4"/>
  <c r="AA35" i="4"/>
  <c r="Y35" i="4"/>
  <c r="AB35" i="4" s="1"/>
  <c r="AF34" i="4"/>
  <c r="AA34" i="4"/>
  <c r="Y34" i="4"/>
  <c r="AB34" i="4" s="1"/>
  <c r="AF33" i="4"/>
  <c r="AA33" i="4"/>
  <c r="Y33" i="4"/>
  <c r="AB33" i="4" s="1"/>
  <c r="AF32" i="4"/>
  <c r="AA32" i="4"/>
  <c r="Y32" i="4"/>
  <c r="AB32" i="4" s="1"/>
  <c r="AF31" i="4"/>
  <c r="AA31" i="4"/>
  <c r="Y31" i="4"/>
  <c r="AB31" i="4" s="1"/>
  <c r="AF29" i="4"/>
  <c r="AA29" i="4"/>
  <c r="Y29" i="4"/>
  <c r="AB29" i="4" s="1"/>
  <c r="AF28" i="4"/>
  <c r="T28" i="4"/>
  <c r="AB28" i="4" s="1"/>
  <c r="AF27" i="4"/>
  <c r="T27" i="4"/>
  <c r="AB27" i="4" s="1"/>
  <c r="AF26" i="4"/>
  <c r="T26" i="4"/>
  <c r="AB26" i="4" s="1"/>
  <c r="AF25" i="4"/>
  <c r="AA25" i="4"/>
  <c r="Y25" i="4"/>
  <c r="AB25" i="4" s="1"/>
  <c r="AF24" i="4"/>
  <c r="AB24" i="4"/>
  <c r="AA24" i="4"/>
  <c r="AF23" i="4"/>
  <c r="AB23" i="4"/>
  <c r="AA23" i="4"/>
  <c r="AF22" i="4"/>
  <c r="AB22" i="4"/>
  <c r="AA22" i="4"/>
  <c r="AF21" i="4"/>
  <c r="AB21" i="4"/>
  <c r="AA21" i="4"/>
  <c r="AF20" i="4"/>
  <c r="AB20" i="4"/>
  <c r="AA20" i="4"/>
  <c r="AF17" i="4"/>
  <c r="AB17" i="4"/>
  <c r="AA17" i="4"/>
  <c r="AF16" i="4"/>
  <c r="AB16" i="4"/>
  <c r="AA16" i="4"/>
  <c r="AF15" i="4"/>
  <c r="AB15" i="4"/>
  <c r="AA15" i="4"/>
  <c r="AF12" i="4"/>
  <c r="T12" i="4"/>
  <c r="AA12" i="4" s="1"/>
  <c r="AF11" i="4"/>
  <c r="T11" i="4"/>
  <c r="AB11" i="4" s="1"/>
  <c r="AF9" i="4"/>
  <c r="T9" i="4"/>
  <c r="AA9" i="4" s="1"/>
  <c r="AF8" i="4"/>
  <c r="T8" i="4"/>
  <c r="AB8" i="4" s="1"/>
  <c r="T7" i="4"/>
  <c r="AA7" i="4" s="1"/>
  <c r="T4" i="4"/>
  <c r="AB4" i="4" s="1"/>
  <c r="AF3" i="4"/>
  <c r="T3" i="4"/>
  <c r="AA3" i="4" s="1"/>
  <c r="AF2" i="4"/>
  <c r="T2" i="4"/>
  <c r="AB2" i="4" s="1"/>
  <c r="AB95" i="4" l="1"/>
  <c r="AB103" i="4"/>
  <c r="AB296" i="4"/>
  <c r="AB40" i="4"/>
  <c r="AB89" i="4"/>
  <c r="AB90" i="4"/>
  <c r="AB106" i="4"/>
  <c r="AB100" i="4"/>
  <c r="AB114" i="4"/>
  <c r="AB128" i="4"/>
  <c r="AB101" i="4"/>
  <c r="AB133" i="4"/>
  <c r="AB176" i="4"/>
  <c r="AB179" i="4"/>
  <c r="AB242" i="4"/>
  <c r="AB104" i="4"/>
  <c r="AB147" i="4"/>
  <c r="AB151" i="4"/>
  <c r="AB163" i="4"/>
  <c r="AA341" i="4"/>
  <c r="AB317" i="4"/>
  <c r="AB295" i="4"/>
  <c r="AB321" i="4"/>
  <c r="AB130" i="4"/>
  <c r="AB150" i="4"/>
  <c r="AA198" i="4"/>
  <c r="AA196" i="4"/>
  <c r="AB161" i="4"/>
  <c r="AA4" i="4"/>
  <c r="AB298" i="4"/>
  <c r="AB340" i="4"/>
  <c r="AA176" i="4"/>
  <c r="AB207" i="4"/>
  <c r="AB41" i="4"/>
  <c r="AB107" i="4"/>
  <c r="AB134" i="4"/>
  <c r="AB169" i="4"/>
  <c r="AB195" i="4"/>
  <c r="AA246" i="4"/>
  <c r="AA299" i="4"/>
  <c r="AB303" i="4"/>
  <c r="AB320" i="4"/>
  <c r="AB338" i="4"/>
  <c r="AA344" i="4"/>
  <c r="AB126" i="4"/>
  <c r="AA133" i="4"/>
  <c r="AA2" i="4"/>
  <c r="AA119" i="4"/>
  <c r="AA123" i="4"/>
  <c r="AA162" i="4"/>
  <c r="AB167" i="4"/>
  <c r="AB197" i="4"/>
  <c r="AA101" i="4"/>
  <c r="AB118" i="4"/>
  <c r="AA251" i="4"/>
  <c r="AB92" i="4"/>
  <c r="AB50" i="4"/>
  <c r="AB97" i="4"/>
  <c r="AB105" i="4"/>
  <c r="AB120" i="4"/>
  <c r="AA124" i="4"/>
  <c r="AB173" i="4"/>
  <c r="AB180" i="4"/>
  <c r="AB208" i="4"/>
  <c r="AB250" i="4"/>
  <c r="AA336" i="4"/>
  <c r="AA88" i="4"/>
  <c r="AB165" i="4"/>
  <c r="AA40" i="4"/>
  <c r="AB49" i="4"/>
  <c r="AA104" i="4"/>
  <c r="AB187" i="4"/>
  <c r="AA74" i="4"/>
  <c r="AB132" i="4"/>
  <c r="AB170" i="4"/>
  <c r="AB199" i="4"/>
  <c r="AA343" i="4"/>
  <c r="AB39" i="4"/>
  <c r="AB110" i="4"/>
  <c r="AB178" i="4"/>
  <c r="AA243" i="4"/>
  <c r="AB301" i="4"/>
  <c r="AA304" i="4"/>
  <c r="AA315" i="4"/>
  <c r="AA337" i="4"/>
  <c r="AA339" i="4"/>
  <c r="AA41" i="4"/>
  <c r="AA90" i="4"/>
  <c r="AB93" i="4"/>
  <c r="AA103" i="4"/>
  <c r="AA105" i="4"/>
  <c r="AA114" i="4"/>
  <c r="AB131" i="4"/>
  <c r="AA147" i="4"/>
  <c r="AB171" i="4"/>
  <c r="AA195" i="4"/>
  <c r="AA342" i="4"/>
  <c r="AB7" i="4"/>
  <c r="AB83" i="4"/>
  <c r="AB91" i="4"/>
  <c r="AB94" i="4"/>
  <c r="AB102" i="4"/>
  <c r="AB113" i="4"/>
  <c r="AB146" i="4"/>
  <c r="AB177" i="4"/>
  <c r="AB244" i="4"/>
  <c r="AB307" i="4"/>
  <c r="AA310" i="4"/>
  <c r="AA319" i="4"/>
  <c r="AB327" i="4"/>
  <c r="AB3" i="4"/>
  <c r="AA50" i="4"/>
  <c r="AA87" i="4"/>
  <c r="AA89" i="4"/>
  <c r="AA106" i="4"/>
  <c r="AA117" i="4"/>
  <c r="AA122" i="4"/>
  <c r="AA128" i="4"/>
  <c r="AA160" i="4"/>
  <c r="AA169" i="4"/>
  <c r="AA177" i="4"/>
  <c r="AA308" i="4"/>
  <c r="AA8" i="4"/>
  <c r="AA11" i="4"/>
  <c r="AA27" i="4"/>
  <c r="AA83" i="4"/>
  <c r="AA91" i="4"/>
  <c r="AA93" i="4"/>
  <c r="AA131" i="4"/>
  <c r="AA151" i="4"/>
  <c r="AA153" i="4"/>
  <c r="AA157" i="4"/>
  <c r="AB212" i="4"/>
  <c r="AA300" i="4"/>
  <c r="AA305" i="4"/>
  <c r="AA313" i="4"/>
  <c r="AA316" i="4"/>
  <c r="AA318" i="4"/>
  <c r="AB12" i="4"/>
  <c r="AA95" i="4"/>
  <c r="AA97" i="4"/>
  <c r="AA110" i="4"/>
  <c r="AA163" i="4"/>
  <c r="AA171" i="4"/>
  <c r="AA179" i="4"/>
  <c r="AA320" i="4"/>
  <c r="AB9" i="4"/>
  <c r="AB96" i="4"/>
  <c r="AA327" i="4"/>
  <c r="AA26" i="4"/>
  <c r="AA28" i="4"/>
  <c r="AA86" i="4"/>
  <c r="AA121" i="4"/>
  <c r="AA156" i="4"/>
  <c r="AA159" i="4"/>
  <c r="AA39" i="4"/>
  <c r="AA100" i="4"/>
  <c r="S2" i="1"/>
  <c r="Z2" i="1" s="1"/>
  <c r="X42" i="1"/>
  <c r="AA42" i="1" s="1"/>
  <c r="Z42" i="1"/>
  <c r="X43" i="1"/>
  <c r="AA43" i="1" s="1"/>
  <c r="Z43" i="1"/>
  <c r="X44" i="1"/>
  <c r="AA44" i="1" s="1"/>
  <c r="Z44" i="1"/>
  <c r="X45" i="1"/>
  <c r="AA45" i="1" s="1"/>
  <c r="Z45" i="1"/>
  <c r="X73" i="1"/>
  <c r="AA73" i="1" s="1"/>
  <c r="Z73" i="1"/>
  <c r="X74" i="1"/>
  <c r="AA74" i="1" s="1"/>
  <c r="Z74" i="1"/>
  <c r="X106" i="1"/>
  <c r="AA106" i="1" s="1"/>
  <c r="Z106" i="1"/>
  <c r="X134" i="1"/>
  <c r="AA134" i="1" s="1"/>
  <c r="Z134" i="1"/>
  <c r="X212" i="1"/>
  <c r="AA212" i="1" s="1"/>
  <c r="Z212" i="1"/>
  <c r="X214" i="1"/>
  <c r="AA214" i="1" s="1"/>
  <c r="Z214" i="1"/>
  <c r="Z226" i="1"/>
  <c r="AA226" i="1"/>
  <c r="X320" i="1"/>
  <c r="AA320" i="1" s="1"/>
  <c r="Z320" i="1"/>
  <c r="X321" i="1"/>
  <c r="AA321" i="1" s="1"/>
  <c r="Z321" i="1"/>
  <c r="Z319" i="1"/>
  <c r="AA319" i="1"/>
  <c r="X318" i="1"/>
  <c r="AA318" i="1" s="1"/>
  <c r="Z318" i="1"/>
  <c r="S37" i="1"/>
  <c r="Z37" i="1" s="1"/>
  <c r="X37" i="1"/>
  <c r="S38" i="1"/>
  <c r="Z38" i="1" s="1"/>
  <c r="X38" i="1"/>
  <c r="S39" i="1"/>
  <c r="Z39" i="1" s="1"/>
  <c r="X39" i="1"/>
  <c r="S3" i="1"/>
  <c r="AA3" i="1" s="1"/>
  <c r="S4" i="1"/>
  <c r="AA4" i="1" s="1"/>
  <c r="Z15" i="1"/>
  <c r="AA15" i="1"/>
  <c r="X35" i="1"/>
  <c r="AA35" i="1" s="1"/>
  <c r="Z35" i="1"/>
  <c r="X32" i="1"/>
  <c r="AA32" i="1" s="1"/>
  <c r="Z32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S300" i="1"/>
  <c r="Z300" i="1" s="1"/>
  <c r="S301" i="1"/>
  <c r="Z307" i="1"/>
  <c r="AA307" i="1"/>
  <c r="Z308" i="1"/>
  <c r="AA308" i="1"/>
  <c r="Z325" i="1"/>
  <c r="AA325" i="1"/>
  <c r="Z326" i="1"/>
  <c r="AA326" i="1"/>
  <c r="Z327" i="1"/>
  <c r="AA327" i="1"/>
  <c r="Z328" i="1"/>
  <c r="AA328" i="1"/>
  <c r="Z19" i="1"/>
  <c r="AA19" i="1"/>
  <c r="Z20" i="1"/>
  <c r="AA20" i="1"/>
  <c r="S163" i="1"/>
  <c r="Z163" i="1" s="1"/>
  <c r="X163" i="1"/>
  <c r="S81" i="1"/>
  <c r="Z81" i="1" s="1"/>
  <c r="X81" i="1"/>
  <c r="S108" i="1"/>
  <c r="Z108" i="1" s="1"/>
  <c r="X108" i="1"/>
  <c r="X147" i="1"/>
  <c r="AA147" i="1" s="1"/>
  <c r="Z147" i="1"/>
  <c r="S9" i="1"/>
  <c r="Z9" i="1" s="1"/>
  <c r="S11" i="1"/>
  <c r="Z11" i="1" s="1"/>
  <c r="Z22" i="1"/>
  <c r="AA22" i="1"/>
  <c r="S24" i="1"/>
  <c r="Z24" i="1" s="1"/>
  <c r="S25" i="1"/>
  <c r="Z25" i="1" s="1"/>
  <c r="S26" i="1"/>
  <c r="X30" i="1"/>
  <c r="AA30" i="1" s="1"/>
  <c r="Z30" i="1"/>
  <c r="X31" i="1"/>
  <c r="AA31" i="1" s="1"/>
  <c r="Z31" i="1"/>
  <c r="X41" i="1"/>
  <c r="AA41" i="1" s="1"/>
  <c r="Z41" i="1"/>
  <c r="S47" i="1"/>
  <c r="X47" i="1"/>
  <c r="S48" i="1"/>
  <c r="X48" i="1"/>
  <c r="X50" i="1"/>
  <c r="AA50" i="1" s="1"/>
  <c r="Z50" i="1"/>
  <c r="X49" i="1"/>
  <c r="AA49" i="1" s="1"/>
  <c r="Z49" i="1"/>
  <c r="X61" i="1"/>
  <c r="AA61" i="1" s="1"/>
  <c r="Z61" i="1"/>
  <c r="X62" i="1"/>
  <c r="AA62" i="1" s="1"/>
  <c r="Z62" i="1"/>
  <c r="X66" i="1"/>
  <c r="AA66" i="1" s="1"/>
  <c r="Z66" i="1"/>
  <c r="X67" i="1"/>
  <c r="AA67" i="1" s="1"/>
  <c r="Z67" i="1"/>
  <c r="X54" i="1"/>
  <c r="AA54" i="1" s="1"/>
  <c r="Z54" i="1"/>
  <c r="X75" i="1"/>
  <c r="AA75" i="1" s="1"/>
  <c r="Z75" i="1"/>
  <c r="X55" i="1"/>
  <c r="AA55" i="1" s="1"/>
  <c r="Z55" i="1"/>
  <c r="X57" i="1"/>
  <c r="AA57" i="1" s="1"/>
  <c r="Z57" i="1"/>
  <c r="S112" i="1"/>
  <c r="Z112" i="1" s="1"/>
  <c r="X112" i="1"/>
  <c r="S302" i="1"/>
  <c r="Z302" i="1" s="1"/>
  <c r="S303" i="1"/>
  <c r="Z303" i="1" s="1"/>
  <c r="S304" i="1"/>
  <c r="S165" i="1"/>
  <c r="Z165" i="1" s="1"/>
  <c r="X165" i="1"/>
  <c r="S167" i="1"/>
  <c r="Z167" i="1" s="1"/>
  <c r="X167" i="1"/>
  <c r="X58" i="1"/>
  <c r="AA58" i="1" s="1"/>
  <c r="Z58" i="1"/>
  <c r="S168" i="1"/>
  <c r="Z168" i="1" s="1"/>
  <c r="X168" i="1"/>
  <c r="X27" i="1"/>
  <c r="AA27" i="1" s="1"/>
  <c r="Z27" i="1"/>
  <c r="X29" i="1"/>
  <c r="AA29" i="1" s="1"/>
  <c r="Z29" i="1"/>
  <c r="X59" i="1"/>
  <c r="AA59" i="1" s="1"/>
  <c r="Z59" i="1"/>
  <c r="X79" i="1"/>
  <c r="AA79" i="1" s="1"/>
  <c r="Z79" i="1"/>
  <c r="S105" i="1"/>
  <c r="Z105" i="1" s="1"/>
  <c r="X105" i="1"/>
  <c r="Z299" i="1"/>
  <c r="AA299" i="1"/>
  <c r="S309" i="1"/>
  <c r="X63" i="1"/>
  <c r="AA63" i="1" s="1"/>
  <c r="Z63" i="1"/>
  <c r="X64" i="1"/>
  <c r="AA64" i="1" s="1"/>
  <c r="Z64" i="1"/>
  <c r="Z262" i="1"/>
  <c r="AA262" i="1"/>
  <c r="Z263" i="1"/>
  <c r="AA263" i="1"/>
  <c r="Z264" i="1"/>
  <c r="AA264" i="1"/>
  <c r="Z265" i="1"/>
  <c r="AA265" i="1"/>
  <c r="X65" i="1"/>
  <c r="AA65" i="1" s="1"/>
  <c r="Z65" i="1"/>
  <c r="X68" i="1"/>
  <c r="AA68" i="1" s="1"/>
  <c r="Z68" i="1"/>
  <c r="X69" i="1"/>
  <c r="AA69" i="1" s="1"/>
  <c r="Z69" i="1"/>
  <c r="X70" i="1"/>
  <c r="AA70" i="1" s="1"/>
  <c r="Z70" i="1"/>
  <c r="S72" i="1"/>
  <c r="Z72" i="1" s="1"/>
  <c r="S84" i="1"/>
  <c r="S85" i="1"/>
  <c r="AA85" i="1" s="1"/>
  <c r="S86" i="1"/>
  <c r="Z86" i="1" s="1"/>
  <c r="S88" i="1"/>
  <c r="Z88" i="1" s="1"/>
  <c r="X88" i="1"/>
  <c r="X220" i="1"/>
  <c r="AA220" i="1" s="1"/>
  <c r="Z220" i="1"/>
  <c r="S89" i="1"/>
  <c r="X89" i="1"/>
  <c r="S90" i="1"/>
  <c r="X90" i="1"/>
  <c r="X107" i="1"/>
  <c r="AA107" i="1" s="1"/>
  <c r="Z107" i="1"/>
  <c r="S169" i="1"/>
  <c r="Z169" i="1" s="1"/>
  <c r="X169" i="1"/>
  <c r="S91" i="1"/>
  <c r="Z91" i="1" s="1"/>
  <c r="X91" i="1"/>
  <c r="S92" i="1"/>
  <c r="Z92" i="1" s="1"/>
  <c r="X92" i="1"/>
  <c r="S93" i="1"/>
  <c r="Z93" i="1" s="1"/>
  <c r="X93" i="1"/>
  <c r="Z223" i="1"/>
  <c r="AA223" i="1"/>
  <c r="S171" i="1"/>
  <c r="Z171" i="1" s="1"/>
  <c r="X171" i="1"/>
  <c r="Z16" i="1"/>
  <c r="AA16" i="1"/>
  <c r="S12" i="1"/>
  <c r="AA12" i="1" s="1"/>
  <c r="X186" i="1"/>
  <c r="AA186" i="1" s="1"/>
  <c r="Z186" i="1"/>
  <c r="X187" i="1"/>
  <c r="AA187" i="1" s="1"/>
  <c r="Z187" i="1"/>
  <c r="X137" i="1"/>
  <c r="AA137" i="1" s="1"/>
  <c r="Z137" i="1"/>
  <c r="Z18" i="1"/>
  <c r="AA18" i="1"/>
  <c r="S94" i="1"/>
  <c r="Z94" i="1" s="1"/>
  <c r="X94" i="1"/>
  <c r="S95" i="1"/>
  <c r="Z95" i="1" s="1"/>
  <c r="X95" i="1"/>
  <c r="X189" i="1"/>
  <c r="AA189" i="1" s="1"/>
  <c r="Z189" i="1"/>
  <c r="S98" i="1"/>
  <c r="X98" i="1"/>
  <c r="S99" i="1"/>
  <c r="X99" i="1"/>
  <c r="S100" i="1"/>
  <c r="X100" i="1"/>
  <c r="S101" i="1"/>
  <c r="X101" i="1"/>
  <c r="S102" i="1"/>
  <c r="X102" i="1"/>
  <c r="S103" i="1"/>
  <c r="X103" i="1"/>
  <c r="X150" i="1"/>
  <c r="AA150" i="1" s="1"/>
  <c r="Z150" i="1"/>
  <c r="S115" i="1"/>
  <c r="AA115" i="1" s="1"/>
  <c r="S119" i="1"/>
  <c r="Z119" i="1" s="1"/>
  <c r="S116" i="1"/>
  <c r="Z116" i="1" s="1"/>
  <c r="S120" i="1"/>
  <c r="S117" i="1"/>
  <c r="AA117" i="1" s="1"/>
  <c r="S121" i="1"/>
  <c r="Z121" i="1" s="1"/>
  <c r="S118" i="1"/>
  <c r="Z118" i="1" s="1"/>
  <c r="S122" i="1"/>
  <c r="S124" i="1"/>
  <c r="Z124" i="1" s="1"/>
  <c r="X124" i="1"/>
  <c r="S126" i="1"/>
  <c r="Z126" i="1" s="1"/>
  <c r="X126" i="1"/>
  <c r="S128" i="1"/>
  <c r="Z128" i="1" s="1"/>
  <c r="X128" i="1"/>
  <c r="S129" i="1"/>
  <c r="Z129" i="1" s="1"/>
  <c r="X129" i="1"/>
  <c r="S130" i="1"/>
  <c r="Z130" i="1" s="1"/>
  <c r="X130" i="1"/>
  <c r="S131" i="1"/>
  <c r="Z131" i="1" s="1"/>
  <c r="X131" i="1"/>
  <c r="S132" i="1"/>
  <c r="Z132" i="1" s="1"/>
  <c r="X132" i="1"/>
  <c r="S144" i="1"/>
  <c r="Z144" i="1" s="1"/>
  <c r="X144" i="1"/>
  <c r="S145" i="1"/>
  <c r="Z145" i="1" s="1"/>
  <c r="X145" i="1"/>
  <c r="S151" i="1"/>
  <c r="AA151" i="1" s="1"/>
  <c r="S87" i="1"/>
  <c r="Z87" i="1" s="1"/>
  <c r="X87" i="1"/>
  <c r="Z191" i="1"/>
  <c r="AA191" i="1"/>
  <c r="S154" i="1"/>
  <c r="Z192" i="1"/>
  <c r="AA192" i="1"/>
  <c r="Z238" i="1"/>
  <c r="AA238" i="1"/>
  <c r="S155" i="1"/>
  <c r="AA155" i="1" s="1"/>
  <c r="S159" i="1"/>
  <c r="Z159" i="1" s="1"/>
  <c r="S157" i="1"/>
  <c r="AA157" i="1" s="1"/>
  <c r="S158" i="1"/>
  <c r="S160" i="1"/>
  <c r="AA160" i="1" s="1"/>
  <c r="S161" i="1"/>
  <c r="Z161" i="1" s="1"/>
  <c r="X161" i="1"/>
  <c r="S175" i="1"/>
  <c r="X175" i="1"/>
  <c r="S176" i="1"/>
  <c r="Z176" i="1" s="1"/>
  <c r="X176" i="1"/>
  <c r="S177" i="1"/>
  <c r="Z177" i="1" s="1"/>
  <c r="X177" i="1"/>
  <c r="Z21" i="1"/>
  <c r="AA21" i="1"/>
  <c r="S178" i="1"/>
  <c r="Z178" i="1" s="1"/>
  <c r="X178" i="1"/>
  <c r="X224" i="1"/>
  <c r="AA224" i="1" s="1"/>
  <c r="Z224" i="1"/>
  <c r="S311" i="1"/>
  <c r="AA311" i="1" s="1"/>
  <c r="S193" i="1"/>
  <c r="Z193" i="1" s="1"/>
  <c r="X193" i="1"/>
  <c r="S196" i="1"/>
  <c r="AA196" i="1" s="1"/>
  <c r="S185" i="1"/>
  <c r="Z185" i="1" s="1"/>
  <c r="X185" i="1"/>
  <c r="S194" i="1"/>
  <c r="Z194" i="1" s="1"/>
  <c r="S312" i="1"/>
  <c r="S195" i="1"/>
  <c r="AA195" i="1" s="1"/>
  <c r="S197" i="1"/>
  <c r="AA197" i="1" s="1"/>
  <c r="X204" i="1"/>
  <c r="AA204" i="1" s="1"/>
  <c r="Z204" i="1"/>
  <c r="S205" i="1"/>
  <c r="Z205" i="1" s="1"/>
  <c r="X205" i="1"/>
  <c r="S206" i="1"/>
  <c r="Z206" i="1" s="1"/>
  <c r="X206" i="1"/>
  <c r="S210" i="1"/>
  <c r="Z234" i="1"/>
  <c r="AA234" i="1"/>
  <c r="Z231" i="1"/>
  <c r="AA231" i="1"/>
  <c r="Z235" i="1"/>
  <c r="AA235" i="1"/>
  <c r="Z232" i="1"/>
  <c r="AA232" i="1"/>
  <c r="Z229" i="1"/>
  <c r="AA229" i="1"/>
  <c r="S240" i="1"/>
  <c r="Z240" i="1" s="1"/>
  <c r="S241" i="1"/>
  <c r="S242" i="1"/>
  <c r="AA242" i="1" s="1"/>
  <c r="S243" i="1"/>
  <c r="Z243" i="1" s="1"/>
  <c r="S247" i="1"/>
  <c r="AA247" i="1" s="1"/>
  <c r="S248" i="1"/>
  <c r="S174" i="1"/>
  <c r="X174" i="1"/>
  <c r="Z257" i="1"/>
  <c r="AA257" i="1"/>
  <c r="Z258" i="1"/>
  <c r="AA258" i="1"/>
  <c r="Z203" i="1"/>
  <c r="AA203" i="1"/>
  <c r="Z260" i="1"/>
  <c r="AA260" i="1"/>
  <c r="Z261" i="1"/>
  <c r="AA261" i="1"/>
  <c r="Z269" i="1"/>
  <c r="AA269" i="1"/>
  <c r="Z267" i="1"/>
  <c r="AA267" i="1"/>
  <c r="Z268" i="1"/>
  <c r="AA268" i="1"/>
  <c r="Z270" i="1"/>
  <c r="AA270" i="1"/>
  <c r="Z281" i="1"/>
  <c r="AA281" i="1"/>
  <c r="Z282" i="1"/>
  <c r="AA282" i="1"/>
  <c r="Z284" i="1"/>
  <c r="AA284" i="1"/>
  <c r="Z286" i="1"/>
  <c r="AA286" i="1"/>
  <c r="Z285" i="1"/>
  <c r="AA285" i="1"/>
  <c r="Z287" i="1"/>
  <c r="AA287" i="1"/>
  <c r="Z305" i="1"/>
  <c r="AA305" i="1"/>
  <c r="S292" i="1"/>
  <c r="AA292" i="1" s="1"/>
  <c r="S293" i="1"/>
  <c r="Z293" i="1" s="1"/>
  <c r="S295" i="1"/>
  <c r="AA295" i="1" s="1"/>
  <c r="S296" i="1"/>
  <c r="S297" i="1"/>
  <c r="AA297" i="1" s="1"/>
  <c r="S298" i="1"/>
  <c r="Z298" i="1" s="1"/>
  <c r="S314" i="1"/>
  <c r="AA314" i="1" s="1"/>
  <c r="S7" i="1"/>
  <c r="Z17" i="1"/>
  <c r="AA17" i="1"/>
  <c r="X23" i="1"/>
  <c r="AA23" i="1" s="1"/>
  <c r="Z23" i="1"/>
  <c r="S313" i="1"/>
  <c r="X33" i="1"/>
  <c r="AA33" i="1" s="1"/>
  <c r="Z33" i="1"/>
  <c r="S315" i="1"/>
  <c r="AA315" i="1" s="1"/>
  <c r="S316" i="1"/>
  <c r="X316" i="1"/>
  <c r="X34" i="1"/>
  <c r="AA34" i="1" s="1"/>
  <c r="Z34" i="1"/>
  <c r="X36" i="1"/>
  <c r="AA36" i="1" s="1"/>
  <c r="Z36" i="1"/>
  <c r="X46" i="1"/>
  <c r="AA46" i="1" s="1"/>
  <c r="Z46" i="1"/>
  <c r="S104" i="1"/>
  <c r="Z104" i="1" s="1"/>
  <c r="X104" i="1"/>
  <c r="S111" i="1"/>
  <c r="Z111" i="1" s="1"/>
  <c r="X111" i="1"/>
  <c r="X136" i="1"/>
  <c r="AA136" i="1" s="1"/>
  <c r="Z136" i="1"/>
  <c r="X139" i="1"/>
  <c r="AA139" i="1" s="1"/>
  <c r="Z139" i="1"/>
  <c r="X140" i="1"/>
  <c r="AA140" i="1" s="1"/>
  <c r="Z140" i="1"/>
  <c r="S317" i="1"/>
  <c r="X317" i="1"/>
  <c r="S148" i="1"/>
  <c r="X148" i="1"/>
  <c r="S149" i="1"/>
  <c r="X149" i="1"/>
  <c r="Z201" i="1"/>
  <c r="AA201" i="1"/>
  <c r="Z211" i="1"/>
  <c r="AA211" i="1"/>
  <c r="X217" i="1"/>
  <c r="AA217" i="1" s="1"/>
  <c r="Z217" i="1"/>
  <c r="X218" i="1"/>
  <c r="AA218" i="1" s="1"/>
  <c r="Z218" i="1"/>
  <c r="X219" i="1"/>
  <c r="AA219" i="1" s="1"/>
  <c r="Z219" i="1"/>
  <c r="X221" i="1"/>
  <c r="AA221" i="1" s="1"/>
  <c r="Z221" i="1"/>
  <c r="X222" i="1"/>
  <c r="AA222" i="1" s="1"/>
  <c r="Z222" i="1"/>
  <c r="Z227" i="1"/>
  <c r="AA227" i="1"/>
  <c r="Z271" i="1"/>
  <c r="AA271" i="1"/>
  <c r="Z272" i="1"/>
  <c r="AA272" i="1"/>
  <c r="Z273" i="1"/>
  <c r="AA273" i="1"/>
  <c r="Z280" i="1"/>
  <c r="AA280" i="1"/>
  <c r="S306" i="1"/>
  <c r="Z306" i="1" s="1"/>
  <c r="S323" i="1"/>
  <c r="Z323" i="1" s="1"/>
  <c r="X323" i="1"/>
  <c r="Z329" i="1"/>
  <c r="AA329" i="1"/>
  <c r="Z330" i="1"/>
  <c r="AA330" i="1"/>
  <c r="Z331" i="1"/>
  <c r="AA331" i="1"/>
  <c r="S332" i="1"/>
  <c r="Z332" i="1" s="1"/>
  <c r="S333" i="1"/>
  <c r="Z333" i="1" s="1"/>
  <c r="S334" i="1"/>
  <c r="Z334" i="1" s="1"/>
  <c r="X334" i="1"/>
  <c r="S335" i="1"/>
  <c r="Z335" i="1" s="1"/>
  <c r="S336" i="1"/>
  <c r="Z336" i="1" s="1"/>
  <c r="S337" i="1"/>
  <c r="AA337" i="1" s="1"/>
  <c r="S338" i="1"/>
  <c r="Z338" i="1" s="1"/>
  <c r="S339" i="1"/>
  <c r="Z339" i="1" s="1"/>
  <c r="S340" i="1"/>
  <c r="Z340" i="1" s="1"/>
  <c r="Z341" i="1"/>
  <c r="AA341" i="1"/>
  <c r="S8" i="1"/>
  <c r="Z8" i="1" s="1"/>
  <c r="AA24" i="1" l="1"/>
  <c r="Z314" i="1"/>
  <c r="AA243" i="1"/>
  <c r="AA11" i="1"/>
  <c r="Z157" i="1"/>
  <c r="AA303" i="1"/>
  <c r="AA86" i="1"/>
  <c r="AA9" i="1"/>
  <c r="AA300" i="1"/>
  <c r="AA95" i="1"/>
  <c r="Z4" i="1"/>
  <c r="AA332" i="1"/>
  <c r="Z337" i="1"/>
  <c r="Z295" i="1"/>
  <c r="Z247" i="1"/>
  <c r="Z196" i="1"/>
  <c r="Z315" i="1"/>
  <c r="Z160" i="1"/>
  <c r="AA316" i="1"/>
  <c r="AA175" i="1"/>
  <c r="AA118" i="1"/>
  <c r="AA119" i="1"/>
  <c r="AA94" i="1"/>
  <c r="AA306" i="1"/>
  <c r="Z316" i="1"/>
  <c r="Z197" i="1"/>
  <c r="AA194" i="1"/>
  <c r="AA185" i="1"/>
  <c r="AA121" i="1"/>
  <c r="AA116" i="1"/>
  <c r="Z12" i="1"/>
  <c r="AA171" i="1"/>
  <c r="AA88" i="1"/>
  <c r="Z85" i="1"/>
  <c r="AA105" i="1"/>
  <c r="AA112" i="1"/>
  <c r="Z3" i="1"/>
  <c r="Z155" i="1"/>
  <c r="Z151" i="1"/>
  <c r="AA72" i="1"/>
  <c r="AA25" i="1"/>
  <c r="AA293" i="1"/>
  <c r="AA302" i="1"/>
  <c r="AA2" i="1"/>
  <c r="AA340" i="1"/>
  <c r="AA336" i="1"/>
  <c r="AA298" i="1"/>
  <c r="AA240" i="1"/>
  <c r="Z175" i="1"/>
  <c r="AA159" i="1"/>
  <c r="AA104" i="1"/>
  <c r="Z242" i="1"/>
  <c r="AA87" i="1"/>
  <c r="Z117" i="1"/>
  <c r="Z115" i="1"/>
  <c r="AA168" i="1"/>
  <c r="Z122" i="1"/>
  <c r="AA122" i="1"/>
  <c r="Z120" i="1"/>
  <c r="AA120" i="1"/>
  <c r="Z90" i="1"/>
  <c r="AA90" i="1"/>
  <c r="Z48" i="1"/>
  <c r="AA48" i="1"/>
  <c r="Z148" i="1"/>
  <c r="AA148" i="1"/>
  <c r="Z296" i="1"/>
  <c r="AA296" i="1"/>
  <c r="Z101" i="1"/>
  <c r="AA101" i="1"/>
  <c r="Z99" i="1"/>
  <c r="AA99" i="1"/>
  <c r="Z84" i="1"/>
  <c r="AA84" i="1"/>
  <c r="Z26" i="1"/>
  <c r="AA26" i="1"/>
  <c r="AA338" i="1"/>
  <c r="AA334" i="1"/>
  <c r="AA333" i="1"/>
  <c r="AA323" i="1"/>
  <c r="AA111" i="1"/>
  <c r="Z313" i="1"/>
  <c r="AA313" i="1"/>
  <c r="Z312" i="1"/>
  <c r="AA312" i="1"/>
  <c r="AA176" i="1"/>
  <c r="AA8" i="1"/>
  <c r="AA339" i="1"/>
  <c r="AA335" i="1"/>
  <c r="Z149" i="1"/>
  <c r="AA149" i="1"/>
  <c r="Z317" i="1"/>
  <c r="AA317" i="1"/>
  <c r="Z297" i="1"/>
  <c r="Z174" i="1"/>
  <c r="AA174" i="1"/>
  <c r="Z210" i="1"/>
  <c r="AA210" i="1"/>
  <c r="AA205" i="1"/>
  <c r="AA193" i="1"/>
  <c r="AA177" i="1"/>
  <c r="Z158" i="1"/>
  <c r="AA158" i="1"/>
  <c r="Z102" i="1"/>
  <c r="AA102" i="1"/>
  <c r="Z100" i="1"/>
  <c r="AA100" i="1"/>
  <c r="Z98" i="1"/>
  <c r="AA98" i="1"/>
  <c r="Z309" i="1"/>
  <c r="AA309" i="1"/>
  <c r="Z301" i="1"/>
  <c r="AA301" i="1"/>
  <c r="Z241" i="1"/>
  <c r="AA241" i="1"/>
  <c r="Z103" i="1"/>
  <c r="AA103" i="1"/>
  <c r="Z7" i="1"/>
  <c r="AA7" i="1"/>
  <c r="Z292" i="1"/>
  <c r="Z248" i="1"/>
  <c r="AA248" i="1"/>
  <c r="AA206" i="1"/>
  <c r="Z195" i="1"/>
  <c r="Z311" i="1"/>
  <c r="AA178" i="1"/>
  <c r="AA161" i="1"/>
  <c r="Z154" i="1"/>
  <c r="AA154" i="1"/>
  <c r="Z89" i="1"/>
  <c r="AA89" i="1"/>
  <c r="Z304" i="1"/>
  <c r="AA304" i="1"/>
  <c r="Z47" i="1"/>
  <c r="AA47" i="1"/>
  <c r="AA145" i="1"/>
  <c r="AA144" i="1"/>
  <c r="AA132" i="1"/>
  <c r="AA131" i="1"/>
  <c r="AA130" i="1"/>
  <c r="AA129" i="1"/>
  <c r="AA128" i="1"/>
  <c r="AA126" i="1"/>
  <c r="AA124" i="1"/>
  <c r="AA93" i="1"/>
  <c r="AA92" i="1"/>
  <c r="AA91" i="1"/>
  <c r="AA169" i="1"/>
  <c r="AA167" i="1"/>
  <c r="AA165" i="1"/>
  <c r="AA108" i="1"/>
  <c r="AA81" i="1"/>
  <c r="AA163" i="1"/>
  <c r="AA39" i="1"/>
  <c r="AA38" i="1"/>
  <c r="AA37" i="1"/>
  <c r="AE68" i="1"/>
  <c r="AE340" i="1" l="1"/>
  <c r="AE339" i="1"/>
  <c r="AE338" i="1"/>
  <c r="AE337" i="1"/>
  <c r="AE336" i="1"/>
  <c r="AE335" i="1"/>
  <c r="AE334" i="1"/>
  <c r="AE333" i="1"/>
  <c r="AE331" i="1"/>
  <c r="AE330" i="1"/>
  <c r="AE328" i="1"/>
  <c r="AE327" i="1"/>
  <c r="AE326" i="1"/>
  <c r="AE325" i="1"/>
  <c r="AE329" i="1"/>
  <c r="AE323" i="1"/>
  <c r="AE321" i="1"/>
  <c r="AE320" i="1"/>
  <c r="AE319" i="1"/>
  <c r="AE318" i="1"/>
  <c r="AE316" i="1"/>
  <c r="AE317" i="1"/>
  <c r="AE315" i="1"/>
  <c r="AE312" i="1"/>
  <c r="AE313" i="1"/>
  <c r="AE311" i="1"/>
  <c r="AE309" i="1"/>
  <c r="AE308" i="1"/>
  <c r="AE307" i="1"/>
  <c r="AE314" i="1"/>
  <c r="AE306" i="1"/>
  <c r="AE304" i="1"/>
  <c r="AE303" i="1"/>
  <c r="AE300" i="1"/>
  <c r="AE299" i="1"/>
  <c r="AE292" i="1"/>
  <c r="AE296" i="1"/>
  <c r="AE305" i="1"/>
  <c r="AE286" i="1"/>
  <c r="AE284" i="1"/>
  <c r="AE287" i="1"/>
  <c r="AE282" i="1"/>
  <c r="AE285" i="1"/>
  <c r="AE279" i="1"/>
  <c r="AE278" i="1"/>
  <c r="AE277" i="1"/>
  <c r="AE280" i="1"/>
  <c r="AE276" i="1"/>
  <c r="AE275" i="1"/>
  <c r="AE274" i="1"/>
  <c r="AE281" i="1"/>
  <c r="AE270" i="1"/>
  <c r="AE265" i="1"/>
  <c r="AE263" i="1"/>
  <c r="AE262" i="1"/>
  <c r="AE273" i="1"/>
  <c r="AE272" i="1"/>
  <c r="AE271" i="1"/>
  <c r="AE264" i="1"/>
  <c r="AE268" i="1"/>
  <c r="AE267" i="1"/>
  <c r="AE269" i="1"/>
  <c r="AE261" i="1"/>
  <c r="AE257" i="1"/>
  <c r="AE243" i="1"/>
  <c r="AE242" i="1"/>
  <c r="AE241" i="1"/>
  <c r="AE240" i="1"/>
  <c r="AE238" i="1"/>
  <c r="AE235" i="1"/>
  <c r="AE231" i="1"/>
  <c r="AE227" i="1"/>
  <c r="AE226" i="1"/>
  <c r="AE210" i="1"/>
  <c r="AE224" i="1"/>
  <c r="AE223" i="1"/>
  <c r="AE220" i="1"/>
  <c r="AE222" i="1"/>
  <c r="AE221" i="1"/>
  <c r="AE214" i="1"/>
  <c r="AE219" i="1"/>
  <c r="AE212" i="1"/>
  <c r="AE218" i="1"/>
  <c r="AE217" i="1"/>
  <c r="AE211" i="1"/>
  <c r="AE206" i="1"/>
  <c r="AE205" i="1"/>
  <c r="AE203" i="1"/>
  <c r="AE201" i="1"/>
  <c r="AE196" i="1"/>
  <c r="AE195" i="1"/>
  <c r="AE193" i="1"/>
  <c r="AE191" i="1"/>
  <c r="AE192" i="1"/>
  <c r="AE189" i="1"/>
  <c r="AE186" i="1"/>
  <c r="AE187" i="1"/>
  <c r="AE185" i="1"/>
  <c r="AE176" i="1"/>
  <c r="AE175" i="1"/>
  <c r="AE178" i="1"/>
  <c r="AE177" i="1"/>
  <c r="AE169" i="1"/>
  <c r="AE163" i="1"/>
  <c r="AE168" i="1"/>
  <c r="AE167" i="1"/>
  <c r="AE171" i="1"/>
  <c r="AE161" i="1"/>
  <c r="AE155" i="1"/>
  <c r="AE154" i="1"/>
  <c r="AE151" i="1"/>
  <c r="AE150" i="1"/>
  <c r="AE149" i="1"/>
  <c r="AE148" i="1"/>
  <c r="AE147" i="1"/>
  <c r="AE144" i="1"/>
  <c r="AE140" i="1"/>
  <c r="AE139" i="1"/>
  <c r="AE137" i="1"/>
  <c r="AE134" i="1"/>
  <c r="AE136" i="1"/>
  <c r="AE130" i="1"/>
  <c r="AE129" i="1"/>
  <c r="AE124" i="1"/>
  <c r="AE126" i="1"/>
  <c r="AE121" i="1"/>
  <c r="AE117" i="1"/>
  <c r="AE112" i="1"/>
  <c r="AE108" i="1"/>
  <c r="AE111" i="1"/>
  <c r="AE106" i="1"/>
  <c r="AE107" i="1"/>
  <c r="AE105" i="1"/>
  <c r="AE102" i="1"/>
  <c r="AE104" i="1"/>
  <c r="AE88" i="1"/>
  <c r="AE92" i="1"/>
  <c r="AE98" i="1"/>
  <c r="AE85" i="1"/>
  <c r="AE81" i="1"/>
  <c r="AE79" i="1"/>
  <c r="AE72" i="1"/>
  <c r="AE66" i="1"/>
  <c r="AE61" i="1"/>
  <c r="AE54" i="1"/>
  <c r="AE63" i="1"/>
  <c r="AE57" i="1"/>
  <c r="AE49" i="1"/>
  <c r="AE50" i="1"/>
  <c r="AE48" i="1"/>
  <c r="AE47" i="1"/>
  <c r="AE45" i="1"/>
  <c r="AE44" i="1"/>
  <c r="AE43" i="1"/>
  <c r="AE42" i="1"/>
  <c r="AE46" i="1"/>
  <c r="AE41" i="1"/>
  <c r="AE37" i="1"/>
  <c r="AE35" i="1"/>
  <c r="AE36" i="1"/>
  <c r="AE34" i="1"/>
  <c r="AE32" i="1"/>
  <c r="AE33" i="1"/>
  <c r="AE31" i="1"/>
  <c r="AE30" i="1"/>
  <c r="AE29" i="1"/>
  <c r="AE27" i="1"/>
  <c r="AE26" i="1"/>
  <c r="AE25" i="1"/>
  <c r="AE24" i="1"/>
  <c r="AE23" i="1"/>
  <c r="AE22" i="1"/>
  <c r="AE21" i="1"/>
  <c r="AE20" i="1"/>
  <c r="AE19" i="1"/>
  <c r="AE18" i="1"/>
  <c r="AE17" i="1"/>
  <c r="AE15" i="1"/>
  <c r="AE16" i="1"/>
  <c r="AE12" i="1"/>
  <c r="AE11" i="1"/>
  <c r="AE9" i="1"/>
  <c r="AE8" i="1"/>
  <c r="AE3" i="1"/>
  <c r="AE2" i="1"/>
</calcChain>
</file>

<file path=xl/comments1.xml><?xml version="1.0" encoding="utf-8"?>
<comments xmlns="http://schemas.openxmlformats.org/spreadsheetml/2006/main">
  <authors>
    <author>tony.yh.wu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tony.yh.wu:</t>
        </r>
        <r>
          <rPr>
            <sz val="9"/>
            <color indexed="81"/>
            <rFont val="Tahoma"/>
            <family val="2"/>
          </rPr>
          <t xml:space="preserve">
Check at 2022/4/25</t>
        </r>
      </text>
    </comment>
    <comment ref="Q107" authorId="0" shapeId="0">
      <text>
        <r>
          <rPr>
            <b/>
            <sz val="12"/>
            <color indexed="81"/>
            <rFont val="Tahoma"/>
            <family val="2"/>
          </rPr>
          <t>tony.yh.wu:</t>
        </r>
        <r>
          <rPr>
            <sz val="12"/>
            <color indexed="81"/>
            <rFont val="Tahoma"/>
            <family val="2"/>
          </rPr>
          <t xml:space="preserve">
CMCDN : TR3.5 </t>
        </r>
        <r>
          <rPr>
            <sz val="12"/>
            <color indexed="81"/>
            <rFont val="細明體"/>
            <family val="3"/>
            <charset val="136"/>
          </rPr>
          <t>請核對</t>
        </r>
        <r>
          <rPr>
            <sz val="12"/>
            <color indexed="81"/>
            <rFont val="Tahoma"/>
            <family val="2"/>
          </rPr>
          <t>!!</t>
        </r>
      </text>
    </comment>
    <comment ref="Q171" authorId="0" shapeId="0">
      <text>
        <r>
          <rPr>
            <b/>
            <sz val="12"/>
            <color indexed="81"/>
            <rFont val="Tahoma"/>
            <family val="2"/>
          </rPr>
          <t>tony.yh.wu:</t>
        </r>
        <r>
          <rPr>
            <sz val="12"/>
            <color indexed="81"/>
            <rFont val="Tahoma"/>
            <family val="2"/>
          </rPr>
          <t xml:space="preserve">
CMCDN : RLS?</t>
        </r>
      </text>
    </comment>
    <comment ref="Q187" authorId="0" shapeId="0">
      <text>
        <r>
          <rPr>
            <b/>
            <sz val="12"/>
            <color indexed="81"/>
            <rFont val="Tahoma"/>
            <family val="2"/>
          </rPr>
          <t>tony.yh.wu:</t>
        </r>
        <r>
          <rPr>
            <sz val="12"/>
            <color indexed="81"/>
            <rFont val="Tahoma"/>
            <family val="2"/>
          </rPr>
          <t xml:space="preserve">
CMCDN : TR3.5</t>
        </r>
      </text>
    </comment>
    <comment ref="Q190" authorId="0" shapeId="0">
      <text>
        <r>
          <rPr>
            <b/>
            <sz val="9"/>
            <color indexed="81"/>
            <rFont val="微軟正黑體"/>
            <family val="2"/>
            <charset val="136"/>
          </rPr>
          <t xml:space="preserve">tony.yh.wu:
原本空白, 
</t>
        </r>
        <r>
          <rPr>
            <sz val="9"/>
            <color indexed="81"/>
            <rFont val="微軟正黑體"/>
            <family val="2"/>
            <charset val="136"/>
          </rPr>
          <t>系統掛 RLS, 補填</t>
        </r>
      </text>
    </comment>
    <comment ref="Q192" authorId="0" shapeId="0">
      <text>
        <r>
          <rPr>
            <b/>
            <sz val="9"/>
            <color indexed="81"/>
            <rFont val="Tahoma"/>
            <family val="2"/>
          </rPr>
          <t>tony.yh.wu: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原本空白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細明體"/>
            <family val="3"/>
            <charset val="136"/>
          </rPr>
          <t>系統掛</t>
        </r>
        <r>
          <rPr>
            <sz val="9"/>
            <color indexed="81"/>
            <rFont val="Tahoma"/>
            <family val="2"/>
          </rPr>
          <t xml:space="preserve"> RLS, </t>
        </r>
        <r>
          <rPr>
            <sz val="9"/>
            <color indexed="81"/>
            <rFont val="細明體"/>
            <family val="3"/>
            <charset val="136"/>
          </rPr>
          <t>補填</t>
        </r>
      </text>
    </comment>
    <comment ref="Q225" authorId="0" shapeId="0">
      <text>
        <r>
          <rPr>
            <b/>
            <sz val="9"/>
            <color indexed="81"/>
            <rFont val="Tahoma"/>
            <family val="2"/>
          </rPr>
          <t>tony.yh.wu:</t>
        </r>
        <r>
          <rPr>
            <sz val="9"/>
            <color indexed="81"/>
            <rFont val="Tahoma"/>
            <family val="2"/>
          </rPr>
          <t xml:space="preserve">
TR3.5</t>
        </r>
      </text>
    </comment>
    <comment ref="Q226" authorId="0" shapeId="0">
      <text>
        <r>
          <rPr>
            <b/>
            <sz val="9"/>
            <color indexed="81"/>
            <rFont val="Tahoma"/>
            <family val="2"/>
          </rPr>
          <t>tony.yh.wu:</t>
        </r>
        <r>
          <rPr>
            <sz val="9"/>
            <color indexed="81"/>
            <rFont val="Tahoma"/>
            <family val="2"/>
          </rPr>
          <t xml:space="preserve">
TR3.5</t>
        </r>
      </text>
    </comment>
    <comment ref="Q236" authorId="0" shapeId="0">
      <text>
        <r>
          <rPr>
            <b/>
            <sz val="9"/>
            <color indexed="81"/>
            <rFont val="Tahoma"/>
            <family val="2"/>
          </rPr>
          <t>tony.yh.wu:</t>
        </r>
        <r>
          <rPr>
            <sz val="9"/>
            <color indexed="81"/>
            <rFont val="Tahoma"/>
            <family val="2"/>
          </rPr>
          <t xml:space="preserve">
CMCDN : TR3.5</t>
        </r>
      </text>
    </comment>
    <comment ref="Q250" authorId="0" shapeId="0">
      <text>
        <r>
          <rPr>
            <b/>
            <sz val="9"/>
            <color indexed="81"/>
            <rFont val="Tahoma"/>
            <family val="2"/>
          </rPr>
          <t>tony.yh.wu:</t>
        </r>
        <r>
          <rPr>
            <sz val="9"/>
            <color indexed="81"/>
            <rFont val="Tahoma"/>
            <family val="2"/>
          </rPr>
          <t xml:space="preserve">
CMCDN : TR3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tony.yh.wu:</t>
        </r>
        <r>
          <rPr>
            <sz val="9"/>
            <color indexed="81"/>
            <rFont val="Tahoma"/>
            <family val="2"/>
          </rPr>
          <t xml:space="preserve">
884M </t>
        </r>
        <r>
          <rPr>
            <sz val="9"/>
            <color indexed="81"/>
            <rFont val="細明體"/>
            <family val="3"/>
            <charset val="136"/>
          </rPr>
          <t>不是框膠</t>
        </r>
      </text>
    </comment>
    <comment ref="Q315" authorId="0" shapeId="0">
      <text>
        <r>
          <rPr>
            <b/>
            <sz val="9"/>
            <color indexed="81"/>
            <rFont val="Tahoma"/>
            <family val="2"/>
          </rPr>
          <t>tony.yh.wu:</t>
        </r>
        <r>
          <rPr>
            <sz val="9"/>
            <color indexed="81"/>
            <rFont val="Tahoma"/>
            <family val="2"/>
          </rPr>
          <t xml:space="preserve">
CMCDN : TR3
</t>
        </r>
      </text>
    </comment>
  </commentList>
</comments>
</file>

<file path=xl/comments2.xml><?xml version="1.0" encoding="utf-8"?>
<comments xmlns="http://schemas.openxmlformats.org/spreadsheetml/2006/main">
  <authors>
    <author>tony.yh.wu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tony.yh.wu:</t>
        </r>
        <r>
          <rPr>
            <sz val="9"/>
            <color indexed="81"/>
            <rFont val="微軟正黑體"/>
            <family val="2"/>
            <charset val="136"/>
          </rPr>
          <t xml:space="preserve">
Y : 收斂後"要"使用的材料
N : 收斂後 "不"使用的材料</t>
        </r>
      </text>
    </comment>
  </commentList>
</comments>
</file>

<file path=xl/sharedStrings.xml><?xml version="1.0" encoding="utf-8"?>
<sst xmlns="http://schemas.openxmlformats.org/spreadsheetml/2006/main" count="8109" uniqueCount="779">
  <si>
    <t>LC Name</t>
    <phoneticPr fontId="7" type="noConversion"/>
  </si>
  <si>
    <t>SELECTDATA_SYS_ID</t>
  </si>
  <si>
    <t>TNI_C</t>
  </si>
  <si>
    <t>LTS_C</t>
  </si>
  <si>
    <t>RT_MS</t>
  </si>
  <si>
    <t>GTG_RT</t>
  </si>
  <si>
    <t>VOP_V</t>
  </si>
  <si>
    <t>CELL_GAP</t>
  </si>
  <si>
    <t>LC_MODE</t>
  </si>
  <si>
    <t>LC_TYPE</t>
  </si>
  <si>
    <t>RECOMMEND</t>
  </si>
  <si>
    <t>REMARK</t>
  </si>
  <si>
    <t>Application</t>
    <phoneticPr fontId="9" type="noConversion"/>
  </si>
  <si>
    <t>LCD_FAB</t>
    <phoneticPr fontId="9" type="noConversion"/>
  </si>
  <si>
    <t>ne</t>
    <phoneticPr fontId="5" type="noConversion"/>
  </si>
  <si>
    <t>no</t>
    <phoneticPr fontId="5" type="noConversion"/>
  </si>
  <si>
    <r>
      <rPr>
        <b/>
        <sz val="10"/>
        <color indexed="8"/>
        <rFont val="MS Gothic"/>
        <family val="3"/>
        <charset val="128"/>
      </rPr>
      <t>△</t>
    </r>
    <r>
      <rPr>
        <b/>
        <sz val="10"/>
        <color indexed="8"/>
        <rFont val="微軟正黑體"/>
        <family val="2"/>
        <charset val="136"/>
      </rPr>
      <t>n</t>
    </r>
    <phoneticPr fontId="5" type="noConversion"/>
  </si>
  <si>
    <t>ε∥</t>
    <phoneticPr fontId="11" type="noConversion"/>
  </si>
  <si>
    <t>ε⊥</t>
    <phoneticPr fontId="11" type="noConversion"/>
  </si>
  <si>
    <t>Δε</t>
    <phoneticPr fontId="11" type="noConversion"/>
  </si>
  <si>
    <t>K11</t>
    <phoneticPr fontId="5" type="noConversion"/>
  </si>
  <si>
    <t>K22</t>
    <phoneticPr fontId="5" type="noConversion"/>
  </si>
  <si>
    <t>K33</t>
    <phoneticPr fontId="5" type="noConversion"/>
  </si>
  <si>
    <r>
      <rPr>
        <b/>
        <sz val="10"/>
        <color indexed="8"/>
        <rFont val="MS Gothic"/>
        <family val="3"/>
        <charset val="128"/>
      </rPr>
      <t>△</t>
    </r>
    <r>
      <rPr>
        <b/>
        <sz val="10"/>
        <color indexed="8"/>
        <rFont val="微軟正黑體"/>
        <family val="2"/>
        <charset val="136"/>
      </rPr>
      <t>nd</t>
    </r>
    <phoneticPr fontId="5" type="noConversion"/>
  </si>
  <si>
    <t>LC
Scattering S/d</t>
    <phoneticPr fontId="5" type="noConversion"/>
  </si>
  <si>
    <t>PI</t>
    <phoneticPr fontId="7" type="noConversion"/>
  </si>
  <si>
    <t>Seal</t>
    <phoneticPr fontId="7" type="noConversion"/>
  </si>
  <si>
    <t>目標收斂組態</t>
    <phoneticPr fontId="5" type="noConversion"/>
  </si>
  <si>
    <t>FAB數</t>
    <phoneticPr fontId="5" type="noConversion"/>
  </si>
  <si>
    <t>FAB1</t>
    <phoneticPr fontId="13" type="noConversion"/>
  </si>
  <si>
    <t>FAB2</t>
    <phoneticPr fontId="13" type="noConversion"/>
  </si>
  <si>
    <t>FAB3</t>
    <phoneticPr fontId="13" type="noConversion"/>
  </si>
  <si>
    <t>FAB4</t>
    <phoneticPr fontId="13" type="noConversion"/>
  </si>
  <si>
    <t>FAB5</t>
    <phoneticPr fontId="13" type="noConversion"/>
  </si>
  <si>
    <t>FAB6</t>
    <phoneticPr fontId="13" type="noConversion"/>
  </si>
  <si>
    <t>FAB7</t>
    <phoneticPr fontId="5" type="noConversion"/>
  </si>
  <si>
    <t>FAB8</t>
    <phoneticPr fontId="5" type="noConversion"/>
  </si>
  <si>
    <t>T0</t>
    <phoneticPr fontId="13" type="noConversion"/>
  </si>
  <si>
    <t>T1</t>
    <phoneticPr fontId="13" type="noConversion"/>
  </si>
  <si>
    <t>T2</t>
    <phoneticPr fontId="13" type="noConversion"/>
  </si>
  <si>
    <t>T6</t>
    <phoneticPr fontId="5" type="noConversion"/>
  </si>
  <si>
    <t>T3</t>
    <phoneticPr fontId="13" type="noConversion"/>
  </si>
  <si>
    <t>T6</t>
    <phoneticPr fontId="13" type="noConversion"/>
  </si>
  <si>
    <t>缺</t>
  </si>
  <si>
    <t>AAS</t>
    <phoneticPr fontId="5" type="noConversion"/>
  </si>
  <si>
    <t>pLC</t>
    <phoneticPr fontId="5" type="noConversion"/>
  </si>
  <si>
    <t>N</t>
    <phoneticPr fontId="5" type="noConversion"/>
  </si>
  <si>
    <t>Cost Down</t>
  </si>
  <si>
    <t>MP</t>
    <phoneticPr fontId="5" type="noConversion"/>
  </si>
  <si>
    <t>LCD-05</t>
    <phoneticPr fontId="5" type="noConversion"/>
  </si>
  <si>
    <t>MD</t>
    <phoneticPr fontId="5" type="noConversion"/>
  </si>
  <si>
    <t>RLS</t>
    <phoneticPr fontId="5" type="noConversion"/>
  </si>
  <si>
    <t>SE-6414</t>
  </si>
  <si>
    <t>W/R 723K1M</t>
    <phoneticPr fontId="5" type="noConversion"/>
  </si>
  <si>
    <t>V</t>
  </si>
  <si>
    <t>BHR92800</t>
    <phoneticPr fontId="5" type="noConversion"/>
  </si>
  <si>
    <t>ISD_000478</t>
  </si>
  <si>
    <t>N</t>
  </si>
  <si>
    <t>MNT_PA需求</t>
    <phoneticPr fontId="5" type="noConversion"/>
  </si>
  <si>
    <t>MNT</t>
  </si>
  <si>
    <t>LCD-03</t>
    <phoneticPr fontId="5" type="noConversion"/>
  </si>
  <si>
    <t>ITI</t>
    <phoneticPr fontId="5" type="noConversion"/>
  </si>
  <si>
    <t>SE-6414</t>
    <phoneticPr fontId="7" type="noConversion"/>
  </si>
  <si>
    <t>v</t>
    <phoneticPr fontId="5" type="noConversion"/>
  </si>
  <si>
    <t>ISD_000479</t>
  </si>
  <si>
    <t>LCD-04</t>
    <phoneticPr fontId="5" type="noConversion"/>
  </si>
  <si>
    <t>V</t>
    <phoneticPr fontId="5" type="noConversion"/>
  </si>
  <si>
    <t>PA_AAS</t>
    <phoneticPr fontId="5" type="noConversion"/>
  </si>
  <si>
    <t>TR3</t>
    <phoneticPr fontId="5" type="noConversion"/>
  </si>
  <si>
    <t>NRB-W185(068A)</t>
    <phoneticPr fontId="7" type="noConversion"/>
  </si>
  <si>
    <t>LCD-07</t>
    <phoneticPr fontId="5" type="noConversion"/>
  </si>
  <si>
    <t>BY17-Q01F</t>
  </si>
  <si>
    <t>ISD_015826</t>
  </si>
  <si>
    <t>nLC</t>
    <phoneticPr fontId="5" type="noConversion"/>
  </si>
  <si>
    <t>CE</t>
    <phoneticPr fontId="5" type="noConversion"/>
  </si>
  <si>
    <t>LCD-T3</t>
    <phoneticPr fontId="5" type="noConversion"/>
  </si>
  <si>
    <t>NRB-U238 (5521)</t>
  </si>
  <si>
    <t>W/R-7142T</t>
  </si>
  <si>
    <t>ISD_017971</t>
  </si>
  <si>
    <t>BY19-Q22A</t>
    <phoneticPr fontId="5" type="noConversion"/>
  </si>
  <si>
    <t>ISD_014273</t>
  </si>
  <si>
    <t>Y</t>
  </si>
  <si>
    <t xml:space="preserve">Gen.2_PA 搭 低頻 </t>
    <phoneticPr fontId="5" type="noConversion"/>
  </si>
  <si>
    <t>NB</t>
  </si>
  <si>
    <t>CMI-80200</t>
    <phoneticPr fontId="11" type="noConversion"/>
  </si>
  <si>
    <t>ISD_014166</t>
    <phoneticPr fontId="9" type="noConversion"/>
  </si>
  <si>
    <t>TN</t>
    <phoneticPr fontId="5" type="noConversion"/>
  </si>
  <si>
    <t>ZCM-5140LA  2nd soruce (價格cost down)</t>
    <phoneticPr fontId="5" type="noConversion"/>
  </si>
  <si>
    <t>MNT</t>
    <phoneticPr fontId="5" type="noConversion"/>
  </si>
  <si>
    <t>LCD-06</t>
    <phoneticPr fontId="5" type="noConversion"/>
  </si>
  <si>
    <t>PIA11R</t>
    <phoneticPr fontId="5" type="noConversion"/>
  </si>
  <si>
    <t>ISD_000483</t>
  </si>
  <si>
    <t>LCD-T2</t>
    <phoneticPr fontId="5" type="noConversion"/>
  </si>
  <si>
    <t>SE-7492</t>
    <phoneticPr fontId="5" type="noConversion"/>
  </si>
  <si>
    <t>HS-5043LA-C</t>
    <phoneticPr fontId="5" type="noConversion"/>
  </si>
  <si>
    <t>北; 航太/車用特規</t>
    <phoneticPr fontId="5" type="noConversion"/>
  </si>
  <si>
    <t>IAV</t>
  </si>
  <si>
    <t>ITI</t>
  </si>
  <si>
    <t>SE-7492H(052M)</t>
    <phoneticPr fontId="5" type="noConversion"/>
  </si>
  <si>
    <t>ILD801300</t>
    <phoneticPr fontId="5" type="noConversion"/>
  </si>
  <si>
    <t>ISD_014478</t>
  </si>
  <si>
    <t>DJVA</t>
  </si>
  <si>
    <t>TV DJVA cost down</t>
    <phoneticPr fontId="5" type="noConversion"/>
  </si>
  <si>
    <t>TV</t>
    <phoneticPr fontId="5" type="noConversion"/>
  </si>
  <si>
    <t>SE-5661</t>
    <phoneticPr fontId="5" type="noConversion"/>
  </si>
  <si>
    <t>ILD810700</t>
    <phoneticPr fontId="5" type="noConversion"/>
  </si>
  <si>
    <t>ISD_000497</t>
  </si>
  <si>
    <t>NB</t>
    <phoneticPr fontId="5" type="noConversion"/>
  </si>
  <si>
    <t>ISD_000498</t>
  </si>
  <si>
    <t>ISD_016492</t>
  </si>
  <si>
    <t>ILD813400</t>
    <phoneticPr fontId="5" type="noConversion"/>
  </si>
  <si>
    <t>null</t>
    <phoneticPr fontId="11" type="noConversion"/>
  </si>
  <si>
    <t>NPVA</t>
    <phoneticPr fontId="5" type="noConversion"/>
  </si>
  <si>
    <t>缺規</t>
    <phoneticPr fontId="11" type="noConversion"/>
  </si>
  <si>
    <t>ILD821001</t>
    <phoneticPr fontId="5" type="noConversion"/>
  </si>
  <si>
    <t>MNT_Cost down</t>
    <phoneticPr fontId="5" type="noConversion"/>
  </si>
  <si>
    <t>1098 like Cost down for Oppo/VIVO</t>
    <phoneticPr fontId="5" type="noConversion"/>
  </si>
  <si>
    <t>LCT-06-179</t>
    <phoneticPr fontId="5" type="noConversion"/>
  </si>
  <si>
    <t>ISD_016014</t>
  </si>
  <si>
    <t xml:space="preserve"> 廣溫液晶</t>
    <phoneticPr fontId="5" type="noConversion"/>
  </si>
  <si>
    <t>LCD-T1</t>
    <phoneticPr fontId="5" type="noConversion"/>
  </si>
  <si>
    <t>S-WB59</t>
    <phoneticPr fontId="7" type="noConversion"/>
  </si>
  <si>
    <t>S-WB22</t>
    <phoneticPr fontId="7" type="noConversion"/>
  </si>
  <si>
    <t>LCT-07-2380</t>
    <phoneticPr fontId="5" type="noConversion"/>
  </si>
  <si>
    <t>航太</t>
    <phoneticPr fontId="5" type="noConversion"/>
  </si>
  <si>
    <t>LCD-01</t>
    <phoneticPr fontId="5" type="noConversion"/>
  </si>
  <si>
    <t>S-WB37</t>
    <phoneticPr fontId="5" type="noConversion"/>
  </si>
  <si>
    <t>LCT-07-601</t>
    <phoneticPr fontId="5" type="noConversion"/>
  </si>
  <si>
    <t>ISD_012106</t>
  </si>
  <si>
    <t>LCT-08-1313</t>
    <phoneticPr fontId="5" type="noConversion"/>
  </si>
  <si>
    <t>AA_OEM</t>
    <phoneticPr fontId="5" type="noConversion"/>
  </si>
  <si>
    <t>AA</t>
    <phoneticPr fontId="5" type="noConversion"/>
  </si>
  <si>
    <t xml:space="preserve"> PIA11N</t>
    <phoneticPr fontId="5" type="noConversion"/>
  </si>
  <si>
    <t>LCT-08-2002</t>
    <phoneticPr fontId="5" type="noConversion"/>
  </si>
  <si>
    <t>被80200 取代</t>
    <phoneticPr fontId="5" type="noConversion"/>
  </si>
  <si>
    <t>ISD_000485</t>
  </si>
  <si>
    <t xml:space="preserve"> PIA11N</t>
  </si>
  <si>
    <t>LCT-08-2046(US014)</t>
    <phoneticPr fontId="5" type="noConversion"/>
  </si>
  <si>
    <t>UR-2810</t>
    <phoneticPr fontId="5" type="noConversion"/>
  </si>
  <si>
    <t>LCT-08-942</t>
    <phoneticPr fontId="5" type="noConversion"/>
  </si>
  <si>
    <t>S-WB22</t>
    <phoneticPr fontId="5" type="noConversion"/>
  </si>
  <si>
    <t>ISD_000484</t>
  </si>
  <si>
    <t>LCT-09-1060</t>
    <phoneticPr fontId="5" type="noConversion"/>
  </si>
  <si>
    <t>ISD_000475</t>
  </si>
  <si>
    <t>ISD_000476</t>
  </si>
  <si>
    <t>copy</t>
    <phoneticPr fontId="5" type="noConversion"/>
  </si>
  <si>
    <t>ISD_000477</t>
  </si>
  <si>
    <t>LCT-10-1031</t>
    <phoneticPr fontId="5" type="noConversion"/>
  </si>
  <si>
    <t>ISD_000507</t>
  </si>
  <si>
    <t>車用廣溫</t>
    <phoneticPr fontId="5" type="noConversion"/>
  </si>
  <si>
    <t>AL60101L</t>
    <phoneticPr fontId="7" type="noConversion"/>
  </si>
  <si>
    <t>LCT-10-1458</t>
    <phoneticPr fontId="5" type="noConversion"/>
  </si>
  <si>
    <t>AL65619</t>
    <phoneticPr fontId="5" type="noConversion"/>
  </si>
  <si>
    <t>LCD-08</t>
  </si>
  <si>
    <t>S-WB78</t>
    <phoneticPr fontId="5" type="noConversion"/>
  </si>
  <si>
    <t>LCT-10-1930</t>
    <phoneticPr fontId="5" type="noConversion"/>
  </si>
  <si>
    <t>Gen.1 pLC</t>
    <phoneticPr fontId="5" type="noConversion"/>
  </si>
  <si>
    <t>Tablet</t>
    <phoneticPr fontId="5" type="noConversion"/>
  </si>
  <si>
    <t>SE-6814</t>
    <phoneticPr fontId="5" type="noConversion"/>
  </si>
  <si>
    <t>LCT-10-2102(US029)</t>
    <phoneticPr fontId="5" type="noConversion"/>
  </si>
  <si>
    <t>ISD_012127</t>
  </si>
  <si>
    <t>W/R 723</t>
    <phoneticPr fontId="5" type="noConversion"/>
  </si>
  <si>
    <t>ISD_012128</t>
  </si>
  <si>
    <t>LCD-02</t>
    <phoneticPr fontId="5" type="noConversion"/>
  </si>
  <si>
    <t>LCT-11-2596</t>
    <phoneticPr fontId="5" type="noConversion"/>
  </si>
  <si>
    <t>Gen.2 pLC</t>
    <phoneticPr fontId="5" type="noConversion"/>
  </si>
  <si>
    <t>SE-6814</t>
    <phoneticPr fontId="7" type="noConversion"/>
  </si>
  <si>
    <t>ISD_015313</t>
  </si>
  <si>
    <t>LCT-11-362</t>
    <phoneticPr fontId="7" type="noConversion"/>
  </si>
  <si>
    <t>ISD_011422</t>
  </si>
  <si>
    <t>SE-5811</t>
    <phoneticPr fontId="7" type="noConversion"/>
  </si>
  <si>
    <t>S-WH08</t>
    <phoneticPr fontId="7" type="noConversion"/>
  </si>
  <si>
    <t>LCT-12-1667</t>
    <phoneticPr fontId="5" type="noConversion"/>
  </si>
  <si>
    <t>ISD_000459</t>
  </si>
  <si>
    <t>AL65308</t>
  </si>
  <si>
    <t>ISD_000460</t>
  </si>
  <si>
    <t>AL67001</t>
  </si>
  <si>
    <t>LCD-8B</t>
  </si>
  <si>
    <t>AL67105</t>
  </si>
  <si>
    <t>LCT-12-491</t>
    <phoneticPr fontId="5" type="noConversion"/>
  </si>
  <si>
    <t>ISD_012109</t>
  </si>
  <si>
    <t>Medical</t>
    <phoneticPr fontId="5" type="noConversion"/>
  </si>
  <si>
    <t>SE-6414</t>
    <phoneticPr fontId="5" type="noConversion"/>
  </si>
  <si>
    <t>LCT-13-1386</t>
    <phoneticPr fontId="7" type="noConversion"/>
  </si>
  <si>
    <t>ISD_000504</t>
  </si>
  <si>
    <t>Gen.1  nLC</t>
    <phoneticPr fontId="5" type="noConversion"/>
  </si>
  <si>
    <t>NRB-U238 (5521)</t>
    <phoneticPr fontId="7" type="noConversion"/>
  </si>
  <si>
    <t>ISD_015901</t>
  </si>
  <si>
    <t>LCD-T6</t>
    <phoneticPr fontId="5" type="noConversion"/>
  </si>
  <si>
    <t>ISD_015782</t>
  </si>
  <si>
    <t>LCT-13-396</t>
    <phoneticPr fontId="7" type="noConversion"/>
  </si>
  <si>
    <t>Automotive, OEM 4.5</t>
    <phoneticPr fontId="5" type="noConversion"/>
  </si>
  <si>
    <t>AA_China</t>
    <phoneticPr fontId="5" type="noConversion"/>
  </si>
  <si>
    <t>ISD_000517</t>
  </si>
  <si>
    <t>AA_JK</t>
    <phoneticPr fontId="5" type="noConversion"/>
  </si>
  <si>
    <t>ISD_000513</t>
  </si>
  <si>
    <t>AA</t>
  </si>
  <si>
    <t>ISD_000518</t>
  </si>
  <si>
    <t>ISD_000514</t>
  </si>
  <si>
    <t>ISD_000519</t>
  </si>
  <si>
    <t>ISD_000515</t>
  </si>
  <si>
    <t>ISD_000520</t>
  </si>
  <si>
    <t>ISD_000516</t>
  </si>
  <si>
    <t>Auto</t>
    <phoneticPr fontId="5" type="noConversion"/>
  </si>
  <si>
    <t>IAV</t>
    <phoneticPr fontId="5" type="noConversion"/>
  </si>
  <si>
    <t>ISD_017647</t>
  </si>
  <si>
    <t>ISD_017994</t>
  </si>
  <si>
    <t>LCT-13-531</t>
    <phoneticPr fontId="5" type="noConversion"/>
  </si>
  <si>
    <t>ISD_012111</t>
  </si>
  <si>
    <t>for 3M, 5M(解析度) 高CR 1500 需求</t>
    <phoneticPr fontId="13" type="noConversion"/>
  </si>
  <si>
    <t>SE-2023</t>
    <phoneticPr fontId="5" type="noConversion"/>
  </si>
  <si>
    <t>LCT-14-2488</t>
    <phoneticPr fontId="5" type="noConversion"/>
  </si>
  <si>
    <t>PAVA</t>
    <phoneticPr fontId="5" type="noConversion"/>
  </si>
  <si>
    <t>PID</t>
    <phoneticPr fontId="5" type="noConversion"/>
  </si>
  <si>
    <t>LCD-07</t>
  </si>
  <si>
    <t>LCT-14-603</t>
    <phoneticPr fontId="5" type="noConversion"/>
  </si>
  <si>
    <t>for 5M, 5.8M, 6M(解析度)</t>
    <phoneticPr fontId="13" type="noConversion"/>
  </si>
  <si>
    <t>ISD_000505</t>
  </si>
  <si>
    <t>LCT-15-1098</t>
    <phoneticPr fontId="13" type="noConversion"/>
  </si>
  <si>
    <t>ISD_011585</t>
  </si>
  <si>
    <t>Gen.2  nLC</t>
    <phoneticPr fontId="5" type="noConversion"/>
  </si>
  <si>
    <t>LCD-05</t>
  </si>
  <si>
    <t>LCT-15-1371</t>
    <phoneticPr fontId="7" type="noConversion"/>
  </si>
  <si>
    <t>ISD_000527</t>
  </si>
  <si>
    <t>Automotive, OEM 5.0</t>
    <phoneticPr fontId="5" type="noConversion"/>
  </si>
  <si>
    <t>NRB-U973 (0625)</t>
    <phoneticPr fontId="7" type="noConversion"/>
  </si>
  <si>
    <t>ISD_013958</t>
  </si>
  <si>
    <t>LCT-15-1508</t>
    <phoneticPr fontId="5" type="noConversion"/>
  </si>
  <si>
    <t>ISD_000464</t>
  </si>
  <si>
    <t>AL65308</t>
    <phoneticPr fontId="5" type="noConversion"/>
  </si>
  <si>
    <t>LCT-15-519_NC</t>
    <phoneticPr fontId="5" type="noConversion"/>
  </si>
  <si>
    <t>ISD_014393</t>
  </si>
  <si>
    <t>Outdoor TV</t>
    <phoneticPr fontId="5" type="noConversion"/>
  </si>
  <si>
    <t>CRN</t>
    <phoneticPr fontId="5" type="noConversion"/>
  </si>
  <si>
    <t>AL66901</t>
    <phoneticPr fontId="5" type="noConversion"/>
  </si>
  <si>
    <t>AL67001</t>
    <phoneticPr fontId="5" type="noConversion"/>
  </si>
  <si>
    <t>AL66905</t>
    <phoneticPr fontId="5" type="noConversion"/>
  </si>
  <si>
    <t>LCT-15-629</t>
    <phoneticPr fontId="5" type="noConversion"/>
  </si>
  <si>
    <t>ISD_000508</t>
  </si>
  <si>
    <t>Automotive, GM</t>
    <phoneticPr fontId="5" type="noConversion"/>
  </si>
  <si>
    <t>ISD_000510</t>
  </si>
  <si>
    <t>LCT-16-1200</t>
    <phoneticPr fontId="5" type="noConversion"/>
  </si>
  <si>
    <t>ISD_000506</t>
  </si>
  <si>
    <t>高對比醫療面板用</t>
    <phoneticPr fontId="5" type="noConversion"/>
  </si>
  <si>
    <t>LCT-16-1200</t>
    <phoneticPr fontId="7" type="noConversion"/>
  </si>
  <si>
    <t>Gen.1 HCR</t>
    <phoneticPr fontId="5" type="noConversion"/>
  </si>
  <si>
    <t>TR3.5</t>
    <phoneticPr fontId="5" type="noConversion"/>
  </si>
  <si>
    <t>LCT-16-1228</t>
    <phoneticPr fontId="5" type="noConversion"/>
  </si>
  <si>
    <t>ISD_015290</t>
  </si>
  <si>
    <t>Response time 25ms(max)</t>
    <phoneticPr fontId="5" type="noConversion"/>
  </si>
  <si>
    <t>NRB-U973 (0625)</t>
  </si>
  <si>
    <t>ISD_015817</t>
  </si>
  <si>
    <t>T6 MP LC</t>
  </si>
  <si>
    <t>S-WH25</t>
  </si>
  <si>
    <t>V</t>
    <phoneticPr fontId="7" type="noConversion"/>
  </si>
  <si>
    <t>LCT-17-1336</t>
    <phoneticPr fontId="7" type="noConversion"/>
  </si>
  <si>
    <t>ISD_015433</t>
  </si>
  <si>
    <t>Gen.3  nLC</t>
    <phoneticPr fontId="5" type="noConversion"/>
  </si>
  <si>
    <t>TR3.5 release</t>
    <phoneticPr fontId="5" type="noConversion"/>
  </si>
  <si>
    <t>ISD_017951</t>
  </si>
  <si>
    <t>ISD_017952</t>
  </si>
  <si>
    <t>TR4</t>
    <phoneticPr fontId="5" type="noConversion"/>
  </si>
  <si>
    <t>ISD_017950</t>
  </si>
  <si>
    <t>ISD_000529</t>
  </si>
  <si>
    <t>HUD</t>
  </si>
  <si>
    <t>W/R 723K1M</t>
    <phoneticPr fontId="5" type="noConversion"/>
  </si>
  <si>
    <t>LCT-17-941</t>
    <phoneticPr fontId="5" type="noConversion"/>
  </si>
  <si>
    <t>ISD_014140</t>
  </si>
  <si>
    <t>MNT gaming</t>
    <phoneticPr fontId="5" type="noConversion"/>
  </si>
  <si>
    <t>ISD_011920</t>
  </si>
  <si>
    <t>MNT_PA+高頻需求</t>
    <phoneticPr fontId="5" type="noConversion"/>
  </si>
  <si>
    <t>V</t>
    <phoneticPr fontId="5" type="noConversion"/>
  </si>
  <si>
    <t>LCT-17-941</t>
    <phoneticPr fontId="5" type="noConversion"/>
  </si>
  <si>
    <t>NB_PA+高頻需求</t>
    <phoneticPr fontId="5" type="noConversion"/>
  </si>
  <si>
    <t>ISD_000503</t>
  </si>
  <si>
    <t>LCT-18-1053</t>
    <phoneticPr fontId="5" type="noConversion"/>
  </si>
  <si>
    <t>ISD_014523</t>
  </si>
  <si>
    <t>AA_JK</t>
    <phoneticPr fontId="5" type="noConversion"/>
  </si>
  <si>
    <t>ISD_013800</t>
  </si>
  <si>
    <t>LCD-03</t>
    <phoneticPr fontId="5" type="noConversion"/>
  </si>
  <si>
    <t>LCT-19-1113</t>
    <phoneticPr fontId="5" type="noConversion"/>
  </si>
  <si>
    <t>PA_AAS</t>
    <phoneticPr fontId="5" type="noConversion"/>
  </si>
  <si>
    <t>LCT-19-286_N</t>
    <phoneticPr fontId="5" type="noConversion"/>
  </si>
  <si>
    <t>ISD_014291</t>
  </si>
  <si>
    <t>Y</t>
    <phoneticPr fontId="5" type="noConversion"/>
  </si>
  <si>
    <t>ISD_014282</t>
  </si>
  <si>
    <t>VA</t>
    <phoneticPr fontId="5" type="noConversion"/>
  </si>
  <si>
    <t>nLC</t>
    <phoneticPr fontId="5" type="noConversion"/>
  </si>
  <si>
    <t>LCT-19-287_NC</t>
    <phoneticPr fontId="5" type="noConversion"/>
  </si>
  <si>
    <t>ISD_016072</t>
  </si>
  <si>
    <t>TV lowpower LC</t>
    <phoneticPr fontId="5" type="noConversion"/>
  </si>
  <si>
    <t>缺規</t>
  </si>
  <si>
    <t>ISD_015926</t>
  </si>
  <si>
    <t>VR AR</t>
    <phoneticPr fontId="5" type="noConversion"/>
  </si>
  <si>
    <t>LCT-19-580</t>
    <phoneticPr fontId="13" type="noConversion"/>
  </si>
  <si>
    <t>Gen.4 nLC</t>
    <phoneticPr fontId="5" type="noConversion"/>
  </si>
  <si>
    <t>MP</t>
    <phoneticPr fontId="5" type="noConversion"/>
  </si>
  <si>
    <t>Gen.4 nLC</t>
    <phoneticPr fontId="5" type="noConversion"/>
  </si>
  <si>
    <t>ISD_016541</t>
  </si>
  <si>
    <t>Tablet</t>
    <phoneticPr fontId="5" type="noConversion"/>
  </si>
  <si>
    <t>ISD_016467</t>
  </si>
  <si>
    <t>LCT-20-1121_NC</t>
    <phoneticPr fontId="5" type="noConversion"/>
  </si>
  <si>
    <t>NPVA</t>
    <phoneticPr fontId="5" type="noConversion"/>
  </si>
  <si>
    <t>Wide temp. LC for out door TV(PID)</t>
    <phoneticPr fontId="5" type="noConversion"/>
  </si>
  <si>
    <t>LCT-20-2166_P</t>
    <phoneticPr fontId="5" type="noConversion"/>
  </si>
  <si>
    <t>PA_AAS</t>
  </si>
  <si>
    <t>VR CR up</t>
    <phoneticPr fontId="5" type="noConversion"/>
  </si>
  <si>
    <t>TR2</t>
    <phoneticPr fontId="5" type="noConversion"/>
  </si>
  <si>
    <t>NRB-U973 (0625)</t>
    <phoneticPr fontId="5" type="noConversion"/>
  </si>
  <si>
    <t>TR2</t>
    <phoneticPr fontId="5" type="noConversion"/>
  </si>
  <si>
    <t>VR AR CR up 50%</t>
    <phoneticPr fontId="5" type="noConversion"/>
  </si>
  <si>
    <t>缺規料</t>
    <phoneticPr fontId="11" type="noConversion"/>
  </si>
  <si>
    <t>higher R% MIP LC</t>
    <phoneticPr fontId="5" type="noConversion"/>
  </si>
  <si>
    <t>LCD-T3</t>
  </si>
  <si>
    <t>TR3</t>
  </si>
  <si>
    <t>缺規</t>
    <phoneticPr fontId="11" type="noConversion"/>
  </si>
  <si>
    <t>S-WH23</t>
    <phoneticPr fontId="5" type="noConversion"/>
  </si>
  <si>
    <t>TR2</t>
    <phoneticPr fontId="7" type="noConversion"/>
  </si>
  <si>
    <t>MJ002104</t>
    <phoneticPr fontId="5" type="noConversion"/>
  </si>
  <si>
    <t>null</t>
    <phoneticPr fontId="11" type="noConversion"/>
  </si>
  <si>
    <t>ITI</t>
    <phoneticPr fontId="5" type="noConversion"/>
  </si>
  <si>
    <t>MJ052305</t>
    <phoneticPr fontId="5" type="noConversion"/>
  </si>
  <si>
    <t>ING</t>
    <phoneticPr fontId="5" type="noConversion"/>
  </si>
  <si>
    <t>ISD_000466</t>
  </si>
  <si>
    <t>ISD_000468</t>
  </si>
  <si>
    <t>MJ05681</t>
    <phoneticPr fontId="5" type="noConversion"/>
  </si>
  <si>
    <t>被5164取代</t>
    <phoneticPr fontId="5" type="noConversion"/>
  </si>
  <si>
    <t>UR-2810</t>
    <phoneticPr fontId="5" type="noConversion"/>
  </si>
  <si>
    <t>被5164取代</t>
    <phoneticPr fontId="5" type="noConversion"/>
  </si>
  <si>
    <t>SAT-223</t>
    <phoneticPr fontId="5" type="noConversion"/>
  </si>
  <si>
    <t>ISD_014014</t>
  </si>
  <si>
    <t>TN</t>
    <phoneticPr fontId="5" type="noConversion"/>
  </si>
  <si>
    <t>LC 天線</t>
    <phoneticPr fontId="5" type="noConversion"/>
  </si>
  <si>
    <t>LCD-01</t>
  </si>
  <si>
    <t>SAT-299</t>
    <phoneticPr fontId="5" type="noConversion"/>
  </si>
  <si>
    <t>ISD_017430</t>
  </si>
  <si>
    <t>SLC17P11L00</t>
    <phoneticPr fontId="13" type="noConversion"/>
  </si>
  <si>
    <t>AAS</t>
    <phoneticPr fontId="5" type="noConversion"/>
  </si>
  <si>
    <t>MD</t>
    <phoneticPr fontId="5" type="noConversion"/>
  </si>
  <si>
    <t>SLC17V26L00</t>
    <phoneticPr fontId="5" type="noConversion"/>
  </si>
  <si>
    <t>ISD_000470</t>
  </si>
  <si>
    <t>VA</t>
    <phoneticPr fontId="5" type="noConversion"/>
  </si>
  <si>
    <t>SLC19V33L00</t>
    <phoneticPr fontId="13" type="noConversion"/>
  </si>
  <si>
    <t>ISD_014969</t>
  </si>
  <si>
    <t>LCD-T3</t>
    <phoneticPr fontId="5" type="noConversion"/>
  </si>
  <si>
    <t>ISD_014972</t>
  </si>
  <si>
    <t>RLS</t>
    <phoneticPr fontId="5" type="noConversion"/>
  </si>
  <si>
    <t>ISD_016110</t>
  </si>
  <si>
    <t>VNJ10611</t>
    <phoneticPr fontId="5" type="noConversion"/>
  </si>
  <si>
    <t>ISD_016540</t>
  </si>
  <si>
    <t>VVI 2810改版for T0</t>
    <phoneticPr fontId="5" type="noConversion"/>
  </si>
  <si>
    <t>LCD-T0</t>
    <phoneticPr fontId="5" type="noConversion"/>
  </si>
  <si>
    <t>RLS</t>
  </si>
  <si>
    <t>VVI 2810改版for T0</t>
    <phoneticPr fontId="5" type="noConversion"/>
  </si>
  <si>
    <t>LCD-T1</t>
  </si>
  <si>
    <t>VNJ1333N2810</t>
    <phoneticPr fontId="5" type="noConversion"/>
  </si>
  <si>
    <t>Cost Down, 取代ZCM-5131LA</t>
    <phoneticPr fontId="5" type="noConversion"/>
  </si>
  <si>
    <t>S-WB54</t>
    <phoneticPr fontId="5" type="noConversion"/>
  </si>
  <si>
    <t>SE-7492</t>
    <phoneticPr fontId="5" type="noConversion"/>
  </si>
  <si>
    <t>VNJ6005L17C</t>
    <phoneticPr fontId="5" type="noConversion"/>
  </si>
  <si>
    <t>ISD_015317</t>
  </si>
  <si>
    <t>AAS</t>
  </si>
  <si>
    <t>ISD_015318</t>
  </si>
  <si>
    <t>pLC</t>
    <phoneticPr fontId="5" type="noConversion"/>
  </si>
  <si>
    <t>copy</t>
    <phoneticPr fontId="5" type="noConversion"/>
  </si>
  <si>
    <t>ZCM-5066LA</t>
    <phoneticPr fontId="5" type="noConversion"/>
  </si>
  <si>
    <t>CE</t>
  </si>
  <si>
    <t>ZCM-5091LA</t>
    <phoneticPr fontId="5" type="noConversion"/>
  </si>
  <si>
    <t>ISD_012122</t>
  </si>
  <si>
    <t>780P-85</t>
  </si>
  <si>
    <t>ZCM-5131LA</t>
    <phoneticPr fontId="5" type="noConversion"/>
  </si>
  <si>
    <t>AA_OEM</t>
  </si>
  <si>
    <t>UR-2810</t>
  </si>
  <si>
    <t>W/R-884M</t>
    <phoneticPr fontId="5" type="noConversion"/>
  </si>
  <si>
    <t>ISD_012117</t>
  </si>
  <si>
    <t>N</t>
    <phoneticPr fontId="5" type="noConversion"/>
  </si>
  <si>
    <t>W/R-719</t>
    <phoneticPr fontId="5" type="noConversion"/>
  </si>
  <si>
    <t>S-WB37</t>
  </si>
  <si>
    <t>ISD_012119</t>
  </si>
  <si>
    <t>ZCM-5140LA</t>
    <phoneticPr fontId="5" type="noConversion"/>
  </si>
  <si>
    <t>MNT</t>
    <phoneticPr fontId="5" type="noConversion"/>
  </si>
  <si>
    <t>ISD_000486</t>
  </si>
  <si>
    <t xml:space="preserve">ING </t>
    <phoneticPr fontId="5" type="noConversion"/>
  </si>
  <si>
    <t>ISD_000487</t>
  </si>
  <si>
    <t>ISD_000488</t>
  </si>
  <si>
    <t>ZCM-5140LA</t>
    <phoneticPr fontId="5" type="noConversion"/>
  </si>
  <si>
    <t>LCD-05</t>
    <phoneticPr fontId="5" type="noConversion"/>
  </si>
  <si>
    <t>ZCM-5329LB</t>
    <phoneticPr fontId="5" type="noConversion"/>
  </si>
  <si>
    <t>AA_China</t>
  </si>
  <si>
    <t>ISD_012125</t>
  </si>
  <si>
    <t>ZCM-5405XX</t>
    <phoneticPr fontId="5" type="noConversion"/>
  </si>
  <si>
    <t>Automotive</t>
    <phoneticPr fontId="5" type="noConversion"/>
  </si>
  <si>
    <t>ISD_000521</t>
  </si>
  <si>
    <t>ISD_012157</t>
  </si>
  <si>
    <t>LCD-03</t>
  </si>
  <si>
    <t>ISD_000523</t>
  </si>
  <si>
    <t>AA_OEM</t>
    <phoneticPr fontId="5" type="noConversion"/>
  </si>
  <si>
    <t>Automotive</t>
    <phoneticPr fontId="5" type="noConversion"/>
  </si>
  <si>
    <t>ZCM-5502LA</t>
    <phoneticPr fontId="5" type="noConversion"/>
  </si>
  <si>
    <t>ISD_012112</t>
  </si>
  <si>
    <t>pending</t>
    <phoneticPr fontId="5" type="noConversion"/>
  </si>
  <si>
    <t>ZCM-5522XX</t>
    <phoneticPr fontId="5" type="noConversion"/>
  </si>
  <si>
    <t>ISD_000489</t>
  </si>
  <si>
    <t>NB 低頻</t>
    <phoneticPr fontId="5" type="noConversion"/>
  </si>
  <si>
    <t>ZCM-5522XX</t>
    <phoneticPr fontId="5" type="noConversion"/>
  </si>
  <si>
    <t>ISD_011867</t>
  </si>
  <si>
    <t>ISD_000490</t>
  </si>
  <si>
    <t>NRB-W185 色點偏黃改善</t>
    <phoneticPr fontId="5" type="noConversion"/>
  </si>
  <si>
    <t>PAB-128G</t>
    <phoneticPr fontId="7" type="noConversion"/>
  </si>
  <si>
    <t xml:space="preserve">Gen.1_PA 搭 低頻 </t>
    <phoneticPr fontId="5" type="noConversion"/>
  </si>
  <si>
    <t>NB 低頻</t>
    <phoneticPr fontId="5" type="noConversion"/>
  </si>
  <si>
    <t>T6 a-Si</t>
    <phoneticPr fontId="5" type="noConversion"/>
  </si>
  <si>
    <t>T6 首支 a-Si Cell Biz 15.6” (F674) FHD GFF Cut 外賣產品</t>
    <phoneticPr fontId="5" type="noConversion"/>
  </si>
  <si>
    <t>ZCM-5543LA</t>
    <phoneticPr fontId="5" type="noConversion"/>
  </si>
  <si>
    <t>ISD_000491</t>
  </si>
  <si>
    <t>ING (取代5164)</t>
    <phoneticPr fontId="5" type="noConversion"/>
  </si>
  <si>
    <t>ISD_000492</t>
  </si>
  <si>
    <t>ZCM-5559XX</t>
    <phoneticPr fontId="5" type="noConversion"/>
  </si>
  <si>
    <t>ISD_012113</t>
  </si>
  <si>
    <t>ECB</t>
    <phoneticPr fontId="5" type="noConversion"/>
  </si>
  <si>
    <t>NB防窺LC</t>
    <phoneticPr fontId="5" type="noConversion"/>
  </si>
  <si>
    <t>ZCM-5565XX</t>
    <phoneticPr fontId="5" type="noConversion"/>
  </si>
  <si>
    <t>ISD_017545</t>
  </si>
  <si>
    <t>ZCM-5571XX</t>
    <phoneticPr fontId="5" type="noConversion"/>
  </si>
  <si>
    <t xml:space="preserve"> AA防窺LC</t>
    <phoneticPr fontId="5" type="noConversion"/>
  </si>
  <si>
    <t xml:space="preserve"> AA防窺LC</t>
    <phoneticPr fontId="5" type="noConversion"/>
  </si>
  <si>
    <t>ISD_015827</t>
  </si>
  <si>
    <t>HUD 提高穿透率</t>
    <phoneticPr fontId="5" type="noConversion"/>
  </si>
  <si>
    <t>ZCM-5581XX</t>
    <phoneticPr fontId="5" type="noConversion"/>
  </si>
  <si>
    <t>Automotive, OEM 4.5, 2nd LC</t>
    <phoneticPr fontId="5" type="noConversion"/>
  </si>
  <si>
    <t>ISD_016150</t>
  </si>
  <si>
    <t>ZCM-7094XX</t>
    <phoneticPr fontId="5" type="noConversion"/>
  </si>
  <si>
    <t>ISD_000474</t>
  </si>
  <si>
    <t>PAVA</t>
  </si>
  <si>
    <t>ZCM-7188XX</t>
    <phoneticPr fontId="5" type="noConversion"/>
  </si>
  <si>
    <t>ISD_000473</t>
  </si>
  <si>
    <t>無購買</t>
    <phoneticPr fontId="5" type="noConversion"/>
  </si>
  <si>
    <t>ZCM-7196XX</t>
    <phoneticPr fontId="5" type="noConversion"/>
  </si>
  <si>
    <t>ISD_000471</t>
  </si>
  <si>
    <t>AL65619</t>
    <phoneticPr fontId="5" type="noConversion"/>
  </si>
  <si>
    <t>ZCM-7218XX</t>
    <phoneticPr fontId="5" type="noConversion"/>
  </si>
  <si>
    <t>ISD_000472</t>
  </si>
  <si>
    <t>SE-5661</t>
    <phoneticPr fontId="5" type="noConversion"/>
  </si>
  <si>
    <t>ZCM-7244XX</t>
    <phoneticPr fontId="7" type="noConversion"/>
  </si>
  <si>
    <t>Gen.2 HCR (CR&gt;2500)</t>
    <phoneticPr fontId="5" type="noConversion"/>
  </si>
  <si>
    <t>ZIX-5164LA</t>
    <phoneticPr fontId="5" type="noConversion"/>
  </si>
  <si>
    <t>ING  (5543前身)</t>
    <phoneticPr fontId="5" type="noConversion"/>
  </si>
  <si>
    <t>WR-723K1M</t>
  </si>
  <si>
    <t>ISD_000494</t>
  </si>
  <si>
    <t>ISD_000495</t>
  </si>
  <si>
    <t>ISD_000496</t>
  </si>
  <si>
    <t>WR-719</t>
  </si>
  <si>
    <t>ZIX-5166LA</t>
    <phoneticPr fontId="5" type="noConversion"/>
  </si>
  <si>
    <t>AV/IAV 液晶</t>
    <phoneticPr fontId="5" type="noConversion"/>
  </si>
  <si>
    <t>S-WB49</t>
    <phoneticPr fontId="7" type="noConversion"/>
  </si>
  <si>
    <t>T6 MP LC</t>
    <phoneticPr fontId="5" type="noConversion"/>
  </si>
  <si>
    <t>ZTO-5074LA</t>
    <phoneticPr fontId="5" type="noConversion"/>
  </si>
  <si>
    <t>車用廣溫 (被2810 取代)</t>
    <phoneticPr fontId="5" type="noConversion"/>
  </si>
  <si>
    <t>ISD_017705</t>
  </si>
  <si>
    <t>MIP LC</t>
    <phoneticPr fontId="5" type="noConversion"/>
  </si>
  <si>
    <t>SE-7492H</t>
    <phoneticPr fontId="7" type="noConversion"/>
  </si>
  <si>
    <t>ZTO-5200XX</t>
    <phoneticPr fontId="5" type="noConversion"/>
  </si>
  <si>
    <t>8ms</t>
    <phoneticPr fontId="5" type="noConversion"/>
  </si>
  <si>
    <t>ECB</t>
  </si>
  <si>
    <t>AR Dimmer LC</t>
    <phoneticPr fontId="5" type="noConversion"/>
  </si>
  <si>
    <t>FAB</t>
    <phoneticPr fontId="5" type="noConversion"/>
  </si>
  <si>
    <t>BU</t>
    <phoneticPr fontId="5" type="noConversion"/>
  </si>
  <si>
    <t>Application</t>
    <phoneticPr fontId="5" type="noConversion"/>
  </si>
  <si>
    <t>液晶 mode</t>
    <phoneticPr fontId="9" type="noConversion"/>
  </si>
  <si>
    <t>正負型液晶</t>
    <phoneticPr fontId="9" type="noConversion"/>
  </si>
  <si>
    <t>收斂材料</t>
    <phoneticPr fontId="9" type="noConversion"/>
  </si>
  <si>
    <r>
      <t>TR P</t>
    </r>
    <r>
      <rPr>
        <sz val="12"/>
        <color theme="1"/>
        <rFont val="微軟正黑體"/>
        <family val="2"/>
        <charset val="136"/>
      </rPr>
      <t>hase</t>
    </r>
    <phoneticPr fontId="5" type="noConversion"/>
  </si>
  <si>
    <t>TV</t>
    <phoneticPr fontId="7" type="noConversion"/>
  </si>
  <si>
    <r>
      <t>T</t>
    </r>
    <r>
      <rPr>
        <sz val="12"/>
        <color theme="1"/>
        <rFont val="微軟正黑體"/>
        <family val="2"/>
        <charset val="136"/>
      </rPr>
      <t>R1</t>
    </r>
    <phoneticPr fontId="5" type="noConversion"/>
  </si>
  <si>
    <t>LCD-02</t>
  </si>
  <si>
    <t>ITI</t>
    <phoneticPr fontId="5" type="noConversion"/>
  </si>
  <si>
    <t>PID</t>
    <phoneticPr fontId="7" type="noConversion"/>
  </si>
  <si>
    <r>
      <t>T</t>
    </r>
    <r>
      <rPr>
        <sz val="12"/>
        <color theme="1"/>
        <rFont val="微軟正黑體"/>
        <family val="2"/>
        <charset val="136"/>
      </rPr>
      <t>R2</t>
    </r>
    <phoneticPr fontId="5" type="noConversion"/>
  </si>
  <si>
    <t>MNT</t>
    <phoneticPr fontId="7" type="noConversion"/>
  </si>
  <si>
    <r>
      <t>T</t>
    </r>
    <r>
      <rPr>
        <sz val="12"/>
        <color theme="1"/>
        <rFont val="微軟正黑體"/>
        <family val="2"/>
        <charset val="136"/>
      </rPr>
      <t>R3</t>
    </r>
    <phoneticPr fontId="5" type="noConversion"/>
  </si>
  <si>
    <t>LCD-04</t>
  </si>
  <si>
    <t>NB</t>
    <phoneticPr fontId="7" type="noConversion"/>
  </si>
  <si>
    <t>DJVA</t>
    <phoneticPr fontId="5" type="noConversion"/>
  </si>
  <si>
    <r>
      <t>T</t>
    </r>
    <r>
      <rPr>
        <sz val="12"/>
        <color theme="1"/>
        <rFont val="微軟正黑體"/>
        <family val="2"/>
        <charset val="136"/>
      </rPr>
      <t>R3.5</t>
    </r>
    <phoneticPr fontId="5" type="noConversion"/>
  </si>
  <si>
    <t>mLED</t>
    <phoneticPr fontId="5" type="noConversion"/>
  </si>
  <si>
    <t>IAV</t>
    <phoneticPr fontId="7" type="noConversion"/>
  </si>
  <si>
    <r>
      <t>T</t>
    </r>
    <r>
      <rPr>
        <sz val="12"/>
        <color theme="1"/>
        <rFont val="微軟正黑體"/>
        <family val="2"/>
        <charset val="136"/>
      </rPr>
      <t>R4</t>
    </r>
    <phoneticPr fontId="5" type="noConversion"/>
  </si>
  <si>
    <t>LCD-06</t>
  </si>
  <si>
    <t>Medical</t>
    <phoneticPr fontId="7" type="noConversion"/>
  </si>
  <si>
    <t>ECB</t>
    <phoneticPr fontId="5" type="noConversion"/>
  </si>
  <si>
    <r>
      <t>R</t>
    </r>
    <r>
      <rPr>
        <sz val="12"/>
        <color theme="1"/>
        <rFont val="微軟正黑體"/>
        <family val="2"/>
        <charset val="136"/>
      </rPr>
      <t>LS</t>
    </r>
    <phoneticPr fontId="5" type="noConversion"/>
  </si>
  <si>
    <t>E-Paper</t>
    <phoneticPr fontId="7" type="noConversion"/>
  </si>
  <si>
    <t>NA(無)</t>
    <phoneticPr fontId="5" type="noConversion"/>
  </si>
  <si>
    <t>Avionics</t>
    <phoneticPr fontId="7" type="noConversion"/>
  </si>
  <si>
    <t>OTHERS</t>
    <phoneticPr fontId="5" type="noConversion"/>
  </si>
  <si>
    <t>AA_OEM</t>
    <phoneticPr fontId="7" type="noConversion"/>
  </si>
  <si>
    <t>LCD-T0</t>
  </si>
  <si>
    <t>AA_China</t>
    <phoneticPr fontId="7" type="noConversion"/>
  </si>
  <si>
    <t>NPCVA</t>
    <phoneticPr fontId="5" type="noConversion"/>
  </si>
  <si>
    <t>AA_JK</t>
    <phoneticPr fontId="7" type="noConversion"/>
  </si>
  <si>
    <t>LCD-T2</t>
  </si>
  <si>
    <t>SG_CG</t>
    <phoneticPr fontId="7" type="noConversion"/>
  </si>
  <si>
    <t>Tablet</t>
    <phoneticPr fontId="7" type="noConversion"/>
  </si>
  <si>
    <t>LCD-T6</t>
  </si>
  <si>
    <t>CE</t>
    <phoneticPr fontId="7" type="noConversion"/>
  </si>
  <si>
    <t>MP</t>
    <phoneticPr fontId="7" type="noConversion"/>
  </si>
  <si>
    <t>mLED BLU</t>
    <phoneticPr fontId="7" type="noConversion"/>
  </si>
  <si>
    <t>mLED PID</t>
    <phoneticPr fontId="7" type="noConversion"/>
  </si>
  <si>
    <t>BHR92800</t>
    <phoneticPr fontId="5" type="noConversion"/>
  </si>
  <si>
    <t>ISD_000480</t>
    <phoneticPr fontId="9" type="noConversion"/>
  </si>
  <si>
    <t>RLS</t>
    <phoneticPr fontId="5" type="noConversion"/>
  </si>
  <si>
    <t>ISD_016228</t>
    <phoneticPr fontId="9" type="noConversion"/>
  </si>
  <si>
    <t>ITI</t>
    <phoneticPr fontId="9" type="noConversion"/>
  </si>
  <si>
    <t>新組態</t>
    <phoneticPr fontId="4" type="noConversion"/>
  </si>
  <si>
    <t>缺</t>
    <phoneticPr fontId="4" type="noConversion"/>
  </si>
  <si>
    <t>ISD_011970</t>
    <phoneticPr fontId="5" type="noConversion"/>
  </si>
  <si>
    <t>MP</t>
    <phoneticPr fontId="5" type="noConversion"/>
  </si>
  <si>
    <t>MD</t>
    <phoneticPr fontId="5" type="noConversion"/>
  </si>
  <si>
    <t>ISD_000481</t>
    <phoneticPr fontId="5" type="noConversion"/>
  </si>
  <si>
    <t>CMI-80200</t>
    <phoneticPr fontId="11" type="noConversion"/>
  </si>
  <si>
    <t>ISD_000482</t>
    <phoneticPr fontId="5" type="noConversion"/>
  </si>
  <si>
    <r>
      <t>LCD</t>
    </r>
    <r>
      <rPr>
        <sz val="12"/>
        <color theme="1"/>
        <rFont val="微軟正黑體"/>
        <family val="2"/>
        <charset val="136"/>
      </rPr>
      <t>-8A</t>
    </r>
    <phoneticPr fontId="4" type="noConversion"/>
  </si>
  <si>
    <t>ISD_000512</t>
    <phoneticPr fontId="5" type="noConversion"/>
  </si>
  <si>
    <t>ISD_016016</t>
    <phoneticPr fontId="9" type="noConversion"/>
  </si>
  <si>
    <t>ISD_012105</t>
    <phoneticPr fontId="5" type="noConversion"/>
  </si>
  <si>
    <t>Avionics</t>
  </si>
  <si>
    <t>ISD_016064</t>
    <phoneticPr fontId="9" type="noConversion"/>
  </si>
  <si>
    <t>ISD_012107</t>
    <phoneticPr fontId="4" type="noConversion"/>
  </si>
  <si>
    <t>ISD_011504</t>
    <phoneticPr fontId="5" type="noConversion"/>
  </si>
  <si>
    <t>Medical</t>
  </si>
  <si>
    <t>ISD_000455</t>
    <phoneticPr fontId="4" type="noConversion"/>
  </si>
  <si>
    <t>ISD_000456</t>
    <phoneticPr fontId="4" type="noConversion"/>
  </si>
  <si>
    <t>ISD_000457</t>
    <phoneticPr fontId="4" type="noConversion"/>
  </si>
  <si>
    <t>ISD_000458</t>
    <phoneticPr fontId="4" type="noConversion"/>
  </si>
  <si>
    <t>LCD-8A</t>
  </si>
  <si>
    <t>LCD-8A</t>
    <phoneticPr fontId="4" type="noConversion"/>
  </si>
  <si>
    <t>ISD_000499</t>
    <phoneticPr fontId="4" type="noConversion"/>
  </si>
  <si>
    <t>ISD_000500</t>
    <phoneticPr fontId="4" type="noConversion"/>
  </si>
  <si>
    <t>ISD_000501</t>
    <phoneticPr fontId="4" type="noConversion"/>
  </si>
  <si>
    <t>MD</t>
  </si>
  <si>
    <t>ISD_15324</t>
    <phoneticPr fontId="4" type="noConversion"/>
  </si>
  <si>
    <t>ISD_015322</t>
    <phoneticPr fontId="4" type="noConversion"/>
  </si>
  <si>
    <t>ISD_015312</t>
    <phoneticPr fontId="4" type="noConversion"/>
  </si>
  <si>
    <t>ISD_015311</t>
    <phoneticPr fontId="4" type="noConversion"/>
  </si>
  <si>
    <t>ISD_011868</t>
    <phoneticPr fontId="9" type="noConversion"/>
  </si>
  <si>
    <t>ISD_014510</t>
    <phoneticPr fontId="5" type="noConversion"/>
  </si>
  <si>
    <t>ISD_013803</t>
    <phoneticPr fontId="5" type="noConversion"/>
  </si>
  <si>
    <t>ISD_016106</t>
    <phoneticPr fontId="5" type="noConversion"/>
  </si>
  <si>
    <t>ISD_00461</t>
    <phoneticPr fontId="9" type="noConversion"/>
  </si>
  <si>
    <t>PID</t>
  </si>
  <si>
    <t>TV</t>
  </si>
  <si>
    <t>ISD_012110</t>
    <phoneticPr fontId="4" type="noConversion"/>
  </si>
  <si>
    <t>ISD_0015781</t>
    <phoneticPr fontId="5" type="noConversion"/>
  </si>
  <si>
    <t>ISD_0015784</t>
    <phoneticPr fontId="5" type="noConversion"/>
  </si>
  <si>
    <t>MP</t>
  </si>
  <si>
    <t>TR4</t>
  </si>
  <si>
    <t>BU</t>
    <phoneticPr fontId="9" type="noConversion"/>
  </si>
  <si>
    <t>TR Phase</t>
    <phoneticPr fontId="9" type="noConversion"/>
  </si>
  <si>
    <t>ISD_016463</t>
    <phoneticPr fontId="4" type="noConversion"/>
  </si>
  <si>
    <t>ISD_016464</t>
    <phoneticPr fontId="4" type="noConversion"/>
  </si>
  <si>
    <t>ISD_012210</t>
    <phoneticPr fontId="4" type="noConversion"/>
  </si>
  <si>
    <t>ISD_000462</t>
    <phoneticPr fontId="4" type="noConversion"/>
  </si>
  <si>
    <t>ISD_012155</t>
    <phoneticPr fontId="4" type="noConversion"/>
  </si>
  <si>
    <t>ISD_015521</t>
    <phoneticPr fontId="4" type="noConversion"/>
  </si>
  <si>
    <t>ISD_017782</t>
    <phoneticPr fontId="4" type="noConversion"/>
  </si>
  <si>
    <t>ISD_018032</t>
    <phoneticPr fontId="4" type="noConversion"/>
  </si>
  <si>
    <t>ISD_014787</t>
    <phoneticPr fontId="4" type="noConversion"/>
  </si>
  <si>
    <t>ISD_016334</t>
    <phoneticPr fontId="4" type="noConversion"/>
  </si>
  <si>
    <t>ISD_011396</t>
    <phoneticPr fontId="4" type="noConversion"/>
  </si>
  <si>
    <t>ISD_016131</t>
    <phoneticPr fontId="4" type="noConversion"/>
  </si>
  <si>
    <t>AA_JK</t>
  </si>
  <si>
    <t>ISD_000524</t>
    <phoneticPr fontId="4" type="noConversion"/>
  </si>
  <si>
    <t>ISD_000463</t>
    <phoneticPr fontId="4" type="noConversion"/>
  </si>
  <si>
    <t>ISD_000465</t>
    <phoneticPr fontId="4" type="noConversion"/>
  </si>
  <si>
    <t>ISD_014410</t>
    <phoneticPr fontId="4" type="noConversion"/>
  </si>
  <si>
    <t>ISD_000509</t>
    <phoneticPr fontId="4" type="noConversion"/>
  </si>
  <si>
    <t>ISD_000511</t>
    <phoneticPr fontId="4" type="noConversion"/>
  </si>
  <si>
    <t>ISD_011059</t>
    <phoneticPr fontId="4" type="noConversion"/>
  </si>
  <si>
    <t>ISD_015818</t>
    <phoneticPr fontId="4" type="noConversion"/>
  </si>
  <si>
    <t>Tablet</t>
  </si>
  <si>
    <t>ISD_000502</t>
    <phoneticPr fontId="4" type="noConversion"/>
  </si>
  <si>
    <t>ISD_014450</t>
    <phoneticPr fontId="4" type="noConversion"/>
  </si>
  <si>
    <t>ISD_012043</t>
    <phoneticPr fontId="4" type="noConversion"/>
  </si>
  <si>
    <t>多餘?</t>
    <phoneticPr fontId="4" type="noConversion"/>
  </si>
  <si>
    <t>TR3.5</t>
  </si>
  <si>
    <t>ISD_017618</t>
    <phoneticPr fontId="4" type="noConversion"/>
  </si>
  <si>
    <t>ISD_014052</t>
    <phoneticPr fontId="4" type="noConversion"/>
  </si>
  <si>
    <t>ISD_011058</t>
    <phoneticPr fontId="4" type="noConversion"/>
  </si>
  <si>
    <t>ISD_012265</t>
    <phoneticPr fontId="4" type="noConversion"/>
  </si>
  <si>
    <t>ISD_017670</t>
    <phoneticPr fontId="4" type="noConversion"/>
  </si>
  <si>
    <t>ISD_017671</t>
    <phoneticPr fontId="4" type="noConversion"/>
  </si>
  <si>
    <t>ISD_016406</t>
    <phoneticPr fontId="4" type="noConversion"/>
  </si>
  <si>
    <t>ISD_016283</t>
    <phoneticPr fontId="4" type="noConversion"/>
  </si>
  <si>
    <t>ISD_016404</t>
    <phoneticPr fontId="4" type="noConversion"/>
  </si>
  <si>
    <t>ISD_014741</t>
    <phoneticPr fontId="4" type="noConversion"/>
  </si>
  <si>
    <t>ISD_017783</t>
    <phoneticPr fontId="4" type="noConversion"/>
  </si>
  <si>
    <t>ISD_015327</t>
    <phoneticPr fontId="4" type="noConversion"/>
  </si>
  <si>
    <t>ISD_014920</t>
    <phoneticPr fontId="4" type="noConversion"/>
  </si>
  <si>
    <t>ISD_014623</t>
    <phoneticPr fontId="4" type="noConversion"/>
  </si>
  <si>
    <t>TR2</t>
  </si>
  <si>
    <t>ISD_017287</t>
    <phoneticPr fontId="4" type="noConversion"/>
  </si>
  <si>
    <t>ISD_016229</t>
    <phoneticPr fontId="4" type="noConversion"/>
  </si>
  <si>
    <t>ISD_012130</t>
    <phoneticPr fontId="4" type="noConversion"/>
  </si>
  <si>
    <t>ISD_012131</t>
    <phoneticPr fontId="4" type="noConversion"/>
  </si>
  <si>
    <t>ISD_012132</t>
    <phoneticPr fontId="4" type="noConversion"/>
  </si>
  <si>
    <t>ISD_000469</t>
    <phoneticPr fontId="4" type="noConversion"/>
  </si>
  <si>
    <t>ISD_000467</t>
    <phoneticPr fontId="4" type="noConversion"/>
  </si>
  <si>
    <t>ISD_017766</t>
    <phoneticPr fontId="4" type="noConversion"/>
  </si>
  <si>
    <t>ISD_012129</t>
    <phoneticPr fontId="4" type="noConversion"/>
  </si>
  <si>
    <t>ISD_014274</t>
    <phoneticPr fontId="4" type="noConversion"/>
  </si>
  <si>
    <t>ISD_017505</t>
    <phoneticPr fontId="4" type="noConversion"/>
  </si>
  <si>
    <t>ISD_014970</t>
    <phoneticPr fontId="4" type="noConversion"/>
  </si>
  <si>
    <t>ISD_014971</t>
    <phoneticPr fontId="4" type="noConversion"/>
  </si>
  <si>
    <t>ISD_015432</t>
    <phoneticPr fontId="4" type="noConversion"/>
  </si>
  <si>
    <t>ISD_014968</t>
    <phoneticPr fontId="4" type="noConversion"/>
  </si>
  <si>
    <t>ISD_014973</t>
    <phoneticPr fontId="4" type="noConversion"/>
  </si>
  <si>
    <t>SLC20P15L00</t>
    <phoneticPr fontId="5" type="noConversion"/>
  </si>
  <si>
    <t>ISD_017620</t>
    <phoneticPr fontId="4" type="noConversion"/>
  </si>
  <si>
    <t>ISD_017787</t>
    <phoneticPr fontId="4" type="noConversion"/>
  </si>
  <si>
    <t>ISD_017555</t>
    <phoneticPr fontId="4" type="noConversion"/>
  </si>
  <si>
    <t>ISD_015321</t>
    <phoneticPr fontId="4" type="noConversion"/>
  </si>
  <si>
    <t>ISD_015315</t>
    <phoneticPr fontId="4" type="noConversion"/>
  </si>
  <si>
    <t>ISD_015319</t>
    <phoneticPr fontId="4" type="noConversion"/>
  </si>
  <si>
    <t>ISD_015316</t>
    <phoneticPr fontId="4" type="noConversion"/>
  </si>
  <si>
    <t>ISD_015320</t>
    <phoneticPr fontId="4" type="noConversion"/>
  </si>
  <si>
    <t>ISD_012120</t>
    <phoneticPr fontId="4" type="noConversion"/>
  </si>
  <si>
    <t>ISD_012121</t>
    <phoneticPr fontId="4" type="noConversion"/>
  </si>
  <si>
    <t>ISD_012118</t>
    <phoneticPr fontId="4" type="noConversion"/>
  </si>
  <si>
    <t>ISD_012123</t>
    <phoneticPr fontId="4" type="noConversion"/>
  </si>
  <si>
    <t>缺</t>
    <phoneticPr fontId="4" type="noConversion"/>
  </si>
  <si>
    <t>ISD_012124</t>
    <phoneticPr fontId="4" type="noConversion"/>
  </si>
  <si>
    <t>ISD_012126</t>
    <phoneticPr fontId="4" type="noConversion"/>
  </si>
  <si>
    <t>ISD_012103</t>
    <phoneticPr fontId="4" type="noConversion"/>
  </si>
  <si>
    <t>ISD_00522</t>
    <phoneticPr fontId="4" type="noConversion"/>
  </si>
  <si>
    <t>ISD_015664</t>
    <phoneticPr fontId="4" type="noConversion"/>
  </si>
  <si>
    <t>ISD_016163</t>
    <phoneticPr fontId="4" type="noConversion"/>
  </si>
  <si>
    <t>ISD_013933</t>
    <phoneticPr fontId="4" type="noConversion"/>
  </si>
  <si>
    <t>ISD_011134</t>
    <phoneticPr fontId="4" type="noConversion"/>
  </si>
  <si>
    <t>ISD_014009</t>
    <phoneticPr fontId="4" type="noConversion"/>
  </si>
  <si>
    <t>ISD_015612</t>
    <phoneticPr fontId="4" type="noConversion"/>
  </si>
  <si>
    <t>ISD_017936</t>
    <phoneticPr fontId="4" type="noConversion"/>
  </si>
  <si>
    <t>ISD_017855</t>
    <phoneticPr fontId="4" type="noConversion"/>
  </si>
  <si>
    <t>ISD_000493</t>
    <phoneticPr fontId="4" type="noConversion"/>
  </si>
  <si>
    <t>NEW_ISD_018044</t>
    <phoneticPr fontId="4" type="noConversion"/>
  </si>
  <si>
    <t>NEW_ISD_018045</t>
    <phoneticPr fontId="4" type="noConversion"/>
  </si>
  <si>
    <t>NEW_ISD_018046</t>
    <phoneticPr fontId="4" type="noConversion"/>
  </si>
  <si>
    <t>NEW_ISD_018047</t>
    <phoneticPr fontId="4" type="noConversion"/>
  </si>
  <si>
    <t>NEW_ISD_018053</t>
    <phoneticPr fontId="4" type="noConversion"/>
  </si>
  <si>
    <t>NEW_ISD_018054</t>
    <phoneticPr fontId="4" type="noConversion"/>
  </si>
  <si>
    <t>NEW_ISD_018055</t>
    <phoneticPr fontId="4" type="noConversion"/>
  </si>
  <si>
    <t>NEW_ISD_018056</t>
    <phoneticPr fontId="4" type="noConversion"/>
  </si>
  <si>
    <t>MNT</t>
    <phoneticPr fontId="4" type="noConversion"/>
  </si>
  <si>
    <t>DJVA</t>
    <phoneticPr fontId="5" type="noConversion"/>
  </si>
  <si>
    <t>AL-402NK</t>
    <phoneticPr fontId="5" type="noConversion"/>
  </si>
  <si>
    <t>W/R 723K1M</t>
    <phoneticPr fontId="5" type="noConversion"/>
  </si>
  <si>
    <t>AL-402NK</t>
    <phoneticPr fontId="5" type="noConversion"/>
  </si>
  <si>
    <t>W/R 723K1M</t>
    <phoneticPr fontId="5" type="noConversion"/>
  </si>
  <si>
    <t>SE-6414</t>
    <phoneticPr fontId="5" type="noConversion"/>
  </si>
  <si>
    <t>AL26301</t>
    <phoneticPr fontId="5" type="noConversion"/>
  </si>
  <si>
    <t>WR -723K1M</t>
    <phoneticPr fontId="5" type="noConversion"/>
  </si>
  <si>
    <t>SE-6414</t>
    <phoneticPr fontId="5" type="noConversion"/>
  </si>
  <si>
    <t xml:space="preserve"> PIA11R</t>
    <phoneticPr fontId="5" type="noConversion"/>
  </si>
  <si>
    <t>W/R 723K1M</t>
    <phoneticPr fontId="5" type="noConversion"/>
  </si>
  <si>
    <t>AL-402NK</t>
    <phoneticPr fontId="5" type="noConversion"/>
  </si>
  <si>
    <t>ISD_015323</t>
    <phoneticPr fontId="4" type="noConversion"/>
  </si>
  <si>
    <t>ISD_015310</t>
    <phoneticPr fontId="4" type="noConversion"/>
  </si>
  <si>
    <t>NEW_ISD_018057</t>
    <phoneticPr fontId="4" type="noConversion"/>
  </si>
  <si>
    <t>NEW_ISD_018058</t>
    <phoneticPr fontId="4" type="noConversion"/>
  </si>
  <si>
    <t>NEW_ISD_018059</t>
    <phoneticPr fontId="4" type="noConversion"/>
  </si>
  <si>
    <t>NEW_ISD_018060</t>
    <phoneticPr fontId="4" type="noConversion"/>
  </si>
  <si>
    <t>NEW_ISD_018061</t>
    <phoneticPr fontId="4" type="noConversion"/>
  </si>
  <si>
    <t>NEW_ISD_018062</t>
    <phoneticPr fontId="4" type="noConversion"/>
  </si>
  <si>
    <t>NEW_ISD_018063</t>
    <phoneticPr fontId="4" type="noConversion"/>
  </si>
  <si>
    <t>NEW_ISD_018064</t>
    <phoneticPr fontId="4" type="noConversion"/>
  </si>
  <si>
    <t>NEW_ISD_018065</t>
    <phoneticPr fontId="4" type="noConversion"/>
  </si>
  <si>
    <t>LCT-15-1371</t>
    <phoneticPr fontId="7" type="noConversion"/>
  </si>
  <si>
    <t>BHR92500</t>
    <phoneticPr fontId="5" type="noConversion"/>
  </si>
  <si>
    <t>BY17-Q01F</t>
    <phoneticPr fontId="4" type="noConversion"/>
  </si>
  <si>
    <t>LCT-08-1313</t>
    <phoneticPr fontId="5" type="noConversion"/>
  </si>
  <si>
    <t>LCT-10-2102(US029)</t>
    <phoneticPr fontId="5" type="noConversion"/>
  </si>
  <si>
    <t>ADD_ISD_015314</t>
    <phoneticPr fontId="4" type="noConversion"/>
  </si>
  <si>
    <t>LCT-11-362</t>
    <phoneticPr fontId="7" type="noConversion"/>
  </si>
  <si>
    <t>LCT-13-1386</t>
    <phoneticPr fontId="7" type="noConversion"/>
  </si>
  <si>
    <t>LCT-15-1371</t>
    <phoneticPr fontId="7" type="noConversion"/>
  </si>
  <si>
    <t>ISD_000525</t>
    <phoneticPr fontId="4" type="noConversion"/>
  </si>
  <si>
    <t>ADD_ISD_000528</t>
    <phoneticPr fontId="4" type="noConversion"/>
  </si>
  <si>
    <t>ADD_ISD_000526</t>
    <phoneticPr fontId="4" type="noConversion"/>
  </si>
  <si>
    <t>LCT-15-629</t>
    <phoneticPr fontId="5" type="noConversion"/>
  </si>
  <si>
    <t>LCT-16-1228</t>
    <phoneticPr fontId="5" type="noConversion"/>
  </si>
  <si>
    <t>LCT-16-1381</t>
    <phoneticPr fontId="7" type="noConversion"/>
  </si>
  <si>
    <t>ADD_ISD_016169</t>
    <phoneticPr fontId="4" type="noConversion"/>
  </si>
  <si>
    <t>LCT-17-1336</t>
    <phoneticPr fontId="7" type="noConversion"/>
  </si>
  <si>
    <t>ADD_ISD_015819</t>
    <phoneticPr fontId="4" type="noConversion"/>
  </si>
  <si>
    <t>LCT-17-218</t>
    <phoneticPr fontId="5" type="noConversion"/>
  </si>
  <si>
    <t>LCT-19-332</t>
    <phoneticPr fontId="5" type="noConversion"/>
  </si>
  <si>
    <t>LCT-21-2936</t>
    <phoneticPr fontId="5" type="noConversion"/>
  </si>
  <si>
    <t>SLC19V33L00</t>
    <phoneticPr fontId="13" type="noConversion"/>
  </si>
  <si>
    <t>VNJ6005L17C</t>
    <phoneticPr fontId="5" type="noConversion"/>
  </si>
  <si>
    <t>ADD_ISD_018049</t>
    <phoneticPr fontId="4" type="noConversion"/>
  </si>
  <si>
    <t>ADD_ISD_012120</t>
    <phoneticPr fontId="4" type="noConversion"/>
  </si>
  <si>
    <t>ZCM-5329LB</t>
  </si>
  <si>
    <t>ZCM-5329LB</t>
    <phoneticPr fontId="5" type="noConversion"/>
  </si>
  <si>
    <t>組態不同</t>
    <phoneticPr fontId="4" type="noConversion"/>
  </si>
  <si>
    <t>ZCM-5571XX</t>
    <phoneticPr fontId="5" type="noConversion"/>
  </si>
  <si>
    <t>ADD_ISD_017936</t>
    <phoneticPr fontId="4" type="noConversion"/>
  </si>
  <si>
    <t>ZCM-5579XX</t>
    <phoneticPr fontId="5" type="noConversion"/>
  </si>
  <si>
    <t>ZTO-5197LA</t>
    <phoneticPr fontId="7" type="noConversion"/>
  </si>
  <si>
    <t>LCT-19-580</t>
    <phoneticPr fontId="13" type="noConversion"/>
  </si>
  <si>
    <t>NEW_ISD_018110</t>
    <phoneticPr fontId="5" type="noConversion"/>
  </si>
  <si>
    <t>ILD843001</t>
    <phoneticPr fontId="13" type="noConversion"/>
  </si>
  <si>
    <t>NEW_ISD_018111</t>
    <phoneticPr fontId="4" type="noConversion"/>
  </si>
  <si>
    <t>NEW_ISD_018112</t>
    <phoneticPr fontId="4" type="noConversion"/>
  </si>
  <si>
    <t>LCT-10-1930</t>
    <phoneticPr fontId="5" type="noConversion"/>
  </si>
  <si>
    <t>NEW_ISD_018113</t>
    <phoneticPr fontId="4" type="noConversion"/>
  </si>
  <si>
    <t>NEW_ISD_018114</t>
    <phoneticPr fontId="4" type="noConversion"/>
  </si>
  <si>
    <t>NEW_ISD_018115</t>
    <phoneticPr fontId="4" type="noConversion"/>
  </si>
  <si>
    <t>NEW_ISD_018116</t>
    <phoneticPr fontId="4" type="noConversion"/>
  </si>
  <si>
    <t>LCT-21-72</t>
    <phoneticPr fontId="5" type="noConversion"/>
  </si>
  <si>
    <t>NEW_ISD_018117</t>
    <phoneticPr fontId="4" type="noConversion"/>
  </si>
  <si>
    <t>LCT-21-832</t>
    <phoneticPr fontId="7" type="noConversion"/>
  </si>
  <si>
    <t>NEW_ISD_018119</t>
    <phoneticPr fontId="4" type="noConversion"/>
  </si>
  <si>
    <t>NEW_ISD_018120</t>
    <phoneticPr fontId="4" type="noConversion"/>
  </si>
  <si>
    <t>ADD_ISD_012130</t>
    <phoneticPr fontId="4" type="noConversion"/>
  </si>
  <si>
    <t>NEW_ISD_018122</t>
    <phoneticPr fontId="4" type="noConversion"/>
  </si>
  <si>
    <t>ZCM-5131LA</t>
    <phoneticPr fontId="5" type="noConversion"/>
  </si>
  <si>
    <t>NEW_ISD_018123</t>
    <phoneticPr fontId="4" type="noConversion"/>
  </si>
  <si>
    <t>NEW_ISD_018124</t>
    <phoneticPr fontId="4" type="noConversion"/>
  </si>
  <si>
    <t>NEW_ISD_018125</t>
    <phoneticPr fontId="4" type="noConversion"/>
  </si>
  <si>
    <t>NEW_ISD_018126</t>
    <phoneticPr fontId="4" type="noConversion"/>
  </si>
  <si>
    <t>ZIX-7013XX</t>
    <phoneticPr fontId="5" type="noConversion"/>
  </si>
  <si>
    <t>ISD_000479</t>
    <phoneticPr fontId="4" type="noConversion"/>
  </si>
  <si>
    <t>新組態ISD_000479</t>
    <phoneticPr fontId="4" type="noConversion"/>
  </si>
  <si>
    <t>ISD_012114</t>
    <phoneticPr fontId="4" type="noConversion"/>
  </si>
  <si>
    <t>ISD_012115</t>
    <phoneticPr fontId="4" type="noConversion"/>
  </si>
  <si>
    <r>
      <t>LCT-08-2046</t>
    </r>
    <r>
      <rPr>
        <strike/>
        <sz val="10"/>
        <color theme="1"/>
        <rFont val="微軟正黑體"/>
        <family val="2"/>
        <charset val="136"/>
      </rPr>
      <t>(US014)</t>
    </r>
    <phoneticPr fontId="5" type="noConversion"/>
  </si>
  <si>
    <t>缺-&gt;ISD_012108</t>
    <phoneticPr fontId="4" type="noConversion"/>
  </si>
  <si>
    <t>缺!?_後面空白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</si>
  <si>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</si>
  <si>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</si>
  <si>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</si>
  <si>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</si>
  <si>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</si>
  <si>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缺_重複?Phase不同?</t>
    <phoneticPr fontId="4" type="noConversion"/>
  </si>
  <si>
    <t>新組態_ISD_011920</t>
    <phoneticPr fontId="4" type="noConversion"/>
  </si>
  <si>
    <t>多餘?</t>
    <phoneticPr fontId="4" type="noConversion"/>
  </si>
  <si>
    <t>Phase</t>
    <phoneticPr fontId="4" type="noConversion"/>
  </si>
  <si>
    <t>失效</t>
    <phoneticPr fontId="4" type="noConversion"/>
  </si>
  <si>
    <t>OK</t>
    <phoneticPr fontId="4" type="noConversion"/>
  </si>
  <si>
    <t>OK</t>
    <phoneticPr fontId="4" type="noConversion"/>
  </si>
  <si>
    <t>Phase</t>
    <phoneticPr fontId="4" type="noConversion"/>
  </si>
  <si>
    <t>V</t>
    <phoneticPr fontId="4" type="noConversion"/>
  </si>
  <si>
    <t>錯TV</t>
    <phoneticPr fontId="4" type="noConversion"/>
  </si>
  <si>
    <t>V</t>
    <phoneticPr fontId="4" type="noConversion"/>
  </si>
  <si>
    <t>缺_ISD_000466</t>
    <phoneticPr fontId="4" type="noConversion"/>
  </si>
  <si>
    <t>ISD_012116</t>
    <phoneticPr fontId="4" type="noConversion"/>
  </si>
  <si>
    <t>ISD_014777</t>
    <phoneticPr fontId="4" type="noConversion"/>
  </si>
  <si>
    <t>ISD_014773</t>
    <phoneticPr fontId="4" type="noConversion"/>
  </si>
  <si>
    <t>ISD_015332</t>
    <phoneticPr fontId="4" type="noConversion"/>
  </si>
  <si>
    <t>缺_同一ISD另一組態</t>
    <phoneticPr fontId="4" type="noConversion"/>
  </si>
  <si>
    <t>組態ISD_000486</t>
    <phoneticPr fontId="4" type="noConversion"/>
  </si>
  <si>
    <t>組態ISD_000486</t>
    <phoneticPr fontId="4" type="noConversion"/>
  </si>
  <si>
    <t>ISD_000488</t>
    <phoneticPr fontId="4" type="noConversion"/>
  </si>
  <si>
    <t>組態ISD_000488</t>
    <phoneticPr fontId="4" type="noConversion"/>
  </si>
  <si>
    <t>組態ISD_012125</t>
    <phoneticPr fontId="4" type="noConversion"/>
  </si>
  <si>
    <t>V</t>
    <phoneticPr fontId="4" type="noConversion"/>
  </si>
  <si>
    <t>ZCM-5522XX</t>
    <phoneticPr fontId="4" type="noConversion"/>
  </si>
  <si>
    <t>V重複</t>
    <phoneticPr fontId="4" type="noConversion"/>
  </si>
  <si>
    <t>V</t>
    <phoneticPr fontId="4" type="noConversion"/>
  </si>
  <si>
    <t>V</t>
    <phoneticPr fontId="4" type="noConversion"/>
  </si>
  <si>
    <t>組態ISD_012117</t>
    <phoneticPr fontId="4" type="noConversion"/>
  </si>
  <si>
    <t>組態</t>
    <phoneticPr fontId="4" type="noConversion"/>
  </si>
  <si>
    <t>刪</t>
    <phoneticPr fontId="4" type="noConversion"/>
  </si>
  <si>
    <t>組態</t>
    <phoneticPr fontId="4" type="noConversion"/>
  </si>
  <si>
    <t>組態</t>
    <phoneticPr fontId="4" type="noConversion"/>
  </si>
  <si>
    <t>ISD_000522</t>
    <phoneticPr fontId="4" type="noConversion"/>
  </si>
  <si>
    <t>ISD_011134</t>
    <phoneticPr fontId="4" type="noConversion"/>
  </si>
  <si>
    <t>重複</t>
    <phoneticPr fontId="4" type="noConversion"/>
  </si>
  <si>
    <t>ZCM-5522XX</t>
    <phoneticPr fontId="4" type="noConversion"/>
  </si>
  <si>
    <t>彥輝Check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</si>
</sst>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);[Red]\(0.0\)"/>
    <numFmt numFmtId="177" formatCode="0.0"/>
    <numFmt numFmtId="178" formatCode="0.0000"/>
    <numFmt numFmtId="179" formatCode="0.00000_ "/>
    <numFmt numFmtId="180" formatCode="0.0000_);[Red]\(0.0000\)"/>
    <numFmt numFmtId="181" formatCode="0.0_ "/>
  </numFmts>
  <fonts count="51" x14ac:knownFonts="1"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0"/>
      <color indexed="8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0"/>
      <name val="微軟正黑體"/>
      <family val="2"/>
      <charset val="136"/>
    </font>
    <font>
      <sz val="9"/>
      <name val="細明體"/>
      <family val="3"/>
      <charset val="136"/>
    </font>
    <font>
      <b/>
      <sz val="10"/>
      <color indexed="8"/>
      <name val="MS Gothic"/>
      <family val="3"/>
      <charset val="128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0000CC"/>
      <name val="微軟正黑體"/>
      <family val="2"/>
      <charset val="136"/>
    </font>
    <font>
      <sz val="10"/>
      <color indexed="8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rgb="FF990000"/>
      <name val="微軟正黑體"/>
      <family val="2"/>
      <charset val="136"/>
    </font>
    <font>
      <strike/>
      <sz val="10"/>
      <color theme="1"/>
      <name val="微軟正黑體"/>
      <family val="2"/>
      <charset val="136"/>
    </font>
    <font>
      <strike/>
      <sz val="10"/>
      <name val="微軟正黑體"/>
      <family val="2"/>
      <charset val="136"/>
    </font>
    <font>
      <strike/>
      <sz val="10"/>
      <color rgb="FF0000FF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sz val="10"/>
      <color rgb="FFFFCCFF"/>
      <name val="微軟正黑體"/>
      <family val="2"/>
      <charset val="136"/>
    </font>
    <font>
      <sz val="10"/>
      <name val="Arial"/>
      <family val="2"/>
    </font>
    <font>
      <sz val="10"/>
      <color rgb="FFC00000"/>
      <name val="微軟正黑體"/>
      <family val="2"/>
      <charset val="136"/>
    </font>
    <font>
      <sz val="12"/>
      <name val="新細明體"/>
      <family val="1"/>
      <charset val="136"/>
    </font>
    <font>
      <sz val="10"/>
      <name val="Arial Unicode MS"/>
      <family val="2"/>
      <charset val="136"/>
    </font>
    <font>
      <sz val="10"/>
      <color rgb="FFFF0066"/>
      <name val="微軟正黑體"/>
      <family val="2"/>
      <charset val="136"/>
    </font>
    <font>
      <b/>
      <sz val="10"/>
      <color rgb="FF0070C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微軟正黑體"/>
      <family val="2"/>
      <charset val="136"/>
    </font>
    <font>
      <sz val="12"/>
      <name val="Calibri"/>
      <family val="2"/>
    </font>
    <font>
      <sz val="12"/>
      <name val="細明體"/>
      <family val="3"/>
      <charset val="136"/>
    </font>
    <font>
      <strike/>
      <sz val="10"/>
      <color rgb="FFFF0000"/>
      <name val="微軟正黑體"/>
      <family val="2"/>
      <charset val="136"/>
    </font>
    <font>
      <strike/>
      <sz val="11"/>
      <color theme="1"/>
      <name val="微軟正黑體"/>
      <family val="2"/>
      <charset val="136"/>
    </font>
    <font>
      <strike/>
      <sz val="10"/>
      <color indexed="8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strike/>
      <sz val="10"/>
      <color rgb="FF0000CC"/>
      <name val="微軟正黑體"/>
      <family val="2"/>
      <charset val="136"/>
    </font>
    <font>
      <sz val="11"/>
      <name val="微軟正黑體"/>
      <family val="2"/>
      <charset val="136"/>
    </font>
    <font>
      <strike/>
      <sz val="11"/>
      <color rgb="FFFF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細明體"/>
      <family val="3"/>
      <charset val="136"/>
    </font>
    <font>
      <strike/>
      <sz val="10"/>
      <color rgb="FF990000"/>
      <name val="微軟正黑體"/>
      <family val="2"/>
      <charset val="136"/>
    </font>
    <font>
      <b/>
      <sz val="9"/>
      <color indexed="81"/>
      <name val="微軟正黑體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5" fillId="0" borderId="0"/>
    <xf numFmtId="0" fontId="27" fillId="0" borderId="0"/>
  </cellStyleXfs>
  <cellXfs count="290">
    <xf numFmtId="0" fontId="0" fillId="0" borderId="0" xfId="0">
      <alignment vertical="center"/>
    </xf>
    <xf numFmtId="0" fontId="8" fillId="2" borderId="1" xfId="0" applyFont="1" applyFill="1" applyBorder="1" applyAlignment="1">
      <alignment vertical="center"/>
    </xf>
    <xf numFmtId="176" fontId="8" fillId="2" borderId="1" xfId="0" applyNumberFormat="1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left" vertical="center"/>
    </xf>
    <xf numFmtId="180" fontId="17" fillId="0" borderId="1" xfId="3" applyNumberFormat="1" applyFont="1" applyFill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/>
    </xf>
    <xf numFmtId="180" fontId="19" fillId="2" borderId="1" xfId="3" applyNumberFormat="1" applyFont="1" applyFill="1" applyBorder="1" applyAlignment="1">
      <alignment horizontal="left" vertical="center"/>
    </xf>
    <xf numFmtId="0" fontId="17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left" vertical="center"/>
    </xf>
    <xf numFmtId="0" fontId="26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18" fillId="3" borderId="1" xfId="2" applyFont="1" applyFill="1" applyBorder="1" applyAlignment="1">
      <alignment horizontal="left" vertical="center"/>
    </xf>
    <xf numFmtId="0" fontId="18" fillId="0" borderId="1" xfId="1" applyFont="1" applyFill="1" applyBorder="1" applyAlignment="1">
      <alignment horizontal="center" vertical="center"/>
    </xf>
    <xf numFmtId="180" fontId="18" fillId="0" borderId="1" xfId="3" applyNumberFormat="1" applyFont="1" applyFill="1" applyBorder="1" applyAlignment="1">
      <alignment horizontal="left" vertical="center"/>
    </xf>
    <xf numFmtId="176" fontId="28" fillId="0" borderId="1" xfId="0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0" fontId="26" fillId="0" borderId="1" xfId="2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0" borderId="1" xfId="2" applyFont="1" applyFill="1" applyBorder="1" applyAlignment="1">
      <alignment horizontal="center" vertical="center"/>
    </xf>
    <xf numFmtId="177" fontId="16" fillId="0" borderId="1" xfId="2" applyNumberFormat="1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178" fontId="16" fillId="0" borderId="1" xfId="2" applyNumberFormat="1" applyFont="1" applyFill="1" applyBorder="1" applyAlignment="1">
      <alignment horizontal="center" vertical="center"/>
    </xf>
    <xf numFmtId="179" fontId="16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77" fontId="3" fillId="0" borderId="1" xfId="1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18" fillId="3" borderId="1" xfId="1" applyFont="1" applyFill="1" applyBorder="1" applyAlignment="1">
      <alignment horizontal="center" vertical="center"/>
    </xf>
    <xf numFmtId="177" fontId="19" fillId="2" borderId="1" xfId="1" applyNumberFormat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 vertical="center"/>
    </xf>
    <xf numFmtId="0" fontId="19" fillId="2" borderId="1" xfId="2" applyFont="1" applyFill="1" applyBorder="1" applyAlignment="1">
      <alignment horizontal="center" vertical="center"/>
    </xf>
    <xf numFmtId="0" fontId="17" fillId="2" borderId="1" xfId="2" applyFont="1" applyFill="1" applyBorder="1" applyAlignment="1">
      <alignment horizontal="center" vertical="center"/>
    </xf>
    <xf numFmtId="180" fontId="19" fillId="2" borderId="1" xfId="3" applyNumberFormat="1" applyFont="1" applyFill="1" applyBorder="1" applyAlignment="1">
      <alignment horizontal="center" vertical="center"/>
    </xf>
    <xf numFmtId="178" fontId="19" fillId="2" borderId="1" xfId="1" applyNumberFormat="1" applyFont="1" applyFill="1" applyBorder="1" applyAlignment="1">
      <alignment horizontal="center" vertical="center"/>
    </xf>
    <xf numFmtId="178" fontId="19" fillId="2" borderId="1" xfId="2" applyNumberFormat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/>
    </xf>
    <xf numFmtId="179" fontId="19" fillId="2" borderId="1" xfId="2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20" fillId="0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center" vertical="center"/>
    </xf>
    <xf numFmtId="0" fontId="23" fillId="0" borderId="1" xfId="2" applyFont="1" applyFill="1" applyBorder="1" applyAlignment="1">
      <alignment horizontal="center" vertical="center"/>
    </xf>
    <xf numFmtId="177" fontId="17" fillId="0" borderId="1" xfId="1" applyNumberFormat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178" fontId="17" fillId="0" borderId="1" xfId="4" applyNumberFormat="1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horizontal="center" vertical="center"/>
    </xf>
    <xf numFmtId="0" fontId="18" fillId="0" borderId="1" xfId="2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/>
    </xf>
    <xf numFmtId="177" fontId="26" fillId="0" borderId="1" xfId="2" applyNumberFormat="1" applyFont="1" applyFill="1" applyBorder="1" applyAlignment="1">
      <alignment horizontal="center" vertical="center"/>
    </xf>
    <xf numFmtId="178" fontId="26" fillId="0" borderId="1" xfId="2" applyNumberFormat="1" applyFont="1" applyFill="1" applyBorder="1" applyAlignment="1">
      <alignment horizontal="center" vertical="center"/>
    </xf>
    <xf numFmtId="179" fontId="26" fillId="0" borderId="1" xfId="2" applyNumberFormat="1" applyFont="1" applyFill="1" applyBorder="1" applyAlignment="1">
      <alignment horizontal="center" vertical="center"/>
    </xf>
    <xf numFmtId="0" fontId="19" fillId="3" borderId="1" xfId="1" applyFont="1" applyFill="1" applyBorder="1" applyAlignment="1">
      <alignment horizontal="center" vertical="center"/>
    </xf>
    <xf numFmtId="0" fontId="16" fillId="3" borderId="1" xfId="2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77" fontId="17" fillId="0" borderId="1" xfId="2" applyNumberFormat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177" fontId="19" fillId="0" borderId="1" xfId="2" applyNumberFormat="1" applyFont="1" applyFill="1" applyBorder="1" applyAlignment="1">
      <alignment horizontal="center" vertical="center"/>
    </xf>
    <xf numFmtId="178" fontId="19" fillId="0" borderId="1" xfId="2" applyNumberFormat="1" applyFont="1" applyFill="1" applyBorder="1" applyAlignment="1">
      <alignment horizontal="center" vertical="center"/>
    </xf>
    <xf numFmtId="179" fontId="19" fillId="0" borderId="1" xfId="2" applyNumberFormat="1" applyFont="1" applyFill="1" applyBorder="1" applyAlignment="1">
      <alignment horizontal="center" vertical="center"/>
    </xf>
    <xf numFmtId="0" fontId="18" fillId="3" borderId="1" xfId="5" applyFont="1" applyFill="1" applyBorder="1" applyAlignment="1">
      <alignment horizontal="center" vertical="center"/>
    </xf>
    <xf numFmtId="177" fontId="18" fillId="0" borderId="1" xfId="1" applyNumberFormat="1" applyFont="1" applyFill="1" applyBorder="1" applyAlignment="1">
      <alignment horizontal="center" vertical="center"/>
    </xf>
    <xf numFmtId="180" fontId="18" fillId="0" borderId="1" xfId="3" applyNumberFormat="1" applyFont="1" applyFill="1" applyBorder="1" applyAlignment="1">
      <alignment horizontal="center" vertical="center"/>
    </xf>
    <xf numFmtId="178" fontId="18" fillId="0" borderId="1" xfId="1" applyNumberFormat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181" fontId="3" fillId="0" borderId="1" xfId="1" applyNumberFormat="1" applyFont="1" applyFill="1" applyBorder="1" applyAlignment="1">
      <alignment horizontal="center" vertical="center"/>
    </xf>
    <xf numFmtId="177" fontId="3" fillId="0" borderId="1" xfId="2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7" fillId="5" borderId="1" xfId="2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center" vertical="center"/>
    </xf>
    <xf numFmtId="0" fontId="29" fillId="0" borderId="1" xfId="2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6" fillId="7" borderId="1" xfId="0" quotePrefix="1" applyFont="1" applyFill="1" applyBorder="1" applyAlignment="1">
      <alignment horizontal="center" vertical="center" wrapText="1"/>
    </xf>
    <xf numFmtId="0" fontId="6" fillId="7" borderId="1" xfId="0" quotePrefix="1" applyFont="1" applyFill="1" applyBorder="1" applyAlignment="1">
      <alignment horizontal="center" vertical="center" wrapText="1"/>
    </xf>
    <xf numFmtId="0" fontId="31" fillId="7" borderId="2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horizontal="center" vertical="center"/>
    </xf>
    <xf numFmtId="0" fontId="34" fillId="0" borderId="0" xfId="1" applyFont="1" applyFill="1" applyBorder="1" applyAlignment="1">
      <alignment horizontal="center" vertical="center" wrapText="1"/>
    </xf>
    <xf numFmtId="0" fontId="16" fillId="0" borderId="3" xfId="2" applyFont="1" applyFill="1" applyBorder="1" applyAlignment="1">
      <alignment horizontal="center" vertical="center"/>
    </xf>
    <xf numFmtId="178" fontId="3" fillId="0" borderId="5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7" fillId="0" borderId="7" xfId="1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6" fillId="0" borderId="4" xfId="2" applyFont="1" applyFill="1" applyBorder="1" applyAlignment="1">
      <alignment horizontal="center" vertical="center"/>
    </xf>
    <xf numFmtId="180" fontId="17" fillId="0" borderId="4" xfId="3" applyNumberFormat="1" applyFont="1" applyFill="1" applyBorder="1" applyAlignment="1">
      <alignment horizontal="center" vertical="center"/>
    </xf>
    <xf numFmtId="0" fontId="16" fillId="0" borderId="6" xfId="2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7" fontId="17" fillId="0" borderId="7" xfId="1" applyNumberFormat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left" vertical="center"/>
    </xf>
    <xf numFmtId="178" fontId="3" fillId="0" borderId="7" xfId="1" applyNumberFormat="1" applyFont="1" applyFill="1" applyBorder="1" applyAlignment="1">
      <alignment horizontal="center" vertical="center"/>
    </xf>
    <xf numFmtId="177" fontId="3" fillId="0" borderId="7" xfId="1" applyNumberFormat="1" applyFont="1" applyFill="1" applyBorder="1" applyAlignment="1">
      <alignment horizontal="center" vertical="center"/>
    </xf>
    <xf numFmtId="179" fontId="16" fillId="0" borderId="7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8" fontId="16" fillId="0" borderId="5" xfId="2" applyNumberFormat="1" applyFont="1" applyFill="1" applyBorder="1" applyAlignment="1">
      <alignment horizontal="center" vertical="center"/>
    </xf>
    <xf numFmtId="0" fontId="36" fillId="0" borderId="1" xfId="1" applyFont="1" applyFill="1" applyBorder="1" applyAlignment="1">
      <alignment horizontal="center" vertical="center"/>
    </xf>
    <xf numFmtId="180" fontId="18" fillId="0" borderId="7" xfId="3" applyNumberFormat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0" fontId="38" fillId="0" borderId="1" xfId="2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8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0" fontId="36" fillId="3" borderId="1" xfId="2" applyFont="1" applyFill="1" applyBorder="1" applyAlignment="1">
      <alignment horizontal="center" vertical="center"/>
    </xf>
    <xf numFmtId="0" fontId="20" fillId="3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center" vertical="center"/>
    </xf>
    <xf numFmtId="180" fontId="19" fillId="0" borderId="1" xfId="3" applyNumberFormat="1" applyFont="1" applyFill="1" applyBorder="1" applyAlignment="1">
      <alignment horizontal="left" vertical="center"/>
    </xf>
    <xf numFmtId="180" fontId="19" fillId="0" borderId="1" xfId="3" applyNumberFormat="1" applyFont="1" applyFill="1" applyBorder="1" applyAlignment="1">
      <alignment horizontal="center" vertical="center"/>
    </xf>
    <xf numFmtId="178" fontId="19" fillId="0" borderId="1" xfId="1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0" fontId="19" fillId="0" borderId="1" xfId="3" applyNumberFormat="1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0" borderId="7" xfId="1" applyFont="1" applyFill="1" applyBorder="1" applyAlignment="1">
      <alignment horizontal="center" vertical="center"/>
    </xf>
    <xf numFmtId="178" fontId="19" fillId="0" borderId="5" xfId="1" applyNumberFormat="1" applyFont="1" applyFill="1" applyBorder="1" applyAlignment="1">
      <alignment horizontal="center" vertical="center"/>
    </xf>
    <xf numFmtId="0" fontId="36" fillId="0" borderId="1" xfId="2" applyFont="1" applyFill="1" applyBorder="1" applyAlignment="1">
      <alignment horizontal="center" vertical="center"/>
    </xf>
    <xf numFmtId="0" fontId="40" fillId="0" borderId="1" xfId="2" applyFont="1" applyFill="1" applyBorder="1" applyAlignment="1">
      <alignment horizontal="center" vertical="center"/>
    </xf>
    <xf numFmtId="0" fontId="16" fillId="0" borderId="8" xfId="2" applyFont="1" applyFill="1" applyBorder="1" applyAlignment="1">
      <alignment horizontal="center" vertical="center"/>
    </xf>
    <xf numFmtId="0" fontId="16" fillId="0" borderId="10" xfId="2" applyFont="1" applyFill="1" applyBorder="1" applyAlignment="1">
      <alignment horizontal="center" vertical="center"/>
    </xf>
    <xf numFmtId="0" fontId="19" fillId="0" borderId="4" xfId="2" applyFont="1" applyFill="1" applyBorder="1" applyAlignment="1">
      <alignment horizontal="center" vertical="center"/>
    </xf>
    <xf numFmtId="0" fontId="19" fillId="0" borderId="7" xfId="2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8" fillId="11" borderId="1" xfId="2" applyFont="1" applyFill="1" applyBorder="1" applyAlignment="1">
      <alignment horizontal="center" vertical="center"/>
    </xf>
    <xf numFmtId="0" fontId="8" fillId="11" borderId="1" xfId="1" applyFont="1" applyFill="1" applyBorder="1" applyAlignment="1">
      <alignment horizontal="center" vertical="center"/>
    </xf>
    <xf numFmtId="0" fontId="18" fillId="11" borderId="1" xfId="2" applyFont="1" applyFill="1" applyBorder="1" applyAlignment="1">
      <alignment horizontal="center" vertical="center" wrapText="1"/>
    </xf>
    <xf numFmtId="0" fontId="8" fillId="11" borderId="1" xfId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1" borderId="1" xfId="2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7" fillId="11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7" fillId="11" borderId="1" xfId="2" applyFont="1" applyFill="1" applyBorder="1" applyAlignment="1">
      <alignment horizontal="center" vertical="center"/>
    </xf>
    <xf numFmtId="0" fontId="37" fillId="11" borderId="1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3" fillId="0" borderId="4" xfId="1" applyFont="1" applyFill="1" applyBorder="1" applyAlignment="1">
      <alignment horizontal="center" vertical="center"/>
    </xf>
    <xf numFmtId="0" fontId="3" fillId="12" borderId="1" xfId="1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/>
    </xf>
    <xf numFmtId="0" fontId="19" fillId="5" borderId="1" xfId="2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9" fillId="0" borderId="3" xfId="2" applyFont="1" applyFill="1" applyBorder="1" applyAlignment="1">
      <alignment horizontal="center" vertical="center"/>
    </xf>
    <xf numFmtId="178" fontId="19" fillId="0" borderId="5" xfId="2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9" fillId="0" borderId="3" xfId="1" applyFont="1" applyFill="1" applyBorder="1" applyAlignment="1">
      <alignment horizontal="center" vertical="center"/>
    </xf>
    <xf numFmtId="180" fontId="36" fillId="0" borderId="1" xfId="3" applyNumberFormat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/>
    </xf>
    <xf numFmtId="0" fontId="19" fillId="13" borderId="1" xfId="2" applyFont="1" applyFill="1" applyBorder="1" applyAlignment="1">
      <alignment horizontal="center" vertical="center"/>
    </xf>
    <xf numFmtId="0" fontId="15" fillId="13" borderId="1" xfId="2" applyFont="1" applyFill="1" applyBorder="1" applyAlignment="1">
      <alignment horizontal="center" vertical="center"/>
    </xf>
    <xf numFmtId="0" fontId="18" fillId="13" borderId="1" xfId="1" applyFont="1" applyFill="1" applyBorder="1" applyAlignment="1">
      <alignment horizontal="center" vertical="center"/>
    </xf>
    <xf numFmtId="0" fontId="3" fillId="13" borderId="1" xfId="1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19" fillId="0" borderId="6" xfId="1" applyFont="1" applyFill="1" applyBorder="1" applyAlignment="1">
      <alignment horizontal="center" vertical="center"/>
    </xf>
    <xf numFmtId="0" fontId="17" fillId="5" borderId="1" xfId="1" applyFont="1" applyFill="1" applyBorder="1" applyAlignment="1">
      <alignment horizontal="center" vertical="center"/>
    </xf>
    <xf numFmtId="0" fontId="19" fillId="5" borderId="1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left" vertical="center"/>
    </xf>
    <xf numFmtId="179" fontId="16" fillId="0" borderId="3" xfId="2" applyNumberFormat="1" applyFont="1" applyFill="1" applyBorder="1" applyAlignment="1">
      <alignment horizontal="center" vertical="center"/>
    </xf>
    <xf numFmtId="179" fontId="19" fillId="0" borderId="3" xfId="2" applyNumberFormat="1" applyFont="1" applyFill="1" applyBorder="1" applyAlignment="1">
      <alignment horizontal="center" vertical="center"/>
    </xf>
    <xf numFmtId="177" fontId="3" fillId="0" borderId="5" xfId="1" applyNumberFormat="1" applyFont="1" applyFill="1" applyBorder="1" applyAlignment="1">
      <alignment horizontal="center" vertical="center"/>
    </xf>
    <xf numFmtId="0" fontId="17" fillId="0" borderId="5" xfId="2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9" fillId="0" borderId="13" xfId="2" applyFont="1" applyFill="1" applyBorder="1" applyAlignment="1">
      <alignment horizontal="center" vertical="center"/>
    </xf>
    <xf numFmtId="0" fontId="19" fillId="0" borderId="14" xfId="2" applyFont="1" applyFill="1" applyBorder="1" applyAlignment="1">
      <alignment horizontal="center" vertical="center"/>
    </xf>
    <xf numFmtId="0" fontId="16" fillId="0" borderId="13" xfId="2" applyFont="1" applyFill="1" applyBorder="1" applyAlignment="1">
      <alignment horizontal="center" vertical="center"/>
    </xf>
    <xf numFmtId="0" fontId="16" fillId="0" borderId="14" xfId="2" applyFont="1" applyFill="1" applyBorder="1" applyAlignment="1">
      <alignment horizontal="center" vertical="center"/>
    </xf>
    <xf numFmtId="0" fontId="16" fillId="0" borderId="15" xfId="2" applyFont="1" applyFill="1" applyBorder="1" applyAlignment="1">
      <alignment horizontal="center" vertical="center"/>
    </xf>
    <xf numFmtId="0" fontId="3" fillId="0" borderId="17" xfId="2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16" fillId="0" borderId="18" xfId="2" applyFont="1" applyFill="1" applyBorder="1" applyAlignment="1">
      <alignment horizontal="center" vertical="center"/>
    </xf>
    <xf numFmtId="0" fontId="15" fillId="0" borderId="4" xfId="2" applyFont="1" applyFill="1" applyBorder="1" applyAlignment="1">
      <alignment horizontal="center" vertical="center"/>
    </xf>
    <xf numFmtId="0" fontId="8" fillId="11" borderId="4" xfId="2" applyFont="1" applyFill="1" applyBorder="1" applyAlignment="1">
      <alignment horizontal="center" vertical="center"/>
    </xf>
    <xf numFmtId="177" fontId="16" fillId="0" borderId="5" xfId="2" applyNumberFormat="1" applyFont="1" applyFill="1" applyBorder="1" applyAlignment="1">
      <alignment horizontal="center" vertical="center"/>
    </xf>
    <xf numFmtId="0" fontId="16" fillId="0" borderId="3" xfId="2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177" fontId="19" fillId="0" borderId="5" xfId="2" applyNumberFormat="1" applyFont="1" applyFill="1" applyBorder="1" applyAlignment="1">
      <alignment horizontal="center" vertical="center"/>
    </xf>
    <xf numFmtId="177" fontId="17" fillId="0" borderId="5" xfId="1" applyNumberFormat="1" applyFont="1" applyFill="1" applyBorder="1" applyAlignment="1">
      <alignment horizontal="center" vertical="center"/>
    </xf>
    <xf numFmtId="0" fontId="16" fillId="0" borderId="16" xfId="2" applyFont="1" applyFill="1" applyBorder="1" applyAlignment="1">
      <alignment horizontal="center" vertical="center"/>
    </xf>
    <xf numFmtId="0" fontId="16" fillId="0" borderId="5" xfId="2" applyFont="1" applyFill="1" applyBorder="1" applyAlignment="1">
      <alignment horizontal="center" vertical="center"/>
    </xf>
    <xf numFmtId="0" fontId="19" fillId="0" borderId="3" xfId="2" applyFont="1" applyFill="1" applyBorder="1" applyAlignment="1">
      <alignment horizontal="left" vertical="center"/>
    </xf>
    <xf numFmtId="0" fontId="26" fillId="5" borderId="1" xfId="2" applyFont="1" applyFill="1" applyBorder="1" applyAlignment="1">
      <alignment horizontal="center" vertical="center"/>
    </xf>
    <xf numFmtId="0" fontId="21" fillId="5" borderId="1" xfId="1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5" fillId="0" borderId="0" xfId="0" applyFont="1" applyFill="1" applyBorder="1" applyAlignment="1"/>
    <xf numFmtId="0" fontId="17" fillId="0" borderId="7" xfId="2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16" fillId="0" borderId="20" xfId="2" applyFont="1" applyFill="1" applyBorder="1" applyAlignment="1">
      <alignment horizontal="center" vertical="center"/>
    </xf>
    <xf numFmtId="0" fontId="15" fillId="0" borderId="7" xfId="2" applyFont="1" applyFill="1" applyBorder="1" applyAlignment="1">
      <alignment horizontal="center" vertical="center"/>
    </xf>
    <xf numFmtId="178" fontId="16" fillId="0" borderId="4" xfId="2" applyNumberFormat="1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/>
    </xf>
    <xf numFmtId="179" fontId="16" fillId="0" borderId="4" xfId="2" applyNumberFormat="1" applyFont="1" applyFill="1" applyBorder="1" applyAlignment="1">
      <alignment horizontal="center" vertical="center"/>
    </xf>
    <xf numFmtId="0" fontId="41" fillId="11" borderId="1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19" fillId="5" borderId="7" xfId="2" applyFont="1" applyFill="1" applyBorder="1" applyAlignment="1">
      <alignment horizontal="center" vertical="center"/>
    </xf>
    <xf numFmtId="0" fontId="8" fillId="11" borderId="7" xfId="2" applyFont="1" applyFill="1" applyBorder="1" applyAlignment="1">
      <alignment horizontal="center" vertical="center"/>
    </xf>
    <xf numFmtId="0" fontId="19" fillId="0" borderId="4" xfId="1" applyFont="1" applyFill="1" applyBorder="1" applyAlignment="1">
      <alignment horizontal="center" vertical="center"/>
    </xf>
    <xf numFmtId="0" fontId="19" fillId="0" borderId="9" xfId="2" applyFont="1" applyFill="1" applyBorder="1" applyAlignment="1">
      <alignment horizontal="center" vertical="center"/>
    </xf>
    <xf numFmtId="178" fontId="3" fillId="0" borderId="4" xfId="1" applyNumberFormat="1" applyFont="1" applyFill="1" applyBorder="1" applyAlignment="1">
      <alignment horizontal="center" vertical="center"/>
    </xf>
    <xf numFmtId="177" fontId="3" fillId="0" borderId="4" xfId="1" applyNumberFormat="1" applyFont="1" applyFill="1" applyBorder="1" applyAlignment="1">
      <alignment horizontal="center" vertical="center"/>
    </xf>
    <xf numFmtId="0" fontId="18" fillId="3" borderId="17" xfId="2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16" fillId="0" borderId="25" xfId="2" applyFont="1" applyFill="1" applyBorder="1" applyAlignment="1">
      <alignment horizontal="center" vertical="center"/>
    </xf>
    <xf numFmtId="0" fontId="16" fillId="0" borderId="26" xfId="2" applyFont="1" applyFill="1" applyBorder="1" applyAlignment="1">
      <alignment horizontal="center" vertical="center"/>
    </xf>
    <xf numFmtId="0" fontId="16" fillId="0" borderId="27" xfId="2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0" fontId="6" fillId="0" borderId="7" xfId="1" applyFont="1" applyFill="1" applyBorder="1" applyAlignment="1">
      <alignment horizontal="center" vertical="center"/>
    </xf>
    <xf numFmtId="0" fontId="18" fillId="0" borderId="7" xfId="1" applyFont="1" applyFill="1" applyBorder="1" applyAlignment="1">
      <alignment horizontal="center" vertical="center"/>
    </xf>
    <xf numFmtId="0" fontId="19" fillId="2" borderId="7" xfId="2" applyFont="1" applyFill="1" applyBorder="1" applyAlignment="1">
      <alignment horizontal="center" vertical="center"/>
    </xf>
    <xf numFmtId="180" fontId="17" fillId="0" borderId="7" xfId="3" applyNumberFormat="1" applyFont="1" applyFill="1" applyBorder="1" applyAlignment="1">
      <alignment horizontal="center" vertical="center"/>
    </xf>
    <xf numFmtId="0" fontId="15" fillId="5" borderId="3" xfId="2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5" fillId="5" borderId="7" xfId="2" applyFont="1" applyFill="1" applyBorder="1" applyAlignment="1">
      <alignment horizontal="center" vertical="center"/>
    </xf>
    <xf numFmtId="0" fontId="17" fillId="11" borderId="1" xfId="1" applyFont="1" applyFill="1" applyBorder="1" applyAlignment="1">
      <alignment horizontal="center" vertical="center" wrapText="1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180" fontId="18" fillId="0" borderId="6" xfId="3" applyNumberFormat="1" applyFont="1" applyFill="1" applyBorder="1" applyAlignment="1">
      <alignment horizontal="center" vertical="center"/>
    </xf>
    <xf numFmtId="180" fontId="17" fillId="0" borderId="9" xfId="3" applyNumberFormat="1" applyFont="1" applyFill="1" applyBorder="1" applyAlignment="1">
      <alignment horizontal="center" vertical="center"/>
    </xf>
    <xf numFmtId="180" fontId="17" fillId="0" borderId="6" xfId="3" applyNumberFormat="1" applyFont="1" applyFill="1" applyBorder="1" applyAlignment="1">
      <alignment horizontal="center" vertical="center"/>
    </xf>
    <xf numFmtId="180" fontId="17" fillId="0" borderId="20" xfId="3" applyNumberFormat="1" applyFont="1" applyFill="1" applyBorder="1" applyAlignment="1">
      <alignment horizontal="center" vertical="center"/>
    </xf>
    <xf numFmtId="180" fontId="18" fillId="0" borderId="8" xfId="3" applyNumberFormat="1" applyFont="1" applyFill="1" applyBorder="1" applyAlignment="1">
      <alignment horizontal="center" vertical="center"/>
    </xf>
    <xf numFmtId="180" fontId="19" fillId="0" borderId="4" xfId="3" applyNumberFormat="1" applyFont="1" applyFill="1" applyBorder="1" applyAlignment="1">
      <alignment horizontal="center" vertical="center"/>
    </xf>
    <xf numFmtId="0" fontId="16" fillId="3" borderId="7" xfId="2" applyFont="1" applyFill="1" applyBorder="1" applyAlignment="1">
      <alignment horizontal="center" vertical="center"/>
    </xf>
    <xf numFmtId="0" fontId="24" fillId="0" borderId="1" xfId="1" applyFont="1" applyFill="1" applyBorder="1" applyAlignment="1">
      <alignment horizontal="center" vertical="center"/>
    </xf>
    <xf numFmtId="180" fontId="18" fillId="0" borderId="4" xfId="3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/>
    </xf>
    <xf numFmtId="178" fontId="18" fillId="0" borderId="5" xfId="1" applyNumberFormat="1" applyFont="1" applyFill="1" applyBorder="1" applyAlignment="1">
      <alignment horizontal="center" vertical="center"/>
    </xf>
    <xf numFmtId="178" fontId="3" fillId="0" borderId="21" xfId="1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 wrapText="1"/>
    </xf>
    <xf numFmtId="0" fontId="23" fillId="0" borderId="7" xfId="2" applyFont="1" applyFill="1" applyBorder="1" applyAlignment="1">
      <alignment horizontal="center" vertical="center"/>
    </xf>
    <xf numFmtId="0" fontId="23" fillId="0" borderId="17" xfId="2" applyFont="1" applyFill="1" applyBorder="1" applyAlignment="1">
      <alignment horizontal="center" vertical="center"/>
    </xf>
    <xf numFmtId="0" fontId="18" fillId="0" borderId="7" xfId="2" applyFont="1" applyFill="1" applyBorder="1" applyAlignment="1">
      <alignment horizontal="center" vertical="center"/>
    </xf>
    <xf numFmtId="0" fontId="19" fillId="3" borderId="1" xfId="2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43" fillId="11" borderId="1" xfId="2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7" fontId="17" fillId="3" borderId="1" xfId="1" applyNumberFormat="1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center" vertical="center"/>
    </xf>
    <xf numFmtId="0" fontId="17" fillId="3" borderId="1" xfId="2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180" fontId="17" fillId="3" borderId="1" xfId="3" applyNumberFormat="1" applyFont="1" applyFill="1" applyBorder="1" applyAlignment="1">
      <alignment horizontal="center" vertical="center"/>
    </xf>
    <xf numFmtId="0" fontId="49" fillId="0" borderId="1" xfId="1" applyFont="1" applyFill="1" applyBorder="1" applyAlignment="1">
      <alignment horizontal="center" vertical="center"/>
    </xf>
    <xf numFmtId="0" fontId="43" fillId="11" borderId="1" xfId="1" applyFont="1" applyFill="1" applyBorder="1" applyAlignment="1">
      <alignment horizontal="center" vertical="center"/>
    </xf>
    <xf numFmtId="0" fontId="37" fillId="0" borderId="1" xfId="1" applyFont="1" applyFill="1" applyBorder="1" applyAlignment="1">
      <alignment horizontal="center" vertical="center"/>
    </xf>
    <xf numFmtId="180" fontId="18" fillId="3" borderId="4" xfId="3" applyNumberFormat="1" applyFont="1" applyFill="1" applyBorder="1" applyAlignment="1">
      <alignment horizontal="center" vertical="center"/>
    </xf>
    <xf numFmtId="0" fontId="40" fillId="5" borderId="1" xfId="2" applyFont="1" applyFill="1" applyBorder="1" applyAlignment="1">
      <alignment horizontal="center" vertical="center"/>
    </xf>
    <xf numFmtId="0" fontId="19" fillId="3" borderId="9" xfId="2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179" fontId="38" fillId="0" borderId="1" xfId="2" applyNumberFormat="1" applyFont="1" applyFill="1" applyBorder="1" applyAlignment="1">
      <alignment horizontal="center" vertical="center"/>
    </xf>
    <xf numFmtId="0" fontId="42" fillId="11" borderId="1" xfId="0" applyFont="1" applyFill="1" applyBorder="1" applyAlignment="1">
      <alignment horizontal="center" vertical="center"/>
    </xf>
  </cellXfs>
  <cellStyles count="6">
    <cellStyle name="一般" xfId="0" builtinId="0"/>
    <cellStyle name="一般 2" xfId="2"/>
    <cellStyle name="一般 2 2" xfId="5"/>
    <cellStyle name="一般 3" xfId="1"/>
    <cellStyle name="一般 7" xfId="3"/>
    <cellStyle name="一般_Sheet1" xfId="4"/>
  </cellStyles>
  <dxfs count="367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CC"/>
      </font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A568D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a.tw.huang\Downloads\CMCDN%20System_LC&#22411;&#34399;TDS_2022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選項特性值DB for upload"/>
      <sheetName val="工作表2"/>
      <sheetName val="工作表3"/>
    </sheetNames>
    <sheetDataSet>
      <sheetData sheetId="0"/>
      <sheetData sheetId="1"/>
      <sheetData sheetId="2">
        <row r="4">
          <cell r="C4" t="str">
            <v>LCT-12-1667</v>
          </cell>
        </row>
        <row r="5">
          <cell r="C5" t="str">
            <v>LCT-15-629</v>
          </cell>
        </row>
        <row r="6">
          <cell r="C6" t="str">
            <v>LCT-19-580</v>
          </cell>
        </row>
        <row r="7">
          <cell r="C7" t="str">
            <v>LCT-20-2166_P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filterMode="1">
    <tabColor rgb="FF7030A0"/>
  </sheetPr>
  <dimension ref="A1:AT344"/>
  <sheetViews>
    <sheetView zoomScaleNormal="100" workbookViewId="0">
      <pane ySplit="1" topLeftCell="A2" activePane="bottomLeft" state="frozen"/>
      <selection pane="bottomLeft" activeCell="B334" sqref="B334"/>
    </sheetView>
  </sheetViews>
  <sheetFormatPr defaultRowHeight="15.75" x14ac:dyDescent="0.25"/>
  <cols>
    <col min="1" max="1" width="16.5546875" bestFit="1" customWidth="1"/>
    <col min="2" max="2" width="16.6640625" style="165" customWidth="1"/>
    <col min="3" max="12" width="8.88671875" hidden="1" customWidth="1"/>
    <col min="15" max="15" width="8.88671875" style="124"/>
    <col min="17" max="27" width="8.88671875" hidden="1" customWidth="1"/>
    <col min="28" max="28" width="13.88671875" bestFit="1" customWidth="1"/>
    <col min="29" max="29" width="10.44140625" bestFit="1" customWidth="1"/>
    <col min="30" max="30" width="3.21875" customWidth="1"/>
    <col min="31" max="31" width="8.88671875" customWidth="1"/>
    <col min="32" max="32" width="4.88671875" customWidth="1"/>
    <col min="33" max="33" width="5.109375" customWidth="1"/>
    <col min="34" max="39" width="4.88671875" customWidth="1"/>
    <col min="40" max="41" width="3.109375" customWidth="1"/>
    <col min="42" max="43" width="3.88671875" customWidth="1"/>
    <col min="44" max="44" width="5.109375" customWidth="1"/>
    <col min="45" max="45" width="5" customWidth="1"/>
    <col min="46" max="46" width="3.5546875" customWidth="1"/>
  </cols>
  <sheetData>
    <row r="1" spans="1:46" s="27" customFormat="1" x14ac:dyDescent="0.25">
      <c r="A1" s="241" t="s">
        <v>0</v>
      </c>
      <c r="B1" s="24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43" t="s">
        <v>12</v>
      </c>
      <c r="N1" s="244" t="s">
        <v>13</v>
      </c>
      <c r="O1" s="241" t="s">
        <v>556</v>
      </c>
      <c r="P1" s="244" t="s">
        <v>557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  <c r="AB1" s="245" t="s">
        <v>25</v>
      </c>
      <c r="AC1" s="245" t="s">
        <v>26</v>
      </c>
      <c r="AD1" s="245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26" t="s">
        <v>34</v>
      </c>
      <c r="AL1" s="26" t="s">
        <v>35</v>
      </c>
      <c r="AM1" s="26" t="s">
        <v>36</v>
      </c>
      <c r="AN1" s="26" t="s">
        <v>37</v>
      </c>
      <c r="AO1" s="26" t="s">
        <v>38</v>
      </c>
      <c r="AP1" s="26" t="s">
        <v>39</v>
      </c>
      <c r="AQ1" s="26" t="s">
        <v>40</v>
      </c>
      <c r="AR1" s="26" t="s">
        <v>41</v>
      </c>
      <c r="AS1" s="26" t="s">
        <v>42</v>
      </c>
      <c r="AT1" s="6"/>
    </row>
    <row r="2" spans="1:46" s="27" customFormat="1" x14ac:dyDescent="0.25">
      <c r="A2" s="168" t="s">
        <v>676</v>
      </c>
      <c r="B2" s="224" t="s">
        <v>708</v>
      </c>
      <c r="C2" s="204">
        <v>90.7</v>
      </c>
      <c r="D2" s="30">
        <v>-20</v>
      </c>
      <c r="E2" s="30">
        <v>20</v>
      </c>
      <c r="F2" s="30">
        <v>0</v>
      </c>
      <c r="G2" s="29">
        <v>4.5</v>
      </c>
      <c r="H2" s="30">
        <v>3.25</v>
      </c>
      <c r="I2" s="30" t="s">
        <v>44</v>
      </c>
      <c r="J2" s="30" t="s">
        <v>45</v>
      </c>
      <c r="K2" s="31" t="s">
        <v>46</v>
      </c>
      <c r="L2" s="205" t="s">
        <v>47</v>
      </c>
      <c r="M2" s="30" t="s">
        <v>48</v>
      </c>
      <c r="N2" s="30" t="s">
        <v>49</v>
      </c>
      <c r="O2" s="30" t="s">
        <v>50</v>
      </c>
      <c r="P2" s="30" t="s">
        <v>51</v>
      </c>
      <c r="Q2" s="125">
        <v>1.5829</v>
      </c>
      <c r="R2" s="32">
        <v>1.4843</v>
      </c>
      <c r="S2" s="32">
        <f>Q2-R2</f>
        <v>9.8600000000000021E-2</v>
      </c>
      <c r="T2" s="29">
        <v>9.1999999999999993</v>
      </c>
      <c r="U2" s="29">
        <v>3.15</v>
      </c>
      <c r="V2" s="29">
        <v>6.05</v>
      </c>
      <c r="W2" s="29">
        <v>13.61</v>
      </c>
      <c r="X2" s="29">
        <v>6.8</v>
      </c>
      <c r="Y2" s="29">
        <v>15.8</v>
      </c>
      <c r="Z2" s="30">
        <f>S2*H2*1000</f>
        <v>320.45000000000005</v>
      </c>
      <c r="AA2" s="189">
        <f>(S2*(Q2+R2))^2/((W2+X2+Y2)/3)</f>
        <v>7.5775838515200001E-3</v>
      </c>
      <c r="AB2" s="28" t="s">
        <v>52</v>
      </c>
      <c r="AC2" s="34" t="s">
        <v>53</v>
      </c>
      <c r="AD2" s="30"/>
      <c r="AE2" s="210">
        <f>COUNTA(AF2:AS2)</f>
        <v>1</v>
      </c>
      <c r="AF2" s="30"/>
      <c r="AG2" s="30"/>
      <c r="AH2" s="30"/>
      <c r="AI2" s="30"/>
      <c r="AJ2" s="34" t="s">
        <v>54</v>
      </c>
      <c r="AK2" s="30"/>
      <c r="AL2" s="34"/>
      <c r="AM2" s="34"/>
      <c r="AN2" s="34"/>
      <c r="AO2" s="34"/>
      <c r="AP2" s="34"/>
      <c r="AQ2" s="34"/>
      <c r="AR2" s="34"/>
      <c r="AS2" s="34"/>
      <c r="AT2" s="6"/>
    </row>
    <row r="3" spans="1:46" s="27" customFormat="1" hidden="1" x14ac:dyDescent="0.25">
      <c r="A3" s="6" t="s">
        <v>55</v>
      </c>
      <c r="B3" s="154" t="s">
        <v>56</v>
      </c>
      <c r="C3" s="35">
        <v>73.900000000000006</v>
      </c>
      <c r="D3" s="6">
        <v>-20</v>
      </c>
      <c r="E3" s="30">
        <v>14</v>
      </c>
      <c r="F3" s="30">
        <v>0</v>
      </c>
      <c r="G3" s="35">
        <v>6</v>
      </c>
      <c r="H3" s="6">
        <v>3.2</v>
      </c>
      <c r="I3" s="30" t="s">
        <v>44</v>
      </c>
      <c r="J3" s="30" t="s">
        <v>45</v>
      </c>
      <c r="K3" s="31" t="s">
        <v>57</v>
      </c>
      <c r="L3" s="7" t="s">
        <v>58</v>
      </c>
      <c r="M3" s="30" t="s">
        <v>59</v>
      </c>
      <c r="N3" s="30" t="s">
        <v>60</v>
      </c>
      <c r="O3" s="30" t="s">
        <v>61</v>
      </c>
      <c r="P3" s="36" t="s">
        <v>51</v>
      </c>
      <c r="Q3" s="37">
        <v>1.5880000000000001</v>
      </c>
      <c r="R3" s="37">
        <v>1.4863999999999999</v>
      </c>
      <c r="S3" s="32">
        <f>Q3-R3</f>
        <v>0.10160000000000013</v>
      </c>
      <c r="T3" s="29">
        <v>8.36</v>
      </c>
      <c r="U3" s="29">
        <v>3.12</v>
      </c>
      <c r="V3" s="29">
        <v>5.24</v>
      </c>
      <c r="W3" s="35">
        <v>11.83</v>
      </c>
      <c r="X3" s="29">
        <v>5.91</v>
      </c>
      <c r="Y3" s="35">
        <v>13.47</v>
      </c>
      <c r="Z3" s="30">
        <f>S3*H3*1000</f>
        <v>325.12000000000046</v>
      </c>
      <c r="AA3" s="33">
        <f>(S3*(Q3+R3))^2/((W3+X3+Y3)/3)</f>
        <v>9.3785488500213246E-3</v>
      </c>
      <c r="AB3" s="34" t="s">
        <v>62</v>
      </c>
      <c r="AC3" s="34" t="s">
        <v>53</v>
      </c>
      <c r="AD3" s="6"/>
      <c r="AE3" s="30">
        <f>COUNTA(AF3:AS3)</f>
        <v>1</v>
      </c>
      <c r="AF3" s="6"/>
      <c r="AG3" s="6"/>
      <c r="AH3" s="38" t="s">
        <v>63</v>
      </c>
      <c r="AI3" s="6"/>
      <c r="AJ3" s="25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s="27" customFormat="1" hidden="1" x14ac:dyDescent="0.25">
      <c r="A4" s="9" t="s">
        <v>55</v>
      </c>
      <c r="B4" s="154" t="s">
        <v>64</v>
      </c>
      <c r="C4" s="39">
        <v>73.900000000000006</v>
      </c>
      <c r="D4" s="40">
        <v>-20</v>
      </c>
      <c r="E4" s="41">
        <v>14</v>
      </c>
      <c r="F4" s="41">
        <v>0</v>
      </c>
      <c r="G4" s="39">
        <v>6</v>
      </c>
      <c r="H4" s="40">
        <v>3.2</v>
      </c>
      <c r="I4" s="42" t="s">
        <v>44</v>
      </c>
      <c r="J4" s="42" t="s">
        <v>45</v>
      </c>
      <c r="K4" s="43" t="s">
        <v>57</v>
      </c>
      <c r="L4" s="10" t="s">
        <v>58</v>
      </c>
      <c r="M4" s="42" t="s">
        <v>59</v>
      </c>
      <c r="N4" s="42" t="s">
        <v>65</v>
      </c>
      <c r="O4" s="42" t="s">
        <v>61</v>
      </c>
      <c r="P4" s="44" t="s">
        <v>51</v>
      </c>
      <c r="Q4" s="45">
        <v>1.5880000000000001</v>
      </c>
      <c r="R4" s="45">
        <v>1.4863999999999999</v>
      </c>
      <c r="S4" s="46">
        <f>Q4-R4</f>
        <v>0.10160000000000013</v>
      </c>
      <c r="T4" s="47">
        <v>8.36</v>
      </c>
      <c r="U4" s="47">
        <v>3.12</v>
      </c>
      <c r="V4" s="47">
        <v>5.24</v>
      </c>
      <c r="W4" s="39">
        <v>11.83</v>
      </c>
      <c r="X4" s="47">
        <v>5.91</v>
      </c>
      <c r="Y4" s="39">
        <v>13.47</v>
      </c>
      <c r="Z4" s="42">
        <f>S4*H4*1000</f>
        <v>325.12000000000046</v>
      </c>
      <c r="AA4" s="48">
        <f>(S4*(Q4+R4))^2/((W4+X4+Y4)/3)</f>
        <v>9.3785488500213246E-3</v>
      </c>
      <c r="AB4" s="42" t="s">
        <v>62</v>
      </c>
      <c r="AC4" s="49" t="s">
        <v>53</v>
      </c>
      <c r="AD4" s="40"/>
      <c r="AE4" s="30">
        <v>1</v>
      </c>
      <c r="AF4" s="6"/>
      <c r="AG4" s="6"/>
      <c r="AH4" s="6"/>
      <c r="AI4" s="38" t="s">
        <v>66</v>
      </c>
      <c r="AJ4" s="25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s="27" customFormat="1" hidden="1" x14ac:dyDescent="0.25">
      <c r="A5" s="20" t="s">
        <v>508</v>
      </c>
      <c r="B5" s="155" t="s">
        <v>509</v>
      </c>
      <c r="C5" s="136"/>
      <c r="D5" s="9"/>
      <c r="E5" s="30"/>
      <c r="F5" s="30"/>
      <c r="G5" s="136"/>
      <c r="H5" s="9"/>
      <c r="I5" s="57"/>
      <c r="J5" s="57"/>
      <c r="K5" s="31"/>
      <c r="L5" s="137"/>
      <c r="M5" s="15" t="s">
        <v>651</v>
      </c>
      <c r="N5" s="15" t="s">
        <v>500</v>
      </c>
      <c r="O5" s="140" t="s">
        <v>512</v>
      </c>
      <c r="P5" s="141" t="s">
        <v>510</v>
      </c>
      <c r="Q5" s="139"/>
      <c r="R5" s="139"/>
      <c r="S5" s="70"/>
      <c r="T5" s="69"/>
      <c r="U5" s="69"/>
      <c r="V5" s="69"/>
      <c r="W5" s="136"/>
      <c r="X5" s="69"/>
      <c r="Y5" s="136"/>
      <c r="Z5" s="57"/>
      <c r="AA5" s="71"/>
      <c r="AB5" s="57"/>
      <c r="AC5" s="34"/>
      <c r="AD5" s="40"/>
      <c r="AE5" s="30"/>
      <c r="AF5" s="6"/>
      <c r="AG5" s="6"/>
      <c r="AH5" s="6"/>
      <c r="AI5" s="6"/>
      <c r="AJ5" s="25"/>
      <c r="AK5" s="6"/>
      <c r="AL5" s="38"/>
      <c r="AM5" s="6"/>
      <c r="AN5" s="6"/>
      <c r="AO5" s="6"/>
      <c r="AP5" s="6"/>
      <c r="AQ5" s="6"/>
      <c r="AR5" s="6"/>
      <c r="AS5" s="6"/>
      <c r="AT5" s="6"/>
    </row>
    <row r="6" spans="1:46" s="27" customFormat="1" hidden="1" x14ac:dyDescent="0.25">
      <c r="A6" s="20" t="s">
        <v>55</v>
      </c>
      <c r="B6" s="155" t="s">
        <v>511</v>
      </c>
      <c r="C6" s="136"/>
      <c r="D6" s="9"/>
      <c r="E6" s="30"/>
      <c r="F6" s="30"/>
      <c r="G6" s="136"/>
      <c r="H6" s="9"/>
      <c r="I6" s="57"/>
      <c r="J6" s="57"/>
      <c r="K6" s="31"/>
      <c r="L6" s="137"/>
      <c r="M6" s="15" t="s">
        <v>651</v>
      </c>
      <c r="N6" s="15" t="s">
        <v>534</v>
      </c>
      <c r="O6" s="140" t="s">
        <v>512</v>
      </c>
      <c r="P6" s="141" t="s">
        <v>510</v>
      </c>
      <c r="Q6" s="139"/>
      <c r="R6" s="139"/>
      <c r="S6" s="70"/>
      <c r="T6" s="69"/>
      <c r="U6" s="69"/>
      <c r="V6" s="69"/>
      <c r="W6" s="136"/>
      <c r="X6" s="69"/>
      <c r="Y6" s="136"/>
      <c r="Z6" s="57"/>
      <c r="AA6" s="71"/>
      <c r="AB6" s="57"/>
      <c r="AC6" s="34"/>
      <c r="AD6" s="40"/>
      <c r="AE6" s="30"/>
      <c r="AF6" s="6"/>
      <c r="AG6" s="6"/>
      <c r="AH6" s="6"/>
      <c r="AI6" s="6"/>
      <c r="AJ6" s="25"/>
      <c r="AK6" s="6"/>
      <c r="AL6" s="38"/>
      <c r="AM6" s="6"/>
      <c r="AN6" s="6"/>
      <c r="AO6" s="6"/>
      <c r="AP6" s="6"/>
      <c r="AQ6" s="6"/>
      <c r="AR6" s="6"/>
      <c r="AS6" s="6"/>
      <c r="AT6" s="6"/>
    </row>
    <row r="7" spans="1:46" s="27" customFormat="1" hidden="1" x14ac:dyDescent="0.25">
      <c r="A7" s="9" t="s">
        <v>55</v>
      </c>
      <c r="B7" s="154" t="s">
        <v>514</v>
      </c>
      <c r="C7" s="136">
        <v>73.900000000000006</v>
      </c>
      <c r="D7" s="9">
        <v>-20</v>
      </c>
      <c r="E7" s="30">
        <v>14</v>
      </c>
      <c r="F7" s="30">
        <v>0</v>
      </c>
      <c r="G7" s="136">
        <v>6</v>
      </c>
      <c r="H7" s="9">
        <v>3.2</v>
      </c>
      <c r="I7" s="57" t="s">
        <v>44</v>
      </c>
      <c r="J7" s="57" t="s">
        <v>45</v>
      </c>
      <c r="K7" s="31" t="s">
        <v>57</v>
      </c>
      <c r="L7" s="137" t="s">
        <v>58</v>
      </c>
      <c r="M7" s="57" t="s">
        <v>59</v>
      </c>
      <c r="N7" s="57" t="s">
        <v>70</v>
      </c>
      <c r="O7" s="57" t="s">
        <v>61</v>
      </c>
      <c r="P7" s="260" t="s">
        <v>51</v>
      </c>
      <c r="Q7" s="139">
        <v>1.5880000000000001</v>
      </c>
      <c r="R7" s="139">
        <v>1.4863999999999999</v>
      </c>
      <c r="S7" s="70">
        <f>Q7-R7</f>
        <v>0.10160000000000013</v>
      </c>
      <c r="T7" s="69">
        <v>8.36</v>
      </c>
      <c r="U7" s="69">
        <v>3.12</v>
      </c>
      <c r="V7" s="69">
        <v>5.24</v>
      </c>
      <c r="W7" s="136">
        <v>11.83</v>
      </c>
      <c r="X7" s="69">
        <v>5.91</v>
      </c>
      <c r="Y7" s="136">
        <v>13.47</v>
      </c>
      <c r="Z7" s="57">
        <f>S7*H7*1000</f>
        <v>325.12000000000046</v>
      </c>
      <c r="AA7" s="71">
        <f>(S7*(Q7+R7))^2/((W7+X7+Y7)/3)</f>
        <v>9.3785488500213246E-3</v>
      </c>
      <c r="AB7" s="57" t="s">
        <v>62</v>
      </c>
      <c r="AC7" s="34" t="s">
        <v>53</v>
      </c>
      <c r="AD7" s="40"/>
      <c r="AE7" s="30">
        <v>1</v>
      </c>
      <c r="AF7" s="6"/>
      <c r="AG7" s="6"/>
      <c r="AH7" s="6"/>
      <c r="AI7" s="6"/>
      <c r="AJ7" s="25"/>
      <c r="AK7" s="6"/>
      <c r="AL7" s="38" t="s">
        <v>66</v>
      </c>
      <c r="AM7" s="6"/>
      <c r="AN7" s="6"/>
      <c r="AO7" s="6"/>
      <c r="AP7" s="6"/>
      <c r="AQ7" s="6"/>
      <c r="AR7" s="6"/>
      <c r="AS7" s="6"/>
      <c r="AT7" s="6"/>
    </row>
    <row r="8" spans="1:46" s="27" customFormat="1" hidden="1" x14ac:dyDescent="0.25">
      <c r="A8" s="6" t="s">
        <v>55</v>
      </c>
      <c r="B8" s="154" t="s">
        <v>513</v>
      </c>
      <c r="C8" s="35">
        <v>73.900000000000006</v>
      </c>
      <c r="D8" s="6">
        <v>-20</v>
      </c>
      <c r="E8" s="30">
        <v>14</v>
      </c>
      <c r="F8" s="30">
        <v>0</v>
      </c>
      <c r="G8" s="35">
        <v>6</v>
      </c>
      <c r="H8" s="6">
        <v>3.2</v>
      </c>
      <c r="I8" s="30" t="s">
        <v>67</v>
      </c>
      <c r="J8" s="30" t="s">
        <v>45</v>
      </c>
      <c r="K8" s="31" t="s">
        <v>57</v>
      </c>
      <c r="L8" s="7" t="s">
        <v>58</v>
      </c>
      <c r="M8" s="30" t="s">
        <v>59</v>
      </c>
      <c r="N8" s="30" t="s">
        <v>65</v>
      </c>
      <c r="O8" s="30" t="s">
        <v>61</v>
      </c>
      <c r="P8" s="36" t="s">
        <v>68</v>
      </c>
      <c r="Q8" s="37">
        <v>1.5880000000000001</v>
      </c>
      <c r="R8" s="37">
        <v>1.4863999999999999</v>
      </c>
      <c r="S8" s="32">
        <f>Q8-R8</f>
        <v>0.10160000000000013</v>
      </c>
      <c r="T8" s="29">
        <v>8.36</v>
      </c>
      <c r="U8" s="29">
        <v>3.12</v>
      </c>
      <c r="V8" s="29">
        <v>5.24</v>
      </c>
      <c r="W8" s="35">
        <v>11.83</v>
      </c>
      <c r="X8" s="29">
        <v>5.91</v>
      </c>
      <c r="Y8" s="35">
        <v>13.47</v>
      </c>
      <c r="Z8" s="30">
        <f>S8*H8*1000</f>
        <v>325.12000000000046</v>
      </c>
      <c r="AA8" s="33">
        <f>(S8*(Q8+R8))^2/((W8+X8+Y8)/3)</f>
        <v>9.3785488500213246E-3</v>
      </c>
      <c r="AB8" s="28" t="s">
        <v>69</v>
      </c>
      <c r="AC8" s="34" t="s">
        <v>53</v>
      </c>
      <c r="AD8" s="6"/>
      <c r="AE8" s="30">
        <f>COUNTA(AF8:AS8)</f>
        <v>1</v>
      </c>
      <c r="AF8" s="6"/>
      <c r="AG8" s="6"/>
      <c r="AH8" s="6"/>
      <c r="AI8" s="6" t="s">
        <v>68</v>
      </c>
      <c r="AJ8" s="25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6" s="27" customFormat="1" x14ac:dyDescent="0.25">
      <c r="A9" s="168" t="s">
        <v>71</v>
      </c>
      <c r="B9" s="153" t="s">
        <v>72</v>
      </c>
      <c r="C9" s="29">
        <v>84.2</v>
      </c>
      <c r="D9" s="30">
        <v>0</v>
      </c>
      <c r="E9" s="30">
        <v>25</v>
      </c>
      <c r="F9" s="30">
        <v>0</v>
      </c>
      <c r="G9" s="29">
        <v>5</v>
      </c>
      <c r="H9" s="30">
        <v>2.8</v>
      </c>
      <c r="I9" s="30" t="s">
        <v>67</v>
      </c>
      <c r="J9" s="30" t="s">
        <v>73</v>
      </c>
      <c r="K9" s="31" t="s">
        <v>57</v>
      </c>
      <c r="L9" s="5" t="s">
        <v>47</v>
      </c>
      <c r="M9" s="30" t="s">
        <v>74</v>
      </c>
      <c r="N9" s="30" t="s">
        <v>75</v>
      </c>
      <c r="O9" s="30" t="s">
        <v>50</v>
      </c>
      <c r="P9" s="30" t="s">
        <v>51</v>
      </c>
      <c r="Q9" s="32">
        <v>1.5974999999999999</v>
      </c>
      <c r="R9" s="32">
        <v>1.4830000000000001</v>
      </c>
      <c r="S9" s="32">
        <f>Q9-R9</f>
        <v>0.11449999999999982</v>
      </c>
      <c r="T9" s="29">
        <v>3.7</v>
      </c>
      <c r="U9" s="29">
        <v>7.5</v>
      </c>
      <c r="V9" s="29">
        <v>-3.8</v>
      </c>
      <c r="W9" s="29">
        <v>15</v>
      </c>
      <c r="X9" s="29">
        <v>7.5</v>
      </c>
      <c r="Y9" s="29">
        <v>17.5</v>
      </c>
      <c r="Z9" s="30">
        <f>S9*H9*1000</f>
        <v>320.59999999999951</v>
      </c>
      <c r="AA9" s="33">
        <f>(S9*(Q9+R9))^2/((W9+X9+Y9)/3)</f>
        <v>9.3307093835671567E-3</v>
      </c>
      <c r="AB9" s="28" t="s">
        <v>76</v>
      </c>
      <c r="AC9" s="28" t="s">
        <v>77</v>
      </c>
      <c r="AD9" s="30"/>
      <c r="AE9" s="30">
        <f>COUNTA(AF9:AS9)</f>
        <v>1</v>
      </c>
      <c r="AF9" s="34"/>
      <c r="AG9" s="34"/>
      <c r="AH9" s="34"/>
      <c r="AI9" s="34"/>
      <c r="AJ9" s="50"/>
      <c r="AK9" s="34"/>
      <c r="AL9" s="50"/>
      <c r="AM9" s="50"/>
      <c r="AN9" s="50"/>
      <c r="AO9" s="51"/>
      <c r="AP9" s="51"/>
      <c r="AQ9" s="51"/>
      <c r="AR9" s="34" t="s">
        <v>54</v>
      </c>
      <c r="AS9" s="52"/>
      <c r="AT9" s="6"/>
    </row>
    <row r="10" spans="1:46" s="27" customFormat="1" x14ac:dyDescent="0.25">
      <c r="A10" s="168" t="s">
        <v>677</v>
      </c>
      <c r="B10" s="224" t="s">
        <v>515</v>
      </c>
      <c r="C10" s="29"/>
      <c r="D10" s="30"/>
      <c r="E10" s="30"/>
      <c r="F10" s="30"/>
      <c r="G10" s="29"/>
      <c r="H10" s="30"/>
      <c r="I10" s="30"/>
      <c r="J10" s="30"/>
      <c r="K10" s="31"/>
      <c r="L10" s="5"/>
      <c r="M10" s="225" t="s">
        <v>516</v>
      </c>
      <c r="N10" s="225" t="s">
        <v>354</v>
      </c>
      <c r="O10" s="225" t="s">
        <v>517</v>
      </c>
      <c r="P10" s="225" t="s">
        <v>510</v>
      </c>
      <c r="Q10" s="32"/>
      <c r="R10" s="32"/>
      <c r="S10" s="32"/>
      <c r="T10" s="29"/>
      <c r="U10" s="29"/>
      <c r="V10" s="29"/>
      <c r="W10" s="29"/>
      <c r="X10" s="29"/>
      <c r="Y10" s="29"/>
      <c r="Z10" s="30"/>
      <c r="AA10" s="33"/>
      <c r="AB10" s="28"/>
      <c r="AC10" s="28"/>
      <c r="AD10" s="30"/>
      <c r="AE10" s="30"/>
      <c r="AF10" s="34"/>
      <c r="AG10" s="34"/>
      <c r="AH10" s="34"/>
      <c r="AI10" s="34"/>
      <c r="AJ10" s="50"/>
      <c r="AK10" s="34"/>
      <c r="AL10" s="50"/>
      <c r="AM10" s="50"/>
      <c r="AN10" s="50"/>
      <c r="AO10" s="51"/>
      <c r="AP10" s="51"/>
      <c r="AQ10" s="51"/>
      <c r="AR10" s="34"/>
      <c r="AS10" s="52"/>
      <c r="AT10" s="6"/>
    </row>
    <row r="11" spans="1:46" s="27" customFormat="1" x14ac:dyDescent="0.25">
      <c r="A11" s="168" t="s">
        <v>71</v>
      </c>
      <c r="B11" s="153" t="s">
        <v>78</v>
      </c>
      <c r="C11" s="29">
        <v>84.2</v>
      </c>
      <c r="D11" s="30">
        <v>0</v>
      </c>
      <c r="E11" s="30">
        <v>25</v>
      </c>
      <c r="F11" s="30">
        <v>0</v>
      </c>
      <c r="G11" s="29">
        <v>5</v>
      </c>
      <c r="H11" s="30">
        <v>2.8</v>
      </c>
      <c r="I11" s="30" t="s">
        <v>67</v>
      </c>
      <c r="J11" s="30" t="s">
        <v>73</v>
      </c>
      <c r="K11" s="31" t="s">
        <v>57</v>
      </c>
      <c r="L11" s="5" t="s">
        <v>47</v>
      </c>
      <c r="M11" s="30" t="s">
        <v>48</v>
      </c>
      <c r="N11" s="30" t="s">
        <v>75</v>
      </c>
      <c r="O11" s="30" t="s">
        <v>50</v>
      </c>
      <c r="P11" s="30" t="s">
        <v>51</v>
      </c>
      <c r="Q11" s="32">
        <v>1.5974999999999999</v>
      </c>
      <c r="R11" s="32">
        <v>1.4830000000000001</v>
      </c>
      <c r="S11" s="32">
        <f>Q11-R11</f>
        <v>0.11449999999999982</v>
      </c>
      <c r="T11" s="29">
        <v>3.7</v>
      </c>
      <c r="U11" s="29">
        <v>7.5</v>
      </c>
      <c r="V11" s="29">
        <v>-3.8</v>
      </c>
      <c r="W11" s="29">
        <v>15</v>
      </c>
      <c r="X11" s="29">
        <v>7.5</v>
      </c>
      <c r="Y11" s="29">
        <v>17.5</v>
      </c>
      <c r="Z11" s="30">
        <f>S11*H11*1000</f>
        <v>320.59999999999951</v>
      </c>
      <c r="AA11" s="33">
        <f>(S11*(Q11+R11))^2/((W11+X11+Y11)/3)</f>
        <v>9.3307093835671567E-3</v>
      </c>
      <c r="AB11" s="28" t="s">
        <v>76</v>
      </c>
      <c r="AC11" s="28" t="s">
        <v>77</v>
      </c>
      <c r="AD11" s="30"/>
      <c r="AE11" s="30">
        <f>COUNTA(AF11:AS11)</f>
        <v>1</v>
      </c>
      <c r="AF11" s="34"/>
      <c r="AG11" s="34"/>
      <c r="AH11" s="34"/>
      <c r="AI11" s="34"/>
      <c r="AJ11" s="50"/>
      <c r="AK11" s="34"/>
      <c r="AL11" s="50"/>
      <c r="AM11" s="50"/>
      <c r="AN11" s="50"/>
      <c r="AO11" s="51"/>
      <c r="AP11" s="51"/>
      <c r="AQ11" s="51"/>
      <c r="AR11" s="34" t="s">
        <v>54</v>
      </c>
      <c r="AS11" s="52"/>
      <c r="AT11" s="6"/>
    </row>
    <row r="12" spans="1:46" s="27" customFormat="1" hidden="1" x14ac:dyDescent="0.25">
      <c r="A12" s="28" t="s">
        <v>79</v>
      </c>
      <c r="B12" s="153" t="s">
        <v>80</v>
      </c>
      <c r="C12" s="29">
        <v>88.7</v>
      </c>
      <c r="D12" s="30">
        <v>-30</v>
      </c>
      <c r="E12" s="30">
        <v>24</v>
      </c>
      <c r="F12" s="30">
        <v>0</v>
      </c>
      <c r="G12" s="29">
        <v>0</v>
      </c>
      <c r="H12" s="30">
        <v>3.2</v>
      </c>
      <c r="I12" s="30" t="s">
        <v>67</v>
      </c>
      <c r="J12" s="30" t="s">
        <v>45</v>
      </c>
      <c r="K12" s="31" t="s">
        <v>81</v>
      </c>
      <c r="L12" s="5" t="s">
        <v>82</v>
      </c>
      <c r="M12" s="30" t="s">
        <v>83</v>
      </c>
      <c r="N12" s="30" t="s">
        <v>65</v>
      </c>
      <c r="O12" s="30" t="s">
        <v>61</v>
      </c>
      <c r="P12" s="30" t="s">
        <v>68</v>
      </c>
      <c r="Q12" s="32">
        <v>1.5841000000000001</v>
      </c>
      <c r="R12" s="32">
        <v>1.4837</v>
      </c>
      <c r="S12" s="32">
        <f>Q12-R12</f>
        <v>0.10040000000000004</v>
      </c>
      <c r="T12" s="29">
        <v>9.84</v>
      </c>
      <c r="U12" s="29">
        <v>3.07</v>
      </c>
      <c r="V12" s="29">
        <v>6.77</v>
      </c>
      <c r="W12" s="29">
        <v>13.77</v>
      </c>
      <c r="X12" s="29">
        <v>6.89</v>
      </c>
      <c r="Y12" s="29">
        <v>16.27</v>
      </c>
      <c r="Z12" s="30">
        <f>S12*H12*1000</f>
        <v>321.2800000000002</v>
      </c>
      <c r="AA12" s="33">
        <f>(S12*(Q12+R12))^2/((W12+X12+Y12)/3)</f>
        <v>7.7066113704869601E-3</v>
      </c>
      <c r="AB12" s="28" t="s">
        <v>69</v>
      </c>
      <c r="AC12" s="34" t="s">
        <v>53</v>
      </c>
      <c r="AD12" s="30" t="s">
        <v>63</v>
      </c>
      <c r="AE12" s="30">
        <f>COUNTA(AF12:AS12)</f>
        <v>1</v>
      </c>
      <c r="AF12" s="34"/>
      <c r="AG12" s="34"/>
      <c r="AH12" s="34"/>
      <c r="AI12" s="34" t="s">
        <v>68</v>
      </c>
      <c r="AJ12" s="34"/>
      <c r="AK12" s="34"/>
      <c r="AL12" s="34"/>
      <c r="AM12" s="34"/>
      <c r="AN12" s="34"/>
      <c r="AO12" s="34"/>
      <c r="AP12" s="34"/>
      <c r="AQ12" s="34"/>
      <c r="AR12" s="53"/>
      <c r="AS12" s="34"/>
      <c r="AT12" s="6"/>
    </row>
    <row r="13" spans="1:46" s="27" customFormat="1" hidden="1" x14ac:dyDescent="0.25">
      <c r="A13" s="3" t="s">
        <v>84</v>
      </c>
      <c r="B13" s="156" t="s">
        <v>518</v>
      </c>
      <c r="C13" s="54"/>
      <c r="D13" s="55"/>
      <c r="E13" s="30"/>
      <c r="F13" s="30"/>
      <c r="G13" s="54"/>
      <c r="H13" s="6"/>
      <c r="I13" s="30"/>
      <c r="J13" s="30"/>
      <c r="K13" s="31"/>
      <c r="L13" s="12"/>
      <c r="M13" s="11" t="s">
        <v>59</v>
      </c>
      <c r="N13" s="4" t="s">
        <v>394</v>
      </c>
      <c r="O13" s="11" t="s">
        <v>97</v>
      </c>
      <c r="P13" s="4" t="s">
        <v>352</v>
      </c>
      <c r="Q13" s="37"/>
      <c r="R13" s="37"/>
      <c r="S13" s="37"/>
      <c r="T13" s="35"/>
      <c r="U13" s="35"/>
      <c r="V13" s="35"/>
      <c r="W13" s="35"/>
      <c r="X13" s="35"/>
      <c r="Y13" s="35"/>
      <c r="Z13" s="6"/>
      <c r="AA13" s="33"/>
      <c r="AB13" s="6"/>
      <c r="AC13" s="6"/>
      <c r="AD13" s="6"/>
      <c r="AE13" s="30"/>
      <c r="AF13" s="6"/>
      <c r="AG13" s="6"/>
      <c r="AH13" s="6"/>
      <c r="AI13" s="6"/>
      <c r="AJ13" s="34"/>
      <c r="AK13" s="34"/>
      <c r="AL13" s="6"/>
      <c r="AM13" s="6"/>
      <c r="AN13" s="6"/>
      <c r="AO13" s="6"/>
      <c r="AP13" s="34"/>
      <c r="AQ13" s="6"/>
      <c r="AR13" s="6"/>
      <c r="AS13" s="6"/>
      <c r="AT13" s="6"/>
    </row>
    <row r="14" spans="1:46" s="27" customFormat="1" hidden="1" x14ac:dyDescent="0.25">
      <c r="A14" s="3" t="s">
        <v>519</v>
      </c>
      <c r="B14" s="156" t="s">
        <v>520</v>
      </c>
      <c r="C14" s="54"/>
      <c r="D14" s="55"/>
      <c r="E14" s="30"/>
      <c r="F14" s="30"/>
      <c r="G14" s="54"/>
      <c r="H14" s="6"/>
      <c r="I14" s="30"/>
      <c r="J14" s="30"/>
      <c r="K14" s="31"/>
      <c r="L14" s="12"/>
      <c r="M14" s="11" t="s">
        <v>59</v>
      </c>
      <c r="N14" s="4" t="s">
        <v>221</v>
      </c>
      <c r="O14" s="11" t="s">
        <v>97</v>
      </c>
      <c r="P14" s="4" t="s">
        <v>352</v>
      </c>
      <c r="Q14" s="37"/>
      <c r="R14" s="37"/>
      <c r="S14" s="37"/>
      <c r="T14" s="35"/>
      <c r="U14" s="35"/>
      <c r="V14" s="35"/>
      <c r="W14" s="35"/>
      <c r="X14" s="35"/>
      <c r="Y14" s="35"/>
      <c r="Z14" s="6"/>
      <c r="AA14" s="33"/>
      <c r="AB14" s="6"/>
      <c r="AC14" s="6"/>
      <c r="AD14" s="6"/>
      <c r="AE14" s="30"/>
      <c r="AF14" s="6"/>
      <c r="AG14" s="6"/>
      <c r="AH14" s="6"/>
      <c r="AI14" s="6"/>
      <c r="AJ14" s="34"/>
      <c r="AK14" s="34"/>
      <c r="AL14" s="6"/>
      <c r="AM14" s="6"/>
      <c r="AN14" s="6"/>
      <c r="AO14" s="6"/>
      <c r="AP14" s="34"/>
      <c r="AQ14" s="6"/>
      <c r="AR14" s="6"/>
      <c r="AS14" s="6"/>
      <c r="AT14" s="6"/>
    </row>
    <row r="15" spans="1:46" s="27" customFormat="1" hidden="1" x14ac:dyDescent="0.25">
      <c r="A15" s="6" t="s">
        <v>84</v>
      </c>
      <c r="B15" s="154" t="s">
        <v>91</v>
      </c>
      <c r="C15" s="54">
        <v>77.5</v>
      </c>
      <c r="D15" s="55">
        <v>-30</v>
      </c>
      <c r="E15" s="30">
        <v>0</v>
      </c>
      <c r="F15" s="30">
        <v>5</v>
      </c>
      <c r="G15" s="54">
        <v>5.5</v>
      </c>
      <c r="H15" s="6">
        <v>3.15</v>
      </c>
      <c r="I15" s="30" t="s">
        <v>86</v>
      </c>
      <c r="J15" s="30" t="s">
        <v>45</v>
      </c>
      <c r="K15" s="31" t="s">
        <v>46</v>
      </c>
      <c r="L15" s="12" t="s">
        <v>87</v>
      </c>
      <c r="M15" s="55" t="s">
        <v>88</v>
      </c>
      <c r="N15" s="30" t="s">
        <v>92</v>
      </c>
      <c r="O15" s="55" t="s">
        <v>61</v>
      </c>
      <c r="P15" s="30" t="s">
        <v>51</v>
      </c>
      <c r="Q15" s="37">
        <v>1.627</v>
      </c>
      <c r="R15" s="37">
        <v>1.4970000000000001</v>
      </c>
      <c r="S15" s="37">
        <v>0.13</v>
      </c>
      <c r="T15" s="35">
        <v>8</v>
      </c>
      <c r="U15" s="35">
        <v>3</v>
      </c>
      <c r="V15" s="35">
        <v>5</v>
      </c>
      <c r="W15" s="35">
        <v>11.6</v>
      </c>
      <c r="X15" s="35">
        <v>6.9</v>
      </c>
      <c r="Y15" s="35">
        <v>13.9</v>
      </c>
      <c r="Z15" s="6">
        <f t="shared" ref="Z15:Z27" si="0">S15*H15*1000</f>
        <v>409.5</v>
      </c>
      <c r="AA15" s="33">
        <f t="shared" ref="AA15:AA27" si="1">(S15*(Q15+R15))^2/((W15+X15+Y15)/3)</f>
        <v>1.5271616148148153E-2</v>
      </c>
      <c r="AB15" s="6" t="s">
        <v>93</v>
      </c>
      <c r="AC15" s="6"/>
      <c r="AD15" s="6"/>
      <c r="AE15" s="30">
        <f t="shared" ref="AE15:AE27" si="2">COUNTA(AF15:AS15)</f>
        <v>1</v>
      </c>
      <c r="AF15" s="6"/>
      <c r="AG15" s="6"/>
      <c r="AH15" s="6"/>
      <c r="AI15" s="6"/>
      <c r="AJ15" s="34"/>
      <c r="AK15" s="34"/>
      <c r="AL15" s="6"/>
      <c r="AM15" s="6"/>
      <c r="AN15" s="6"/>
      <c r="AO15" s="6"/>
      <c r="AP15" s="34" t="s">
        <v>66</v>
      </c>
      <c r="AQ15" s="6"/>
      <c r="AR15" s="6"/>
      <c r="AS15" s="6"/>
      <c r="AT15" s="6"/>
    </row>
    <row r="16" spans="1:46" s="27" customFormat="1" hidden="1" x14ac:dyDescent="0.25">
      <c r="A16" s="6" t="s">
        <v>84</v>
      </c>
      <c r="B16" s="154" t="s">
        <v>85</v>
      </c>
      <c r="C16" s="54">
        <v>77.5</v>
      </c>
      <c r="D16" s="55">
        <v>-30</v>
      </c>
      <c r="E16" s="30">
        <v>0</v>
      </c>
      <c r="F16" s="30">
        <v>5</v>
      </c>
      <c r="G16" s="54">
        <v>5.5</v>
      </c>
      <c r="H16" s="6">
        <v>3.15</v>
      </c>
      <c r="I16" s="30" t="s">
        <v>86</v>
      </c>
      <c r="J16" s="30" t="s">
        <v>45</v>
      </c>
      <c r="K16" s="31" t="s">
        <v>57</v>
      </c>
      <c r="L16" s="12" t="s">
        <v>87</v>
      </c>
      <c r="M16" s="55" t="s">
        <v>88</v>
      </c>
      <c r="N16" s="30" t="s">
        <v>89</v>
      </c>
      <c r="O16" s="55" t="s">
        <v>61</v>
      </c>
      <c r="P16" s="30" t="s">
        <v>51</v>
      </c>
      <c r="Q16" s="37">
        <v>1.627</v>
      </c>
      <c r="R16" s="37">
        <v>1.4970000000000001</v>
      </c>
      <c r="S16" s="37">
        <v>0.13</v>
      </c>
      <c r="T16" s="35">
        <v>8</v>
      </c>
      <c r="U16" s="35">
        <v>3</v>
      </c>
      <c r="V16" s="35">
        <v>5</v>
      </c>
      <c r="W16" s="35">
        <v>11.6</v>
      </c>
      <c r="X16" s="35">
        <v>6.9</v>
      </c>
      <c r="Y16" s="35">
        <v>13.9</v>
      </c>
      <c r="Z16" s="6">
        <f t="shared" si="0"/>
        <v>409.5</v>
      </c>
      <c r="AA16" s="33">
        <f t="shared" si="1"/>
        <v>1.5271616148148153E-2</v>
      </c>
      <c r="AB16" s="6" t="s">
        <v>90</v>
      </c>
      <c r="AC16" s="34" t="s">
        <v>53</v>
      </c>
      <c r="AD16" s="6"/>
      <c r="AE16" s="30">
        <f t="shared" si="2"/>
        <v>1</v>
      </c>
      <c r="AF16" s="6"/>
      <c r="AG16" s="6"/>
      <c r="AH16" s="6"/>
      <c r="AI16" s="6"/>
      <c r="AJ16" s="34"/>
      <c r="AK16" s="34" t="s">
        <v>66</v>
      </c>
      <c r="AL16" s="6"/>
      <c r="AM16" s="6"/>
      <c r="AN16" s="6"/>
      <c r="AO16" s="6"/>
      <c r="AP16" s="34"/>
      <c r="AQ16" s="6"/>
      <c r="AR16" s="6"/>
      <c r="AS16" s="6"/>
      <c r="AT16" s="6"/>
    </row>
    <row r="17" spans="1:46" s="27" customFormat="1" hidden="1" x14ac:dyDescent="0.25">
      <c r="A17" s="13" t="s">
        <v>94</v>
      </c>
      <c r="B17" s="157" t="s">
        <v>43</v>
      </c>
      <c r="C17" s="54">
        <v>100</v>
      </c>
      <c r="D17" s="55">
        <v>-30</v>
      </c>
      <c r="E17" s="30">
        <v>16</v>
      </c>
      <c r="F17" s="30">
        <v>0</v>
      </c>
      <c r="G17" s="54">
        <v>0</v>
      </c>
      <c r="H17" s="6">
        <v>0</v>
      </c>
      <c r="I17" s="30" t="s">
        <v>86</v>
      </c>
      <c r="J17" s="30" t="s">
        <v>45</v>
      </c>
      <c r="K17" s="31" t="s">
        <v>57</v>
      </c>
      <c r="L17" s="12" t="s">
        <v>95</v>
      </c>
      <c r="M17" s="55" t="s">
        <v>96</v>
      </c>
      <c r="N17" s="30" t="s">
        <v>75</v>
      </c>
      <c r="O17" s="55" t="s">
        <v>97</v>
      </c>
      <c r="P17" s="30" t="s">
        <v>51</v>
      </c>
      <c r="Q17" s="37">
        <v>1.5835999999999999</v>
      </c>
      <c r="R17" s="37">
        <v>1.4898</v>
      </c>
      <c r="S17" s="37">
        <v>9.3799999999999994E-2</v>
      </c>
      <c r="T17" s="35">
        <v>8.34</v>
      </c>
      <c r="U17" s="35">
        <v>3.63</v>
      </c>
      <c r="V17" s="35">
        <v>4.71</v>
      </c>
      <c r="W17" s="35">
        <v>10.9</v>
      </c>
      <c r="X17" s="35">
        <v>8.5</v>
      </c>
      <c r="Y17" s="35">
        <v>19.8</v>
      </c>
      <c r="Z17" s="6">
        <f t="shared" si="0"/>
        <v>0</v>
      </c>
      <c r="AA17" s="33">
        <f t="shared" si="1"/>
        <v>6.3603210535259991E-3</v>
      </c>
      <c r="AB17" s="6" t="s">
        <v>98</v>
      </c>
      <c r="AC17" s="6" t="s">
        <v>53</v>
      </c>
      <c r="AD17" s="6"/>
      <c r="AE17" s="30">
        <f t="shared" si="2"/>
        <v>1</v>
      </c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 t="s">
        <v>66</v>
      </c>
      <c r="AS17" s="6"/>
      <c r="AT17" s="6"/>
    </row>
    <row r="18" spans="1:46" s="27" customFormat="1" hidden="1" x14ac:dyDescent="0.25">
      <c r="A18" s="13" t="s">
        <v>99</v>
      </c>
      <c r="B18" s="157" t="s">
        <v>100</v>
      </c>
      <c r="C18" s="54">
        <v>75</v>
      </c>
      <c r="D18" s="55">
        <v>-30</v>
      </c>
      <c r="E18" s="30">
        <v>18</v>
      </c>
      <c r="F18" s="30">
        <v>5</v>
      </c>
      <c r="G18" s="54">
        <v>8</v>
      </c>
      <c r="H18" s="6">
        <v>3.5</v>
      </c>
      <c r="I18" s="30" t="s">
        <v>101</v>
      </c>
      <c r="J18" s="30" t="s">
        <v>73</v>
      </c>
      <c r="K18" s="31" t="s">
        <v>57</v>
      </c>
      <c r="L18" s="12" t="s">
        <v>102</v>
      </c>
      <c r="M18" s="6" t="s">
        <v>103</v>
      </c>
      <c r="N18" s="30" t="s">
        <v>89</v>
      </c>
      <c r="O18" s="6" t="s">
        <v>103</v>
      </c>
      <c r="P18" s="9" t="s">
        <v>51</v>
      </c>
      <c r="Q18" s="37">
        <v>1.5914999999999999</v>
      </c>
      <c r="R18" s="37">
        <v>1.4858</v>
      </c>
      <c r="S18" s="37">
        <v>0.1057</v>
      </c>
      <c r="T18" s="35">
        <v>3.3</v>
      </c>
      <c r="U18" s="35">
        <v>5.7</v>
      </c>
      <c r="V18" s="35">
        <v>-2.4</v>
      </c>
      <c r="W18" s="35">
        <v>13.5</v>
      </c>
      <c r="X18" s="35">
        <v>8.1</v>
      </c>
      <c r="Y18" s="35">
        <v>14.2</v>
      </c>
      <c r="Z18" s="6">
        <f t="shared" si="0"/>
        <v>369.95</v>
      </c>
      <c r="AA18" s="33">
        <f t="shared" si="1"/>
        <v>8.8660030499809039E-3</v>
      </c>
      <c r="AB18" s="6" t="s">
        <v>104</v>
      </c>
      <c r="AC18" s="34" t="s">
        <v>53</v>
      </c>
      <c r="AD18" s="6"/>
      <c r="AE18" s="30">
        <f t="shared" si="2"/>
        <v>1</v>
      </c>
      <c r="AF18" s="6"/>
      <c r="AG18" s="6"/>
      <c r="AH18" s="6"/>
      <c r="AI18" s="6"/>
      <c r="AJ18" s="6"/>
      <c r="AK18" s="6" t="s">
        <v>66</v>
      </c>
      <c r="AL18" s="6"/>
      <c r="AM18" s="6"/>
      <c r="AN18" s="6"/>
      <c r="AO18" s="6"/>
      <c r="AP18" s="6"/>
      <c r="AQ18" s="6"/>
      <c r="AR18" s="6"/>
      <c r="AS18" s="6"/>
      <c r="AT18" s="6"/>
    </row>
    <row r="19" spans="1:46" s="27" customFormat="1" hidden="1" x14ac:dyDescent="0.25">
      <c r="A19" s="13" t="s">
        <v>105</v>
      </c>
      <c r="B19" s="157" t="s">
        <v>106</v>
      </c>
      <c r="C19" s="54">
        <v>77.2</v>
      </c>
      <c r="D19" s="55">
        <v>-30</v>
      </c>
      <c r="E19" s="30">
        <v>0</v>
      </c>
      <c r="F19" s="30">
        <v>8</v>
      </c>
      <c r="G19" s="54">
        <v>4.5</v>
      </c>
      <c r="H19" s="6">
        <v>4.1500000000000004</v>
      </c>
      <c r="I19" s="30" t="s">
        <v>86</v>
      </c>
      <c r="J19" s="30" t="s">
        <v>45</v>
      </c>
      <c r="K19" s="31" t="s">
        <v>57</v>
      </c>
      <c r="L19" s="12"/>
      <c r="M19" s="55" t="s">
        <v>107</v>
      </c>
      <c r="N19" s="30" t="s">
        <v>60</v>
      </c>
      <c r="O19" s="55" t="s">
        <v>61</v>
      </c>
      <c r="P19" s="30" t="s">
        <v>51</v>
      </c>
      <c r="Q19" s="37">
        <v>1.5820000000000001</v>
      </c>
      <c r="R19" s="37">
        <v>1.482</v>
      </c>
      <c r="S19" s="37">
        <v>0.1</v>
      </c>
      <c r="T19" s="35">
        <v>10.8</v>
      </c>
      <c r="U19" s="35">
        <v>3.2</v>
      </c>
      <c r="V19" s="35">
        <v>7.6</v>
      </c>
      <c r="W19" s="35">
        <v>10.8</v>
      </c>
      <c r="X19" s="35">
        <v>6.5</v>
      </c>
      <c r="Y19" s="35">
        <v>12.7</v>
      </c>
      <c r="Z19" s="6">
        <f t="shared" si="0"/>
        <v>415.00000000000006</v>
      </c>
      <c r="AA19" s="33">
        <f t="shared" si="1"/>
        <v>9.3880960000000003E-3</v>
      </c>
      <c r="AB19" s="119" t="s">
        <v>90</v>
      </c>
      <c r="AC19" s="34" t="s">
        <v>53</v>
      </c>
      <c r="AD19" s="6"/>
      <c r="AE19" s="30">
        <f t="shared" si="2"/>
        <v>1</v>
      </c>
      <c r="AF19" s="6"/>
      <c r="AG19" s="6"/>
      <c r="AH19" s="34" t="s">
        <v>66</v>
      </c>
      <c r="AI19" s="6"/>
      <c r="AJ19" s="34"/>
      <c r="AK19" s="34"/>
      <c r="AL19" s="6"/>
      <c r="AM19" s="6"/>
      <c r="AN19" s="6"/>
      <c r="AO19" s="6"/>
      <c r="AP19" s="6"/>
      <c r="AQ19" s="6"/>
      <c r="AR19" s="6"/>
      <c r="AS19" s="6"/>
      <c r="AT19" s="6"/>
    </row>
    <row r="20" spans="1:46" s="27" customFormat="1" hidden="1" x14ac:dyDescent="0.25">
      <c r="A20" s="13" t="s">
        <v>105</v>
      </c>
      <c r="B20" s="157" t="s">
        <v>108</v>
      </c>
      <c r="C20" s="54">
        <v>77.2</v>
      </c>
      <c r="D20" s="55">
        <v>-30</v>
      </c>
      <c r="E20" s="30">
        <v>0</v>
      </c>
      <c r="F20" s="30">
        <v>8</v>
      </c>
      <c r="G20" s="54">
        <v>4.5</v>
      </c>
      <c r="H20" s="6">
        <v>4.1500000000000004</v>
      </c>
      <c r="I20" s="30" t="s">
        <v>86</v>
      </c>
      <c r="J20" s="30" t="s">
        <v>45</v>
      </c>
      <c r="K20" s="31" t="s">
        <v>46</v>
      </c>
      <c r="L20" s="12"/>
      <c r="M20" s="55" t="s">
        <v>107</v>
      </c>
      <c r="N20" s="30" t="s">
        <v>49</v>
      </c>
      <c r="O20" s="55" t="s">
        <v>61</v>
      </c>
      <c r="P20" s="30" t="s">
        <v>51</v>
      </c>
      <c r="Q20" s="37">
        <v>1.5820000000000001</v>
      </c>
      <c r="R20" s="37">
        <v>1.482</v>
      </c>
      <c r="S20" s="37">
        <v>0.1</v>
      </c>
      <c r="T20" s="35">
        <v>10.8</v>
      </c>
      <c r="U20" s="35">
        <v>3.2</v>
      </c>
      <c r="V20" s="35">
        <v>7.6</v>
      </c>
      <c r="W20" s="35">
        <v>10.8</v>
      </c>
      <c r="X20" s="35">
        <v>6.5</v>
      </c>
      <c r="Y20" s="35">
        <v>12.7</v>
      </c>
      <c r="Z20" s="6">
        <f t="shared" si="0"/>
        <v>415.00000000000006</v>
      </c>
      <c r="AA20" s="33">
        <f t="shared" si="1"/>
        <v>9.3880960000000003E-3</v>
      </c>
      <c r="AB20" s="119" t="s">
        <v>90</v>
      </c>
      <c r="AC20" s="34" t="s">
        <v>53</v>
      </c>
      <c r="AD20" s="6"/>
      <c r="AE20" s="30">
        <f t="shared" si="2"/>
        <v>1</v>
      </c>
      <c r="AF20" s="6"/>
      <c r="AG20" s="6"/>
      <c r="AH20" s="34"/>
      <c r="AI20" s="6"/>
      <c r="AJ20" s="34" t="s">
        <v>66</v>
      </c>
      <c r="AK20" s="34"/>
      <c r="AL20" s="6"/>
      <c r="AM20" s="6"/>
      <c r="AN20" s="6"/>
      <c r="AO20" s="6"/>
      <c r="AP20" s="6"/>
      <c r="AQ20" s="6"/>
      <c r="AR20" s="6"/>
      <c r="AS20" s="6"/>
      <c r="AT20" s="6"/>
    </row>
    <row r="21" spans="1:46" s="27" customFormat="1" hidden="1" x14ac:dyDescent="0.25">
      <c r="A21" s="13" t="s">
        <v>105</v>
      </c>
      <c r="B21" s="158" t="s">
        <v>109</v>
      </c>
      <c r="C21" s="118">
        <v>77.2</v>
      </c>
      <c r="D21" s="111">
        <v>-30</v>
      </c>
      <c r="E21" s="112">
        <v>0</v>
      </c>
      <c r="F21" s="112">
        <v>8</v>
      </c>
      <c r="G21" s="118">
        <v>4.5</v>
      </c>
      <c r="H21" s="119">
        <v>4.1500000000000004</v>
      </c>
      <c r="I21" s="112" t="s">
        <v>86</v>
      </c>
      <c r="J21" s="112" t="s">
        <v>45</v>
      </c>
      <c r="K21" s="217" t="s">
        <v>46</v>
      </c>
      <c r="L21" s="120"/>
      <c r="M21" s="111" t="s">
        <v>107</v>
      </c>
      <c r="N21" s="112" t="s">
        <v>89</v>
      </c>
      <c r="O21" s="111" t="s">
        <v>61</v>
      </c>
      <c r="P21" s="112" t="s">
        <v>51</v>
      </c>
      <c r="Q21" s="121">
        <v>1.5820000000000001</v>
      </c>
      <c r="R21" s="121">
        <v>1.482</v>
      </c>
      <c r="S21" s="121">
        <v>0.1</v>
      </c>
      <c r="T21" s="122">
        <v>10.8</v>
      </c>
      <c r="U21" s="122">
        <v>3.2</v>
      </c>
      <c r="V21" s="122">
        <v>7.6</v>
      </c>
      <c r="W21" s="122">
        <v>10.8</v>
      </c>
      <c r="X21" s="122">
        <v>6.5</v>
      </c>
      <c r="Y21" s="122">
        <v>12.7</v>
      </c>
      <c r="Z21" s="119">
        <f t="shared" si="0"/>
        <v>415.00000000000006</v>
      </c>
      <c r="AA21" s="123">
        <f t="shared" si="1"/>
        <v>9.3880960000000003E-3</v>
      </c>
      <c r="AB21" s="119" t="s">
        <v>90</v>
      </c>
      <c r="AC21" s="34" t="s">
        <v>53</v>
      </c>
      <c r="AD21" s="6"/>
      <c r="AE21" s="30">
        <f t="shared" si="2"/>
        <v>1</v>
      </c>
      <c r="AF21" s="6"/>
      <c r="AG21" s="6"/>
      <c r="AH21" s="34"/>
      <c r="AI21" s="6"/>
      <c r="AJ21" s="34"/>
      <c r="AK21" s="34" t="s">
        <v>66</v>
      </c>
      <c r="AL21" s="6"/>
      <c r="AM21" s="6"/>
      <c r="AN21" s="6"/>
      <c r="AO21" s="6"/>
      <c r="AP21" s="6"/>
      <c r="AQ21" s="6"/>
      <c r="AR21" s="6"/>
      <c r="AS21" s="6"/>
      <c r="AT21" s="6"/>
    </row>
    <row r="22" spans="1:46" s="27" customFormat="1" hidden="1" x14ac:dyDescent="0.25">
      <c r="A22" s="117" t="s">
        <v>110</v>
      </c>
      <c r="B22" s="252" t="s">
        <v>522</v>
      </c>
      <c r="C22" s="35" t="s">
        <v>111</v>
      </c>
      <c r="D22" s="35" t="s">
        <v>111</v>
      </c>
      <c r="E22" s="30">
        <v>0</v>
      </c>
      <c r="F22" s="30">
        <v>8</v>
      </c>
      <c r="G22" s="54">
        <v>6</v>
      </c>
      <c r="H22" s="6">
        <v>0</v>
      </c>
      <c r="I22" s="30" t="s">
        <v>112</v>
      </c>
      <c r="J22" s="35" t="s">
        <v>111</v>
      </c>
      <c r="K22" s="31" t="s">
        <v>57</v>
      </c>
      <c r="L22" s="12"/>
      <c r="M22" s="11" t="s">
        <v>96</v>
      </c>
      <c r="N22" s="11" t="s">
        <v>394</v>
      </c>
      <c r="O22" s="11" t="s">
        <v>97</v>
      </c>
      <c r="P22" s="11" t="s">
        <v>314</v>
      </c>
      <c r="Q22" s="6" t="s">
        <v>113</v>
      </c>
      <c r="R22" s="6" t="s">
        <v>113</v>
      </c>
      <c r="S22" s="6" t="s">
        <v>113</v>
      </c>
      <c r="T22" s="6" t="s">
        <v>113</v>
      </c>
      <c r="U22" s="6" t="s">
        <v>113</v>
      </c>
      <c r="V22" s="6" t="s">
        <v>113</v>
      </c>
      <c r="W22" s="6" t="s">
        <v>113</v>
      </c>
      <c r="X22" s="6" t="s">
        <v>113</v>
      </c>
      <c r="Y22" s="6" t="s">
        <v>113</v>
      </c>
      <c r="Z22" s="6" t="e">
        <f t="shared" si="0"/>
        <v>#VALUE!</v>
      </c>
      <c r="AA22" s="33" t="e">
        <f t="shared" si="1"/>
        <v>#VALUE!</v>
      </c>
      <c r="AB22" s="6"/>
      <c r="AC22" s="6"/>
      <c r="AD22" s="6"/>
      <c r="AE22" s="30">
        <f t="shared" si="2"/>
        <v>0</v>
      </c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 s="27" customFormat="1" hidden="1" x14ac:dyDescent="0.25">
      <c r="A23" s="116" t="s">
        <v>114</v>
      </c>
      <c r="B23" s="154" t="s">
        <v>43</v>
      </c>
      <c r="C23" s="35">
        <v>75.7</v>
      </c>
      <c r="D23" s="6">
        <v>-25</v>
      </c>
      <c r="E23" s="30">
        <v>14</v>
      </c>
      <c r="F23" s="30">
        <v>0</v>
      </c>
      <c r="G23" s="35">
        <v>5.5</v>
      </c>
      <c r="H23" s="6">
        <v>3.2</v>
      </c>
      <c r="I23" s="30" t="s">
        <v>44</v>
      </c>
      <c r="J23" s="30" t="s">
        <v>45</v>
      </c>
      <c r="K23" s="31" t="s">
        <v>57</v>
      </c>
      <c r="L23" s="7" t="s">
        <v>115</v>
      </c>
      <c r="M23" s="30" t="s">
        <v>59</v>
      </c>
      <c r="N23" s="30" t="s">
        <v>70</v>
      </c>
      <c r="O23" s="30" t="s">
        <v>61</v>
      </c>
      <c r="P23" s="36" t="s">
        <v>51</v>
      </c>
      <c r="Q23" s="37">
        <v>1.5854999999999999</v>
      </c>
      <c r="R23" s="37">
        <v>1.4835</v>
      </c>
      <c r="S23" s="32">
        <v>0.10199999999999987</v>
      </c>
      <c r="T23" s="6" t="s">
        <v>113</v>
      </c>
      <c r="U23" s="6" t="s">
        <v>113</v>
      </c>
      <c r="V23" s="6" t="s">
        <v>113</v>
      </c>
      <c r="W23" s="35">
        <v>11.8</v>
      </c>
      <c r="X23" s="29">
        <f>W23/2</f>
        <v>5.9</v>
      </c>
      <c r="Y23" s="35">
        <v>13.9</v>
      </c>
      <c r="Z23" s="30">
        <f t="shared" si="0"/>
        <v>326.39999999999958</v>
      </c>
      <c r="AA23" s="33">
        <f t="shared" si="1"/>
        <v>9.3031129218987107E-3</v>
      </c>
      <c r="AB23" s="34" t="s">
        <v>62</v>
      </c>
      <c r="AC23" s="34" t="s">
        <v>53</v>
      </c>
      <c r="AD23" s="6"/>
      <c r="AE23" s="30">
        <f t="shared" si="2"/>
        <v>1</v>
      </c>
      <c r="AF23" s="6"/>
      <c r="AG23" s="6"/>
      <c r="AH23" s="6"/>
      <c r="AI23" s="6"/>
      <c r="AJ23" s="6"/>
      <c r="AK23" s="6"/>
      <c r="AL23" s="6" t="s">
        <v>63</v>
      </c>
      <c r="AM23" s="6"/>
      <c r="AN23" s="6"/>
      <c r="AO23" s="6"/>
      <c r="AP23" s="6"/>
      <c r="AQ23" s="6"/>
      <c r="AR23" s="6"/>
      <c r="AS23" s="6"/>
      <c r="AT23" s="6"/>
    </row>
    <row r="24" spans="1:46" s="27" customFormat="1" x14ac:dyDescent="0.25">
      <c r="A24" s="249" t="s">
        <v>709</v>
      </c>
      <c r="B24" s="153" t="s">
        <v>710</v>
      </c>
      <c r="C24" s="29">
        <v>80.8</v>
      </c>
      <c r="D24" s="30">
        <v>-30</v>
      </c>
      <c r="E24" s="30">
        <v>25</v>
      </c>
      <c r="F24" s="30">
        <v>0</v>
      </c>
      <c r="G24" s="29">
        <v>5</v>
      </c>
      <c r="H24" s="30">
        <v>3.1</v>
      </c>
      <c r="I24" s="30" t="s">
        <v>67</v>
      </c>
      <c r="J24" s="30" t="s">
        <v>73</v>
      </c>
      <c r="K24" s="31" t="s">
        <v>81</v>
      </c>
      <c r="L24" s="5" t="s">
        <v>116</v>
      </c>
      <c r="M24" s="30" t="s">
        <v>48</v>
      </c>
      <c r="N24" s="30" t="s">
        <v>92</v>
      </c>
      <c r="O24" s="30" t="s">
        <v>50</v>
      </c>
      <c r="P24" s="30" t="s">
        <v>68</v>
      </c>
      <c r="Q24" s="32">
        <v>1.5895999999999999</v>
      </c>
      <c r="R24" s="32">
        <v>1.4856</v>
      </c>
      <c r="S24" s="32">
        <f>Q24-R24</f>
        <v>0.10399999999999987</v>
      </c>
      <c r="T24" s="29">
        <v>3.5</v>
      </c>
      <c r="U24" s="29">
        <v>6.9</v>
      </c>
      <c r="V24" s="29">
        <v>-3.4</v>
      </c>
      <c r="W24" s="29">
        <v>15.4</v>
      </c>
      <c r="X24" s="29">
        <v>9.1999999999999993</v>
      </c>
      <c r="Y24" s="29">
        <v>17</v>
      </c>
      <c r="Z24" s="30">
        <f t="shared" si="0"/>
        <v>322.39999999999964</v>
      </c>
      <c r="AA24" s="33">
        <f t="shared" si="1"/>
        <v>7.3763469311999806E-3</v>
      </c>
      <c r="AB24" s="28" t="s">
        <v>76</v>
      </c>
      <c r="AC24" s="34" t="s">
        <v>53</v>
      </c>
      <c r="AD24" s="30"/>
      <c r="AE24" s="30">
        <f t="shared" si="2"/>
        <v>1</v>
      </c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 t="s">
        <v>68</v>
      </c>
      <c r="AQ24" s="34"/>
      <c r="AR24" s="34"/>
      <c r="AS24" s="34"/>
      <c r="AT24" s="6"/>
    </row>
    <row r="25" spans="1:46" s="27" customFormat="1" x14ac:dyDescent="0.25">
      <c r="A25" s="249" t="s">
        <v>117</v>
      </c>
      <c r="B25" s="153" t="s">
        <v>118</v>
      </c>
      <c r="C25" s="35">
        <v>101.5</v>
      </c>
      <c r="D25" s="6">
        <v>-30</v>
      </c>
      <c r="E25" s="30">
        <v>30</v>
      </c>
      <c r="F25" s="30">
        <v>0</v>
      </c>
      <c r="G25" s="29">
        <v>4.5</v>
      </c>
      <c r="H25" s="29">
        <v>4</v>
      </c>
      <c r="I25" s="30" t="s">
        <v>86</v>
      </c>
      <c r="J25" s="30" t="s">
        <v>45</v>
      </c>
      <c r="K25" s="31" t="s">
        <v>57</v>
      </c>
      <c r="L25" s="5" t="s">
        <v>119</v>
      </c>
      <c r="M25" s="30" t="s">
        <v>74</v>
      </c>
      <c r="N25" s="30" t="s">
        <v>120</v>
      </c>
      <c r="O25" s="30" t="s">
        <v>50</v>
      </c>
      <c r="P25" s="30" t="s">
        <v>51</v>
      </c>
      <c r="Q25" s="56">
        <v>1.5789</v>
      </c>
      <c r="R25" s="56">
        <v>1.4811000000000001</v>
      </c>
      <c r="S25" s="32">
        <f>Q25-R25</f>
        <v>9.7799999999999887E-2</v>
      </c>
      <c r="T25" s="29">
        <v>10.5</v>
      </c>
      <c r="U25" s="29">
        <v>3.2</v>
      </c>
      <c r="V25" s="29">
        <v>7.3</v>
      </c>
      <c r="W25" s="35">
        <v>12.4</v>
      </c>
      <c r="X25" s="29">
        <v>6.3</v>
      </c>
      <c r="Y25" s="35">
        <v>16.8</v>
      </c>
      <c r="Z25" s="30">
        <f t="shared" si="0"/>
        <v>391.19999999999953</v>
      </c>
      <c r="AA25" s="33">
        <f t="shared" si="1"/>
        <v>7.568563590760545E-3</v>
      </c>
      <c r="AB25" s="6" t="s">
        <v>93</v>
      </c>
      <c r="AC25" s="28" t="s">
        <v>121</v>
      </c>
      <c r="AD25" s="6"/>
      <c r="AE25" s="30">
        <f t="shared" si="2"/>
        <v>1</v>
      </c>
      <c r="AF25" s="6"/>
      <c r="AG25" s="6"/>
      <c r="AH25" s="6"/>
      <c r="AI25" s="6"/>
      <c r="AJ25" s="6"/>
      <c r="AK25" s="6"/>
      <c r="AL25" s="6"/>
      <c r="AM25" s="6"/>
      <c r="AN25" s="6"/>
      <c r="AO25" s="34" t="s">
        <v>66</v>
      </c>
      <c r="AP25" s="6"/>
      <c r="AQ25" s="6"/>
      <c r="AR25" s="6"/>
      <c r="AS25" s="6"/>
      <c r="AT25" s="6"/>
    </row>
    <row r="26" spans="1:46" s="170" customFormat="1" x14ac:dyDescent="0.25">
      <c r="A26" s="249" t="s">
        <v>117</v>
      </c>
      <c r="B26" s="159" t="s">
        <v>523</v>
      </c>
      <c r="C26" s="35">
        <v>101.5</v>
      </c>
      <c r="D26" s="6">
        <v>-30</v>
      </c>
      <c r="E26" s="30">
        <v>30</v>
      </c>
      <c r="F26" s="30">
        <v>0</v>
      </c>
      <c r="G26" s="29">
        <v>4.5</v>
      </c>
      <c r="H26" s="29">
        <v>4</v>
      </c>
      <c r="I26" s="30" t="s">
        <v>86</v>
      </c>
      <c r="J26" s="30" t="s">
        <v>45</v>
      </c>
      <c r="K26" s="31" t="s">
        <v>57</v>
      </c>
      <c r="L26" s="5" t="s">
        <v>119</v>
      </c>
      <c r="M26" s="30" t="s">
        <v>74</v>
      </c>
      <c r="N26" s="30" t="s">
        <v>496</v>
      </c>
      <c r="O26" s="30" t="s">
        <v>50</v>
      </c>
      <c r="P26" s="30" t="s">
        <v>51</v>
      </c>
      <c r="Q26" s="56">
        <v>1.5789</v>
      </c>
      <c r="R26" s="56">
        <v>1.4811000000000001</v>
      </c>
      <c r="S26" s="32">
        <f>Q26-R26</f>
        <v>9.7799999999999887E-2</v>
      </c>
      <c r="T26" s="29">
        <v>10.5</v>
      </c>
      <c r="U26" s="29">
        <v>3.2</v>
      </c>
      <c r="V26" s="29">
        <v>7.3</v>
      </c>
      <c r="W26" s="35">
        <v>12.4</v>
      </c>
      <c r="X26" s="29">
        <v>6.3</v>
      </c>
      <c r="Y26" s="35">
        <v>16.8</v>
      </c>
      <c r="Z26" s="30">
        <f t="shared" si="0"/>
        <v>391.19999999999953</v>
      </c>
      <c r="AA26" s="33">
        <f t="shared" si="1"/>
        <v>7.568563590760545E-3</v>
      </c>
      <c r="AB26" s="6" t="s">
        <v>93</v>
      </c>
      <c r="AC26" s="28" t="s">
        <v>122</v>
      </c>
      <c r="AD26" s="6"/>
      <c r="AE26" s="30">
        <f t="shared" si="2"/>
        <v>1</v>
      </c>
      <c r="AF26" s="6"/>
      <c r="AG26" s="6"/>
      <c r="AH26" s="6"/>
      <c r="AI26" s="6"/>
      <c r="AJ26" s="6"/>
      <c r="AK26" s="6"/>
      <c r="AL26" s="6"/>
      <c r="AM26" s="6"/>
      <c r="AN26" s="6"/>
      <c r="AO26" s="34" t="s">
        <v>66</v>
      </c>
      <c r="AP26" s="6"/>
      <c r="AQ26" s="6"/>
      <c r="AR26" s="6"/>
      <c r="AS26" s="6"/>
      <c r="AT26" s="6"/>
    </row>
    <row r="27" spans="1:46" s="27" customFormat="1" hidden="1" x14ac:dyDescent="0.25">
      <c r="A27" s="117" t="s">
        <v>123</v>
      </c>
      <c r="B27" s="160" t="s">
        <v>524</v>
      </c>
      <c r="C27" s="54">
        <v>105.4</v>
      </c>
      <c r="D27" s="55">
        <v>-40</v>
      </c>
      <c r="E27" s="30">
        <v>12</v>
      </c>
      <c r="F27" s="30">
        <v>0</v>
      </c>
      <c r="G27" s="54">
        <v>2.6</v>
      </c>
      <c r="H27" s="6">
        <v>3.5</v>
      </c>
      <c r="I27" s="30" t="s">
        <v>86</v>
      </c>
      <c r="J27" s="30" t="s">
        <v>45</v>
      </c>
      <c r="K27" s="31" t="s">
        <v>57</v>
      </c>
      <c r="L27" s="12" t="s">
        <v>124</v>
      </c>
      <c r="M27" s="30" t="s">
        <v>525</v>
      </c>
      <c r="N27" s="30" t="s">
        <v>125</v>
      </c>
      <c r="O27" s="55" t="s">
        <v>61</v>
      </c>
      <c r="P27" s="30" t="s">
        <v>51</v>
      </c>
      <c r="Q27" s="37">
        <v>1.6048</v>
      </c>
      <c r="R27" s="37">
        <v>1.4854000000000001</v>
      </c>
      <c r="S27" s="37">
        <v>0.11940000000000001</v>
      </c>
      <c r="T27" s="35">
        <v>11.2</v>
      </c>
      <c r="U27" s="35">
        <v>3.2</v>
      </c>
      <c r="V27" s="35">
        <v>8</v>
      </c>
      <c r="W27" s="6">
        <v>15.2</v>
      </c>
      <c r="X27" s="6">
        <f>W27/2</f>
        <v>7.6</v>
      </c>
      <c r="Y27" s="6">
        <v>18.5</v>
      </c>
      <c r="Z27" s="6">
        <f t="shared" si="0"/>
        <v>417.90000000000003</v>
      </c>
      <c r="AA27" s="33">
        <f t="shared" si="1"/>
        <v>9.8890149404756243E-3</v>
      </c>
      <c r="AB27" s="6" t="s">
        <v>93</v>
      </c>
      <c r="AC27" s="6" t="s">
        <v>126</v>
      </c>
      <c r="AD27" s="6"/>
      <c r="AE27" s="30">
        <f t="shared" si="2"/>
        <v>1</v>
      </c>
      <c r="AF27" s="6" t="s">
        <v>66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s="27" customFormat="1" hidden="1" x14ac:dyDescent="0.25">
      <c r="A28" s="117" t="s">
        <v>123</v>
      </c>
      <c r="B28" s="159" t="s">
        <v>526</v>
      </c>
      <c r="C28" s="54"/>
      <c r="D28" s="55"/>
      <c r="E28" s="30"/>
      <c r="F28" s="30"/>
      <c r="G28" s="54"/>
      <c r="H28" s="6"/>
      <c r="I28" s="30"/>
      <c r="J28" s="30"/>
      <c r="K28" s="31"/>
      <c r="L28" s="12"/>
      <c r="M28" s="30" t="s">
        <v>525</v>
      </c>
      <c r="N28" s="30" t="s">
        <v>474</v>
      </c>
      <c r="O28" s="55" t="s">
        <v>97</v>
      </c>
      <c r="P28" s="30" t="s">
        <v>352</v>
      </c>
      <c r="Q28" s="37"/>
      <c r="R28" s="37"/>
      <c r="S28" s="37"/>
      <c r="T28" s="35"/>
      <c r="U28" s="35"/>
      <c r="V28" s="35"/>
      <c r="W28" s="6"/>
      <c r="X28" s="6"/>
      <c r="Y28" s="6"/>
      <c r="Z28" s="6"/>
      <c r="AA28" s="33"/>
      <c r="AB28" s="6"/>
      <c r="AC28" s="6"/>
      <c r="AD28" s="6"/>
      <c r="AE28" s="64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s="27" customFormat="1" hidden="1" x14ac:dyDescent="0.25">
      <c r="A29" s="117" t="s">
        <v>127</v>
      </c>
      <c r="B29" s="157" t="s">
        <v>128</v>
      </c>
      <c r="C29" s="54">
        <v>75.400000000000006</v>
      </c>
      <c r="D29" s="55">
        <v>-20</v>
      </c>
      <c r="E29" s="30">
        <v>0</v>
      </c>
      <c r="F29" s="30">
        <v>3</v>
      </c>
      <c r="G29" s="54">
        <v>3.1</v>
      </c>
      <c r="H29" s="6">
        <v>0</v>
      </c>
      <c r="I29" s="30" t="s">
        <v>86</v>
      </c>
      <c r="J29" s="30" t="s">
        <v>45</v>
      </c>
      <c r="K29" s="31" t="s">
        <v>57</v>
      </c>
      <c r="L29" s="12"/>
      <c r="M29" s="6" t="s">
        <v>88</v>
      </c>
      <c r="N29" s="30" t="s">
        <v>60</v>
      </c>
      <c r="O29" s="6" t="s">
        <v>61</v>
      </c>
      <c r="P29" s="30" t="s">
        <v>51</v>
      </c>
      <c r="Q29" s="37">
        <v>1.6222000000000001</v>
      </c>
      <c r="R29" s="37">
        <v>1.4926999999999999</v>
      </c>
      <c r="S29" s="37">
        <v>0.1295</v>
      </c>
      <c r="T29" s="35">
        <v>7.1</v>
      </c>
      <c r="U29" s="35">
        <v>2.9</v>
      </c>
      <c r="V29" s="35">
        <v>4.2</v>
      </c>
      <c r="W29" s="6">
        <v>13.6</v>
      </c>
      <c r="X29" s="6">
        <f t="shared" ref="X29:X39" si="3">W29/2</f>
        <v>6.8</v>
      </c>
      <c r="Y29" s="6">
        <v>13.3</v>
      </c>
      <c r="Z29" s="6">
        <f t="shared" ref="Z29:Z39" si="4">S29*H29*1000</f>
        <v>0</v>
      </c>
      <c r="AA29" s="33">
        <f t="shared" ref="AA29:AA39" si="5">(S29*(Q29+R29))^2/((W29+X29+Y29)/3)</f>
        <v>1.4485020298949778E-2</v>
      </c>
      <c r="AB29" s="6"/>
      <c r="AC29" s="6"/>
      <c r="AD29" s="6"/>
      <c r="AE29" s="30">
        <f t="shared" ref="AE29:AE37" si="6">COUNTA(AF29:AS29)</f>
        <v>0</v>
      </c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:46" s="27" customFormat="1" hidden="1" x14ac:dyDescent="0.25">
      <c r="A30" s="250" t="s">
        <v>678</v>
      </c>
      <c r="B30" s="157" t="s">
        <v>527</v>
      </c>
      <c r="C30" s="54">
        <v>96.2</v>
      </c>
      <c r="D30" s="55">
        <v>-40</v>
      </c>
      <c r="E30" s="30">
        <v>20</v>
      </c>
      <c r="F30" s="30">
        <v>0</v>
      </c>
      <c r="G30" s="54">
        <v>6</v>
      </c>
      <c r="H30" s="6">
        <v>0</v>
      </c>
      <c r="I30" s="30" t="s">
        <v>101</v>
      </c>
      <c r="J30" s="30" t="s">
        <v>73</v>
      </c>
      <c r="K30" s="31" t="s">
        <v>57</v>
      </c>
      <c r="L30" s="12"/>
      <c r="M30" s="9" t="s">
        <v>130</v>
      </c>
      <c r="N30" s="30" t="s">
        <v>125</v>
      </c>
      <c r="O30" s="55" t="s">
        <v>131</v>
      </c>
      <c r="P30" s="9" t="s">
        <v>51</v>
      </c>
      <c r="Q30" s="37">
        <v>1.6006</v>
      </c>
      <c r="R30" s="37">
        <v>1.4865999999999999</v>
      </c>
      <c r="S30" s="37">
        <v>0.114</v>
      </c>
      <c r="T30" s="35">
        <v>3.5</v>
      </c>
      <c r="U30" s="35">
        <v>6.8</v>
      </c>
      <c r="V30" s="35">
        <v>-3.4</v>
      </c>
      <c r="W30" s="6">
        <v>17.899999999999999</v>
      </c>
      <c r="X30" s="6">
        <f t="shared" si="3"/>
        <v>8.9499999999999993</v>
      </c>
      <c r="Y30" s="6">
        <v>16.2</v>
      </c>
      <c r="Z30" s="6">
        <f t="shared" si="4"/>
        <v>0</v>
      </c>
      <c r="AA30" s="33">
        <f t="shared" si="5"/>
        <v>8.6315210247135919E-3</v>
      </c>
      <c r="AB30" s="6" t="s">
        <v>132</v>
      </c>
      <c r="AC30" s="34" t="s">
        <v>53</v>
      </c>
      <c r="AD30" s="6"/>
      <c r="AE30" s="30">
        <f t="shared" si="6"/>
        <v>1</v>
      </c>
      <c r="AF30" s="6" t="s">
        <v>66</v>
      </c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1:46" s="27" customFormat="1" hidden="1" x14ac:dyDescent="0.25">
      <c r="A31" s="250" t="s">
        <v>129</v>
      </c>
      <c r="B31" s="157" t="s">
        <v>643</v>
      </c>
      <c r="C31" s="54">
        <v>96.2</v>
      </c>
      <c r="D31" s="55">
        <v>-40</v>
      </c>
      <c r="E31" s="30">
        <v>20</v>
      </c>
      <c r="F31" s="30">
        <v>0</v>
      </c>
      <c r="G31" s="54">
        <v>6</v>
      </c>
      <c r="H31" s="6">
        <v>0</v>
      </c>
      <c r="I31" s="30" t="s">
        <v>101</v>
      </c>
      <c r="J31" s="30" t="s">
        <v>73</v>
      </c>
      <c r="K31" s="31" t="s">
        <v>57</v>
      </c>
      <c r="L31" s="12"/>
      <c r="M31" s="9" t="s">
        <v>130</v>
      </c>
      <c r="N31" s="30" t="s">
        <v>75</v>
      </c>
      <c r="O31" s="55" t="s">
        <v>131</v>
      </c>
      <c r="P31" s="9" t="s">
        <v>51</v>
      </c>
      <c r="Q31" s="37">
        <v>1.6006</v>
      </c>
      <c r="R31" s="37">
        <v>1.4865999999999999</v>
      </c>
      <c r="S31" s="37">
        <v>0.114</v>
      </c>
      <c r="T31" s="35">
        <v>3.5</v>
      </c>
      <c r="U31" s="35">
        <v>6.8</v>
      </c>
      <c r="V31" s="35">
        <v>-3.4</v>
      </c>
      <c r="W31" s="6">
        <v>17.899999999999999</v>
      </c>
      <c r="X31" s="6">
        <f t="shared" si="3"/>
        <v>8.9499999999999993</v>
      </c>
      <c r="Y31" s="6">
        <v>16.2</v>
      </c>
      <c r="Z31" s="6">
        <f t="shared" si="4"/>
        <v>0</v>
      </c>
      <c r="AA31" s="33">
        <f t="shared" si="5"/>
        <v>8.6315210247135919E-3</v>
      </c>
      <c r="AB31" s="6" t="s">
        <v>132</v>
      </c>
      <c r="AC31" s="34" t="s">
        <v>53</v>
      </c>
      <c r="AD31" s="6"/>
      <c r="AE31" s="30">
        <f t="shared" si="6"/>
        <v>1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 t="s">
        <v>66</v>
      </c>
      <c r="AS31" s="6"/>
      <c r="AT31" s="6"/>
    </row>
    <row r="32" spans="1:46" s="27" customFormat="1" hidden="1" x14ac:dyDescent="0.25">
      <c r="A32" s="13" t="s">
        <v>133</v>
      </c>
      <c r="B32" s="157" t="s">
        <v>135</v>
      </c>
      <c r="C32" s="54">
        <v>77.2</v>
      </c>
      <c r="D32" s="55">
        <v>-20</v>
      </c>
      <c r="E32" s="30">
        <v>0</v>
      </c>
      <c r="F32" s="30">
        <v>5</v>
      </c>
      <c r="G32" s="54">
        <v>2.6</v>
      </c>
      <c r="H32" s="6">
        <v>0</v>
      </c>
      <c r="I32" s="30" t="s">
        <v>86</v>
      </c>
      <c r="J32" s="30" t="s">
        <v>45</v>
      </c>
      <c r="K32" s="31" t="s">
        <v>46</v>
      </c>
      <c r="L32" s="12" t="s">
        <v>134</v>
      </c>
      <c r="M32" s="6" t="s">
        <v>88</v>
      </c>
      <c r="N32" s="30" t="s">
        <v>92</v>
      </c>
      <c r="O32" s="6" t="s">
        <v>61</v>
      </c>
      <c r="P32" s="30" t="s">
        <v>51</v>
      </c>
      <c r="Q32" s="37">
        <v>1.6272</v>
      </c>
      <c r="R32" s="37">
        <v>1.496</v>
      </c>
      <c r="S32" s="37">
        <v>0.13120000000000001</v>
      </c>
      <c r="T32" s="35">
        <v>8.8000000000000007</v>
      </c>
      <c r="U32" s="35">
        <v>3.4</v>
      </c>
      <c r="V32" s="35">
        <v>5.3</v>
      </c>
      <c r="W32" s="6">
        <v>11.2</v>
      </c>
      <c r="X32" s="6">
        <f t="shared" si="3"/>
        <v>5.6</v>
      </c>
      <c r="Y32" s="6">
        <v>11.2</v>
      </c>
      <c r="Z32" s="6">
        <f t="shared" si="4"/>
        <v>0</v>
      </c>
      <c r="AA32" s="33">
        <f t="shared" si="5"/>
        <v>1.7989971918379886E-2</v>
      </c>
      <c r="AB32" s="6" t="s">
        <v>136</v>
      </c>
      <c r="AC32" s="34" t="s">
        <v>53</v>
      </c>
      <c r="AD32" s="6"/>
      <c r="AE32" s="30">
        <f t="shared" si="6"/>
        <v>1</v>
      </c>
      <c r="AF32" s="6"/>
      <c r="AG32" s="6"/>
      <c r="AH32" s="6"/>
      <c r="AI32" s="6"/>
      <c r="AJ32" s="6"/>
      <c r="AK32" s="6"/>
      <c r="AL32" s="6"/>
      <c r="AM32" s="6"/>
      <c r="AN32" s="6"/>
      <c r="AO32" s="34"/>
      <c r="AP32" s="34" t="s">
        <v>66</v>
      </c>
      <c r="AQ32" s="6"/>
      <c r="AR32" s="6"/>
      <c r="AS32" s="6"/>
      <c r="AT32" s="6"/>
    </row>
    <row r="33" spans="1:46" s="27" customFormat="1" hidden="1" x14ac:dyDescent="0.25">
      <c r="A33" s="13" t="s">
        <v>133</v>
      </c>
      <c r="B33" s="157" t="s">
        <v>43</v>
      </c>
      <c r="C33" s="54">
        <v>77.2</v>
      </c>
      <c r="D33" s="55">
        <v>-20</v>
      </c>
      <c r="E33" s="30">
        <v>0</v>
      </c>
      <c r="F33" s="30">
        <v>5</v>
      </c>
      <c r="G33" s="54">
        <v>2.6</v>
      </c>
      <c r="H33" s="6">
        <v>0</v>
      </c>
      <c r="I33" s="30" t="s">
        <v>86</v>
      </c>
      <c r="J33" s="30" t="s">
        <v>45</v>
      </c>
      <c r="K33" s="31" t="s">
        <v>57</v>
      </c>
      <c r="L33" s="12" t="s">
        <v>134</v>
      </c>
      <c r="M33" s="6" t="s">
        <v>88</v>
      </c>
      <c r="N33" s="30" t="s">
        <v>120</v>
      </c>
      <c r="O33" s="6" t="s">
        <v>61</v>
      </c>
      <c r="P33" s="30" t="s">
        <v>51</v>
      </c>
      <c r="Q33" s="37">
        <v>1.6272</v>
      </c>
      <c r="R33" s="37">
        <v>1.496</v>
      </c>
      <c r="S33" s="37">
        <v>0.13120000000000001</v>
      </c>
      <c r="T33" s="35">
        <v>8.8000000000000007</v>
      </c>
      <c r="U33" s="35">
        <v>3.4</v>
      </c>
      <c r="V33" s="35">
        <v>5.3</v>
      </c>
      <c r="W33" s="6">
        <v>11.2</v>
      </c>
      <c r="X33" s="6">
        <f t="shared" si="3"/>
        <v>5.6</v>
      </c>
      <c r="Y33" s="6">
        <v>11.2</v>
      </c>
      <c r="Z33" s="6">
        <f t="shared" si="4"/>
        <v>0</v>
      </c>
      <c r="AA33" s="33">
        <f t="shared" si="5"/>
        <v>1.7989971918379886E-2</v>
      </c>
      <c r="AB33" s="6"/>
      <c r="AC33" s="6"/>
      <c r="AD33" s="6"/>
      <c r="AE33" s="30">
        <f t="shared" si="6"/>
        <v>1</v>
      </c>
      <c r="AF33" s="6"/>
      <c r="AG33" s="6"/>
      <c r="AH33" s="6"/>
      <c r="AI33" s="6"/>
      <c r="AJ33" s="6"/>
      <c r="AK33" s="6"/>
      <c r="AL33" s="6"/>
      <c r="AM33" s="6"/>
      <c r="AN33" s="6"/>
      <c r="AO33" s="34" t="s">
        <v>66</v>
      </c>
      <c r="AP33" s="34"/>
      <c r="AQ33" s="6"/>
      <c r="AR33" s="6"/>
      <c r="AS33" s="6"/>
      <c r="AT33" s="6"/>
    </row>
    <row r="34" spans="1:46" s="27" customFormat="1" hidden="1" x14ac:dyDescent="0.25">
      <c r="A34" s="13" t="s">
        <v>137</v>
      </c>
      <c r="B34" s="157" t="s">
        <v>43</v>
      </c>
      <c r="C34" s="54">
        <v>75.599999999999994</v>
      </c>
      <c r="D34" s="55">
        <v>-30</v>
      </c>
      <c r="E34" s="30">
        <v>16</v>
      </c>
      <c r="F34" s="30">
        <v>0</v>
      </c>
      <c r="G34" s="54">
        <v>1.9</v>
      </c>
      <c r="H34" s="6">
        <v>3.75</v>
      </c>
      <c r="I34" s="30" t="s">
        <v>86</v>
      </c>
      <c r="J34" s="30" t="s">
        <v>45</v>
      </c>
      <c r="K34" s="31" t="s">
        <v>57</v>
      </c>
      <c r="L34" s="12"/>
      <c r="M34" s="55" t="s">
        <v>107</v>
      </c>
      <c r="N34" s="30" t="s">
        <v>49</v>
      </c>
      <c r="O34" s="55" t="s">
        <v>61</v>
      </c>
      <c r="P34" s="30" t="s">
        <v>51</v>
      </c>
      <c r="Q34" s="37">
        <v>1.5938000000000001</v>
      </c>
      <c r="R34" s="37">
        <v>1.4825999999999999</v>
      </c>
      <c r="S34" s="37">
        <v>0.11020000000000001</v>
      </c>
      <c r="T34" s="35">
        <v>13.6</v>
      </c>
      <c r="U34" s="35">
        <v>3.6</v>
      </c>
      <c r="V34" s="35">
        <v>10</v>
      </c>
      <c r="W34" s="6">
        <v>10</v>
      </c>
      <c r="X34" s="6">
        <f t="shared" si="3"/>
        <v>5</v>
      </c>
      <c r="Y34" s="6">
        <v>11.6</v>
      </c>
      <c r="Z34" s="6">
        <f t="shared" si="4"/>
        <v>413.25</v>
      </c>
      <c r="AA34" s="33">
        <f t="shared" si="5"/>
        <v>1.2962489347186287E-2</v>
      </c>
      <c r="AB34" s="6" t="s">
        <v>132</v>
      </c>
      <c r="AC34" s="6" t="s">
        <v>138</v>
      </c>
      <c r="AD34" s="6"/>
      <c r="AE34" s="30">
        <f t="shared" si="6"/>
        <v>1</v>
      </c>
      <c r="AF34" s="6"/>
      <c r="AG34" s="6"/>
      <c r="AH34" s="6"/>
      <c r="AI34" s="6"/>
      <c r="AJ34" s="34" t="s">
        <v>66</v>
      </c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1:46" s="27" customFormat="1" hidden="1" x14ac:dyDescent="0.25">
      <c r="A35" s="13" t="s">
        <v>139</v>
      </c>
      <c r="B35" s="157" t="s">
        <v>141</v>
      </c>
      <c r="C35" s="54">
        <v>76.2</v>
      </c>
      <c r="D35" s="55">
        <v>-20</v>
      </c>
      <c r="E35" s="30">
        <v>0</v>
      </c>
      <c r="F35" s="30">
        <v>5</v>
      </c>
      <c r="G35" s="54">
        <v>6</v>
      </c>
      <c r="H35" s="6">
        <v>0</v>
      </c>
      <c r="I35" s="30" t="s">
        <v>86</v>
      </c>
      <c r="J35" s="30" t="s">
        <v>45</v>
      </c>
      <c r="K35" s="31" t="s">
        <v>46</v>
      </c>
      <c r="L35" s="12"/>
      <c r="M35" s="6" t="s">
        <v>88</v>
      </c>
      <c r="N35" s="30" t="s">
        <v>92</v>
      </c>
      <c r="O35" s="6" t="s">
        <v>61</v>
      </c>
      <c r="P35" s="30" t="s">
        <v>51</v>
      </c>
      <c r="Q35" s="37">
        <v>1.6028</v>
      </c>
      <c r="R35" s="37">
        <v>1.4888999999999999</v>
      </c>
      <c r="S35" s="37">
        <v>0.1139</v>
      </c>
      <c r="T35" s="35">
        <v>8</v>
      </c>
      <c r="U35" s="35">
        <v>3</v>
      </c>
      <c r="V35" s="35">
        <v>5</v>
      </c>
      <c r="W35" s="6">
        <v>12.5</v>
      </c>
      <c r="X35" s="6">
        <f t="shared" si="3"/>
        <v>6.25</v>
      </c>
      <c r="Y35" s="6">
        <v>13</v>
      </c>
      <c r="Z35" s="6">
        <f t="shared" si="4"/>
        <v>0</v>
      </c>
      <c r="AA35" s="33">
        <f t="shared" si="5"/>
        <v>1.1717087285464904E-2</v>
      </c>
      <c r="AB35" s="6" t="s">
        <v>93</v>
      </c>
      <c r="AC35" s="34" t="s">
        <v>53</v>
      </c>
      <c r="AD35" s="6"/>
      <c r="AE35" s="30">
        <f t="shared" si="6"/>
        <v>1</v>
      </c>
      <c r="AF35" s="6"/>
      <c r="AG35" s="6"/>
      <c r="AH35" s="6"/>
      <c r="AI35" s="6"/>
      <c r="AJ35" s="6"/>
      <c r="AK35" s="6"/>
      <c r="AL35" s="6"/>
      <c r="AM35" s="6"/>
      <c r="AN35" s="6"/>
      <c r="AO35" s="34"/>
      <c r="AP35" s="34" t="s">
        <v>66</v>
      </c>
      <c r="AQ35" s="6"/>
      <c r="AR35" s="6"/>
      <c r="AS35" s="6"/>
      <c r="AT35" s="6"/>
    </row>
    <row r="36" spans="1:46" s="27" customFormat="1" hidden="1" x14ac:dyDescent="0.25">
      <c r="A36" s="13" t="s">
        <v>139</v>
      </c>
      <c r="B36" s="157" t="s">
        <v>43</v>
      </c>
      <c r="C36" s="54">
        <v>76.2</v>
      </c>
      <c r="D36" s="55">
        <v>-20</v>
      </c>
      <c r="E36" s="30">
        <v>0</v>
      </c>
      <c r="F36" s="30">
        <v>5</v>
      </c>
      <c r="G36" s="54">
        <v>6</v>
      </c>
      <c r="H36" s="6">
        <v>0</v>
      </c>
      <c r="I36" s="30" t="s">
        <v>86</v>
      </c>
      <c r="J36" s="30" t="s">
        <v>45</v>
      </c>
      <c r="K36" s="31" t="s">
        <v>57</v>
      </c>
      <c r="L36" s="12"/>
      <c r="M36" s="6" t="s">
        <v>88</v>
      </c>
      <c r="N36" s="30" t="s">
        <v>120</v>
      </c>
      <c r="O36" s="6" t="s">
        <v>61</v>
      </c>
      <c r="P36" s="30" t="s">
        <v>51</v>
      </c>
      <c r="Q36" s="37">
        <v>1.6028</v>
      </c>
      <c r="R36" s="37">
        <v>1.4888999999999999</v>
      </c>
      <c r="S36" s="37">
        <v>0.1139</v>
      </c>
      <c r="T36" s="35">
        <v>8</v>
      </c>
      <c r="U36" s="35">
        <v>3</v>
      </c>
      <c r="V36" s="35">
        <v>5</v>
      </c>
      <c r="W36" s="6">
        <v>12.5</v>
      </c>
      <c r="X36" s="6">
        <f t="shared" si="3"/>
        <v>6.25</v>
      </c>
      <c r="Y36" s="6">
        <v>13</v>
      </c>
      <c r="Z36" s="6">
        <f t="shared" si="4"/>
        <v>0</v>
      </c>
      <c r="AA36" s="33">
        <f t="shared" si="5"/>
        <v>1.1717087285464904E-2</v>
      </c>
      <c r="AB36" s="6" t="s">
        <v>93</v>
      </c>
      <c r="AC36" s="6" t="s">
        <v>140</v>
      </c>
      <c r="AD36" s="6"/>
      <c r="AE36" s="30">
        <f t="shared" si="6"/>
        <v>1</v>
      </c>
      <c r="AF36" s="6"/>
      <c r="AG36" s="6"/>
      <c r="AH36" s="6"/>
      <c r="AI36" s="6"/>
      <c r="AJ36" s="6"/>
      <c r="AK36" s="6"/>
      <c r="AL36" s="6"/>
      <c r="AM36" s="6"/>
      <c r="AN36" s="6"/>
      <c r="AO36" s="34" t="s">
        <v>66</v>
      </c>
      <c r="AP36" s="34"/>
      <c r="AQ36" s="6"/>
      <c r="AR36" s="6"/>
      <c r="AS36" s="6"/>
      <c r="AT36" s="6"/>
    </row>
    <row r="37" spans="1:46" s="27" customFormat="1" hidden="1" x14ac:dyDescent="0.25">
      <c r="A37" s="6" t="s">
        <v>142</v>
      </c>
      <c r="B37" s="154" t="s">
        <v>143</v>
      </c>
      <c r="C37" s="35">
        <v>75.599999999999994</v>
      </c>
      <c r="D37" s="6">
        <v>-20</v>
      </c>
      <c r="E37" s="30">
        <v>16</v>
      </c>
      <c r="F37" s="30">
        <v>8</v>
      </c>
      <c r="G37" s="35">
        <v>7.5</v>
      </c>
      <c r="H37" s="6">
        <v>3.2</v>
      </c>
      <c r="I37" s="30" t="s">
        <v>44</v>
      </c>
      <c r="J37" s="30" t="s">
        <v>45</v>
      </c>
      <c r="K37" s="31" t="s">
        <v>57</v>
      </c>
      <c r="L37" s="7" t="s">
        <v>58</v>
      </c>
      <c r="M37" s="30" t="s">
        <v>59</v>
      </c>
      <c r="N37" s="30" t="s">
        <v>60</v>
      </c>
      <c r="O37" s="30" t="s">
        <v>61</v>
      </c>
      <c r="P37" s="36" t="s">
        <v>51</v>
      </c>
      <c r="Q37" s="37">
        <v>1.5874999999999999</v>
      </c>
      <c r="R37" s="37">
        <v>1.4863</v>
      </c>
      <c r="S37" s="32">
        <f>Q37-R37</f>
        <v>0.10119999999999996</v>
      </c>
      <c r="T37" s="29">
        <v>7.9</v>
      </c>
      <c r="U37" s="29">
        <v>3</v>
      </c>
      <c r="V37" s="29">
        <v>4.9000000000000004</v>
      </c>
      <c r="W37" s="35">
        <v>11.1</v>
      </c>
      <c r="X37" s="29">
        <f t="shared" si="3"/>
        <v>5.55</v>
      </c>
      <c r="Y37" s="35">
        <v>13.1</v>
      </c>
      <c r="Z37" s="30">
        <f t="shared" si="4"/>
        <v>323.83999999999992</v>
      </c>
      <c r="AA37" s="33">
        <f t="shared" si="5"/>
        <v>9.757678892820856E-3</v>
      </c>
      <c r="AB37" s="34" t="s">
        <v>62</v>
      </c>
      <c r="AC37" s="34" t="s">
        <v>53</v>
      </c>
      <c r="AD37" s="6"/>
      <c r="AE37" s="30">
        <f t="shared" si="6"/>
        <v>3</v>
      </c>
      <c r="AF37" s="6"/>
      <c r="AG37" s="6"/>
      <c r="AH37" s="38" t="s">
        <v>63</v>
      </c>
      <c r="AI37" s="6" t="s">
        <v>63</v>
      </c>
      <c r="AJ37" s="6" t="s">
        <v>63</v>
      </c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1:46" s="27" customFormat="1" hidden="1" x14ac:dyDescent="0.25">
      <c r="A38" s="9" t="s">
        <v>142</v>
      </c>
      <c r="B38" s="154" t="s">
        <v>144</v>
      </c>
      <c r="C38" s="136">
        <v>75.599999999999994</v>
      </c>
      <c r="D38" s="9">
        <v>-20</v>
      </c>
      <c r="E38" s="30">
        <v>16</v>
      </c>
      <c r="F38" s="30">
        <v>8</v>
      </c>
      <c r="G38" s="136">
        <v>7.5</v>
      </c>
      <c r="H38" s="9">
        <v>3.2</v>
      </c>
      <c r="I38" s="57" t="s">
        <v>44</v>
      </c>
      <c r="J38" s="57" t="s">
        <v>45</v>
      </c>
      <c r="K38" s="31" t="s">
        <v>57</v>
      </c>
      <c r="L38" s="137" t="s">
        <v>58</v>
      </c>
      <c r="M38" s="57" t="s">
        <v>59</v>
      </c>
      <c r="N38" s="57" t="s">
        <v>65</v>
      </c>
      <c r="O38" s="57" t="s">
        <v>61</v>
      </c>
      <c r="P38" s="138" t="s">
        <v>51</v>
      </c>
      <c r="Q38" s="139">
        <v>1.5874999999999999</v>
      </c>
      <c r="R38" s="139">
        <v>1.4863</v>
      </c>
      <c r="S38" s="70">
        <f>Q38-R38</f>
        <v>0.10119999999999996</v>
      </c>
      <c r="T38" s="69">
        <v>7.9</v>
      </c>
      <c r="U38" s="69">
        <v>3</v>
      </c>
      <c r="V38" s="69">
        <v>4.9000000000000004</v>
      </c>
      <c r="W38" s="136">
        <v>11.1</v>
      </c>
      <c r="X38" s="69">
        <f t="shared" si="3"/>
        <v>5.55</v>
      </c>
      <c r="Y38" s="136">
        <v>13.1</v>
      </c>
      <c r="Z38" s="57">
        <f t="shared" si="4"/>
        <v>323.83999999999992</v>
      </c>
      <c r="AA38" s="71">
        <f t="shared" si="5"/>
        <v>9.757678892820856E-3</v>
      </c>
      <c r="AB38" s="57" t="s">
        <v>62</v>
      </c>
      <c r="AC38" s="34" t="s">
        <v>53</v>
      </c>
      <c r="AD38" s="40"/>
      <c r="AE38" s="30" t="s">
        <v>145</v>
      </c>
      <c r="AF38" s="6"/>
      <c r="AG38" s="6"/>
      <c r="AH38" s="6"/>
      <c r="AI38" s="38" t="s">
        <v>66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spans="1:46" s="27" customFormat="1" hidden="1" x14ac:dyDescent="0.25">
      <c r="A39" s="9" t="s">
        <v>142</v>
      </c>
      <c r="B39" s="154" t="s">
        <v>146</v>
      </c>
      <c r="C39" s="136">
        <v>75.599999999999994</v>
      </c>
      <c r="D39" s="9">
        <v>-20</v>
      </c>
      <c r="E39" s="30">
        <v>16</v>
      </c>
      <c r="F39" s="30">
        <v>8</v>
      </c>
      <c r="G39" s="136">
        <v>7.5</v>
      </c>
      <c r="H39" s="9">
        <v>3.2</v>
      </c>
      <c r="I39" s="57" t="s">
        <v>44</v>
      </c>
      <c r="J39" s="57" t="s">
        <v>45</v>
      </c>
      <c r="K39" s="31" t="s">
        <v>57</v>
      </c>
      <c r="L39" s="137" t="s">
        <v>58</v>
      </c>
      <c r="M39" s="57" t="s">
        <v>59</v>
      </c>
      <c r="N39" s="57" t="s">
        <v>49</v>
      </c>
      <c r="O39" s="57" t="s">
        <v>61</v>
      </c>
      <c r="P39" s="138" t="s">
        <v>51</v>
      </c>
      <c r="Q39" s="139">
        <v>1.5874999999999999</v>
      </c>
      <c r="R39" s="139">
        <v>1.4863</v>
      </c>
      <c r="S39" s="70">
        <f>Q39-R39</f>
        <v>0.10119999999999996</v>
      </c>
      <c r="T39" s="69">
        <v>7.9</v>
      </c>
      <c r="U39" s="69">
        <v>3</v>
      </c>
      <c r="V39" s="69">
        <v>4.9000000000000004</v>
      </c>
      <c r="W39" s="136">
        <v>11.1</v>
      </c>
      <c r="X39" s="69">
        <f t="shared" si="3"/>
        <v>5.55</v>
      </c>
      <c r="Y39" s="136">
        <v>13.1</v>
      </c>
      <c r="Z39" s="57">
        <f t="shared" si="4"/>
        <v>323.83999999999992</v>
      </c>
      <c r="AA39" s="71">
        <f t="shared" si="5"/>
        <v>9.757678892820856E-3</v>
      </c>
      <c r="AB39" s="57" t="s">
        <v>62</v>
      </c>
      <c r="AC39" s="34" t="s">
        <v>53</v>
      </c>
      <c r="AD39" s="40"/>
      <c r="AE39" s="30" t="s">
        <v>145</v>
      </c>
      <c r="AF39" s="6"/>
      <c r="AG39" s="6"/>
      <c r="AH39" s="6"/>
      <c r="AI39" s="6"/>
      <c r="AJ39" s="38" t="s">
        <v>66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pans="1:46" s="27" customFormat="1" hidden="1" x14ac:dyDescent="0.25">
      <c r="A40" s="6" t="s">
        <v>142</v>
      </c>
      <c r="B40" s="154" t="s">
        <v>528</v>
      </c>
      <c r="C40" s="35"/>
      <c r="D40" s="6"/>
      <c r="E40" s="30"/>
      <c r="F40" s="30"/>
      <c r="G40" s="35"/>
      <c r="H40" s="6"/>
      <c r="I40" s="30"/>
      <c r="J40" s="30"/>
      <c r="K40" s="31"/>
      <c r="L40" s="7"/>
      <c r="M40" s="4" t="s">
        <v>529</v>
      </c>
      <c r="N40" s="4" t="s">
        <v>394</v>
      </c>
      <c r="O40" s="4" t="s">
        <v>97</v>
      </c>
      <c r="P40" s="8" t="s">
        <v>352</v>
      </c>
      <c r="Q40" s="37"/>
      <c r="R40" s="37"/>
      <c r="S40" s="32"/>
      <c r="T40" s="29"/>
      <c r="U40" s="29"/>
      <c r="V40" s="29"/>
      <c r="W40" s="35"/>
      <c r="X40" s="29"/>
      <c r="Y40" s="35"/>
      <c r="Z40" s="30"/>
      <c r="AA40" s="33"/>
      <c r="AB40" s="34"/>
      <c r="AC40" s="34"/>
      <c r="AD40" s="6"/>
      <c r="AE40" s="64"/>
      <c r="AF40" s="6"/>
      <c r="AG40" s="6"/>
      <c r="AH40" s="38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spans="1:46" s="27" customFormat="1" hidden="1" x14ac:dyDescent="0.25">
      <c r="A41" s="186" t="s">
        <v>147</v>
      </c>
      <c r="B41" s="154" t="s">
        <v>148</v>
      </c>
      <c r="C41" s="35">
        <v>106.4</v>
      </c>
      <c r="D41" s="6">
        <v>-40</v>
      </c>
      <c r="E41" s="30">
        <v>24</v>
      </c>
      <c r="F41" s="30">
        <v>0</v>
      </c>
      <c r="G41" s="35">
        <v>6</v>
      </c>
      <c r="H41" s="6">
        <v>3.2</v>
      </c>
      <c r="I41" s="30" t="s">
        <v>112</v>
      </c>
      <c r="J41" s="30" t="s">
        <v>73</v>
      </c>
      <c r="K41" s="31" t="s">
        <v>57</v>
      </c>
      <c r="L41" s="12" t="s">
        <v>149</v>
      </c>
      <c r="M41" s="30" t="s">
        <v>130</v>
      </c>
      <c r="N41" s="30" t="s">
        <v>125</v>
      </c>
      <c r="O41" s="6" t="s">
        <v>131</v>
      </c>
      <c r="P41" s="6" t="s">
        <v>51</v>
      </c>
      <c r="Q41" s="37">
        <v>1.6066</v>
      </c>
      <c r="R41" s="37">
        <v>1.4883</v>
      </c>
      <c r="S41" s="32">
        <v>0.1183</v>
      </c>
      <c r="T41" s="29">
        <v>3.5</v>
      </c>
      <c r="U41" s="29">
        <v>6.9</v>
      </c>
      <c r="V41" s="29">
        <v>-3.4</v>
      </c>
      <c r="W41" s="35">
        <v>15.8</v>
      </c>
      <c r="X41" s="29">
        <f t="shared" ref="X41:X50" si="7">W41/2</f>
        <v>7.9</v>
      </c>
      <c r="Y41" s="35">
        <v>16.7</v>
      </c>
      <c r="Z41" s="30">
        <f t="shared" ref="Z41:Z50" si="8">S41*H41*1000</f>
        <v>378.56</v>
      </c>
      <c r="AA41" s="33">
        <f t="shared" ref="AA41:AA50" si="9">(S41*(Q41+R41))^2/((W41+X41+Y41)/3)</f>
        <v>9.9541142439570941E-3</v>
      </c>
      <c r="AB41" s="28" t="s">
        <v>150</v>
      </c>
      <c r="AC41" s="34" t="s">
        <v>53</v>
      </c>
      <c r="AD41" s="6"/>
      <c r="AE41" s="30">
        <f t="shared" ref="AE41:AE50" si="10">COUNTA(AF41:AS41)</f>
        <v>1</v>
      </c>
      <c r="AF41" s="6" t="s">
        <v>66</v>
      </c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:46" s="27" customFormat="1" hidden="1" x14ac:dyDescent="0.25">
      <c r="A42" s="13" t="s">
        <v>151</v>
      </c>
      <c r="B42" s="157" t="s">
        <v>530</v>
      </c>
      <c r="C42" s="54">
        <v>75.7</v>
      </c>
      <c r="D42" s="55">
        <v>-20</v>
      </c>
      <c r="E42" s="30">
        <v>18</v>
      </c>
      <c r="F42" s="30">
        <v>5</v>
      </c>
      <c r="G42" s="54">
        <v>8</v>
      </c>
      <c r="H42" s="6">
        <v>3.5</v>
      </c>
      <c r="I42" s="30" t="s">
        <v>101</v>
      </c>
      <c r="J42" s="30" t="s">
        <v>73</v>
      </c>
      <c r="K42" s="31" t="s">
        <v>57</v>
      </c>
      <c r="L42" s="12"/>
      <c r="M42" s="6" t="s">
        <v>103</v>
      </c>
      <c r="N42" s="30" t="s">
        <v>65</v>
      </c>
      <c r="O42" s="6" t="s">
        <v>103</v>
      </c>
      <c r="P42" s="9" t="s">
        <v>51</v>
      </c>
      <c r="Q42" s="37">
        <v>1.5867</v>
      </c>
      <c r="R42" s="37">
        <v>1.4841</v>
      </c>
      <c r="S42" s="37">
        <v>0.1026</v>
      </c>
      <c r="T42" s="35">
        <v>3.5</v>
      </c>
      <c r="U42" s="35">
        <v>6.3</v>
      </c>
      <c r="V42" s="35">
        <v>-2.8</v>
      </c>
      <c r="W42" s="6">
        <v>11.8</v>
      </c>
      <c r="X42" s="6">
        <f t="shared" si="7"/>
        <v>5.9</v>
      </c>
      <c r="Y42" s="6">
        <v>13.4</v>
      </c>
      <c r="Z42" s="6">
        <f t="shared" si="8"/>
        <v>359.09999999999997</v>
      </c>
      <c r="AA42" s="33">
        <f t="shared" si="9"/>
        <v>9.5754380552649267E-3</v>
      </c>
      <c r="AB42" s="6" t="s">
        <v>104</v>
      </c>
      <c r="AC42" s="34" t="s">
        <v>53</v>
      </c>
      <c r="AD42" s="6"/>
      <c r="AE42" s="30">
        <f t="shared" si="10"/>
        <v>1</v>
      </c>
      <c r="AF42" s="6"/>
      <c r="AG42" s="6"/>
      <c r="AH42" s="6"/>
      <c r="AI42" s="6" t="s">
        <v>66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1:46" s="27" customFormat="1" hidden="1" x14ac:dyDescent="0.25">
      <c r="A43" s="13" t="s">
        <v>151</v>
      </c>
      <c r="B43" s="157" t="s">
        <v>531</v>
      </c>
      <c r="C43" s="54">
        <v>75.7</v>
      </c>
      <c r="D43" s="55">
        <v>-20</v>
      </c>
      <c r="E43" s="30">
        <v>18</v>
      </c>
      <c r="F43" s="30">
        <v>5</v>
      </c>
      <c r="G43" s="54">
        <v>8</v>
      </c>
      <c r="H43" s="6">
        <v>3.5</v>
      </c>
      <c r="I43" s="30" t="s">
        <v>101</v>
      </c>
      <c r="J43" s="30" t="s">
        <v>73</v>
      </c>
      <c r="K43" s="31" t="s">
        <v>46</v>
      </c>
      <c r="L43" s="12"/>
      <c r="M43" s="6" t="s">
        <v>103</v>
      </c>
      <c r="N43" s="30" t="s">
        <v>89</v>
      </c>
      <c r="O43" s="6" t="s">
        <v>103</v>
      </c>
      <c r="P43" s="9" t="s">
        <v>51</v>
      </c>
      <c r="Q43" s="37">
        <v>1.5867</v>
      </c>
      <c r="R43" s="37">
        <v>1.4841</v>
      </c>
      <c r="S43" s="37">
        <v>0.1026</v>
      </c>
      <c r="T43" s="35">
        <v>3.5</v>
      </c>
      <c r="U43" s="35">
        <v>6.3</v>
      </c>
      <c r="V43" s="35">
        <v>-2.8</v>
      </c>
      <c r="W43" s="6">
        <v>11.8</v>
      </c>
      <c r="X43" s="6">
        <f t="shared" si="7"/>
        <v>5.9</v>
      </c>
      <c r="Y43" s="6">
        <v>13.4</v>
      </c>
      <c r="Z43" s="6">
        <f t="shared" si="8"/>
        <v>359.09999999999997</v>
      </c>
      <c r="AA43" s="33">
        <f t="shared" si="9"/>
        <v>9.5754380552649267E-3</v>
      </c>
      <c r="AB43" s="6" t="s">
        <v>104</v>
      </c>
      <c r="AC43" s="34" t="s">
        <v>53</v>
      </c>
      <c r="AD43" s="6"/>
      <c r="AE43" s="30">
        <f t="shared" si="10"/>
        <v>1</v>
      </c>
      <c r="AF43" s="6"/>
      <c r="AG43" s="6"/>
      <c r="AH43" s="6"/>
      <c r="AI43" s="6"/>
      <c r="AJ43" s="6"/>
      <c r="AK43" s="6" t="s">
        <v>66</v>
      </c>
      <c r="AL43" s="6"/>
      <c r="AM43" s="6"/>
      <c r="AN43" s="6"/>
      <c r="AO43" s="6"/>
      <c r="AP43" s="6"/>
      <c r="AQ43" s="6"/>
      <c r="AR43" s="6"/>
      <c r="AS43" s="6"/>
      <c r="AT43" s="6"/>
    </row>
    <row r="44" spans="1:46" s="27" customFormat="1" hidden="1" x14ac:dyDescent="0.25">
      <c r="A44" s="13" t="s">
        <v>151</v>
      </c>
      <c r="B44" s="157" t="s">
        <v>532</v>
      </c>
      <c r="C44" s="54">
        <v>75.7</v>
      </c>
      <c r="D44" s="55">
        <v>-20</v>
      </c>
      <c r="E44" s="30">
        <v>18</v>
      </c>
      <c r="F44" s="30">
        <v>5</v>
      </c>
      <c r="G44" s="54">
        <v>8</v>
      </c>
      <c r="H44" s="6">
        <v>3.5</v>
      </c>
      <c r="I44" s="30" t="s">
        <v>101</v>
      </c>
      <c r="J44" s="30" t="s">
        <v>73</v>
      </c>
      <c r="K44" s="31" t="s">
        <v>46</v>
      </c>
      <c r="L44" s="12"/>
      <c r="M44" s="6" t="s">
        <v>103</v>
      </c>
      <c r="N44" s="30" t="s">
        <v>70</v>
      </c>
      <c r="O44" s="6" t="s">
        <v>103</v>
      </c>
      <c r="P44" s="9" t="s">
        <v>51</v>
      </c>
      <c r="Q44" s="37">
        <v>1.5867</v>
      </c>
      <c r="R44" s="37">
        <v>1.4841</v>
      </c>
      <c r="S44" s="37">
        <v>0.1026</v>
      </c>
      <c r="T44" s="35">
        <v>3.5</v>
      </c>
      <c r="U44" s="35">
        <v>6.3</v>
      </c>
      <c r="V44" s="35">
        <v>-2.8</v>
      </c>
      <c r="W44" s="6">
        <v>11.8</v>
      </c>
      <c r="X44" s="6">
        <f t="shared" si="7"/>
        <v>5.9</v>
      </c>
      <c r="Y44" s="6">
        <v>13.4</v>
      </c>
      <c r="Z44" s="6">
        <f t="shared" si="8"/>
        <v>359.09999999999997</v>
      </c>
      <c r="AA44" s="33">
        <f t="shared" si="9"/>
        <v>9.5754380552649267E-3</v>
      </c>
      <c r="AB44" s="6" t="s">
        <v>152</v>
      </c>
      <c r="AC44" s="34" t="s">
        <v>53</v>
      </c>
      <c r="AD44" s="6"/>
      <c r="AE44" s="30">
        <f t="shared" si="10"/>
        <v>1</v>
      </c>
      <c r="AF44" s="6"/>
      <c r="AG44" s="6"/>
      <c r="AH44" s="6"/>
      <c r="AI44" s="6"/>
      <c r="AJ44" s="6"/>
      <c r="AK44" s="6"/>
      <c r="AL44" s="6" t="s">
        <v>66</v>
      </c>
      <c r="AM44" s="6"/>
      <c r="AN44" s="6"/>
      <c r="AO44" s="6"/>
      <c r="AP44" s="6"/>
      <c r="AQ44" s="6"/>
      <c r="AR44" s="6"/>
      <c r="AS44" s="6"/>
      <c r="AT44" s="6"/>
    </row>
    <row r="45" spans="1:46" s="27" customFormat="1" hidden="1" x14ac:dyDescent="0.25">
      <c r="A45" s="13" t="s">
        <v>151</v>
      </c>
      <c r="B45" s="157" t="s">
        <v>533</v>
      </c>
      <c r="C45" s="54">
        <v>75.7</v>
      </c>
      <c r="D45" s="55">
        <v>-20</v>
      </c>
      <c r="E45" s="30">
        <v>18</v>
      </c>
      <c r="F45" s="30">
        <v>5</v>
      </c>
      <c r="G45" s="54">
        <v>8</v>
      </c>
      <c r="H45" s="6">
        <v>3.5</v>
      </c>
      <c r="I45" s="30" t="s">
        <v>101</v>
      </c>
      <c r="J45" s="30" t="s">
        <v>73</v>
      </c>
      <c r="K45" s="31" t="s">
        <v>46</v>
      </c>
      <c r="L45" s="12"/>
      <c r="M45" s="6" t="s">
        <v>103</v>
      </c>
      <c r="N45" s="30" t="s">
        <v>535</v>
      </c>
      <c r="O45" s="6" t="s">
        <v>103</v>
      </c>
      <c r="P45" s="9" t="s">
        <v>51</v>
      </c>
      <c r="Q45" s="37">
        <v>1.5867</v>
      </c>
      <c r="R45" s="37">
        <v>1.4841</v>
      </c>
      <c r="S45" s="37">
        <v>0.1026</v>
      </c>
      <c r="T45" s="35">
        <v>3.5</v>
      </c>
      <c r="U45" s="35">
        <v>6.3</v>
      </c>
      <c r="V45" s="35">
        <v>-2.8</v>
      </c>
      <c r="W45" s="6">
        <v>11.8</v>
      </c>
      <c r="X45" s="6">
        <f t="shared" si="7"/>
        <v>5.9</v>
      </c>
      <c r="Y45" s="6">
        <v>13.4</v>
      </c>
      <c r="Z45" s="6">
        <f t="shared" si="8"/>
        <v>359.09999999999997</v>
      </c>
      <c r="AA45" s="33">
        <f t="shared" si="9"/>
        <v>9.5754380552649267E-3</v>
      </c>
      <c r="AB45" s="6" t="s">
        <v>104</v>
      </c>
      <c r="AC45" s="6" t="s">
        <v>154</v>
      </c>
      <c r="AD45" s="6"/>
      <c r="AE45" s="30">
        <f t="shared" si="10"/>
        <v>1</v>
      </c>
      <c r="AF45" s="6"/>
      <c r="AG45" s="6"/>
      <c r="AH45" s="6"/>
      <c r="AI45" s="6"/>
      <c r="AJ45" s="6"/>
      <c r="AK45" s="6"/>
      <c r="AL45" s="6"/>
      <c r="AM45" s="6" t="s">
        <v>66</v>
      </c>
      <c r="AN45" s="6"/>
      <c r="AO45" s="6"/>
      <c r="AP45" s="6"/>
      <c r="AQ45" s="6"/>
      <c r="AR45" s="6"/>
      <c r="AS45" s="6"/>
      <c r="AT45" s="6"/>
    </row>
    <row r="46" spans="1:46" s="27" customFormat="1" hidden="1" x14ac:dyDescent="0.25">
      <c r="A46" s="13" t="s">
        <v>151</v>
      </c>
      <c r="B46" s="157" t="s">
        <v>43</v>
      </c>
      <c r="C46" s="54">
        <v>75.7</v>
      </c>
      <c r="D46" s="55">
        <v>-20</v>
      </c>
      <c r="E46" s="30">
        <v>18</v>
      </c>
      <c r="F46" s="30">
        <v>5</v>
      </c>
      <c r="G46" s="54">
        <v>8</v>
      </c>
      <c r="H46" s="6">
        <v>3.5</v>
      </c>
      <c r="I46" s="30" t="s">
        <v>101</v>
      </c>
      <c r="J46" s="30" t="s">
        <v>73</v>
      </c>
      <c r="K46" s="31" t="s">
        <v>46</v>
      </c>
      <c r="L46" s="12"/>
      <c r="M46" s="6" t="s">
        <v>88</v>
      </c>
      <c r="N46" s="30" t="s">
        <v>89</v>
      </c>
      <c r="O46" s="6" t="s">
        <v>61</v>
      </c>
      <c r="P46" s="9" t="s">
        <v>51</v>
      </c>
      <c r="Q46" s="37">
        <v>1.5867</v>
      </c>
      <c r="R46" s="37">
        <v>1.4841</v>
      </c>
      <c r="S46" s="37">
        <v>0.1026</v>
      </c>
      <c r="T46" s="35">
        <v>3.5</v>
      </c>
      <c r="U46" s="35">
        <v>6.3</v>
      </c>
      <c r="V46" s="35">
        <v>-2.8</v>
      </c>
      <c r="W46" s="6">
        <v>11.8</v>
      </c>
      <c r="X46" s="6">
        <f t="shared" si="7"/>
        <v>5.9</v>
      </c>
      <c r="Y46" s="6">
        <v>13.4</v>
      </c>
      <c r="Z46" s="6">
        <f t="shared" si="8"/>
        <v>359.09999999999997</v>
      </c>
      <c r="AA46" s="33">
        <f t="shared" si="9"/>
        <v>9.5754380552649267E-3</v>
      </c>
      <c r="AB46" s="6" t="s">
        <v>104</v>
      </c>
      <c r="AC46" s="34" t="s">
        <v>53</v>
      </c>
      <c r="AD46" s="6"/>
      <c r="AE46" s="30">
        <f t="shared" si="10"/>
        <v>1</v>
      </c>
      <c r="AF46" s="6"/>
      <c r="AG46" s="6"/>
      <c r="AH46" s="6"/>
      <c r="AI46" s="6"/>
      <c r="AJ46" s="6"/>
      <c r="AK46" s="6" t="s">
        <v>66</v>
      </c>
      <c r="AL46" s="6"/>
      <c r="AM46" s="6"/>
      <c r="AN46" s="6"/>
      <c r="AO46" s="6"/>
      <c r="AP46" s="6"/>
      <c r="AQ46" s="6"/>
      <c r="AR46" s="6"/>
      <c r="AS46" s="6"/>
      <c r="AT46" s="6"/>
    </row>
    <row r="47" spans="1:46" s="170" customFormat="1" x14ac:dyDescent="0.25">
      <c r="A47" s="168" t="s">
        <v>155</v>
      </c>
      <c r="B47" s="153" t="s">
        <v>711</v>
      </c>
      <c r="C47" s="29">
        <v>80.2</v>
      </c>
      <c r="D47" s="30">
        <v>-30</v>
      </c>
      <c r="E47" s="30">
        <v>45</v>
      </c>
      <c r="F47" s="30">
        <v>0</v>
      </c>
      <c r="G47" s="29">
        <v>3.7</v>
      </c>
      <c r="H47" s="30">
        <v>3.25</v>
      </c>
      <c r="I47" s="30" t="s">
        <v>44</v>
      </c>
      <c r="J47" s="30" t="s">
        <v>45</v>
      </c>
      <c r="K47" s="31" t="s">
        <v>57</v>
      </c>
      <c r="L47" s="5" t="s">
        <v>156</v>
      </c>
      <c r="M47" s="30" t="s">
        <v>157</v>
      </c>
      <c r="N47" s="30" t="s">
        <v>49</v>
      </c>
      <c r="O47" s="30" t="s">
        <v>50</v>
      </c>
      <c r="P47" s="30" t="s">
        <v>51</v>
      </c>
      <c r="Q47" s="32">
        <v>1.5794999999999999</v>
      </c>
      <c r="R47" s="32">
        <v>1.4775</v>
      </c>
      <c r="S47" s="32">
        <f>Q47-R47</f>
        <v>0.10199999999999987</v>
      </c>
      <c r="T47" s="29">
        <v>12.7</v>
      </c>
      <c r="U47" s="29">
        <v>3.4</v>
      </c>
      <c r="V47" s="29">
        <v>9.3000000000000007</v>
      </c>
      <c r="W47" s="29">
        <v>11.2</v>
      </c>
      <c r="X47" s="29">
        <f t="shared" si="7"/>
        <v>5.6</v>
      </c>
      <c r="Y47" s="29">
        <v>12.8</v>
      </c>
      <c r="Z47" s="30">
        <f t="shared" si="8"/>
        <v>331.49999999999955</v>
      </c>
      <c r="AA47" s="33">
        <f t="shared" si="9"/>
        <v>9.8541862090540302E-3</v>
      </c>
      <c r="AB47" s="28" t="s">
        <v>52</v>
      </c>
      <c r="AC47" s="34" t="s">
        <v>53</v>
      </c>
      <c r="AD47" s="30"/>
      <c r="AE47" s="30">
        <f t="shared" si="10"/>
        <v>1</v>
      </c>
      <c r="AF47" s="34"/>
      <c r="AG47" s="34"/>
      <c r="AH47" s="34"/>
      <c r="AI47" s="34"/>
      <c r="AJ47" s="34" t="s">
        <v>66</v>
      </c>
      <c r="AK47" s="34"/>
      <c r="AL47" s="34"/>
      <c r="AM47" s="34"/>
      <c r="AN47" s="34"/>
      <c r="AO47" s="34"/>
      <c r="AP47" s="34"/>
      <c r="AQ47" s="34"/>
      <c r="AR47" s="53"/>
      <c r="AS47" s="34"/>
      <c r="AT47" s="6"/>
    </row>
    <row r="48" spans="1:46" s="27" customFormat="1" x14ac:dyDescent="0.25">
      <c r="A48" s="168" t="s">
        <v>712</v>
      </c>
      <c r="B48" s="153" t="s">
        <v>713</v>
      </c>
      <c r="C48" s="29">
        <v>80.2</v>
      </c>
      <c r="D48" s="30">
        <v>-30</v>
      </c>
      <c r="E48" s="30">
        <v>45</v>
      </c>
      <c r="F48" s="30">
        <v>0</v>
      </c>
      <c r="G48" s="29">
        <v>3.7</v>
      </c>
      <c r="H48" s="30">
        <v>3.25</v>
      </c>
      <c r="I48" s="30" t="s">
        <v>44</v>
      </c>
      <c r="J48" s="30" t="s">
        <v>45</v>
      </c>
      <c r="K48" s="31" t="s">
        <v>57</v>
      </c>
      <c r="L48" s="5" t="s">
        <v>156</v>
      </c>
      <c r="M48" s="30" t="s">
        <v>157</v>
      </c>
      <c r="N48" s="30" t="s">
        <v>120</v>
      </c>
      <c r="O48" s="30" t="s">
        <v>50</v>
      </c>
      <c r="P48" s="30" t="s">
        <v>51</v>
      </c>
      <c r="Q48" s="32">
        <v>1.5794999999999999</v>
      </c>
      <c r="R48" s="32">
        <v>1.4775</v>
      </c>
      <c r="S48" s="32">
        <f>Q48-R48</f>
        <v>0.10199999999999987</v>
      </c>
      <c r="T48" s="29">
        <v>12.7</v>
      </c>
      <c r="U48" s="29">
        <v>3.4</v>
      </c>
      <c r="V48" s="29">
        <v>9.3000000000000007</v>
      </c>
      <c r="W48" s="29">
        <v>11.2</v>
      </c>
      <c r="X48" s="29">
        <f t="shared" si="7"/>
        <v>5.6</v>
      </c>
      <c r="Y48" s="29">
        <v>12.8</v>
      </c>
      <c r="Z48" s="30">
        <f t="shared" si="8"/>
        <v>331.49999999999955</v>
      </c>
      <c r="AA48" s="33">
        <f t="shared" si="9"/>
        <v>9.8541862090540302E-3</v>
      </c>
      <c r="AB48" s="28" t="s">
        <v>158</v>
      </c>
      <c r="AC48" s="34" t="s">
        <v>53</v>
      </c>
      <c r="AD48" s="30"/>
      <c r="AE48" s="30">
        <f t="shared" si="10"/>
        <v>1</v>
      </c>
      <c r="AF48" s="34"/>
      <c r="AG48" s="34"/>
      <c r="AH48" s="34"/>
      <c r="AI48" s="34"/>
      <c r="AJ48" s="34"/>
      <c r="AK48" s="34"/>
      <c r="AL48" s="34"/>
      <c r="AM48" s="34"/>
      <c r="AN48" s="34"/>
      <c r="AO48" s="34" t="s">
        <v>66</v>
      </c>
      <c r="AP48" s="34"/>
      <c r="AQ48" s="34"/>
      <c r="AR48" s="53"/>
      <c r="AS48" s="34"/>
      <c r="AT48" s="6"/>
    </row>
    <row r="49" spans="1:46" s="27" customFormat="1" x14ac:dyDescent="0.25">
      <c r="A49" s="215" t="s">
        <v>159</v>
      </c>
      <c r="B49" s="157" t="s">
        <v>162</v>
      </c>
      <c r="C49" s="54">
        <v>101.5</v>
      </c>
      <c r="D49" s="55">
        <v>-30</v>
      </c>
      <c r="E49" s="30">
        <v>20</v>
      </c>
      <c r="F49" s="30">
        <v>0</v>
      </c>
      <c r="G49" s="54">
        <v>2.5</v>
      </c>
      <c r="H49" s="6">
        <v>4</v>
      </c>
      <c r="I49" s="30" t="s">
        <v>86</v>
      </c>
      <c r="J49" s="30" t="s">
        <v>45</v>
      </c>
      <c r="K49" s="31" t="s">
        <v>46</v>
      </c>
      <c r="L49" s="12" t="s">
        <v>50</v>
      </c>
      <c r="M49" s="30" t="s">
        <v>74</v>
      </c>
      <c r="N49" s="30" t="s">
        <v>163</v>
      </c>
      <c r="O49" s="30" t="s">
        <v>50</v>
      </c>
      <c r="P49" s="30" t="s">
        <v>51</v>
      </c>
      <c r="Q49" s="37">
        <v>1.5802</v>
      </c>
      <c r="R49" s="37">
        <v>1.4822</v>
      </c>
      <c r="S49" s="37">
        <v>9.8000000000000004E-2</v>
      </c>
      <c r="T49" s="35">
        <v>10.4</v>
      </c>
      <c r="U49" s="35">
        <v>3.1</v>
      </c>
      <c r="V49" s="35">
        <v>7.3</v>
      </c>
      <c r="W49" s="6">
        <v>12.4</v>
      </c>
      <c r="X49" s="6">
        <f t="shared" si="7"/>
        <v>6.2</v>
      </c>
      <c r="Y49" s="6">
        <v>16.8</v>
      </c>
      <c r="Z49" s="6">
        <f t="shared" si="8"/>
        <v>392</v>
      </c>
      <c r="AA49" s="33">
        <f t="shared" si="9"/>
        <v>7.6329773958508478E-3</v>
      </c>
      <c r="AB49" s="6" t="s">
        <v>136</v>
      </c>
      <c r="AC49" s="34" t="s">
        <v>161</v>
      </c>
      <c r="AD49" s="6"/>
      <c r="AE49" s="30">
        <f t="shared" si="10"/>
        <v>1</v>
      </c>
      <c r="AF49" s="34"/>
      <c r="AG49" s="34" t="s">
        <v>66</v>
      </c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1:46" s="27" customFormat="1" x14ac:dyDescent="0.25">
      <c r="A50" s="215" t="s">
        <v>679</v>
      </c>
      <c r="B50" s="157" t="s">
        <v>160</v>
      </c>
      <c r="C50" s="54">
        <v>101.5</v>
      </c>
      <c r="D50" s="55">
        <v>-30</v>
      </c>
      <c r="E50" s="30">
        <v>20</v>
      </c>
      <c r="F50" s="30">
        <v>0</v>
      </c>
      <c r="G50" s="54">
        <v>2.5</v>
      </c>
      <c r="H50" s="6">
        <v>4</v>
      </c>
      <c r="I50" s="30" t="s">
        <v>86</v>
      </c>
      <c r="J50" s="30" t="s">
        <v>45</v>
      </c>
      <c r="K50" s="31" t="s">
        <v>57</v>
      </c>
      <c r="L50" s="12" t="s">
        <v>50</v>
      </c>
      <c r="M50" s="30" t="s">
        <v>48</v>
      </c>
      <c r="N50" s="30" t="s">
        <v>125</v>
      </c>
      <c r="O50" s="30" t="s">
        <v>50</v>
      </c>
      <c r="P50" s="30" t="s">
        <v>51</v>
      </c>
      <c r="Q50" s="37">
        <v>1.5802</v>
      </c>
      <c r="R50" s="37">
        <v>1.4822</v>
      </c>
      <c r="S50" s="37">
        <v>9.8000000000000004E-2</v>
      </c>
      <c r="T50" s="35">
        <v>10.4</v>
      </c>
      <c r="U50" s="35">
        <v>3.1</v>
      </c>
      <c r="V50" s="35">
        <v>7.3</v>
      </c>
      <c r="W50" s="6">
        <v>12.4</v>
      </c>
      <c r="X50" s="6">
        <f t="shared" si="7"/>
        <v>6.2</v>
      </c>
      <c r="Y50" s="6">
        <v>16.8</v>
      </c>
      <c r="Z50" s="6">
        <f t="shared" si="8"/>
        <v>392</v>
      </c>
      <c r="AA50" s="33">
        <f t="shared" si="9"/>
        <v>7.6329773958508478E-3</v>
      </c>
      <c r="AB50" s="6" t="s">
        <v>136</v>
      </c>
      <c r="AC50" s="34" t="s">
        <v>161</v>
      </c>
      <c r="AD50" s="6"/>
      <c r="AE50" s="30">
        <f t="shared" si="10"/>
        <v>1</v>
      </c>
      <c r="AF50" s="34" t="s">
        <v>66</v>
      </c>
      <c r="AG50" s="34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6" s="27" customFormat="1" hidden="1" x14ac:dyDescent="0.25">
      <c r="A51" s="169" t="s">
        <v>164</v>
      </c>
      <c r="B51" s="153" t="s">
        <v>536</v>
      </c>
      <c r="C51" s="69"/>
      <c r="D51" s="57"/>
      <c r="E51" s="30"/>
      <c r="F51" s="30"/>
      <c r="G51" s="69"/>
      <c r="H51" s="57"/>
      <c r="I51" s="57"/>
      <c r="J51" s="57"/>
      <c r="K51" s="31"/>
      <c r="L51" s="142"/>
      <c r="M51" s="57" t="s">
        <v>83</v>
      </c>
      <c r="N51" s="57" t="s">
        <v>60</v>
      </c>
      <c r="O51" s="57" t="s">
        <v>97</v>
      </c>
      <c r="P51" s="57" t="s">
        <v>51</v>
      </c>
      <c r="Q51" s="70"/>
      <c r="R51" s="70"/>
      <c r="S51" s="70"/>
      <c r="T51" s="69"/>
      <c r="U51" s="69"/>
      <c r="V51" s="69"/>
      <c r="W51" s="69"/>
      <c r="X51" s="69"/>
      <c r="Y51" s="69"/>
      <c r="Z51" s="57"/>
      <c r="AA51" s="71"/>
      <c r="AB51" s="57"/>
      <c r="AC51" s="34"/>
      <c r="AD51" s="42"/>
      <c r="AE51" s="30"/>
      <c r="AF51" s="34"/>
      <c r="AG51" s="34"/>
      <c r="AH51" s="59"/>
      <c r="AI51" s="34"/>
      <c r="AJ51" s="34"/>
      <c r="AK51" s="34"/>
      <c r="AL51" s="34"/>
      <c r="AM51" s="34"/>
      <c r="AN51" s="34"/>
      <c r="AO51" s="34"/>
      <c r="AP51" s="34"/>
      <c r="AQ51" s="34"/>
      <c r="AR51" s="53"/>
      <c r="AS51" s="34"/>
      <c r="AT51" s="6"/>
    </row>
    <row r="52" spans="1:46" s="27" customFormat="1" hidden="1" x14ac:dyDescent="0.25">
      <c r="A52" s="169" t="s">
        <v>164</v>
      </c>
      <c r="B52" s="153" t="s">
        <v>537</v>
      </c>
      <c r="C52" s="69"/>
      <c r="D52" s="57"/>
      <c r="E52" s="30"/>
      <c r="F52" s="30"/>
      <c r="G52" s="69"/>
      <c r="H52" s="57"/>
      <c r="I52" s="57"/>
      <c r="J52" s="57"/>
      <c r="K52" s="31"/>
      <c r="L52" s="142"/>
      <c r="M52" s="57" t="s">
        <v>83</v>
      </c>
      <c r="N52" s="57" t="s">
        <v>480</v>
      </c>
      <c r="O52" s="57" t="s">
        <v>97</v>
      </c>
      <c r="P52" s="57" t="s">
        <v>51</v>
      </c>
      <c r="Q52" s="70"/>
      <c r="R52" s="70"/>
      <c r="S52" s="70"/>
      <c r="T52" s="69"/>
      <c r="U52" s="69"/>
      <c r="V52" s="69"/>
      <c r="W52" s="69"/>
      <c r="X52" s="69"/>
      <c r="Y52" s="69"/>
      <c r="Z52" s="57"/>
      <c r="AA52" s="71"/>
      <c r="AB52" s="57"/>
      <c r="AC52" s="34"/>
      <c r="AD52" s="42"/>
      <c r="AE52" s="30"/>
      <c r="AF52" s="34"/>
      <c r="AG52" s="34"/>
      <c r="AH52" s="59"/>
      <c r="AI52" s="34"/>
      <c r="AJ52" s="34"/>
      <c r="AK52" s="34"/>
      <c r="AL52" s="34"/>
      <c r="AM52" s="34"/>
      <c r="AN52" s="34"/>
      <c r="AO52" s="34"/>
      <c r="AP52" s="34"/>
      <c r="AQ52" s="34"/>
      <c r="AR52" s="53"/>
      <c r="AS52" s="34"/>
      <c r="AT52" s="6"/>
    </row>
    <row r="53" spans="1:46" s="27" customFormat="1" hidden="1" x14ac:dyDescent="0.25">
      <c r="A53" s="169" t="s">
        <v>164</v>
      </c>
      <c r="B53" s="153" t="s">
        <v>538</v>
      </c>
      <c r="C53" s="69"/>
      <c r="D53" s="57"/>
      <c r="E53" s="30"/>
      <c r="F53" s="30"/>
      <c r="G53" s="69"/>
      <c r="H53" s="57"/>
      <c r="I53" s="57"/>
      <c r="J53" s="57"/>
      <c r="K53" s="31"/>
      <c r="L53" s="142"/>
      <c r="M53" s="57" t="s">
        <v>83</v>
      </c>
      <c r="N53" s="57" t="s">
        <v>49</v>
      </c>
      <c r="O53" s="57" t="s">
        <v>97</v>
      </c>
      <c r="P53" s="57" t="s">
        <v>51</v>
      </c>
      <c r="Q53" s="70"/>
      <c r="R53" s="70"/>
      <c r="S53" s="70"/>
      <c r="T53" s="69"/>
      <c r="U53" s="69"/>
      <c r="V53" s="69"/>
      <c r="W53" s="69"/>
      <c r="X53" s="69"/>
      <c r="Y53" s="69"/>
      <c r="Z53" s="57"/>
      <c r="AA53" s="71"/>
      <c r="AB53" s="57"/>
      <c r="AC53" s="34"/>
      <c r="AD53" s="42"/>
      <c r="AE53" s="30"/>
      <c r="AF53" s="34"/>
      <c r="AG53" s="34"/>
      <c r="AH53" s="59"/>
      <c r="AI53" s="34"/>
      <c r="AJ53" s="34"/>
      <c r="AK53" s="34"/>
      <c r="AL53" s="34"/>
      <c r="AM53" s="34"/>
      <c r="AN53" s="34"/>
      <c r="AO53" s="34"/>
      <c r="AP53" s="34"/>
      <c r="AQ53" s="34"/>
      <c r="AR53" s="53"/>
      <c r="AS53" s="34"/>
      <c r="AT53" s="6"/>
    </row>
    <row r="54" spans="1:46" s="27" customFormat="1" x14ac:dyDescent="0.25">
      <c r="A54" s="168" t="s">
        <v>164</v>
      </c>
      <c r="B54" s="153" t="s">
        <v>541</v>
      </c>
      <c r="C54" s="29">
        <v>90.7</v>
      </c>
      <c r="D54" s="30">
        <v>-40</v>
      </c>
      <c r="E54" s="30">
        <v>30</v>
      </c>
      <c r="F54" s="30">
        <v>0</v>
      </c>
      <c r="G54" s="29">
        <v>5</v>
      </c>
      <c r="H54" s="30">
        <v>3.25</v>
      </c>
      <c r="I54" s="30" t="s">
        <v>44</v>
      </c>
      <c r="J54" s="30" t="s">
        <v>45</v>
      </c>
      <c r="K54" s="31" t="s">
        <v>81</v>
      </c>
      <c r="L54" s="5" t="s">
        <v>165</v>
      </c>
      <c r="M54" s="30" t="s">
        <v>74</v>
      </c>
      <c r="N54" s="30" t="s">
        <v>120</v>
      </c>
      <c r="O54" s="30" t="s">
        <v>50</v>
      </c>
      <c r="P54" s="30" t="s">
        <v>51</v>
      </c>
      <c r="Q54" s="32">
        <v>1.5860000000000001</v>
      </c>
      <c r="R54" s="32">
        <v>1.4876</v>
      </c>
      <c r="S54" s="32">
        <v>9.8699999999999996E-2</v>
      </c>
      <c r="T54" s="29">
        <v>9.65</v>
      </c>
      <c r="U54" s="29">
        <v>3.14</v>
      </c>
      <c r="V54" s="29">
        <v>6.5</v>
      </c>
      <c r="W54" s="29">
        <v>12.2</v>
      </c>
      <c r="X54" s="29">
        <f>W54/2</f>
        <v>6.1</v>
      </c>
      <c r="Y54" s="29">
        <v>16.399999999999999</v>
      </c>
      <c r="Z54" s="30">
        <f>S54*H54*1000</f>
        <v>320.77499999999998</v>
      </c>
      <c r="AA54" s="33">
        <f>(S54*(Q54+R54))^2/((W54+X54+Y54)/3)</f>
        <v>7.9564764249909856E-3</v>
      </c>
      <c r="AB54" s="28" t="s">
        <v>166</v>
      </c>
      <c r="AC54" s="34" t="s">
        <v>53</v>
      </c>
      <c r="AD54" s="30"/>
      <c r="AE54" s="30">
        <f>COUNTA(AF54:AS54)</f>
        <v>2</v>
      </c>
      <c r="AF54" s="34"/>
      <c r="AG54" s="34"/>
      <c r="AH54" s="34"/>
      <c r="AI54" s="34"/>
      <c r="AJ54" s="34"/>
      <c r="AK54" s="34"/>
      <c r="AL54" s="34"/>
      <c r="AM54" s="34"/>
      <c r="AN54" s="34"/>
      <c r="AO54" s="58" t="s">
        <v>66</v>
      </c>
      <c r="AP54" s="34" t="s">
        <v>66</v>
      </c>
      <c r="AQ54" s="34"/>
      <c r="AR54" s="53"/>
      <c r="AS54" s="34"/>
      <c r="AT54" s="6"/>
    </row>
    <row r="55" spans="1:46" s="27" customFormat="1" x14ac:dyDescent="0.25">
      <c r="A55" s="169" t="s">
        <v>164</v>
      </c>
      <c r="B55" s="153" t="s">
        <v>664</v>
      </c>
      <c r="C55" s="69">
        <v>90.7</v>
      </c>
      <c r="D55" s="57">
        <v>-40</v>
      </c>
      <c r="E55" s="30">
        <v>30</v>
      </c>
      <c r="F55" s="30">
        <v>0</v>
      </c>
      <c r="G55" s="69">
        <v>5</v>
      </c>
      <c r="H55" s="57">
        <v>3.25</v>
      </c>
      <c r="I55" s="57" t="s">
        <v>44</v>
      </c>
      <c r="J55" s="57" t="s">
        <v>45</v>
      </c>
      <c r="K55" s="31" t="s">
        <v>81</v>
      </c>
      <c r="L55" s="142" t="s">
        <v>165</v>
      </c>
      <c r="M55" s="57" t="s">
        <v>74</v>
      </c>
      <c r="N55" s="57" t="s">
        <v>92</v>
      </c>
      <c r="O55" s="57" t="s">
        <v>50</v>
      </c>
      <c r="P55" s="57" t="s">
        <v>51</v>
      </c>
      <c r="Q55" s="70">
        <v>1.5860000000000001</v>
      </c>
      <c r="R55" s="70">
        <v>1.4876</v>
      </c>
      <c r="S55" s="70">
        <v>9.8699999999999996E-2</v>
      </c>
      <c r="T55" s="69">
        <v>9.65</v>
      </c>
      <c r="U55" s="69">
        <v>3.14</v>
      </c>
      <c r="V55" s="69">
        <v>6.5</v>
      </c>
      <c r="W55" s="69">
        <v>12.2</v>
      </c>
      <c r="X55" s="69">
        <f>W55/2</f>
        <v>6.1</v>
      </c>
      <c r="Y55" s="69">
        <v>16.399999999999999</v>
      </c>
      <c r="Z55" s="57">
        <f>S55*H55*1000</f>
        <v>320.77499999999998</v>
      </c>
      <c r="AA55" s="71">
        <f>(S55*(Q55+R55))^2/((W55+X55+Y55)/3)</f>
        <v>7.9564764249909856E-3</v>
      </c>
      <c r="AB55" s="57" t="s">
        <v>166</v>
      </c>
      <c r="AC55" s="34" t="s">
        <v>53</v>
      </c>
      <c r="AD55" s="42"/>
      <c r="AE55" s="30" t="s">
        <v>145</v>
      </c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59" t="s">
        <v>66</v>
      </c>
      <c r="AQ55" s="34"/>
      <c r="AR55" s="53"/>
      <c r="AS55" s="34"/>
      <c r="AT55" s="6"/>
    </row>
    <row r="56" spans="1:46" s="27" customFormat="1" x14ac:dyDescent="0.25">
      <c r="A56" s="169" t="s">
        <v>164</v>
      </c>
      <c r="B56" s="153" t="s">
        <v>540</v>
      </c>
      <c r="C56" s="69"/>
      <c r="D56" s="57"/>
      <c r="E56" s="30"/>
      <c r="F56" s="30"/>
      <c r="G56" s="69"/>
      <c r="H56" s="57"/>
      <c r="I56" s="57"/>
      <c r="J56" s="57"/>
      <c r="K56" s="31"/>
      <c r="L56" s="142"/>
      <c r="M56" s="57" t="s">
        <v>366</v>
      </c>
      <c r="N56" s="57" t="s">
        <v>496</v>
      </c>
      <c r="O56" s="57" t="s">
        <v>539</v>
      </c>
      <c r="P56" s="57" t="s">
        <v>352</v>
      </c>
      <c r="Q56" s="70"/>
      <c r="R56" s="70"/>
      <c r="S56" s="70"/>
      <c r="T56" s="69"/>
      <c r="U56" s="69"/>
      <c r="V56" s="69"/>
      <c r="W56" s="69"/>
      <c r="X56" s="69"/>
      <c r="Y56" s="69"/>
      <c r="Z56" s="57"/>
      <c r="AA56" s="71"/>
      <c r="AB56" s="57"/>
      <c r="AC56" s="34"/>
      <c r="AD56" s="42"/>
      <c r="AE56" s="30"/>
      <c r="AF56" s="34"/>
      <c r="AG56" s="34"/>
      <c r="AH56" s="34"/>
      <c r="AI56" s="34"/>
      <c r="AJ56" s="59"/>
      <c r="AK56" s="34"/>
      <c r="AL56" s="34"/>
      <c r="AM56" s="34"/>
      <c r="AN56" s="34"/>
      <c r="AO56" s="34"/>
      <c r="AP56" s="34"/>
      <c r="AQ56" s="34"/>
      <c r="AR56" s="53"/>
      <c r="AS56" s="34"/>
      <c r="AT56" s="6"/>
    </row>
    <row r="57" spans="1:46" s="27" customFormat="1" x14ac:dyDescent="0.25">
      <c r="A57" s="251" t="s">
        <v>164</v>
      </c>
      <c r="B57" s="227" t="s">
        <v>666</v>
      </c>
      <c r="C57" s="29">
        <v>90.7</v>
      </c>
      <c r="D57" s="30">
        <v>-40</v>
      </c>
      <c r="E57" s="30">
        <v>30</v>
      </c>
      <c r="F57" s="30">
        <v>0</v>
      </c>
      <c r="G57" s="29">
        <v>5</v>
      </c>
      <c r="H57" s="30">
        <v>3.25</v>
      </c>
      <c r="I57" s="30" t="s">
        <v>44</v>
      </c>
      <c r="J57" s="30" t="s">
        <v>45</v>
      </c>
      <c r="K57" s="31" t="s">
        <v>81</v>
      </c>
      <c r="L57" s="5" t="s">
        <v>165</v>
      </c>
      <c r="M57" s="151" t="s">
        <v>74</v>
      </c>
      <c r="N57" s="112" t="s">
        <v>163</v>
      </c>
      <c r="O57" s="112" t="s">
        <v>50</v>
      </c>
      <c r="P57" s="112" t="s">
        <v>51</v>
      </c>
      <c r="Q57" s="32">
        <v>1.5861000000000001</v>
      </c>
      <c r="R57" s="32">
        <v>1.4874000000000001</v>
      </c>
      <c r="S57" s="32">
        <v>9.8699999999999996E-2</v>
      </c>
      <c r="T57" s="29">
        <v>9.65</v>
      </c>
      <c r="U57" s="29">
        <v>3.14</v>
      </c>
      <c r="V57" s="29">
        <v>6.5</v>
      </c>
      <c r="W57" s="29">
        <v>12.2</v>
      </c>
      <c r="X57" s="29">
        <f>W57/2</f>
        <v>6.1</v>
      </c>
      <c r="Y57" s="29">
        <v>16.399999999999999</v>
      </c>
      <c r="Z57" s="30">
        <f>S57*H57*1000</f>
        <v>320.77499999999998</v>
      </c>
      <c r="AA57" s="33">
        <f>(S57*(Q57+R57))^2/((W57+X57+Y57)/3)</f>
        <v>7.9559587032970482E-3</v>
      </c>
      <c r="AB57" s="220" t="s">
        <v>52</v>
      </c>
      <c r="AC57" s="184" t="s">
        <v>53</v>
      </c>
      <c r="AD57" s="112"/>
      <c r="AE57" s="30">
        <f>COUNTA(AF57:AS57)</f>
        <v>3</v>
      </c>
      <c r="AF57" s="34"/>
      <c r="AG57" s="58" t="s">
        <v>66</v>
      </c>
      <c r="AH57" s="34" t="s">
        <v>66</v>
      </c>
      <c r="AI57" s="34"/>
      <c r="AJ57" s="34" t="s">
        <v>66</v>
      </c>
      <c r="AK57" s="34"/>
      <c r="AL57" s="34"/>
      <c r="AM57" s="34"/>
      <c r="AN57" s="34"/>
      <c r="AO57" s="34"/>
      <c r="AP57" s="34"/>
      <c r="AQ57" s="34"/>
      <c r="AR57" s="53"/>
      <c r="AS57" s="34"/>
      <c r="AT57" s="6"/>
    </row>
    <row r="58" spans="1:46" s="27" customFormat="1" x14ac:dyDescent="0.25">
      <c r="A58" s="169" t="s">
        <v>164</v>
      </c>
      <c r="B58" s="153" t="s">
        <v>667</v>
      </c>
      <c r="C58" s="207">
        <v>90.7</v>
      </c>
      <c r="D58" s="57">
        <v>-40</v>
      </c>
      <c r="E58" s="30">
        <v>30</v>
      </c>
      <c r="F58" s="30">
        <v>0</v>
      </c>
      <c r="G58" s="69">
        <v>5</v>
      </c>
      <c r="H58" s="57">
        <v>3.25</v>
      </c>
      <c r="I58" s="57" t="s">
        <v>44</v>
      </c>
      <c r="J58" s="57" t="s">
        <v>45</v>
      </c>
      <c r="K58" s="31" t="s">
        <v>81</v>
      </c>
      <c r="L58" s="211" t="s">
        <v>165</v>
      </c>
      <c r="M58" s="57" t="s">
        <v>74</v>
      </c>
      <c r="N58" s="57" t="s">
        <v>60</v>
      </c>
      <c r="O58" s="57" t="s">
        <v>50</v>
      </c>
      <c r="P58" s="57" t="s">
        <v>51</v>
      </c>
      <c r="Q58" s="172">
        <v>1.5861000000000001</v>
      </c>
      <c r="R58" s="70">
        <v>1.4874000000000001</v>
      </c>
      <c r="S58" s="70">
        <v>9.8699999999999996E-2</v>
      </c>
      <c r="T58" s="69">
        <v>9.65</v>
      </c>
      <c r="U58" s="69">
        <v>3.14</v>
      </c>
      <c r="V58" s="69">
        <v>6.5</v>
      </c>
      <c r="W58" s="69">
        <v>12.2</v>
      </c>
      <c r="X58" s="69">
        <f>W58/2</f>
        <v>6.1</v>
      </c>
      <c r="Y58" s="69">
        <v>16.399999999999999</v>
      </c>
      <c r="Z58" s="57">
        <f>S58*H58*1000</f>
        <v>320.77499999999998</v>
      </c>
      <c r="AA58" s="190">
        <f>(S58*(Q58+R58))^2/((W58+X58+Y58)/3)</f>
        <v>7.9559587032970482E-3</v>
      </c>
      <c r="AB58" s="57" t="s">
        <v>52</v>
      </c>
      <c r="AC58" s="34" t="s">
        <v>53</v>
      </c>
      <c r="AD58" s="42"/>
      <c r="AE58" s="210" t="s">
        <v>145</v>
      </c>
      <c r="AF58" s="34"/>
      <c r="AG58" s="34"/>
      <c r="AH58" s="59" t="s">
        <v>66</v>
      </c>
      <c r="AI58" s="34"/>
      <c r="AJ58" s="34"/>
      <c r="AK58" s="34"/>
      <c r="AL58" s="34"/>
      <c r="AM58" s="34"/>
      <c r="AN58" s="34"/>
      <c r="AO58" s="34"/>
      <c r="AP58" s="34"/>
      <c r="AQ58" s="34"/>
      <c r="AR58" s="53"/>
      <c r="AS58" s="34"/>
      <c r="AT58" s="6"/>
    </row>
    <row r="59" spans="1:46" s="27" customFormat="1" x14ac:dyDescent="0.25">
      <c r="A59" s="169" t="s">
        <v>164</v>
      </c>
      <c r="B59" s="153" t="s">
        <v>668</v>
      </c>
      <c r="C59" s="207">
        <v>90.7</v>
      </c>
      <c r="D59" s="57">
        <v>-40</v>
      </c>
      <c r="E59" s="30">
        <v>30</v>
      </c>
      <c r="F59" s="30">
        <v>0</v>
      </c>
      <c r="G59" s="69">
        <v>5</v>
      </c>
      <c r="H59" s="57">
        <v>3.25</v>
      </c>
      <c r="I59" s="57" t="s">
        <v>44</v>
      </c>
      <c r="J59" s="57" t="s">
        <v>45</v>
      </c>
      <c r="K59" s="31" t="s">
        <v>81</v>
      </c>
      <c r="L59" s="211" t="s">
        <v>165</v>
      </c>
      <c r="M59" s="57" t="s">
        <v>74</v>
      </c>
      <c r="N59" s="57" t="s">
        <v>49</v>
      </c>
      <c r="O59" s="57" t="s">
        <v>50</v>
      </c>
      <c r="P59" s="57" t="s">
        <v>51</v>
      </c>
      <c r="Q59" s="172">
        <v>1.5861000000000001</v>
      </c>
      <c r="R59" s="70">
        <v>1.4874000000000001</v>
      </c>
      <c r="S59" s="70">
        <v>9.8699999999999996E-2</v>
      </c>
      <c r="T59" s="69">
        <v>9.65</v>
      </c>
      <c r="U59" s="69">
        <v>3.14</v>
      </c>
      <c r="V59" s="69">
        <v>6.5</v>
      </c>
      <c r="W59" s="69">
        <v>12.2</v>
      </c>
      <c r="X59" s="69">
        <f>W59/2</f>
        <v>6.1</v>
      </c>
      <c r="Y59" s="69">
        <v>16.399999999999999</v>
      </c>
      <c r="Z59" s="57">
        <f>S59*H59*1000</f>
        <v>320.77499999999998</v>
      </c>
      <c r="AA59" s="190">
        <f>(S59*(Q59+R59))^2/((W59+X59+Y59)/3)</f>
        <v>7.9559587032970482E-3</v>
      </c>
      <c r="AB59" s="57" t="s">
        <v>52</v>
      </c>
      <c r="AC59" s="34" t="s">
        <v>53</v>
      </c>
      <c r="AD59" s="42"/>
      <c r="AE59" s="210" t="s">
        <v>145</v>
      </c>
      <c r="AF59" s="34"/>
      <c r="AG59" s="34"/>
      <c r="AH59" s="34"/>
      <c r="AI59" s="34"/>
      <c r="AJ59" s="59" t="s">
        <v>66</v>
      </c>
      <c r="AK59" s="34"/>
      <c r="AL59" s="34"/>
      <c r="AM59" s="34"/>
      <c r="AN59" s="34"/>
      <c r="AO59" s="34"/>
      <c r="AP59" s="34"/>
      <c r="AQ59" s="34"/>
      <c r="AR59" s="53"/>
      <c r="AS59" s="34"/>
      <c r="AT59" s="6"/>
    </row>
    <row r="60" spans="1:46" s="27" customFormat="1" x14ac:dyDescent="0.25">
      <c r="A60" s="251" t="s">
        <v>164</v>
      </c>
      <c r="B60" s="227" t="s">
        <v>680</v>
      </c>
      <c r="C60" s="29">
        <v>90.7</v>
      </c>
      <c r="D60" s="30">
        <v>-40</v>
      </c>
      <c r="E60" s="30">
        <v>30</v>
      </c>
      <c r="F60" s="30">
        <v>0</v>
      </c>
      <c r="G60" s="29"/>
      <c r="H60" s="30"/>
      <c r="I60" s="30"/>
      <c r="J60" s="30"/>
      <c r="K60" s="30"/>
      <c r="L60" s="30"/>
      <c r="M60" s="112" t="s">
        <v>48</v>
      </c>
      <c r="N60" s="112" t="s">
        <v>351</v>
      </c>
      <c r="O60" s="112" t="s">
        <v>50</v>
      </c>
      <c r="P60" s="112" t="s">
        <v>51</v>
      </c>
      <c r="Q60" s="70"/>
      <c r="R60" s="70"/>
      <c r="S60" s="70"/>
      <c r="T60" s="69"/>
      <c r="U60" s="69"/>
      <c r="V60" s="69"/>
      <c r="W60" s="69"/>
      <c r="X60" s="69"/>
      <c r="Y60" s="69"/>
      <c r="Z60" s="57"/>
      <c r="AA60" s="71"/>
      <c r="AB60" s="151"/>
      <c r="AC60" s="184"/>
      <c r="AD60" s="247"/>
      <c r="AE60" s="30"/>
      <c r="AF60" s="34"/>
      <c r="AG60" s="34"/>
      <c r="AH60" s="34"/>
      <c r="AI60" s="34"/>
      <c r="AJ60" s="59"/>
      <c r="AK60" s="34"/>
      <c r="AL60" s="34"/>
      <c r="AM60" s="34"/>
      <c r="AN60" s="34"/>
      <c r="AO60" s="34"/>
      <c r="AP60" s="34"/>
      <c r="AQ60" s="34"/>
      <c r="AR60" s="53"/>
      <c r="AS60" s="34"/>
      <c r="AT60" s="6"/>
    </row>
    <row r="61" spans="1:46" s="27" customFormat="1" x14ac:dyDescent="0.25">
      <c r="A61" s="168" t="s">
        <v>164</v>
      </c>
      <c r="B61" s="153" t="s">
        <v>665</v>
      </c>
      <c r="C61" s="204">
        <v>90.7</v>
      </c>
      <c r="D61" s="30">
        <v>-40</v>
      </c>
      <c r="E61" s="30">
        <v>30</v>
      </c>
      <c r="F61" s="30">
        <v>0</v>
      </c>
      <c r="G61" s="29">
        <v>5</v>
      </c>
      <c r="H61" s="30">
        <v>3.25</v>
      </c>
      <c r="I61" s="30" t="s">
        <v>44</v>
      </c>
      <c r="J61" s="30" t="s">
        <v>45</v>
      </c>
      <c r="K61" s="31" t="s">
        <v>81</v>
      </c>
      <c r="L61" s="205" t="s">
        <v>165</v>
      </c>
      <c r="M61" s="30" t="s">
        <v>48</v>
      </c>
      <c r="N61" s="30" t="s">
        <v>120</v>
      </c>
      <c r="O61" s="30" t="s">
        <v>50</v>
      </c>
      <c r="P61" s="30" t="s">
        <v>51</v>
      </c>
      <c r="Q61" s="125">
        <v>1.5860000000000001</v>
      </c>
      <c r="R61" s="32">
        <v>1.4876</v>
      </c>
      <c r="S61" s="32">
        <v>9.8699999999999996E-2</v>
      </c>
      <c r="T61" s="29">
        <v>9.65</v>
      </c>
      <c r="U61" s="29">
        <v>3.14</v>
      </c>
      <c r="V61" s="29">
        <v>6.5</v>
      </c>
      <c r="W61" s="29">
        <v>12.2</v>
      </c>
      <c r="X61" s="29">
        <f t="shared" ref="X61:X70" si="11">W61/2</f>
        <v>6.1</v>
      </c>
      <c r="Y61" s="29">
        <v>16.399999999999999</v>
      </c>
      <c r="Z61" s="30">
        <f t="shared" ref="Z61:Z70" si="12">S61*H61*1000</f>
        <v>320.77499999999998</v>
      </c>
      <c r="AA61" s="189">
        <f t="shared" ref="AA61:AA70" si="13">(S61*(Q61+R61))^2/((W61+X61+Y61)/3)</f>
        <v>7.9564764249909856E-3</v>
      </c>
      <c r="AB61" s="28" t="s">
        <v>166</v>
      </c>
      <c r="AC61" s="34" t="s">
        <v>53</v>
      </c>
      <c r="AD61" s="30"/>
      <c r="AE61" s="210">
        <f>COUNTA(AF61:AS61)</f>
        <v>2</v>
      </c>
      <c r="AF61" s="34"/>
      <c r="AG61" s="34"/>
      <c r="AH61" s="34"/>
      <c r="AI61" s="34"/>
      <c r="AJ61" s="34"/>
      <c r="AK61" s="34"/>
      <c r="AL61" s="34"/>
      <c r="AM61" s="34"/>
      <c r="AN61" s="34"/>
      <c r="AO61" s="58" t="s">
        <v>66</v>
      </c>
      <c r="AP61" s="34" t="s">
        <v>66</v>
      </c>
      <c r="AQ61" s="34"/>
      <c r="AR61" s="53"/>
      <c r="AS61" s="34"/>
      <c r="AT61" s="6"/>
    </row>
    <row r="62" spans="1:46" s="27" customFormat="1" x14ac:dyDescent="0.25">
      <c r="A62" s="169" t="s">
        <v>164</v>
      </c>
      <c r="B62" s="153" t="s">
        <v>543</v>
      </c>
      <c r="C62" s="69">
        <v>90.7</v>
      </c>
      <c r="D62" s="57">
        <v>-40</v>
      </c>
      <c r="E62" s="30">
        <v>30</v>
      </c>
      <c r="F62" s="30">
        <v>0</v>
      </c>
      <c r="G62" s="69">
        <v>5</v>
      </c>
      <c r="H62" s="57">
        <v>3.25</v>
      </c>
      <c r="I62" s="57" t="s">
        <v>44</v>
      </c>
      <c r="J62" s="57" t="s">
        <v>45</v>
      </c>
      <c r="K62" s="31" t="s">
        <v>81</v>
      </c>
      <c r="L62" s="142" t="s">
        <v>165</v>
      </c>
      <c r="M62" s="30" t="s">
        <v>48</v>
      </c>
      <c r="N62" s="57" t="s">
        <v>92</v>
      </c>
      <c r="O62" s="57" t="s">
        <v>50</v>
      </c>
      <c r="P62" s="57" t="s">
        <v>51</v>
      </c>
      <c r="Q62" s="70">
        <v>1.5860000000000001</v>
      </c>
      <c r="R62" s="70">
        <v>1.4876</v>
      </c>
      <c r="S62" s="70">
        <v>9.8699999999999996E-2</v>
      </c>
      <c r="T62" s="69">
        <v>9.65</v>
      </c>
      <c r="U62" s="69">
        <v>3.14</v>
      </c>
      <c r="V62" s="69">
        <v>6.5</v>
      </c>
      <c r="W62" s="69">
        <v>12.2</v>
      </c>
      <c r="X62" s="69">
        <f t="shared" si="11"/>
        <v>6.1</v>
      </c>
      <c r="Y62" s="69">
        <v>16.399999999999999</v>
      </c>
      <c r="Z62" s="57">
        <f t="shared" si="12"/>
        <v>320.77499999999998</v>
      </c>
      <c r="AA62" s="71">
        <f t="shared" si="13"/>
        <v>7.9564764249909856E-3</v>
      </c>
      <c r="AB62" s="57" t="s">
        <v>166</v>
      </c>
      <c r="AC62" s="34" t="s">
        <v>53</v>
      </c>
      <c r="AD62" s="42"/>
      <c r="AE62" s="30" t="s">
        <v>145</v>
      </c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59" t="s">
        <v>66</v>
      </c>
      <c r="AQ62" s="34"/>
      <c r="AR62" s="53"/>
      <c r="AS62" s="34"/>
      <c r="AT62" s="6"/>
    </row>
    <row r="63" spans="1:46" s="27" customFormat="1" ht="16.5" thickBot="1" x14ac:dyDescent="0.3">
      <c r="A63" s="251" t="s">
        <v>164</v>
      </c>
      <c r="B63" s="227" t="s">
        <v>669</v>
      </c>
      <c r="C63" s="29">
        <v>90.7</v>
      </c>
      <c r="D63" s="30">
        <v>-40</v>
      </c>
      <c r="E63" s="30">
        <v>30</v>
      </c>
      <c r="F63" s="30">
        <v>0</v>
      </c>
      <c r="G63" s="29">
        <v>5</v>
      </c>
      <c r="H63" s="30">
        <v>3.25</v>
      </c>
      <c r="I63" s="112" t="s">
        <v>44</v>
      </c>
      <c r="J63" s="112" t="s">
        <v>45</v>
      </c>
      <c r="K63" s="31" t="s">
        <v>81</v>
      </c>
      <c r="L63" s="5" t="s">
        <v>165</v>
      </c>
      <c r="M63" s="112" t="s">
        <v>48</v>
      </c>
      <c r="N63" s="112" t="s">
        <v>163</v>
      </c>
      <c r="O63" s="112" t="s">
        <v>50</v>
      </c>
      <c r="P63" s="112" t="s">
        <v>51</v>
      </c>
      <c r="Q63" s="32">
        <v>1.5861000000000001</v>
      </c>
      <c r="R63" s="32">
        <v>1.4874000000000001</v>
      </c>
      <c r="S63" s="32">
        <v>9.8699999999999996E-2</v>
      </c>
      <c r="T63" s="29">
        <v>9.65</v>
      </c>
      <c r="U63" s="29">
        <v>3.14</v>
      </c>
      <c r="V63" s="29">
        <v>6.5</v>
      </c>
      <c r="W63" s="29">
        <v>12.2</v>
      </c>
      <c r="X63" s="29">
        <f t="shared" si="11"/>
        <v>6.1</v>
      </c>
      <c r="Y63" s="29">
        <v>16.399999999999999</v>
      </c>
      <c r="Z63" s="30">
        <f t="shared" si="12"/>
        <v>320.77499999999998</v>
      </c>
      <c r="AA63" s="33">
        <f t="shared" si="13"/>
        <v>7.9559587032970482E-3</v>
      </c>
      <c r="AB63" s="220" t="s">
        <v>52</v>
      </c>
      <c r="AC63" s="184" t="s">
        <v>53</v>
      </c>
      <c r="AD63" s="112"/>
      <c r="AE63" s="112">
        <f>COUNTA(AF63:AS63)</f>
        <v>3</v>
      </c>
      <c r="AF63" s="184"/>
      <c r="AG63" s="270" t="s">
        <v>66</v>
      </c>
      <c r="AH63" s="184" t="s">
        <v>66</v>
      </c>
      <c r="AI63" s="184"/>
      <c r="AJ63" s="184" t="s">
        <v>66</v>
      </c>
      <c r="AK63" s="184"/>
      <c r="AL63" s="184"/>
      <c r="AM63" s="184"/>
      <c r="AN63" s="184"/>
      <c r="AO63" s="184"/>
      <c r="AP63" s="184"/>
      <c r="AQ63" s="184"/>
      <c r="AR63" s="268"/>
      <c r="AS63" s="184"/>
      <c r="AT63" s="119"/>
    </row>
    <row r="64" spans="1:46" s="239" customFormat="1" x14ac:dyDescent="0.25">
      <c r="A64" s="169" t="s">
        <v>164</v>
      </c>
      <c r="B64" s="153" t="s">
        <v>670</v>
      </c>
      <c r="C64" s="207">
        <v>90.7</v>
      </c>
      <c r="D64" s="57">
        <v>-40</v>
      </c>
      <c r="E64" s="30">
        <v>30</v>
      </c>
      <c r="F64" s="30">
        <v>0</v>
      </c>
      <c r="G64" s="69">
        <v>5</v>
      </c>
      <c r="H64" s="171">
        <v>3.25</v>
      </c>
      <c r="I64" s="253" t="s">
        <v>44</v>
      </c>
      <c r="J64" s="254" t="s">
        <v>45</v>
      </c>
      <c r="K64" s="192" t="s">
        <v>81</v>
      </c>
      <c r="L64" s="211" t="s">
        <v>165</v>
      </c>
      <c r="M64" s="30" t="s">
        <v>48</v>
      </c>
      <c r="N64" s="57" t="s">
        <v>60</v>
      </c>
      <c r="O64" s="57" t="s">
        <v>50</v>
      </c>
      <c r="P64" s="57" t="s">
        <v>51</v>
      </c>
      <c r="Q64" s="172">
        <v>1.5861000000000001</v>
      </c>
      <c r="R64" s="70">
        <v>1.4874000000000001</v>
      </c>
      <c r="S64" s="70">
        <v>9.8699999999999996E-2</v>
      </c>
      <c r="T64" s="69">
        <v>9.65</v>
      </c>
      <c r="U64" s="69">
        <v>3.14</v>
      </c>
      <c r="V64" s="69">
        <v>6.5</v>
      </c>
      <c r="W64" s="69">
        <v>12.2</v>
      </c>
      <c r="X64" s="69">
        <f t="shared" si="11"/>
        <v>6.1</v>
      </c>
      <c r="Y64" s="69">
        <v>16.399999999999999</v>
      </c>
      <c r="Z64" s="57">
        <f t="shared" si="12"/>
        <v>320.77499999999998</v>
      </c>
      <c r="AA64" s="190">
        <f t="shared" si="13"/>
        <v>7.9559587032970482E-3</v>
      </c>
      <c r="AB64" s="57" t="s">
        <v>52</v>
      </c>
      <c r="AC64" s="34" t="s">
        <v>53</v>
      </c>
      <c r="AD64" s="42"/>
      <c r="AE64" s="236" t="s">
        <v>145</v>
      </c>
      <c r="AF64" s="199"/>
      <c r="AG64" s="199"/>
      <c r="AH64" s="232" t="s">
        <v>66</v>
      </c>
      <c r="AI64" s="199"/>
      <c r="AJ64" s="199"/>
      <c r="AK64" s="199"/>
      <c r="AL64" s="199"/>
      <c r="AM64" s="199"/>
      <c r="AN64" s="199"/>
      <c r="AO64" s="199"/>
      <c r="AP64" s="199"/>
      <c r="AQ64" s="199"/>
      <c r="AR64" s="269"/>
      <c r="AS64" s="199"/>
      <c r="AT64" s="233"/>
    </row>
    <row r="65" spans="1:46" s="239" customFormat="1" x14ac:dyDescent="0.25">
      <c r="A65" s="169" t="s">
        <v>164</v>
      </c>
      <c r="B65" s="153" t="s">
        <v>671</v>
      </c>
      <c r="C65" s="207">
        <v>90.7</v>
      </c>
      <c r="D65" s="57">
        <v>-40</v>
      </c>
      <c r="E65" s="30">
        <v>30</v>
      </c>
      <c r="F65" s="30">
        <v>0</v>
      </c>
      <c r="G65" s="69">
        <v>5</v>
      </c>
      <c r="H65" s="171">
        <v>3.25</v>
      </c>
      <c r="I65" s="194" t="s">
        <v>44</v>
      </c>
      <c r="J65" s="195" t="s">
        <v>45</v>
      </c>
      <c r="K65" s="192" t="s">
        <v>81</v>
      </c>
      <c r="L65" s="211" t="s">
        <v>165</v>
      </c>
      <c r="M65" s="30" t="s">
        <v>48</v>
      </c>
      <c r="N65" s="57" t="s">
        <v>49</v>
      </c>
      <c r="O65" s="57" t="s">
        <v>50</v>
      </c>
      <c r="P65" s="57" t="s">
        <v>51</v>
      </c>
      <c r="Q65" s="172">
        <v>1.5861000000000001</v>
      </c>
      <c r="R65" s="70">
        <v>1.4874000000000001</v>
      </c>
      <c r="S65" s="70">
        <v>9.8699999999999996E-2</v>
      </c>
      <c r="T65" s="69">
        <v>9.65</v>
      </c>
      <c r="U65" s="69">
        <v>3.14</v>
      </c>
      <c r="V65" s="69">
        <v>6.5</v>
      </c>
      <c r="W65" s="69">
        <v>12.2</v>
      </c>
      <c r="X65" s="69">
        <f t="shared" si="11"/>
        <v>6.1</v>
      </c>
      <c r="Y65" s="69">
        <v>16.399999999999999</v>
      </c>
      <c r="Z65" s="57">
        <f t="shared" si="12"/>
        <v>320.77499999999998</v>
      </c>
      <c r="AA65" s="190">
        <f t="shared" si="13"/>
        <v>7.9559587032970482E-3</v>
      </c>
      <c r="AB65" s="57" t="s">
        <v>52</v>
      </c>
      <c r="AC65" s="34" t="s">
        <v>53</v>
      </c>
      <c r="AD65" s="42"/>
      <c r="AE65" s="210" t="s">
        <v>145</v>
      </c>
      <c r="AF65" s="34"/>
      <c r="AG65" s="34"/>
      <c r="AH65" s="34"/>
      <c r="AI65" s="34"/>
      <c r="AJ65" s="59" t="s">
        <v>66</v>
      </c>
      <c r="AK65" s="34"/>
      <c r="AL65" s="34"/>
      <c r="AM65" s="34"/>
      <c r="AN65" s="34"/>
      <c r="AO65" s="34"/>
      <c r="AP65" s="34"/>
      <c r="AQ65" s="34"/>
      <c r="AR65" s="53"/>
      <c r="AS65" s="34"/>
      <c r="AT65" s="116"/>
    </row>
    <row r="66" spans="1:46" s="239" customFormat="1" x14ac:dyDescent="0.25">
      <c r="A66" s="168" t="s">
        <v>164</v>
      </c>
      <c r="B66" s="153" t="s">
        <v>542</v>
      </c>
      <c r="C66" s="204">
        <v>90.7</v>
      </c>
      <c r="D66" s="30">
        <v>-40</v>
      </c>
      <c r="E66" s="30">
        <v>30</v>
      </c>
      <c r="F66" s="30">
        <v>0</v>
      </c>
      <c r="G66" s="29">
        <v>5</v>
      </c>
      <c r="H66" s="108">
        <v>3.25</v>
      </c>
      <c r="I66" s="196" t="s">
        <v>44</v>
      </c>
      <c r="J66" s="197" t="s">
        <v>45</v>
      </c>
      <c r="K66" s="192" t="s">
        <v>81</v>
      </c>
      <c r="L66" s="205" t="s">
        <v>165</v>
      </c>
      <c r="M66" s="57" t="s">
        <v>157</v>
      </c>
      <c r="N66" s="30" t="s">
        <v>120</v>
      </c>
      <c r="O66" s="30" t="s">
        <v>50</v>
      </c>
      <c r="P66" s="30" t="s">
        <v>51</v>
      </c>
      <c r="Q66" s="125">
        <v>1.5860000000000001</v>
      </c>
      <c r="R66" s="32">
        <v>1.4876</v>
      </c>
      <c r="S66" s="32">
        <v>9.8699999999999996E-2</v>
      </c>
      <c r="T66" s="29">
        <v>9.65</v>
      </c>
      <c r="U66" s="29">
        <v>3.14</v>
      </c>
      <c r="V66" s="29">
        <v>6.5</v>
      </c>
      <c r="W66" s="29">
        <v>12.2</v>
      </c>
      <c r="X66" s="29">
        <f t="shared" si="11"/>
        <v>6.1</v>
      </c>
      <c r="Y66" s="29">
        <v>16.399999999999999</v>
      </c>
      <c r="Z66" s="30">
        <f t="shared" si="12"/>
        <v>320.77499999999998</v>
      </c>
      <c r="AA66" s="189">
        <f t="shared" si="13"/>
        <v>7.9564764249909856E-3</v>
      </c>
      <c r="AB66" s="28" t="s">
        <v>166</v>
      </c>
      <c r="AC66" s="34" t="s">
        <v>53</v>
      </c>
      <c r="AD66" s="30"/>
      <c r="AE66" s="210">
        <f>COUNTA(AF66:AS66)</f>
        <v>2</v>
      </c>
      <c r="AF66" s="34"/>
      <c r="AG66" s="34"/>
      <c r="AH66" s="34"/>
      <c r="AI66" s="34"/>
      <c r="AJ66" s="34"/>
      <c r="AK66" s="34"/>
      <c r="AL66" s="34"/>
      <c r="AM66" s="34"/>
      <c r="AN66" s="34"/>
      <c r="AO66" s="58" t="s">
        <v>66</v>
      </c>
      <c r="AP66" s="34" t="s">
        <v>66</v>
      </c>
      <c r="AQ66" s="34"/>
      <c r="AR66" s="53"/>
      <c r="AS66" s="34"/>
      <c r="AT66" s="116"/>
    </row>
    <row r="67" spans="1:46" s="239" customFormat="1" x14ac:dyDescent="0.25">
      <c r="A67" s="169" t="s">
        <v>164</v>
      </c>
      <c r="B67" s="153" t="s">
        <v>167</v>
      </c>
      <c r="C67" s="207">
        <v>90.7</v>
      </c>
      <c r="D67" s="57">
        <v>-40</v>
      </c>
      <c r="E67" s="30">
        <v>30</v>
      </c>
      <c r="F67" s="30">
        <v>0</v>
      </c>
      <c r="G67" s="69">
        <v>5</v>
      </c>
      <c r="H67" s="171">
        <v>3.25</v>
      </c>
      <c r="I67" s="194" t="s">
        <v>44</v>
      </c>
      <c r="J67" s="195" t="s">
        <v>45</v>
      </c>
      <c r="K67" s="192" t="s">
        <v>81</v>
      </c>
      <c r="L67" s="211" t="s">
        <v>165</v>
      </c>
      <c r="M67" s="57" t="s">
        <v>157</v>
      </c>
      <c r="N67" s="57" t="s">
        <v>92</v>
      </c>
      <c r="O67" s="57" t="s">
        <v>50</v>
      </c>
      <c r="P67" s="57" t="s">
        <v>51</v>
      </c>
      <c r="Q67" s="172">
        <v>1.5860000000000001</v>
      </c>
      <c r="R67" s="70">
        <v>1.4876</v>
      </c>
      <c r="S67" s="70">
        <v>9.8699999999999996E-2</v>
      </c>
      <c r="T67" s="69">
        <v>9.65</v>
      </c>
      <c r="U67" s="69">
        <v>3.14</v>
      </c>
      <c r="V67" s="69">
        <v>6.5</v>
      </c>
      <c r="W67" s="69">
        <v>12.2</v>
      </c>
      <c r="X67" s="69">
        <f t="shared" si="11"/>
        <v>6.1</v>
      </c>
      <c r="Y67" s="69">
        <v>16.399999999999999</v>
      </c>
      <c r="Z67" s="57">
        <f t="shared" si="12"/>
        <v>320.77499999999998</v>
      </c>
      <c r="AA67" s="190">
        <f t="shared" si="13"/>
        <v>7.9564764249909856E-3</v>
      </c>
      <c r="AB67" s="57" t="s">
        <v>166</v>
      </c>
      <c r="AC67" s="34" t="s">
        <v>53</v>
      </c>
      <c r="AD67" s="42"/>
      <c r="AE67" s="210" t="s">
        <v>145</v>
      </c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59" t="s">
        <v>66</v>
      </c>
      <c r="AQ67" s="34"/>
      <c r="AR67" s="53"/>
      <c r="AS67" s="34"/>
      <c r="AT67" s="116"/>
    </row>
    <row r="68" spans="1:46" s="239" customFormat="1" x14ac:dyDescent="0.25">
      <c r="A68" s="168" t="s">
        <v>164</v>
      </c>
      <c r="B68" s="153" t="s">
        <v>672</v>
      </c>
      <c r="C68" s="204">
        <v>90.7</v>
      </c>
      <c r="D68" s="30">
        <v>-40</v>
      </c>
      <c r="E68" s="30">
        <v>30</v>
      </c>
      <c r="F68" s="30">
        <v>0</v>
      </c>
      <c r="G68" s="29">
        <v>5</v>
      </c>
      <c r="H68" s="108">
        <v>3.25</v>
      </c>
      <c r="I68" s="196" t="s">
        <v>44</v>
      </c>
      <c r="J68" s="197" t="s">
        <v>45</v>
      </c>
      <c r="K68" s="192" t="s">
        <v>81</v>
      </c>
      <c r="L68" s="205" t="s">
        <v>165</v>
      </c>
      <c r="M68" s="57" t="s">
        <v>157</v>
      </c>
      <c r="N68" s="30" t="s">
        <v>163</v>
      </c>
      <c r="O68" s="30" t="s">
        <v>50</v>
      </c>
      <c r="P68" s="30" t="s">
        <v>51</v>
      </c>
      <c r="Q68" s="125">
        <v>1.5861000000000001</v>
      </c>
      <c r="R68" s="32">
        <v>1.4874000000000001</v>
      </c>
      <c r="S68" s="32">
        <v>9.8699999999999996E-2</v>
      </c>
      <c r="T68" s="29">
        <v>9.65</v>
      </c>
      <c r="U68" s="29">
        <v>3.14</v>
      </c>
      <c r="V68" s="29">
        <v>6.5</v>
      </c>
      <c r="W68" s="29">
        <v>12.2</v>
      </c>
      <c r="X68" s="29">
        <f t="shared" si="11"/>
        <v>6.1</v>
      </c>
      <c r="Y68" s="29">
        <v>16.399999999999999</v>
      </c>
      <c r="Z68" s="30">
        <f t="shared" si="12"/>
        <v>320.77499999999998</v>
      </c>
      <c r="AA68" s="189">
        <f t="shared" si="13"/>
        <v>7.9559587032970482E-3</v>
      </c>
      <c r="AB68" s="28" t="s">
        <v>52</v>
      </c>
      <c r="AC68" s="34" t="s">
        <v>53</v>
      </c>
      <c r="AD68" s="30"/>
      <c r="AE68" s="210">
        <f>COUNTA(AF68:AS68)</f>
        <v>3</v>
      </c>
      <c r="AF68" s="34"/>
      <c r="AG68" s="58" t="s">
        <v>66</v>
      </c>
      <c r="AH68" s="34" t="s">
        <v>66</v>
      </c>
      <c r="AI68" s="34"/>
      <c r="AJ68" s="34" t="s">
        <v>66</v>
      </c>
      <c r="AK68" s="34"/>
      <c r="AL68" s="34"/>
      <c r="AM68" s="34"/>
      <c r="AN68" s="34"/>
      <c r="AO68" s="34"/>
      <c r="AP68" s="34"/>
      <c r="AQ68" s="34"/>
      <c r="AR68" s="53"/>
      <c r="AS68" s="34"/>
      <c r="AT68" s="116"/>
    </row>
    <row r="69" spans="1:46" s="239" customFormat="1" x14ac:dyDescent="0.25">
      <c r="A69" s="169" t="s">
        <v>164</v>
      </c>
      <c r="B69" s="153" t="s">
        <v>673</v>
      </c>
      <c r="C69" s="207">
        <v>90.7</v>
      </c>
      <c r="D69" s="57">
        <v>-40</v>
      </c>
      <c r="E69" s="30">
        <v>30</v>
      </c>
      <c r="F69" s="30">
        <v>0</v>
      </c>
      <c r="G69" s="69">
        <v>5</v>
      </c>
      <c r="H69" s="171">
        <v>3.25</v>
      </c>
      <c r="I69" s="194" t="s">
        <v>44</v>
      </c>
      <c r="J69" s="195" t="s">
        <v>45</v>
      </c>
      <c r="K69" s="192" t="s">
        <v>81</v>
      </c>
      <c r="L69" s="211" t="s">
        <v>165</v>
      </c>
      <c r="M69" s="57" t="s">
        <v>157</v>
      </c>
      <c r="N69" s="57" t="s">
        <v>60</v>
      </c>
      <c r="O69" s="57" t="s">
        <v>50</v>
      </c>
      <c r="P69" s="57" t="s">
        <v>51</v>
      </c>
      <c r="Q69" s="172">
        <v>1.5861000000000001</v>
      </c>
      <c r="R69" s="70">
        <v>1.4874000000000001</v>
      </c>
      <c r="S69" s="70">
        <v>9.8699999999999996E-2</v>
      </c>
      <c r="T69" s="69">
        <v>9.65</v>
      </c>
      <c r="U69" s="69">
        <v>3.14</v>
      </c>
      <c r="V69" s="69">
        <v>6.5</v>
      </c>
      <c r="W69" s="69">
        <v>12.2</v>
      </c>
      <c r="X69" s="69">
        <f t="shared" si="11"/>
        <v>6.1</v>
      </c>
      <c r="Y69" s="69">
        <v>16.399999999999999</v>
      </c>
      <c r="Z69" s="57">
        <f t="shared" si="12"/>
        <v>320.77499999999998</v>
      </c>
      <c r="AA69" s="190">
        <f t="shared" si="13"/>
        <v>7.9559587032970482E-3</v>
      </c>
      <c r="AB69" s="57" t="s">
        <v>52</v>
      </c>
      <c r="AC69" s="34" t="s">
        <v>53</v>
      </c>
      <c r="AD69" s="42"/>
      <c r="AE69" s="210" t="s">
        <v>145</v>
      </c>
      <c r="AF69" s="34"/>
      <c r="AG69" s="34"/>
      <c r="AH69" s="59" t="s">
        <v>66</v>
      </c>
      <c r="AI69" s="34"/>
      <c r="AJ69" s="34"/>
      <c r="AK69" s="34"/>
      <c r="AL69" s="34"/>
      <c r="AM69" s="34"/>
      <c r="AN69" s="34"/>
      <c r="AO69" s="34"/>
      <c r="AP69" s="34"/>
      <c r="AQ69" s="34"/>
      <c r="AR69" s="53"/>
      <c r="AS69" s="34"/>
      <c r="AT69" s="116"/>
    </row>
    <row r="70" spans="1:46" s="239" customFormat="1" x14ac:dyDescent="0.25">
      <c r="A70" s="169" t="s">
        <v>164</v>
      </c>
      <c r="B70" s="153" t="s">
        <v>674</v>
      </c>
      <c r="C70" s="207">
        <v>90.7</v>
      </c>
      <c r="D70" s="57">
        <v>-40</v>
      </c>
      <c r="E70" s="30">
        <v>30</v>
      </c>
      <c r="F70" s="30">
        <v>0</v>
      </c>
      <c r="G70" s="69">
        <v>5</v>
      </c>
      <c r="H70" s="171">
        <v>3.25</v>
      </c>
      <c r="I70" s="194" t="s">
        <v>44</v>
      </c>
      <c r="J70" s="195" t="s">
        <v>45</v>
      </c>
      <c r="K70" s="192" t="s">
        <v>81</v>
      </c>
      <c r="L70" s="211" t="s">
        <v>165</v>
      </c>
      <c r="M70" s="57" t="s">
        <v>157</v>
      </c>
      <c r="N70" s="57" t="s">
        <v>49</v>
      </c>
      <c r="O70" s="57" t="s">
        <v>50</v>
      </c>
      <c r="P70" s="57" t="s">
        <v>51</v>
      </c>
      <c r="Q70" s="172">
        <v>1.5861000000000001</v>
      </c>
      <c r="R70" s="70">
        <v>1.4874000000000001</v>
      </c>
      <c r="S70" s="70">
        <v>9.8699999999999996E-2</v>
      </c>
      <c r="T70" s="69">
        <v>9.65</v>
      </c>
      <c r="U70" s="69">
        <v>3.14</v>
      </c>
      <c r="V70" s="69">
        <v>6.5</v>
      </c>
      <c r="W70" s="69">
        <v>12.2</v>
      </c>
      <c r="X70" s="69">
        <f t="shared" si="11"/>
        <v>6.1</v>
      </c>
      <c r="Y70" s="69">
        <v>16.399999999999999</v>
      </c>
      <c r="Z70" s="57">
        <f t="shared" si="12"/>
        <v>320.77499999999998</v>
      </c>
      <c r="AA70" s="190">
        <f t="shared" si="13"/>
        <v>7.9559587032970482E-3</v>
      </c>
      <c r="AB70" s="57" t="s">
        <v>52</v>
      </c>
      <c r="AC70" s="34" t="s">
        <v>53</v>
      </c>
      <c r="AD70" s="42"/>
      <c r="AE70" s="210" t="s">
        <v>145</v>
      </c>
      <c r="AF70" s="34"/>
      <c r="AG70" s="34"/>
      <c r="AH70" s="34"/>
      <c r="AI70" s="34"/>
      <c r="AJ70" s="59" t="s">
        <v>66</v>
      </c>
      <c r="AK70" s="34"/>
      <c r="AL70" s="34"/>
      <c r="AM70" s="34"/>
      <c r="AN70" s="34"/>
      <c r="AO70" s="34"/>
      <c r="AP70" s="34"/>
      <c r="AQ70" s="34"/>
      <c r="AR70" s="53"/>
      <c r="AS70" s="34"/>
      <c r="AT70" s="116"/>
    </row>
    <row r="71" spans="1:46" s="239" customFormat="1" hidden="1" x14ac:dyDescent="0.25">
      <c r="A71" s="28" t="s">
        <v>168</v>
      </c>
      <c r="B71" s="159" t="s">
        <v>544</v>
      </c>
      <c r="C71" s="204"/>
      <c r="D71" s="30"/>
      <c r="E71" s="30"/>
      <c r="F71" s="30"/>
      <c r="G71" s="29"/>
      <c r="H71" s="108"/>
      <c r="I71" s="196"/>
      <c r="J71" s="197"/>
      <c r="K71" s="192"/>
      <c r="L71" s="205"/>
      <c r="M71" s="4" t="s">
        <v>83</v>
      </c>
      <c r="N71" s="4" t="s">
        <v>480</v>
      </c>
      <c r="O71" s="4" t="s">
        <v>97</v>
      </c>
      <c r="P71" s="4" t="s">
        <v>314</v>
      </c>
      <c r="Q71" s="125"/>
      <c r="R71" s="32"/>
      <c r="S71" s="32"/>
      <c r="T71" s="29"/>
      <c r="U71" s="29"/>
      <c r="V71" s="29"/>
      <c r="W71" s="29"/>
      <c r="X71" s="29"/>
      <c r="Y71" s="29"/>
      <c r="Z71" s="30"/>
      <c r="AA71" s="189"/>
      <c r="AB71" s="28"/>
      <c r="AC71" s="28"/>
      <c r="AD71" s="30"/>
      <c r="AE71" s="210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116"/>
    </row>
    <row r="72" spans="1:46" s="240" customFormat="1" x14ac:dyDescent="0.25">
      <c r="A72" s="168" t="s">
        <v>681</v>
      </c>
      <c r="B72" s="153" t="s">
        <v>169</v>
      </c>
      <c r="C72" s="204">
        <v>90.3</v>
      </c>
      <c r="D72" s="30">
        <v>-30</v>
      </c>
      <c r="E72" s="30">
        <v>25</v>
      </c>
      <c r="F72" s="30">
        <v>0</v>
      </c>
      <c r="G72" s="29">
        <v>4.5999999999999996</v>
      </c>
      <c r="H72" s="108">
        <v>3.2</v>
      </c>
      <c r="I72" s="196" t="s">
        <v>44</v>
      </c>
      <c r="J72" s="197" t="s">
        <v>45</v>
      </c>
      <c r="K72" s="192" t="s">
        <v>57</v>
      </c>
      <c r="L72" s="205"/>
      <c r="M72" s="30" t="s">
        <v>74</v>
      </c>
      <c r="N72" s="30" t="s">
        <v>75</v>
      </c>
      <c r="O72" s="30" t="s">
        <v>50</v>
      </c>
      <c r="P72" s="30" t="s">
        <v>51</v>
      </c>
      <c r="Q72" s="125">
        <v>1.5892999999999999</v>
      </c>
      <c r="R72" s="32">
        <v>1.4844999999999999</v>
      </c>
      <c r="S72" s="32">
        <f>Q72-R72</f>
        <v>0.1048</v>
      </c>
      <c r="T72" s="29">
        <v>10.1</v>
      </c>
      <c r="U72" s="29">
        <v>3.1</v>
      </c>
      <c r="V72" s="29">
        <v>7</v>
      </c>
      <c r="W72" s="29">
        <v>13.5</v>
      </c>
      <c r="X72" s="29">
        <v>6.6</v>
      </c>
      <c r="Y72" s="29">
        <v>15.7</v>
      </c>
      <c r="Z72" s="30">
        <f>S72*H72*1000</f>
        <v>335.36000000000007</v>
      </c>
      <c r="AA72" s="189">
        <f>(S72*(Q72+R72))^2/((W72+X72+Y72)/3)</f>
        <v>8.6958493223780135E-3</v>
      </c>
      <c r="AB72" s="28" t="s">
        <v>170</v>
      </c>
      <c r="AC72" s="28" t="s">
        <v>171</v>
      </c>
      <c r="AD72" s="30"/>
      <c r="AE72" s="210">
        <f>COUNTA(AF72:AS72)</f>
        <v>1</v>
      </c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 t="s">
        <v>66</v>
      </c>
      <c r="AS72" s="34"/>
      <c r="AT72" s="116"/>
    </row>
    <row r="73" spans="1:46" s="239" customFormat="1" hidden="1" x14ac:dyDescent="0.25">
      <c r="A73" s="13" t="s">
        <v>172</v>
      </c>
      <c r="B73" s="157" t="s">
        <v>173</v>
      </c>
      <c r="C73" s="208">
        <v>75.2</v>
      </c>
      <c r="D73" s="55">
        <v>-20</v>
      </c>
      <c r="E73" s="30">
        <v>0</v>
      </c>
      <c r="F73" s="30">
        <v>4</v>
      </c>
      <c r="G73" s="54">
        <v>8</v>
      </c>
      <c r="H73" s="116">
        <v>3.5</v>
      </c>
      <c r="I73" s="196" t="s">
        <v>112</v>
      </c>
      <c r="J73" s="197" t="s">
        <v>73</v>
      </c>
      <c r="K73" s="192" t="s">
        <v>57</v>
      </c>
      <c r="L73" s="188"/>
      <c r="M73" s="6" t="s">
        <v>103</v>
      </c>
      <c r="N73" s="30" t="s">
        <v>65</v>
      </c>
      <c r="O73" s="6" t="s">
        <v>103</v>
      </c>
      <c r="P73" s="6" t="s">
        <v>51</v>
      </c>
      <c r="Q73" s="109">
        <v>1.5866</v>
      </c>
      <c r="R73" s="37">
        <v>1.4826999999999999</v>
      </c>
      <c r="S73" s="37">
        <v>0.10390000000000001</v>
      </c>
      <c r="T73" s="35">
        <v>3.3</v>
      </c>
      <c r="U73" s="35">
        <v>5.8</v>
      </c>
      <c r="V73" s="35">
        <v>-2.5</v>
      </c>
      <c r="W73" s="6">
        <v>15.2</v>
      </c>
      <c r="X73" s="6">
        <f>W73/2</f>
        <v>7.6</v>
      </c>
      <c r="Y73" s="6">
        <v>16.3</v>
      </c>
      <c r="Z73" s="6">
        <f>S73*H73*1000</f>
        <v>363.65000000000003</v>
      </c>
      <c r="AA73" s="189">
        <f>(S73*(Q73+R73))^2/((W73+X73+Y73)/3)</f>
        <v>7.8028681999544455E-3</v>
      </c>
      <c r="AB73" s="6" t="s">
        <v>174</v>
      </c>
      <c r="AC73" s="34" t="s">
        <v>53</v>
      </c>
      <c r="AD73" s="6"/>
      <c r="AE73" s="210">
        <v>1</v>
      </c>
      <c r="AF73" s="6"/>
      <c r="AG73" s="6"/>
      <c r="AH73" s="6"/>
      <c r="AI73" s="6" t="s">
        <v>54</v>
      </c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116"/>
    </row>
    <row r="74" spans="1:46" s="239" customFormat="1" hidden="1" x14ac:dyDescent="0.25">
      <c r="A74" s="13" t="s">
        <v>172</v>
      </c>
      <c r="B74" s="157" t="s">
        <v>175</v>
      </c>
      <c r="C74" s="208">
        <v>75.2</v>
      </c>
      <c r="D74" s="55">
        <v>-20</v>
      </c>
      <c r="E74" s="30">
        <v>16</v>
      </c>
      <c r="F74" s="30">
        <v>9</v>
      </c>
      <c r="G74" s="54">
        <v>8</v>
      </c>
      <c r="H74" s="116">
        <v>3.5</v>
      </c>
      <c r="I74" s="196" t="s">
        <v>112</v>
      </c>
      <c r="J74" s="197" t="s">
        <v>73</v>
      </c>
      <c r="K74" s="192" t="s">
        <v>46</v>
      </c>
      <c r="L74" s="188"/>
      <c r="M74" s="6" t="s">
        <v>103</v>
      </c>
      <c r="N74" s="30" t="s">
        <v>70</v>
      </c>
      <c r="O74" s="6" t="s">
        <v>103</v>
      </c>
      <c r="P74" s="6" t="s">
        <v>51</v>
      </c>
      <c r="Q74" s="109">
        <v>1.5866</v>
      </c>
      <c r="R74" s="37">
        <v>1.4826999999999999</v>
      </c>
      <c r="S74" s="37">
        <v>0.10390000000000001</v>
      </c>
      <c r="T74" s="35">
        <v>3.3</v>
      </c>
      <c r="U74" s="35">
        <v>5.8</v>
      </c>
      <c r="V74" s="35">
        <v>-2.5</v>
      </c>
      <c r="W74" s="6">
        <v>15.2</v>
      </c>
      <c r="X74" s="6">
        <f>W74/2</f>
        <v>7.6</v>
      </c>
      <c r="Y74" s="6">
        <v>16.3</v>
      </c>
      <c r="Z74" s="6">
        <f>S74*H74*1000</f>
        <v>363.65000000000003</v>
      </c>
      <c r="AA74" s="189">
        <f>(S74*(Q74+R74))^2/((W74+X74+Y74)/3)</f>
        <v>7.8028681999544455E-3</v>
      </c>
      <c r="AB74" s="6" t="s">
        <v>176</v>
      </c>
      <c r="AC74" s="34" t="s">
        <v>53</v>
      </c>
      <c r="AD74" s="6"/>
      <c r="AE74" s="210">
        <v>1</v>
      </c>
      <c r="AF74" s="6"/>
      <c r="AG74" s="6"/>
      <c r="AH74" s="6"/>
      <c r="AI74" s="6"/>
      <c r="AJ74" s="6"/>
      <c r="AK74" s="6"/>
      <c r="AL74" s="6" t="s">
        <v>54</v>
      </c>
      <c r="AM74" s="6"/>
      <c r="AN74" s="6"/>
      <c r="AO74" s="6"/>
      <c r="AP74" s="6"/>
      <c r="AQ74" s="6"/>
      <c r="AR74" s="6"/>
      <c r="AS74" s="6"/>
      <c r="AT74" s="116"/>
    </row>
    <row r="75" spans="1:46" s="239" customFormat="1" hidden="1" x14ac:dyDescent="0.25">
      <c r="A75" s="13" t="s">
        <v>172</v>
      </c>
      <c r="B75" s="157" t="s">
        <v>548</v>
      </c>
      <c r="C75" s="208">
        <v>75.2</v>
      </c>
      <c r="D75" s="55">
        <v>-20</v>
      </c>
      <c r="E75" s="30">
        <v>16</v>
      </c>
      <c r="F75" s="30">
        <v>9</v>
      </c>
      <c r="G75" s="54">
        <v>8</v>
      </c>
      <c r="H75" s="116">
        <v>3.5</v>
      </c>
      <c r="I75" s="196" t="s">
        <v>112</v>
      </c>
      <c r="J75" s="197" t="s">
        <v>73</v>
      </c>
      <c r="K75" s="192" t="s">
        <v>46</v>
      </c>
      <c r="L75" s="188"/>
      <c r="M75" s="6" t="s">
        <v>103</v>
      </c>
      <c r="N75" s="30" t="s">
        <v>177</v>
      </c>
      <c r="O75" s="6" t="s">
        <v>103</v>
      </c>
      <c r="P75" s="6" t="s">
        <v>51</v>
      </c>
      <c r="Q75" s="109">
        <v>1.5866</v>
      </c>
      <c r="R75" s="37">
        <v>1.4826999999999999</v>
      </c>
      <c r="S75" s="37">
        <v>0.10390000000000001</v>
      </c>
      <c r="T75" s="35">
        <v>3.3</v>
      </c>
      <c r="U75" s="35">
        <v>5.8</v>
      </c>
      <c r="V75" s="35">
        <v>-2.5</v>
      </c>
      <c r="W75" s="6">
        <v>15.2</v>
      </c>
      <c r="X75" s="6">
        <f>W75/2</f>
        <v>7.6</v>
      </c>
      <c r="Y75" s="6">
        <v>16.3</v>
      </c>
      <c r="Z75" s="6">
        <f>S75*H75*1000</f>
        <v>363.65000000000003</v>
      </c>
      <c r="AA75" s="189">
        <f>(S75*(Q75+R75))^2/((W75+X75+Y75)/3)</f>
        <v>7.8028681999544455E-3</v>
      </c>
      <c r="AB75" s="6" t="s">
        <v>178</v>
      </c>
      <c r="AC75" s="34" t="s">
        <v>53</v>
      </c>
      <c r="AD75" s="6"/>
      <c r="AE75" s="210">
        <v>1</v>
      </c>
      <c r="AF75" s="6"/>
      <c r="AG75" s="6"/>
      <c r="AH75" s="6"/>
      <c r="AI75" s="6"/>
      <c r="AJ75" s="6"/>
      <c r="AK75" s="6"/>
      <c r="AL75" s="6"/>
      <c r="AM75" s="6" t="s">
        <v>54</v>
      </c>
      <c r="AN75" s="6"/>
      <c r="AO75" s="6"/>
      <c r="AP75" s="6"/>
      <c r="AQ75" s="6"/>
      <c r="AR75" s="6"/>
      <c r="AS75" s="6"/>
      <c r="AT75" s="116"/>
    </row>
    <row r="76" spans="1:46" s="239" customFormat="1" hidden="1" x14ac:dyDescent="0.25">
      <c r="A76" s="13" t="s">
        <v>172</v>
      </c>
      <c r="B76" s="157" t="s">
        <v>546</v>
      </c>
      <c r="C76" s="208"/>
      <c r="D76" s="55"/>
      <c r="E76" s="30"/>
      <c r="F76" s="30"/>
      <c r="G76" s="54"/>
      <c r="H76" s="116"/>
      <c r="I76" s="196"/>
      <c r="J76" s="197"/>
      <c r="K76" s="192"/>
      <c r="L76" s="188"/>
      <c r="M76" s="3" t="s">
        <v>550</v>
      </c>
      <c r="N76" s="4" t="s">
        <v>487</v>
      </c>
      <c r="O76" s="3" t="s">
        <v>550</v>
      </c>
      <c r="P76" s="3" t="s">
        <v>352</v>
      </c>
      <c r="Q76" s="109"/>
      <c r="R76" s="37"/>
      <c r="S76" s="37"/>
      <c r="T76" s="35"/>
      <c r="U76" s="35"/>
      <c r="V76" s="35"/>
      <c r="W76" s="6"/>
      <c r="X76" s="6"/>
      <c r="Y76" s="6"/>
      <c r="Z76" s="6"/>
      <c r="AA76" s="189"/>
      <c r="AB76" s="6"/>
      <c r="AC76" s="34"/>
      <c r="AD76" s="6"/>
      <c r="AE76" s="210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116"/>
    </row>
    <row r="77" spans="1:46" s="239" customFormat="1" ht="16.5" hidden="1" thickBot="1" x14ac:dyDescent="0.3">
      <c r="A77" s="13" t="s">
        <v>172</v>
      </c>
      <c r="B77" s="157" t="s">
        <v>545</v>
      </c>
      <c r="C77" s="208"/>
      <c r="D77" s="55"/>
      <c r="E77" s="30"/>
      <c r="F77" s="30"/>
      <c r="G77" s="54"/>
      <c r="H77" s="116"/>
      <c r="I77" s="198"/>
      <c r="J77" s="209"/>
      <c r="K77" s="192"/>
      <c r="L77" s="188"/>
      <c r="M77" s="3" t="s">
        <v>549</v>
      </c>
      <c r="N77" s="4" t="s">
        <v>487</v>
      </c>
      <c r="O77" s="3" t="s">
        <v>550</v>
      </c>
      <c r="P77" s="3" t="s">
        <v>352</v>
      </c>
      <c r="Q77" s="109"/>
      <c r="R77" s="37"/>
      <c r="S77" s="37"/>
      <c r="T77" s="35"/>
      <c r="U77" s="35"/>
      <c r="V77" s="35"/>
      <c r="W77" s="6"/>
      <c r="X77" s="6"/>
      <c r="Y77" s="6"/>
      <c r="Z77" s="6"/>
      <c r="AA77" s="189"/>
      <c r="AB77" s="6"/>
      <c r="AC77" s="34"/>
      <c r="AD77" s="6"/>
      <c r="AE77" s="237"/>
      <c r="AF77" s="200"/>
      <c r="AG77" s="200"/>
      <c r="AH77" s="200"/>
      <c r="AI77" s="200"/>
      <c r="AJ77" s="200"/>
      <c r="AK77" s="200"/>
      <c r="AL77" s="200"/>
      <c r="AM77" s="200"/>
      <c r="AN77" s="200"/>
      <c r="AO77" s="200"/>
      <c r="AP77" s="200"/>
      <c r="AQ77" s="200"/>
      <c r="AR77" s="200"/>
      <c r="AS77" s="200"/>
      <c r="AT77" s="234"/>
    </row>
    <row r="78" spans="1:46" s="239" customFormat="1" hidden="1" x14ac:dyDescent="0.25">
      <c r="A78" s="13" t="s">
        <v>172</v>
      </c>
      <c r="B78" s="157" t="s">
        <v>547</v>
      </c>
      <c r="C78" s="208"/>
      <c r="D78" s="55"/>
      <c r="E78" s="30"/>
      <c r="F78" s="30"/>
      <c r="G78" s="54"/>
      <c r="H78" s="6"/>
      <c r="I78" s="113"/>
      <c r="J78" s="113"/>
      <c r="K78" s="31"/>
      <c r="L78" s="188"/>
      <c r="M78" s="3" t="s">
        <v>549</v>
      </c>
      <c r="N78" s="4" t="s">
        <v>214</v>
      </c>
      <c r="O78" s="3" t="s">
        <v>550</v>
      </c>
      <c r="P78" s="3" t="s">
        <v>314</v>
      </c>
      <c r="Q78" s="109"/>
      <c r="R78" s="37"/>
      <c r="S78" s="37"/>
      <c r="T78" s="35"/>
      <c r="U78" s="35"/>
      <c r="V78" s="35"/>
      <c r="W78" s="6"/>
      <c r="X78" s="6"/>
      <c r="Y78" s="6"/>
      <c r="Z78" s="6"/>
      <c r="AA78" s="189"/>
      <c r="AB78" s="6"/>
      <c r="AC78" s="34"/>
      <c r="AD78" s="6"/>
      <c r="AE78" s="238"/>
      <c r="AF78" s="166"/>
      <c r="AG78" s="166"/>
      <c r="AH78" s="166"/>
      <c r="AI78" s="166"/>
      <c r="AJ78" s="166"/>
      <c r="AK78" s="166"/>
      <c r="AL78" s="166"/>
      <c r="AM78" s="166"/>
      <c r="AN78" s="166"/>
      <c r="AO78" s="166"/>
      <c r="AP78" s="166"/>
      <c r="AQ78" s="166"/>
      <c r="AR78" s="166"/>
      <c r="AS78" s="166"/>
      <c r="AT78" s="235"/>
    </row>
    <row r="79" spans="1:46" s="27" customFormat="1" hidden="1" x14ac:dyDescent="0.25">
      <c r="A79" s="13" t="s">
        <v>179</v>
      </c>
      <c r="B79" s="157" t="s">
        <v>180</v>
      </c>
      <c r="C79" s="208">
        <v>92.4</v>
      </c>
      <c r="D79" s="55">
        <v>-20</v>
      </c>
      <c r="E79" s="30">
        <v>20</v>
      </c>
      <c r="F79" s="30">
        <v>0</v>
      </c>
      <c r="G79" s="54">
        <v>0</v>
      </c>
      <c r="H79" s="6">
        <v>0</v>
      </c>
      <c r="I79" s="30" t="s">
        <v>44</v>
      </c>
      <c r="J79" s="30" t="s">
        <v>45</v>
      </c>
      <c r="K79" s="34" t="s">
        <v>57</v>
      </c>
      <c r="L79" s="188" t="s">
        <v>181</v>
      </c>
      <c r="M79" s="6" t="s">
        <v>181</v>
      </c>
      <c r="N79" s="6" t="s">
        <v>163</v>
      </c>
      <c r="O79" s="6" t="s">
        <v>61</v>
      </c>
      <c r="P79" s="6" t="s">
        <v>352</v>
      </c>
      <c r="Q79" s="109">
        <v>1.5835999999999999</v>
      </c>
      <c r="R79" s="37">
        <v>1.4827999999999999</v>
      </c>
      <c r="S79" s="37">
        <v>0.1008</v>
      </c>
      <c r="T79" s="35">
        <v>12</v>
      </c>
      <c r="U79" s="35">
        <v>3.3</v>
      </c>
      <c r="V79" s="35">
        <v>8.8000000000000007</v>
      </c>
      <c r="W79" s="6">
        <v>14.1</v>
      </c>
      <c r="X79" s="6">
        <f>W79/2</f>
        <v>7.05</v>
      </c>
      <c r="Y79" s="6">
        <v>17.2</v>
      </c>
      <c r="Z79" s="6">
        <f>S79*H79*1000</f>
        <v>0</v>
      </c>
      <c r="AA79" s="189">
        <f>(S79*(Q79+R79))^2/((W79+X79+Y79)/3)</f>
        <v>7.4736811080574513E-3</v>
      </c>
      <c r="AB79" s="6" t="s">
        <v>182</v>
      </c>
      <c r="AC79" s="34" t="s">
        <v>53</v>
      </c>
      <c r="AD79" s="6"/>
      <c r="AE79" s="210">
        <f>COUNTA(AF79:AS79)</f>
        <v>1</v>
      </c>
      <c r="AF79" s="6"/>
      <c r="AG79" s="6" t="s">
        <v>66</v>
      </c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</row>
    <row r="80" spans="1:46" s="27" customFormat="1" hidden="1" x14ac:dyDescent="0.25">
      <c r="A80" s="193" t="s">
        <v>179</v>
      </c>
      <c r="B80" s="158" t="s">
        <v>551</v>
      </c>
      <c r="C80" s="54"/>
      <c r="D80" s="55"/>
      <c r="E80" s="30"/>
      <c r="F80" s="30"/>
      <c r="G80" s="54"/>
      <c r="H80" s="6"/>
      <c r="I80" s="30"/>
      <c r="J80" s="30"/>
      <c r="K80" s="34"/>
      <c r="L80" s="12"/>
      <c r="M80" s="119" t="s">
        <v>529</v>
      </c>
      <c r="N80" s="119" t="s">
        <v>394</v>
      </c>
      <c r="O80" s="119" t="s">
        <v>97</v>
      </c>
      <c r="P80" s="119" t="s">
        <v>352</v>
      </c>
      <c r="Q80" s="37"/>
      <c r="R80" s="37"/>
      <c r="S80" s="37"/>
      <c r="T80" s="35"/>
      <c r="U80" s="35"/>
      <c r="V80" s="35"/>
      <c r="W80" s="6"/>
      <c r="X80" s="6"/>
      <c r="Y80" s="6"/>
      <c r="Z80" s="6"/>
      <c r="AA80" s="33"/>
      <c r="AB80" s="119"/>
      <c r="AC80" s="184"/>
      <c r="AD80" s="119"/>
      <c r="AE80" s="30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</row>
    <row r="81" spans="1:46" s="27" customFormat="1" hidden="1" x14ac:dyDescent="0.25">
      <c r="A81" s="28" t="s">
        <v>183</v>
      </c>
      <c r="B81" s="153" t="s">
        <v>184</v>
      </c>
      <c r="C81" s="204">
        <v>84.6</v>
      </c>
      <c r="D81" s="30">
        <v>-30</v>
      </c>
      <c r="E81" s="30">
        <v>35</v>
      </c>
      <c r="F81" s="30">
        <v>0</v>
      </c>
      <c r="G81" s="29">
        <v>5</v>
      </c>
      <c r="H81" s="30">
        <v>3.1</v>
      </c>
      <c r="I81" s="30" t="s">
        <v>67</v>
      </c>
      <c r="J81" s="30" t="s">
        <v>73</v>
      </c>
      <c r="K81" s="31" t="s">
        <v>57</v>
      </c>
      <c r="L81" s="205" t="s">
        <v>185</v>
      </c>
      <c r="M81" s="30" t="s">
        <v>83</v>
      </c>
      <c r="N81" s="30" t="s">
        <v>49</v>
      </c>
      <c r="O81" s="30" t="s">
        <v>61</v>
      </c>
      <c r="P81" s="30" t="s">
        <v>51</v>
      </c>
      <c r="Q81" s="125">
        <v>1.5741000000000001</v>
      </c>
      <c r="R81" s="32">
        <v>1.4790000000000001</v>
      </c>
      <c r="S81" s="32">
        <f>Q81-R81</f>
        <v>9.5099999999999962E-2</v>
      </c>
      <c r="T81" s="29">
        <v>3.5</v>
      </c>
      <c r="U81" s="29">
        <v>7</v>
      </c>
      <c r="V81" s="29">
        <v>-3.4</v>
      </c>
      <c r="W81" s="29">
        <v>13.2</v>
      </c>
      <c r="X81" s="29">
        <f>W81/2</f>
        <v>6.6</v>
      </c>
      <c r="Y81" s="29">
        <v>15.3</v>
      </c>
      <c r="Z81" s="30">
        <f>S81*H81*1000</f>
        <v>294.80999999999989</v>
      </c>
      <c r="AA81" s="189">
        <f>(S81*(Q81+R81))^2/((W81+X81+Y81)/3)</f>
        <v>7.2053856553022256E-3</v>
      </c>
      <c r="AB81" s="28" t="s">
        <v>186</v>
      </c>
      <c r="AC81" s="34" t="s">
        <v>53</v>
      </c>
      <c r="AD81" s="30"/>
      <c r="AE81" s="210">
        <f>COUNTA(AF81:AS81)</f>
        <v>2</v>
      </c>
      <c r="AF81" s="34"/>
      <c r="AG81" s="34"/>
      <c r="AH81" s="34"/>
      <c r="AI81" s="34"/>
      <c r="AJ81" s="59" t="s">
        <v>54</v>
      </c>
      <c r="AK81" s="34"/>
      <c r="AL81" s="34"/>
      <c r="AM81" s="34"/>
      <c r="AN81" s="34"/>
      <c r="AO81" s="34"/>
      <c r="AP81" s="34"/>
      <c r="AQ81" s="34"/>
      <c r="AR81" s="34"/>
      <c r="AS81" s="34" t="s">
        <v>66</v>
      </c>
      <c r="AT81" s="6"/>
    </row>
    <row r="82" spans="1:46" s="27" customFormat="1" x14ac:dyDescent="0.25">
      <c r="A82" s="169" t="s">
        <v>682</v>
      </c>
      <c r="B82" s="159" t="s">
        <v>552</v>
      </c>
      <c r="C82" s="69"/>
      <c r="D82" s="57"/>
      <c r="E82" s="30"/>
      <c r="F82" s="30"/>
      <c r="G82" s="69"/>
      <c r="H82" s="57"/>
      <c r="I82" s="30"/>
      <c r="J82" s="57"/>
      <c r="K82" s="31"/>
      <c r="L82" s="142"/>
      <c r="M82" s="14" t="s">
        <v>366</v>
      </c>
      <c r="N82" s="14" t="s">
        <v>354</v>
      </c>
      <c r="O82" s="14" t="s">
        <v>539</v>
      </c>
      <c r="P82" s="14" t="s">
        <v>352</v>
      </c>
      <c r="Q82" s="32"/>
      <c r="R82" s="32"/>
      <c r="S82" s="32"/>
      <c r="T82" s="29"/>
      <c r="U82" s="29"/>
      <c r="V82" s="29"/>
      <c r="W82" s="29"/>
      <c r="X82" s="29"/>
      <c r="Y82" s="29"/>
      <c r="Z82" s="30"/>
      <c r="AA82" s="33"/>
      <c r="AB82" s="57"/>
      <c r="AC82" s="34"/>
      <c r="AD82" s="42"/>
      <c r="AE82" s="30"/>
      <c r="AF82" s="34"/>
      <c r="AG82" s="34"/>
      <c r="AH82" s="34"/>
      <c r="AI82" s="34"/>
      <c r="AJ82" s="58"/>
      <c r="AK82" s="58"/>
      <c r="AL82" s="58"/>
      <c r="AM82" s="58"/>
      <c r="AN82" s="58"/>
      <c r="AO82" s="59"/>
      <c r="AP82" s="58"/>
      <c r="AQ82" s="58"/>
      <c r="AR82" s="58"/>
      <c r="AS82" s="34"/>
      <c r="AT82" s="6"/>
    </row>
    <row r="83" spans="1:46" s="27" customFormat="1" x14ac:dyDescent="0.25">
      <c r="A83" s="169" t="s">
        <v>183</v>
      </c>
      <c r="B83" s="159" t="s">
        <v>553</v>
      </c>
      <c r="C83" s="69"/>
      <c r="D83" s="57"/>
      <c r="E83" s="30"/>
      <c r="F83" s="30"/>
      <c r="G83" s="69"/>
      <c r="H83" s="57"/>
      <c r="I83" s="30"/>
      <c r="J83" s="57"/>
      <c r="K83" s="31"/>
      <c r="L83" s="142"/>
      <c r="M83" s="14" t="s">
        <v>554</v>
      </c>
      <c r="N83" s="14" t="s">
        <v>354</v>
      </c>
      <c r="O83" s="14" t="s">
        <v>539</v>
      </c>
      <c r="P83" s="14" t="s">
        <v>352</v>
      </c>
      <c r="Q83" s="32"/>
      <c r="R83" s="32"/>
      <c r="S83" s="32"/>
      <c r="T83" s="29"/>
      <c r="U83" s="29"/>
      <c r="V83" s="29"/>
      <c r="W83" s="29"/>
      <c r="X83" s="29"/>
      <c r="Y83" s="29"/>
      <c r="Z83" s="30"/>
      <c r="AA83" s="33"/>
      <c r="AB83" s="57"/>
      <c r="AC83" s="34"/>
      <c r="AD83" s="42"/>
      <c r="AE83" s="30"/>
      <c r="AF83" s="34"/>
      <c r="AG83" s="34"/>
      <c r="AH83" s="34"/>
      <c r="AI83" s="34"/>
      <c r="AJ83" s="58"/>
      <c r="AK83" s="58"/>
      <c r="AL83" s="58"/>
      <c r="AM83" s="58"/>
      <c r="AN83" s="58"/>
      <c r="AO83" s="59"/>
      <c r="AP83" s="58"/>
      <c r="AQ83" s="58"/>
      <c r="AR83" s="58"/>
      <c r="AS83" s="34"/>
      <c r="AT83" s="6"/>
    </row>
    <row r="84" spans="1:46" s="27" customFormat="1" x14ac:dyDescent="0.25">
      <c r="A84" s="226" t="s">
        <v>183</v>
      </c>
      <c r="B84" s="227" t="s">
        <v>189</v>
      </c>
      <c r="C84" s="69">
        <v>84.6</v>
      </c>
      <c r="D84" s="57">
        <v>-30</v>
      </c>
      <c r="E84" s="30">
        <v>35</v>
      </c>
      <c r="F84" s="30">
        <v>0</v>
      </c>
      <c r="G84" s="69">
        <v>5</v>
      </c>
      <c r="H84" s="57">
        <v>3.1</v>
      </c>
      <c r="I84" s="30" t="s">
        <v>67</v>
      </c>
      <c r="J84" s="57" t="s">
        <v>73</v>
      </c>
      <c r="K84" s="31" t="s">
        <v>57</v>
      </c>
      <c r="L84" s="142" t="s">
        <v>185</v>
      </c>
      <c r="M84" s="151" t="s">
        <v>157</v>
      </c>
      <c r="N84" s="151" t="s">
        <v>120</v>
      </c>
      <c r="O84" s="151" t="s">
        <v>50</v>
      </c>
      <c r="P84" s="151" t="s">
        <v>51</v>
      </c>
      <c r="Q84" s="32">
        <v>1.5741000000000001</v>
      </c>
      <c r="R84" s="32">
        <v>1.4790000000000001</v>
      </c>
      <c r="S84" s="32">
        <f t="shared" ref="S84:S95" si="14">Q84-R84</f>
        <v>9.5099999999999962E-2</v>
      </c>
      <c r="T84" s="29">
        <v>3.5</v>
      </c>
      <c r="U84" s="29">
        <v>7</v>
      </c>
      <c r="V84" s="29">
        <v>-3.4</v>
      </c>
      <c r="W84" s="29">
        <v>13.2</v>
      </c>
      <c r="X84" s="29">
        <v>6.6</v>
      </c>
      <c r="Y84" s="29">
        <v>15.3</v>
      </c>
      <c r="Z84" s="30">
        <f t="shared" ref="Z84:Z95" si="15">S84*H84*1000</f>
        <v>294.80999999999989</v>
      </c>
      <c r="AA84" s="33">
        <f t="shared" ref="AA84:AA95" si="16">(S84*(Q84+R84))^2/((W84+X84+Y84)/3)</f>
        <v>7.2053856553022256E-3</v>
      </c>
      <c r="AB84" s="151" t="s">
        <v>186</v>
      </c>
      <c r="AC84" s="184" t="s">
        <v>53</v>
      </c>
      <c r="AD84" s="247"/>
      <c r="AE84" s="30" t="s">
        <v>145</v>
      </c>
      <c r="AF84" s="34"/>
      <c r="AG84" s="34"/>
      <c r="AH84" s="34"/>
      <c r="AI84" s="34"/>
      <c r="AJ84" s="58"/>
      <c r="AK84" s="58"/>
      <c r="AL84" s="58"/>
      <c r="AM84" s="58"/>
      <c r="AN84" s="58"/>
      <c r="AO84" s="59" t="s">
        <v>66</v>
      </c>
      <c r="AP84" s="58"/>
      <c r="AQ84" s="58"/>
      <c r="AR84" s="58"/>
      <c r="AS84" s="34"/>
      <c r="AT84" s="6"/>
    </row>
    <row r="85" spans="1:46" s="27" customFormat="1" x14ac:dyDescent="0.25">
      <c r="A85" s="28" t="s">
        <v>183</v>
      </c>
      <c r="B85" s="153" t="s">
        <v>43</v>
      </c>
      <c r="C85" s="204">
        <v>84.6</v>
      </c>
      <c r="D85" s="30">
        <v>-30</v>
      </c>
      <c r="E85" s="30">
        <v>35</v>
      </c>
      <c r="F85" s="30">
        <v>0</v>
      </c>
      <c r="G85" s="29">
        <v>5</v>
      </c>
      <c r="H85" s="30">
        <v>3.1</v>
      </c>
      <c r="I85" s="30" t="s">
        <v>67</v>
      </c>
      <c r="J85" s="30" t="s">
        <v>73</v>
      </c>
      <c r="K85" s="31" t="s">
        <v>57</v>
      </c>
      <c r="L85" s="205" t="s">
        <v>185</v>
      </c>
      <c r="M85" s="57" t="s">
        <v>157</v>
      </c>
      <c r="N85" s="30" t="s">
        <v>49</v>
      </c>
      <c r="O85" s="30" t="s">
        <v>50</v>
      </c>
      <c r="P85" s="57" t="s">
        <v>51</v>
      </c>
      <c r="Q85" s="125">
        <v>1.5741000000000001</v>
      </c>
      <c r="R85" s="32">
        <v>1.4790000000000001</v>
      </c>
      <c r="S85" s="32">
        <f t="shared" si="14"/>
        <v>9.5099999999999962E-2</v>
      </c>
      <c r="T85" s="29">
        <v>3.5</v>
      </c>
      <c r="U85" s="29">
        <v>7</v>
      </c>
      <c r="V85" s="29">
        <v>-3.4</v>
      </c>
      <c r="W85" s="29">
        <v>13.2</v>
      </c>
      <c r="X85" s="29">
        <v>6.6</v>
      </c>
      <c r="Y85" s="29">
        <v>15.3</v>
      </c>
      <c r="Z85" s="30">
        <f t="shared" si="15"/>
        <v>294.80999999999989</v>
      </c>
      <c r="AA85" s="189">
        <f t="shared" si="16"/>
        <v>7.2053856553022256E-3</v>
      </c>
      <c r="AB85" s="28" t="s">
        <v>186</v>
      </c>
      <c r="AC85" s="34" t="s">
        <v>53</v>
      </c>
      <c r="AD85" s="30"/>
      <c r="AE85" s="210">
        <f>COUNTA(AF85:AS85)</f>
        <v>3</v>
      </c>
      <c r="AF85" s="34"/>
      <c r="AG85" s="34"/>
      <c r="AH85" s="34"/>
      <c r="AI85" s="34"/>
      <c r="AJ85" s="59" t="s">
        <v>54</v>
      </c>
      <c r="AK85" s="58"/>
      <c r="AL85" s="58"/>
      <c r="AM85" s="58"/>
      <c r="AN85" s="58"/>
      <c r="AO85" s="58" t="s">
        <v>54</v>
      </c>
      <c r="AP85" s="58"/>
      <c r="AQ85" s="58"/>
      <c r="AR85" s="58" t="s">
        <v>54</v>
      </c>
      <c r="AS85" s="34"/>
      <c r="AT85" s="6"/>
    </row>
    <row r="86" spans="1:46" s="27" customFormat="1" x14ac:dyDescent="0.25">
      <c r="A86" s="57" t="s">
        <v>183</v>
      </c>
      <c r="B86" s="153" t="s">
        <v>43</v>
      </c>
      <c r="C86" s="69">
        <v>84.6</v>
      </c>
      <c r="D86" s="57">
        <v>-30</v>
      </c>
      <c r="E86" s="30">
        <v>35</v>
      </c>
      <c r="F86" s="30">
        <v>0</v>
      </c>
      <c r="G86" s="69">
        <v>5</v>
      </c>
      <c r="H86" s="57">
        <v>3.1</v>
      </c>
      <c r="I86" s="30" t="s">
        <v>67</v>
      </c>
      <c r="J86" s="57" t="s">
        <v>73</v>
      </c>
      <c r="K86" s="31" t="s">
        <v>57</v>
      </c>
      <c r="L86" s="142" t="s">
        <v>185</v>
      </c>
      <c r="M86" s="57" t="s">
        <v>157</v>
      </c>
      <c r="N86" s="57" t="s">
        <v>75</v>
      </c>
      <c r="O86" s="57" t="s">
        <v>50</v>
      </c>
      <c r="P86" s="57" t="s">
        <v>51</v>
      </c>
      <c r="Q86" s="32">
        <v>1.5741000000000001</v>
      </c>
      <c r="R86" s="32">
        <v>1.4790000000000001</v>
      </c>
      <c r="S86" s="32">
        <f t="shared" si="14"/>
        <v>9.5099999999999962E-2</v>
      </c>
      <c r="T86" s="29">
        <v>3.5</v>
      </c>
      <c r="U86" s="29">
        <v>7</v>
      </c>
      <c r="V86" s="29">
        <v>-3.4</v>
      </c>
      <c r="W86" s="29">
        <v>13.2</v>
      </c>
      <c r="X86" s="29">
        <v>6.6</v>
      </c>
      <c r="Y86" s="29">
        <v>15.3</v>
      </c>
      <c r="Z86" s="30">
        <f t="shared" si="15"/>
        <v>294.80999999999989</v>
      </c>
      <c r="AA86" s="33">
        <f t="shared" si="16"/>
        <v>7.2053856553022256E-3</v>
      </c>
      <c r="AB86" s="57" t="s">
        <v>186</v>
      </c>
      <c r="AC86" s="34" t="s">
        <v>53</v>
      </c>
      <c r="AD86" s="42"/>
      <c r="AE86" s="30" t="s">
        <v>145</v>
      </c>
      <c r="AF86" s="34"/>
      <c r="AG86" s="34"/>
      <c r="AH86" s="34"/>
      <c r="AI86" s="34"/>
      <c r="AJ86" s="58"/>
      <c r="AK86" s="58"/>
      <c r="AL86" s="58"/>
      <c r="AM86" s="58"/>
      <c r="AN86" s="58"/>
      <c r="AO86" s="58"/>
      <c r="AP86" s="58"/>
      <c r="AQ86" s="58"/>
      <c r="AR86" s="59" t="s">
        <v>66</v>
      </c>
      <c r="AS86" s="34"/>
      <c r="AT86" s="6"/>
    </row>
    <row r="87" spans="1:46" s="27" customFormat="1" hidden="1" x14ac:dyDescent="0.25">
      <c r="A87" s="57" t="s">
        <v>183</v>
      </c>
      <c r="B87" s="153" t="s">
        <v>187</v>
      </c>
      <c r="C87" s="69">
        <v>84.6</v>
      </c>
      <c r="D87" s="57">
        <v>-30</v>
      </c>
      <c r="E87" s="30">
        <v>35</v>
      </c>
      <c r="F87" s="30">
        <v>0</v>
      </c>
      <c r="G87" s="69">
        <v>5</v>
      </c>
      <c r="H87" s="57">
        <v>3.1</v>
      </c>
      <c r="I87" s="30" t="s">
        <v>67</v>
      </c>
      <c r="J87" s="57" t="s">
        <v>73</v>
      </c>
      <c r="K87" s="31" t="s">
        <v>57</v>
      </c>
      <c r="L87" s="142" t="s">
        <v>185</v>
      </c>
      <c r="M87" s="57" t="s">
        <v>83</v>
      </c>
      <c r="N87" s="57" t="s">
        <v>188</v>
      </c>
      <c r="O87" s="57" t="s">
        <v>61</v>
      </c>
      <c r="P87" s="57" t="s">
        <v>51</v>
      </c>
      <c r="Q87" s="70">
        <v>1.5741000000000001</v>
      </c>
      <c r="R87" s="70">
        <v>1.4790000000000001</v>
      </c>
      <c r="S87" s="70">
        <f t="shared" si="14"/>
        <v>9.5099999999999962E-2</v>
      </c>
      <c r="T87" s="69">
        <v>3.5</v>
      </c>
      <c r="U87" s="69">
        <v>7</v>
      </c>
      <c r="V87" s="69">
        <v>-3.4</v>
      </c>
      <c r="W87" s="69">
        <v>13.2</v>
      </c>
      <c r="X87" s="69">
        <f t="shared" ref="X87:X95" si="17">W87/2</f>
        <v>6.6</v>
      </c>
      <c r="Y87" s="69">
        <v>15.3</v>
      </c>
      <c r="Z87" s="57">
        <f t="shared" si="15"/>
        <v>294.80999999999989</v>
      </c>
      <c r="AA87" s="71">
        <f t="shared" si="16"/>
        <v>7.2053856553022256E-3</v>
      </c>
      <c r="AB87" s="57" t="s">
        <v>186</v>
      </c>
      <c r="AC87" s="34" t="s">
        <v>53</v>
      </c>
      <c r="AD87" s="42"/>
      <c r="AE87" s="30" t="s">
        <v>145</v>
      </c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59" t="s">
        <v>66</v>
      </c>
      <c r="AT87" s="6"/>
    </row>
    <row r="88" spans="1:46" s="27" customFormat="1" hidden="1" x14ac:dyDescent="0.25">
      <c r="A88" s="186" t="s">
        <v>190</v>
      </c>
      <c r="B88" s="154" t="s">
        <v>195</v>
      </c>
      <c r="C88" s="35">
        <v>99.9</v>
      </c>
      <c r="D88" s="6">
        <v>-40</v>
      </c>
      <c r="E88" s="30">
        <v>25</v>
      </c>
      <c r="F88" s="30">
        <v>0</v>
      </c>
      <c r="G88" s="35">
        <v>6</v>
      </c>
      <c r="H88" s="6">
        <v>3.2</v>
      </c>
      <c r="I88" s="30" t="s">
        <v>44</v>
      </c>
      <c r="J88" s="30" t="s">
        <v>45</v>
      </c>
      <c r="K88" s="31" t="s">
        <v>57</v>
      </c>
      <c r="L88" s="12" t="s">
        <v>191</v>
      </c>
      <c r="M88" s="30" t="s">
        <v>130</v>
      </c>
      <c r="N88" s="30" t="s">
        <v>125</v>
      </c>
      <c r="O88" s="55" t="s">
        <v>196</v>
      </c>
      <c r="P88" s="6" t="s">
        <v>51</v>
      </c>
      <c r="Q88" s="37">
        <v>1.5956999999999999</v>
      </c>
      <c r="R88" s="37">
        <v>1.4865999999999999</v>
      </c>
      <c r="S88" s="32">
        <f t="shared" si="14"/>
        <v>0.10909999999999997</v>
      </c>
      <c r="T88" s="29">
        <v>7.9</v>
      </c>
      <c r="U88" s="29">
        <v>2.9</v>
      </c>
      <c r="V88" s="29">
        <v>5</v>
      </c>
      <c r="W88" s="35">
        <v>15.3</v>
      </c>
      <c r="X88" s="29">
        <f t="shared" si="17"/>
        <v>7.65</v>
      </c>
      <c r="Y88" s="35">
        <v>16.899999999999999</v>
      </c>
      <c r="Z88" s="30">
        <f t="shared" si="15"/>
        <v>349.11999999999995</v>
      </c>
      <c r="AA88" s="33">
        <f t="shared" si="16"/>
        <v>8.5131883635090229E-3</v>
      </c>
      <c r="AB88" s="6" t="s">
        <v>182</v>
      </c>
      <c r="AC88" s="34" t="s">
        <v>53</v>
      </c>
      <c r="AD88" s="6"/>
      <c r="AE88" s="30">
        <f>COUNTA(AF88:AS88)</f>
        <v>4</v>
      </c>
      <c r="AF88" s="38" t="s">
        <v>66</v>
      </c>
      <c r="AG88" s="6" t="s">
        <v>66</v>
      </c>
      <c r="AH88" s="6" t="s">
        <v>66</v>
      </c>
      <c r="AI88" s="6"/>
      <c r="AJ88" s="6" t="s">
        <v>66</v>
      </c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1:46" s="27" customFormat="1" hidden="1" x14ac:dyDescent="0.25">
      <c r="A89" s="187" t="s">
        <v>190</v>
      </c>
      <c r="B89" s="154" t="s">
        <v>198</v>
      </c>
      <c r="C89" s="136">
        <v>99.9</v>
      </c>
      <c r="D89" s="9">
        <v>-40</v>
      </c>
      <c r="E89" s="30">
        <v>25</v>
      </c>
      <c r="F89" s="30">
        <v>0</v>
      </c>
      <c r="G89" s="136">
        <v>6</v>
      </c>
      <c r="H89" s="9">
        <v>3.2</v>
      </c>
      <c r="I89" s="57" t="s">
        <v>44</v>
      </c>
      <c r="J89" s="57" t="s">
        <v>45</v>
      </c>
      <c r="K89" s="31" t="s">
        <v>57</v>
      </c>
      <c r="L89" s="143" t="s">
        <v>191</v>
      </c>
      <c r="M89" s="30" t="s">
        <v>130</v>
      </c>
      <c r="N89" s="57" t="s">
        <v>163</v>
      </c>
      <c r="O89" s="55" t="s">
        <v>131</v>
      </c>
      <c r="P89" s="9" t="s">
        <v>51</v>
      </c>
      <c r="Q89" s="139">
        <v>1.5956999999999999</v>
      </c>
      <c r="R89" s="139">
        <v>1.4865999999999999</v>
      </c>
      <c r="S89" s="70">
        <f t="shared" si="14"/>
        <v>0.10909999999999997</v>
      </c>
      <c r="T89" s="69">
        <v>7.9</v>
      </c>
      <c r="U89" s="69">
        <v>2.9</v>
      </c>
      <c r="V89" s="69">
        <v>5</v>
      </c>
      <c r="W89" s="136">
        <v>15.3</v>
      </c>
      <c r="X89" s="69">
        <f t="shared" si="17"/>
        <v>7.65</v>
      </c>
      <c r="Y89" s="136">
        <v>16.899999999999999</v>
      </c>
      <c r="Z89" s="57">
        <f t="shared" si="15"/>
        <v>349.11999999999995</v>
      </c>
      <c r="AA89" s="71">
        <f t="shared" si="16"/>
        <v>8.5131883635090229E-3</v>
      </c>
      <c r="AB89" s="9" t="s">
        <v>182</v>
      </c>
      <c r="AC89" s="34" t="s">
        <v>53</v>
      </c>
      <c r="AD89" s="40"/>
      <c r="AE89" s="42" t="s">
        <v>145</v>
      </c>
      <c r="AF89" s="6"/>
      <c r="AG89" s="38" t="s">
        <v>66</v>
      </c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1:46" s="27" customFormat="1" hidden="1" x14ac:dyDescent="0.25">
      <c r="A90" s="187" t="s">
        <v>190</v>
      </c>
      <c r="B90" s="154" t="s">
        <v>200</v>
      </c>
      <c r="C90" s="136">
        <v>99.9</v>
      </c>
      <c r="D90" s="9">
        <v>-40</v>
      </c>
      <c r="E90" s="30">
        <v>25</v>
      </c>
      <c r="F90" s="30">
        <v>0</v>
      </c>
      <c r="G90" s="136">
        <v>6</v>
      </c>
      <c r="H90" s="9">
        <v>3.2</v>
      </c>
      <c r="I90" s="57" t="s">
        <v>44</v>
      </c>
      <c r="J90" s="57" t="s">
        <v>45</v>
      </c>
      <c r="K90" s="31" t="s">
        <v>57</v>
      </c>
      <c r="L90" s="143" t="s">
        <v>191</v>
      </c>
      <c r="M90" s="30" t="s">
        <v>130</v>
      </c>
      <c r="N90" s="57" t="s">
        <v>60</v>
      </c>
      <c r="O90" s="55" t="s">
        <v>131</v>
      </c>
      <c r="P90" s="9" t="s">
        <v>51</v>
      </c>
      <c r="Q90" s="139">
        <v>1.5956999999999999</v>
      </c>
      <c r="R90" s="139">
        <v>1.4865999999999999</v>
      </c>
      <c r="S90" s="70">
        <f t="shared" si="14"/>
        <v>0.10909999999999997</v>
      </c>
      <c r="T90" s="69">
        <v>7.9</v>
      </c>
      <c r="U90" s="69">
        <v>2.9</v>
      </c>
      <c r="V90" s="69">
        <v>5</v>
      </c>
      <c r="W90" s="136">
        <v>15.3</v>
      </c>
      <c r="X90" s="69">
        <f t="shared" si="17"/>
        <v>7.65</v>
      </c>
      <c r="Y90" s="136">
        <v>16.899999999999999</v>
      </c>
      <c r="Z90" s="57">
        <f t="shared" si="15"/>
        <v>349.11999999999995</v>
      </c>
      <c r="AA90" s="71">
        <f t="shared" si="16"/>
        <v>8.5131883635090229E-3</v>
      </c>
      <c r="AB90" s="9" t="s">
        <v>182</v>
      </c>
      <c r="AC90" s="34" t="s">
        <v>53</v>
      </c>
      <c r="AD90" s="40"/>
      <c r="AE90" s="42" t="s">
        <v>145</v>
      </c>
      <c r="AF90" s="6"/>
      <c r="AG90" s="6"/>
      <c r="AH90" s="38" t="s">
        <v>66</v>
      </c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</row>
    <row r="91" spans="1:46" s="27" customFormat="1" hidden="1" x14ac:dyDescent="0.25">
      <c r="A91" s="187" t="s">
        <v>190</v>
      </c>
      <c r="B91" s="154" t="s">
        <v>202</v>
      </c>
      <c r="C91" s="136">
        <v>99.9</v>
      </c>
      <c r="D91" s="9">
        <v>-40</v>
      </c>
      <c r="E91" s="30">
        <v>25</v>
      </c>
      <c r="F91" s="30">
        <v>0</v>
      </c>
      <c r="G91" s="136">
        <v>6</v>
      </c>
      <c r="H91" s="9">
        <v>3.2</v>
      </c>
      <c r="I91" s="57" t="s">
        <v>44</v>
      </c>
      <c r="J91" s="57" t="s">
        <v>45</v>
      </c>
      <c r="K91" s="31" t="s">
        <v>57</v>
      </c>
      <c r="L91" s="143" t="s">
        <v>191</v>
      </c>
      <c r="M91" s="30" t="s">
        <v>130</v>
      </c>
      <c r="N91" s="57" t="s">
        <v>49</v>
      </c>
      <c r="O91" s="55" t="s">
        <v>131</v>
      </c>
      <c r="P91" s="63" t="s">
        <v>555</v>
      </c>
      <c r="Q91" s="139">
        <v>1.5956999999999999</v>
      </c>
      <c r="R91" s="139">
        <v>1.4865999999999999</v>
      </c>
      <c r="S91" s="70">
        <f t="shared" si="14"/>
        <v>0.10909999999999997</v>
      </c>
      <c r="T91" s="69">
        <v>7.9</v>
      </c>
      <c r="U91" s="69">
        <v>2.9</v>
      </c>
      <c r="V91" s="69">
        <v>5</v>
      </c>
      <c r="W91" s="136">
        <v>15.3</v>
      </c>
      <c r="X91" s="69">
        <f t="shared" si="17"/>
        <v>7.65</v>
      </c>
      <c r="Y91" s="136">
        <v>16.899999999999999</v>
      </c>
      <c r="Z91" s="57">
        <f t="shared" si="15"/>
        <v>349.11999999999995</v>
      </c>
      <c r="AA91" s="71">
        <f t="shared" si="16"/>
        <v>8.5131883635090229E-3</v>
      </c>
      <c r="AB91" s="9" t="s">
        <v>182</v>
      </c>
      <c r="AC91" s="34" t="s">
        <v>53</v>
      </c>
      <c r="AD91" s="40"/>
      <c r="AE91" s="42" t="s">
        <v>145</v>
      </c>
      <c r="AF91" s="6"/>
      <c r="AG91" s="6"/>
      <c r="AH91" s="6"/>
      <c r="AI91" s="6"/>
      <c r="AJ91" s="38" t="s">
        <v>66</v>
      </c>
      <c r="AK91" s="6"/>
      <c r="AL91" s="6"/>
      <c r="AM91" s="6"/>
      <c r="AN91" s="6"/>
      <c r="AO91" s="6"/>
      <c r="AP91" s="6"/>
      <c r="AQ91" s="6"/>
      <c r="AR91" s="6"/>
      <c r="AS91" s="6"/>
      <c r="AT91" s="6"/>
    </row>
    <row r="92" spans="1:46" s="27" customFormat="1" hidden="1" x14ac:dyDescent="0.25">
      <c r="A92" s="186" t="s">
        <v>190</v>
      </c>
      <c r="B92" s="154" t="s">
        <v>193</v>
      </c>
      <c r="C92" s="35">
        <v>99.9</v>
      </c>
      <c r="D92" s="6">
        <v>-40</v>
      </c>
      <c r="E92" s="30">
        <v>25</v>
      </c>
      <c r="F92" s="30">
        <v>0</v>
      </c>
      <c r="G92" s="35">
        <v>6</v>
      </c>
      <c r="H92" s="6">
        <v>3.2</v>
      </c>
      <c r="I92" s="30" t="s">
        <v>44</v>
      </c>
      <c r="J92" s="30" t="s">
        <v>45</v>
      </c>
      <c r="K92" s="31" t="s">
        <v>57</v>
      </c>
      <c r="L92" s="12" t="s">
        <v>191</v>
      </c>
      <c r="M92" s="30" t="s">
        <v>194</v>
      </c>
      <c r="N92" s="30" t="s">
        <v>125</v>
      </c>
      <c r="O92" s="6" t="s">
        <v>131</v>
      </c>
      <c r="P92" s="6" t="s">
        <v>51</v>
      </c>
      <c r="Q92" s="37">
        <v>1.5956999999999999</v>
      </c>
      <c r="R92" s="37">
        <v>1.4865999999999999</v>
      </c>
      <c r="S92" s="32">
        <f t="shared" si="14"/>
        <v>0.10909999999999997</v>
      </c>
      <c r="T92" s="29">
        <v>7.9</v>
      </c>
      <c r="U92" s="29">
        <v>2.9</v>
      </c>
      <c r="V92" s="29">
        <v>5</v>
      </c>
      <c r="W92" s="35">
        <v>15.3</v>
      </c>
      <c r="X92" s="29">
        <f t="shared" si="17"/>
        <v>7.65</v>
      </c>
      <c r="Y92" s="35">
        <v>16.899999999999999</v>
      </c>
      <c r="Z92" s="30">
        <f t="shared" si="15"/>
        <v>349.11999999999995</v>
      </c>
      <c r="AA92" s="33">
        <f t="shared" si="16"/>
        <v>8.5131883635090229E-3</v>
      </c>
      <c r="AB92" s="6" t="s">
        <v>182</v>
      </c>
      <c r="AC92" s="34" t="s">
        <v>53</v>
      </c>
      <c r="AD92" s="6"/>
      <c r="AE92" s="30">
        <f>COUNTA(AF92:AS92)</f>
        <v>4</v>
      </c>
      <c r="AF92" s="38" t="s">
        <v>66</v>
      </c>
      <c r="AG92" s="6" t="s">
        <v>66</v>
      </c>
      <c r="AH92" s="6" t="s">
        <v>66</v>
      </c>
      <c r="AI92" s="6"/>
      <c r="AJ92" s="6" t="s">
        <v>66</v>
      </c>
      <c r="AK92" s="6"/>
      <c r="AL92" s="6"/>
      <c r="AM92" s="6"/>
      <c r="AN92" s="6"/>
      <c r="AO92" s="6"/>
      <c r="AP92" s="6"/>
      <c r="AQ92" s="6"/>
      <c r="AR92" s="6"/>
      <c r="AS92" s="6"/>
      <c r="AT92" s="6"/>
    </row>
    <row r="93" spans="1:46" s="27" customFormat="1" hidden="1" x14ac:dyDescent="0.25">
      <c r="A93" s="187" t="s">
        <v>190</v>
      </c>
      <c r="B93" s="154" t="s">
        <v>197</v>
      </c>
      <c r="C93" s="136">
        <v>99.9</v>
      </c>
      <c r="D93" s="9">
        <v>-40</v>
      </c>
      <c r="E93" s="30">
        <v>25</v>
      </c>
      <c r="F93" s="30">
        <v>0</v>
      </c>
      <c r="G93" s="136">
        <v>6</v>
      </c>
      <c r="H93" s="9">
        <v>3.2</v>
      </c>
      <c r="I93" s="57" t="s">
        <v>44</v>
      </c>
      <c r="J93" s="57" t="s">
        <v>45</v>
      </c>
      <c r="K93" s="31" t="s">
        <v>57</v>
      </c>
      <c r="L93" s="143" t="s">
        <v>191</v>
      </c>
      <c r="M93" s="30" t="s">
        <v>194</v>
      </c>
      <c r="N93" s="57" t="s">
        <v>163</v>
      </c>
      <c r="O93" s="9" t="s">
        <v>131</v>
      </c>
      <c r="P93" s="9" t="s">
        <v>51</v>
      </c>
      <c r="Q93" s="139">
        <v>1.5956999999999999</v>
      </c>
      <c r="R93" s="139">
        <v>1.4865999999999999</v>
      </c>
      <c r="S93" s="70">
        <f t="shared" si="14"/>
        <v>0.10909999999999997</v>
      </c>
      <c r="T93" s="69">
        <v>7.9</v>
      </c>
      <c r="U93" s="69">
        <v>2.9</v>
      </c>
      <c r="V93" s="69">
        <v>5</v>
      </c>
      <c r="W93" s="136">
        <v>15.3</v>
      </c>
      <c r="X93" s="69">
        <f t="shared" si="17"/>
        <v>7.65</v>
      </c>
      <c r="Y93" s="136">
        <v>16.899999999999999</v>
      </c>
      <c r="Z93" s="57">
        <f t="shared" si="15"/>
        <v>349.11999999999995</v>
      </c>
      <c r="AA93" s="71">
        <f t="shared" si="16"/>
        <v>8.5131883635090229E-3</v>
      </c>
      <c r="AB93" s="9" t="s">
        <v>182</v>
      </c>
      <c r="AC93" s="34" t="s">
        <v>53</v>
      </c>
      <c r="AD93" s="40"/>
      <c r="AE93" s="42" t="s">
        <v>145</v>
      </c>
      <c r="AF93" s="6"/>
      <c r="AG93" s="38" t="s">
        <v>66</v>
      </c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1:46" s="27" customFormat="1" hidden="1" x14ac:dyDescent="0.25">
      <c r="A94" s="187" t="s">
        <v>190</v>
      </c>
      <c r="B94" s="154" t="s">
        <v>199</v>
      </c>
      <c r="C94" s="136">
        <v>99.9</v>
      </c>
      <c r="D94" s="9">
        <v>-40</v>
      </c>
      <c r="E94" s="30">
        <v>25</v>
      </c>
      <c r="F94" s="30">
        <v>0</v>
      </c>
      <c r="G94" s="136">
        <v>6</v>
      </c>
      <c r="H94" s="9">
        <v>3.2</v>
      </c>
      <c r="I94" s="57" t="s">
        <v>44</v>
      </c>
      <c r="J94" s="57" t="s">
        <v>45</v>
      </c>
      <c r="K94" s="31" t="s">
        <v>57</v>
      </c>
      <c r="L94" s="143" t="s">
        <v>191</v>
      </c>
      <c r="M94" s="30" t="s">
        <v>194</v>
      </c>
      <c r="N94" s="57" t="s">
        <v>60</v>
      </c>
      <c r="O94" s="9" t="s">
        <v>131</v>
      </c>
      <c r="P94" s="9" t="s">
        <v>51</v>
      </c>
      <c r="Q94" s="139">
        <v>1.5956999999999999</v>
      </c>
      <c r="R94" s="139">
        <v>1.4865999999999999</v>
      </c>
      <c r="S94" s="70">
        <f t="shared" si="14"/>
        <v>0.10909999999999997</v>
      </c>
      <c r="T94" s="69">
        <v>7.9</v>
      </c>
      <c r="U94" s="69">
        <v>2.9</v>
      </c>
      <c r="V94" s="69">
        <v>5</v>
      </c>
      <c r="W94" s="136">
        <v>15.3</v>
      </c>
      <c r="X94" s="69">
        <f t="shared" si="17"/>
        <v>7.65</v>
      </c>
      <c r="Y94" s="136">
        <v>16.899999999999999</v>
      </c>
      <c r="Z94" s="57">
        <f t="shared" si="15"/>
        <v>349.11999999999995</v>
      </c>
      <c r="AA94" s="71">
        <f t="shared" si="16"/>
        <v>8.5131883635090229E-3</v>
      </c>
      <c r="AB94" s="9" t="s">
        <v>182</v>
      </c>
      <c r="AC94" s="34" t="s">
        <v>53</v>
      </c>
      <c r="AD94" s="40"/>
      <c r="AE94" s="42" t="s">
        <v>145</v>
      </c>
      <c r="AF94" s="6"/>
      <c r="AG94" s="6"/>
      <c r="AH94" s="38" t="s">
        <v>66</v>
      </c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1:46" s="27" customFormat="1" hidden="1" x14ac:dyDescent="0.25">
      <c r="A95" s="187" t="s">
        <v>190</v>
      </c>
      <c r="B95" s="154" t="s">
        <v>201</v>
      </c>
      <c r="C95" s="136">
        <v>99.9</v>
      </c>
      <c r="D95" s="9">
        <v>-40</v>
      </c>
      <c r="E95" s="30">
        <v>25</v>
      </c>
      <c r="F95" s="30">
        <v>0</v>
      </c>
      <c r="G95" s="136">
        <v>6</v>
      </c>
      <c r="H95" s="9">
        <v>3.2</v>
      </c>
      <c r="I95" s="57" t="s">
        <v>44</v>
      </c>
      <c r="J95" s="57" t="s">
        <v>45</v>
      </c>
      <c r="K95" s="31" t="s">
        <v>57</v>
      </c>
      <c r="L95" s="143" t="s">
        <v>191</v>
      </c>
      <c r="M95" s="30" t="s">
        <v>194</v>
      </c>
      <c r="N95" s="57" t="s">
        <v>49</v>
      </c>
      <c r="O95" s="55" t="s">
        <v>196</v>
      </c>
      <c r="P95" s="63" t="s">
        <v>555</v>
      </c>
      <c r="Q95" s="139">
        <v>1.5956999999999999</v>
      </c>
      <c r="R95" s="139">
        <v>1.4865999999999999</v>
      </c>
      <c r="S95" s="70">
        <f t="shared" si="14"/>
        <v>0.10909999999999997</v>
      </c>
      <c r="T95" s="69">
        <v>7.9</v>
      </c>
      <c r="U95" s="69">
        <v>2.9</v>
      </c>
      <c r="V95" s="69">
        <v>5</v>
      </c>
      <c r="W95" s="136">
        <v>15.3</v>
      </c>
      <c r="X95" s="69">
        <f t="shared" si="17"/>
        <v>7.65</v>
      </c>
      <c r="Y95" s="136">
        <v>16.899999999999999</v>
      </c>
      <c r="Z95" s="57">
        <f t="shared" si="15"/>
        <v>349.11999999999995</v>
      </c>
      <c r="AA95" s="71">
        <f t="shared" si="16"/>
        <v>8.5131883635090229E-3</v>
      </c>
      <c r="AB95" s="9" t="s">
        <v>182</v>
      </c>
      <c r="AC95" s="34" t="s">
        <v>53</v>
      </c>
      <c r="AD95" s="40"/>
      <c r="AE95" s="42" t="s">
        <v>145</v>
      </c>
      <c r="AF95" s="6"/>
      <c r="AG95" s="6"/>
      <c r="AH95" s="6"/>
      <c r="AI95" s="6"/>
      <c r="AJ95" s="38" t="s">
        <v>66</v>
      </c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1:46" s="27" customFormat="1" hidden="1" x14ac:dyDescent="0.25">
      <c r="A96" s="168" t="s">
        <v>190</v>
      </c>
      <c r="B96" s="153" t="s">
        <v>558</v>
      </c>
      <c r="C96" s="29"/>
      <c r="D96" s="30"/>
      <c r="E96" s="30"/>
      <c r="F96" s="30"/>
      <c r="G96" s="29"/>
      <c r="H96" s="30"/>
      <c r="I96" s="30"/>
      <c r="J96" s="30"/>
      <c r="K96" s="31"/>
      <c r="L96" s="5"/>
      <c r="M96" s="30" t="s">
        <v>388</v>
      </c>
      <c r="N96" s="30" t="s">
        <v>120</v>
      </c>
      <c r="O96" s="31" t="s">
        <v>196</v>
      </c>
      <c r="P96" s="30"/>
      <c r="Q96" s="37"/>
      <c r="R96" s="37"/>
      <c r="S96" s="32"/>
      <c r="T96" s="29"/>
      <c r="U96" s="29"/>
      <c r="V96" s="29"/>
      <c r="W96" s="35"/>
      <c r="X96" s="29"/>
      <c r="Y96" s="35"/>
      <c r="Z96" s="30"/>
      <c r="AA96" s="33"/>
      <c r="AB96" s="28"/>
      <c r="AC96" s="34"/>
      <c r="AD96" s="30"/>
      <c r="AE96" s="30"/>
      <c r="AF96" s="34"/>
      <c r="AG96" s="34"/>
      <c r="AH96" s="34"/>
      <c r="AI96" s="34"/>
      <c r="AJ96" s="34"/>
      <c r="AK96" s="34"/>
      <c r="AL96" s="34"/>
      <c r="AM96" s="34"/>
      <c r="AN96" s="34"/>
      <c r="AO96" s="59"/>
      <c r="AP96" s="34"/>
      <c r="AQ96" s="34"/>
      <c r="AR96" s="53"/>
      <c r="AS96" s="34"/>
      <c r="AT96" s="6"/>
    </row>
    <row r="97" spans="1:46" s="27" customFormat="1" hidden="1" x14ac:dyDescent="0.25">
      <c r="A97" s="168" t="s">
        <v>190</v>
      </c>
      <c r="B97" s="153" t="s">
        <v>559</v>
      </c>
      <c r="C97" s="29"/>
      <c r="D97" s="30"/>
      <c r="E97" s="30"/>
      <c r="F97" s="30"/>
      <c r="G97" s="29"/>
      <c r="H97" s="30"/>
      <c r="I97" s="30"/>
      <c r="J97" s="30"/>
      <c r="K97" s="31"/>
      <c r="L97" s="5"/>
      <c r="M97" s="30" t="s">
        <v>371</v>
      </c>
      <c r="N97" s="30" t="s">
        <v>120</v>
      </c>
      <c r="O97" s="31" t="s">
        <v>196</v>
      </c>
      <c r="P97" s="112"/>
      <c r="Q97" s="37"/>
      <c r="R97" s="37"/>
      <c r="S97" s="32"/>
      <c r="T97" s="29"/>
      <c r="U97" s="29"/>
      <c r="V97" s="29"/>
      <c r="W97" s="35"/>
      <c r="X97" s="29"/>
      <c r="Y97" s="35"/>
      <c r="Z97" s="30"/>
      <c r="AA97" s="33"/>
      <c r="AB97" s="28"/>
      <c r="AC97" s="34"/>
      <c r="AD97" s="30"/>
      <c r="AE97" s="30"/>
      <c r="AF97" s="34"/>
      <c r="AG97" s="34"/>
      <c r="AH97" s="34"/>
      <c r="AI97" s="34"/>
      <c r="AJ97" s="34"/>
      <c r="AK97" s="34"/>
      <c r="AL97" s="34"/>
      <c r="AM97" s="34"/>
      <c r="AN97" s="34"/>
      <c r="AO97" s="59"/>
      <c r="AP97" s="34"/>
      <c r="AQ97" s="34"/>
      <c r="AR97" s="53"/>
      <c r="AS97" s="34"/>
      <c r="AT97" s="6"/>
    </row>
    <row r="98" spans="1:46" s="27" customFormat="1" ht="17.25" hidden="1" thickTop="1" thickBot="1" x14ac:dyDescent="0.3">
      <c r="A98" s="186" t="s">
        <v>190</v>
      </c>
      <c r="B98" s="154" t="s">
        <v>647</v>
      </c>
      <c r="C98" s="35">
        <v>99.9</v>
      </c>
      <c r="D98" s="6">
        <v>-40</v>
      </c>
      <c r="E98" s="30">
        <v>25</v>
      </c>
      <c r="F98" s="30">
        <v>0</v>
      </c>
      <c r="G98" s="35">
        <v>6</v>
      </c>
      <c r="H98" s="6">
        <v>3.2</v>
      </c>
      <c r="I98" s="30" t="s">
        <v>44</v>
      </c>
      <c r="J98" s="30" t="s">
        <v>45</v>
      </c>
      <c r="K98" s="31" t="s">
        <v>57</v>
      </c>
      <c r="L98" s="12" t="s">
        <v>191</v>
      </c>
      <c r="M98" s="30" t="s">
        <v>192</v>
      </c>
      <c r="N98" s="30" t="s">
        <v>125</v>
      </c>
      <c r="O98" s="116" t="s">
        <v>131</v>
      </c>
      <c r="P98" s="176" t="s">
        <v>51</v>
      </c>
      <c r="Q98" s="109">
        <v>1.5956999999999999</v>
      </c>
      <c r="R98" s="37">
        <v>1.4865999999999999</v>
      </c>
      <c r="S98" s="32">
        <f t="shared" ref="S98:S105" si="18">Q98-R98</f>
        <v>0.10909999999999997</v>
      </c>
      <c r="T98" s="29">
        <v>7.9</v>
      </c>
      <c r="U98" s="29">
        <v>2.9</v>
      </c>
      <c r="V98" s="29">
        <v>5</v>
      </c>
      <c r="W98" s="35">
        <v>15.3</v>
      </c>
      <c r="X98" s="29">
        <f t="shared" ref="X98:X108" si="19">W98/2</f>
        <v>7.65</v>
      </c>
      <c r="Y98" s="35">
        <v>16.899999999999999</v>
      </c>
      <c r="Z98" s="30">
        <f t="shared" ref="Z98:Z108" si="20">S98*H98*1000</f>
        <v>349.11999999999995</v>
      </c>
      <c r="AA98" s="33">
        <f t="shared" ref="AA98:AA108" si="21">(S98*(Q98+R98))^2/((W98+X98+Y98)/3)</f>
        <v>8.5131883635090229E-3</v>
      </c>
      <c r="AB98" s="6" t="s">
        <v>182</v>
      </c>
      <c r="AC98" s="34" t="s">
        <v>53</v>
      </c>
      <c r="AD98" s="6"/>
      <c r="AE98" s="30">
        <f>COUNTA(AF98:AS98)</f>
        <v>4</v>
      </c>
      <c r="AF98" s="38" t="s">
        <v>66</v>
      </c>
      <c r="AG98" s="6" t="s">
        <v>66</v>
      </c>
      <c r="AH98" s="6" t="s">
        <v>66</v>
      </c>
      <c r="AI98" s="6"/>
      <c r="AJ98" s="6" t="s">
        <v>66</v>
      </c>
      <c r="AK98" s="6"/>
      <c r="AL98" s="6"/>
      <c r="AM98" s="6"/>
      <c r="AN98" s="6"/>
      <c r="AO98" s="6"/>
      <c r="AP98" s="6"/>
      <c r="AQ98" s="6"/>
      <c r="AR98" s="6"/>
      <c r="AS98" s="6"/>
      <c r="AT98" s="6"/>
    </row>
    <row r="99" spans="1:46" s="27" customFormat="1" ht="17.25" hidden="1" thickTop="1" thickBot="1" x14ac:dyDescent="0.3">
      <c r="A99" s="187" t="s">
        <v>190</v>
      </c>
      <c r="B99" s="154" t="s">
        <v>648</v>
      </c>
      <c r="C99" s="136">
        <v>99.9</v>
      </c>
      <c r="D99" s="9">
        <v>-40</v>
      </c>
      <c r="E99" s="30">
        <v>25</v>
      </c>
      <c r="F99" s="30">
        <v>0</v>
      </c>
      <c r="G99" s="136">
        <v>6</v>
      </c>
      <c r="H99" s="9">
        <v>3.2</v>
      </c>
      <c r="I99" s="57" t="s">
        <v>44</v>
      </c>
      <c r="J99" s="57" t="s">
        <v>45</v>
      </c>
      <c r="K99" s="31" t="s">
        <v>57</v>
      </c>
      <c r="L99" s="143" t="s">
        <v>191</v>
      </c>
      <c r="M99" s="30" t="s">
        <v>192</v>
      </c>
      <c r="N99" s="57" t="s">
        <v>163</v>
      </c>
      <c r="O99" s="174" t="s">
        <v>131</v>
      </c>
      <c r="P99" s="185" t="s">
        <v>51</v>
      </c>
      <c r="Q99" s="145">
        <v>1.5956999999999999</v>
      </c>
      <c r="R99" s="139">
        <v>1.4865999999999999</v>
      </c>
      <c r="S99" s="70">
        <f t="shared" si="18"/>
        <v>0.10909999999999997</v>
      </c>
      <c r="T99" s="69">
        <v>7.9</v>
      </c>
      <c r="U99" s="69">
        <v>2.9</v>
      </c>
      <c r="V99" s="69">
        <v>5</v>
      </c>
      <c r="W99" s="136">
        <v>15.3</v>
      </c>
      <c r="X99" s="69">
        <f t="shared" si="19"/>
        <v>7.65</v>
      </c>
      <c r="Y99" s="136">
        <v>16.899999999999999</v>
      </c>
      <c r="Z99" s="57">
        <f t="shared" si="20"/>
        <v>349.11999999999995</v>
      </c>
      <c r="AA99" s="71">
        <f t="shared" si="21"/>
        <v>8.5131883635090229E-3</v>
      </c>
      <c r="AB99" s="9" t="s">
        <v>182</v>
      </c>
      <c r="AC99" s="34" t="s">
        <v>53</v>
      </c>
      <c r="AD99" s="40"/>
      <c r="AE99" s="42" t="s">
        <v>145</v>
      </c>
      <c r="AF99" s="6"/>
      <c r="AG99" s="38" t="s">
        <v>66</v>
      </c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</row>
    <row r="100" spans="1:46" s="27" customFormat="1" hidden="1" x14ac:dyDescent="0.25">
      <c r="A100" s="187" t="s">
        <v>190</v>
      </c>
      <c r="B100" s="154" t="s">
        <v>649</v>
      </c>
      <c r="C100" s="136">
        <v>99.9</v>
      </c>
      <c r="D100" s="9">
        <v>-40</v>
      </c>
      <c r="E100" s="30">
        <v>25</v>
      </c>
      <c r="F100" s="30">
        <v>0</v>
      </c>
      <c r="G100" s="136">
        <v>6</v>
      </c>
      <c r="H100" s="9">
        <v>3.2</v>
      </c>
      <c r="I100" s="57" t="s">
        <v>44</v>
      </c>
      <c r="J100" s="57" t="s">
        <v>45</v>
      </c>
      <c r="K100" s="31" t="s">
        <v>57</v>
      </c>
      <c r="L100" s="143" t="s">
        <v>191</v>
      </c>
      <c r="M100" s="30" t="s">
        <v>192</v>
      </c>
      <c r="N100" s="57" t="s">
        <v>60</v>
      </c>
      <c r="O100" s="9" t="s">
        <v>131</v>
      </c>
      <c r="P100" s="228" t="s">
        <v>51</v>
      </c>
      <c r="Q100" s="139">
        <v>1.5956999999999999</v>
      </c>
      <c r="R100" s="139">
        <v>1.4865999999999999</v>
      </c>
      <c r="S100" s="70">
        <f t="shared" si="18"/>
        <v>0.10909999999999997</v>
      </c>
      <c r="T100" s="69">
        <v>7.9</v>
      </c>
      <c r="U100" s="69">
        <v>2.9</v>
      </c>
      <c r="V100" s="69">
        <v>5</v>
      </c>
      <c r="W100" s="136">
        <v>15.3</v>
      </c>
      <c r="X100" s="69">
        <f t="shared" si="19"/>
        <v>7.65</v>
      </c>
      <c r="Y100" s="136">
        <v>16.899999999999999</v>
      </c>
      <c r="Z100" s="57">
        <f t="shared" si="20"/>
        <v>349.11999999999995</v>
      </c>
      <c r="AA100" s="71">
        <f t="shared" si="21"/>
        <v>8.5131883635090229E-3</v>
      </c>
      <c r="AB100" s="9" t="s">
        <v>182</v>
      </c>
      <c r="AC100" s="34" t="s">
        <v>53</v>
      </c>
      <c r="AD100" s="40"/>
      <c r="AE100" s="42" t="s">
        <v>145</v>
      </c>
      <c r="AF100" s="6"/>
      <c r="AG100" s="6"/>
      <c r="AH100" s="38" t="s">
        <v>66</v>
      </c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</row>
    <row r="101" spans="1:46" s="27" customFormat="1" hidden="1" x14ac:dyDescent="0.25">
      <c r="A101" s="187" t="s">
        <v>190</v>
      </c>
      <c r="B101" s="154" t="s">
        <v>650</v>
      </c>
      <c r="C101" s="136">
        <v>99.9</v>
      </c>
      <c r="D101" s="9">
        <v>-40</v>
      </c>
      <c r="E101" s="30">
        <v>25</v>
      </c>
      <c r="F101" s="30">
        <v>0</v>
      </c>
      <c r="G101" s="136">
        <v>6</v>
      </c>
      <c r="H101" s="9">
        <v>3.2</v>
      </c>
      <c r="I101" s="57" t="s">
        <v>44</v>
      </c>
      <c r="J101" s="57" t="s">
        <v>45</v>
      </c>
      <c r="K101" s="31" t="s">
        <v>57</v>
      </c>
      <c r="L101" s="143" t="s">
        <v>191</v>
      </c>
      <c r="M101" s="30" t="s">
        <v>192</v>
      </c>
      <c r="N101" s="57" t="s">
        <v>49</v>
      </c>
      <c r="O101" s="9" t="s">
        <v>131</v>
      </c>
      <c r="P101" s="9" t="s">
        <v>51</v>
      </c>
      <c r="Q101" s="139">
        <v>1.5956999999999999</v>
      </c>
      <c r="R101" s="139">
        <v>1.4865999999999999</v>
      </c>
      <c r="S101" s="70">
        <f t="shared" si="18"/>
        <v>0.10909999999999997</v>
      </c>
      <c r="T101" s="69">
        <v>7.9</v>
      </c>
      <c r="U101" s="69">
        <v>2.9</v>
      </c>
      <c r="V101" s="69">
        <v>5</v>
      </c>
      <c r="W101" s="136">
        <v>15.3</v>
      </c>
      <c r="X101" s="69">
        <f t="shared" si="19"/>
        <v>7.65</v>
      </c>
      <c r="Y101" s="136">
        <v>16.899999999999999</v>
      </c>
      <c r="Z101" s="57">
        <f t="shared" si="20"/>
        <v>349.11999999999995</v>
      </c>
      <c r="AA101" s="71">
        <f t="shared" si="21"/>
        <v>8.5131883635090229E-3</v>
      </c>
      <c r="AB101" s="9" t="s">
        <v>182</v>
      </c>
      <c r="AC101" s="34" t="s">
        <v>53</v>
      </c>
      <c r="AD101" s="40"/>
      <c r="AE101" s="42" t="s">
        <v>145</v>
      </c>
      <c r="AF101" s="6"/>
      <c r="AG101" s="6"/>
      <c r="AH101" s="6"/>
      <c r="AI101" s="6"/>
      <c r="AJ101" s="38" t="s">
        <v>66</v>
      </c>
      <c r="AK101" s="6"/>
      <c r="AL101" s="6"/>
      <c r="AM101" s="6"/>
      <c r="AN101" s="6"/>
      <c r="AO101" s="6"/>
      <c r="AP101" s="6"/>
      <c r="AQ101" s="6"/>
      <c r="AR101" s="6"/>
      <c r="AS101" s="6"/>
      <c r="AT101" s="6"/>
    </row>
    <row r="102" spans="1:46" s="27" customFormat="1" x14ac:dyDescent="0.25">
      <c r="A102" s="168" t="s">
        <v>190</v>
      </c>
      <c r="B102" s="153" t="s">
        <v>205</v>
      </c>
      <c r="C102" s="29">
        <v>99.9</v>
      </c>
      <c r="D102" s="30">
        <v>-40</v>
      </c>
      <c r="E102" s="30">
        <v>25</v>
      </c>
      <c r="F102" s="30">
        <v>0</v>
      </c>
      <c r="G102" s="29">
        <v>6</v>
      </c>
      <c r="H102" s="30">
        <v>3.2</v>
      </c>
      <c r="I102" s="30" t="s">
        <v>44</v>
      </c>
      <c r="J102" s="30" t="s">
        <v>45</v>
      </c>
      <c r="K102" s="31" t="s">
        <v>57</v>
      </c>
      <c r="L102" s="5" t="s">
        <v>74</v>
      </c>
      <c r="M102" s="30" t="s">
        <v>74</v>
      </c>
      <c r="N102" s="30" t="s">
        <v>120</v>
      </c>
      <c r="O102" s="31" t="s">
        <v>50</v>
      </c>
      <c r="P102" s="30" t="s">
        <v>51</v>
      </c>
      <c r="Q102" s="37">
        <v>1.5956999999999999</v>
      </c>
      <c r="R102" s="37">
        <v>1.4865999999999999</v>
      </c>
      <c r="S102" s="32">
        <f t="shared" si="18"/>
        <v>0.10909999999999997</v>
      </c>
      <c r="T102" s="29">
        <v>7.9</v>
      </c>
      <c r="U102" s="29">
        <v>2.9</v>
      </c>
      <c r="V102" s="29">
        <v>5</v>
      </c>
      <c r="W102" s="35">
        <v>15.3</v>
      </c>
      <c r="X102" s="29">
        <f t="shared" si="19"/>
        <v>7.65</v>
      </c>
      <c r="Y102" s="35">
        <v>16.899999999999999</v>
      </c>
      <c r="Z102" s="30">
        <f t="shared" si="20"/>
        <v>349.11999999999995</v>
      </c>
      <c r="AA102" s="33">
        <f t="shared" si="21"/>
        <v>8.5131883635090229E-3</v>
      </c>
      <c r="AB102" s="28" t="s">
        <v>166</v>
      </c>
      <c r="AC102" s="34" t="s">
        <v>53</v>
      </c>
      <c r="AD102" s="30"/>
      <c r="AE102" s="30">
        <f>COUNTA(AF102:AS102)</f>
        <v>2</v>
      </c>
      <c r="AF102" s="34"/>
      <c r="AG102" s="34"/>
      <c r="AH102" s="34"/>
      <c r="AI102" s="34"/>
      <c r="AJ102" s="34"/>
      <c r="AK102" s="34"/>
      <c r="AL102" s="34"/>
      <c r="AM102" s="34"/>
      <c r="AN102" s="34"/>
      <c r="AO102" s="59" t="s">
        <v>66</v>
      </c>
      <c r="AP102" s="34" t="s">
        <v>66</v>
      </c>
      <c r="AQ102" s="34"/>
      <c r="AR102" s="53"/>
      <c r="AS102" s="34"/>
      <c r="AT102" s="6"/>
    </row>
    <row r="103" spans="1:46" s="27" customFormat="1" x14ac:dyDescent="0.25">
      <c r="A103" s="169" t="s">
        <v>190</v>
      </c>
      <c r="B103" s="153" t="s">
        <v>206</v>
      </c>
      <c r="C103" s="69">
        <v>99.9</v>
      </c>
      <c r="D103" s="57">
        <v>-40</v>
      </c>
      <c r="E103" s="30">
        <v>25</v>
      </c>
      <c r="F103" s="30">
        <v>0</v>
      </c>
      <c r="G103" s="69">
        <v>6</v>
      </c>
      <c r="H103" s="57">
        <v>3.2</v>
      </c>
      <c r="I103" s="57" t="s">
        <v>44</v>
      </c>
      <c r="J103" s="57" t="s">
        <v>45</v>
      </c>
      <c r="K103" s="31" t="s">
        <v>57</v>
      </c>
      <c r="L103" s="142" t="s">
        <v>74</v>
      </c>
      <c r="M103" s="57" t="s">
        <v>74</v>
      </c>
      <c r="N103" s="57" t="s">
        <v>92</v>
      </c>
      <c r="O103" s="31" t="s">
        <v>50</v>
      </c>
      <c r="P103" s="57" t="s">
        <v>51</v>
      </c>
      <c r="Q103" s="139">
        <v>1.5956999999999999</v>
      </c>
      <c r="R103" s="139">
        <v>1.4865999999999999</v>
      </c>
      <c r="S103" s="70">
        <f t="shared" si="18"/>
        <v>0.10909999999999997</v>
      </c>
      <c r="T103" s="69">
        <v>7.9</v>
      </c>
      <c r="U103" s="69">
        <v>2.9</v>
      </c>
      <c r="V103" s="69">
        <v>5</v>
      </c>
      <c r="W103" s="136">
        <v>15.3</v>
      </c>
      <c r="X103" s="69">
        <f t="shared" si="19"/>
        <v>7.65</v>
      </c>
      <c r="Y103" s="136">
        <v>16.899999999999999</v>
      </c>
      <c r="Z103" s="57">
        <f t="shared" si="20"/>
        <v>349.11999999999995</v>
      </c>
      <c r="AA103" s="71">
        <f t="shared" si="21"/>
        <v>8.5131883635090229E-3</v>
      </c>
      <c r="AB103" s="57" t="s">
        <v>166</v>
      </c>
      <c r="AC103" s="34" t="s">
        <v>53</v>
      </c>
      <c r="AD103" s="42"/>
      <c r="AE103" s="42" t="s">
        <v>145</v>
      </c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59" t="s">
        <v>66</v>
      </c>
      <c r="AQ103" s="34"/>
      <c r="AR103" s="53"/>
      <c r="AS103" s="34"/>
      <c r="AT103" s="6"/>
    </row>
    <row r="104" spans="1:46" s="27" customFormat="1" hidden="1" x14ac:dyDescent="0.25">
      <c r="A104" s="28" t="s">
        <v>190</v>
      </c>
      <c r="B104" s="153" t="s">
        <v>43</v>
      </c>
      <c r="C104" s="29">
        <v>99.9</v>
      </c>
      <c r="D104" s="30">
        <v>-40</v>
      </c>
      <c r="E104" s="30">
        <v>25</v>
      </c>
      <c r="F104" s="30">
        <v>0</v>
      </c>
      <c r="G104" s="29">
        <v>6</v>
      </c>
      <c r="H104" s="30">
        <v>2.95</v>
      </c>
      <c r="I104" s="30" t="s">
        <v>44</v>
      </c>
      <c r="J104" s="30" t="s">
        <v>45</v>
      </c>
      <c r="K104" s="31" t="s">
        <v>57</v>
      </c>
      <c r="L104" s="5" t="s">
        <v>203</v>
      </c>
      <c r="M104" s="30" t="s">
        <v>204</v>
      </c>
      <c r="N104" s="30" t="s">
        <v>49</v>
      </c>
      <c r="O104" s="31" t="s">
        <v>61</v>
      </c>
      <c r="P104" s="30" t="s">
        <v>51</v>
      </c>
      <c r="Q104" s="37">
        <v>1.5956999999999999</v>
      </c>
      <c r="R104" s="37">
        <v>1.4865999999999999</v>
      </c>
      <c r="S104" s="32">
        <f t="shared" si="18"/>
        <v>0.10909999999999997</v>
      </c>
      <c r="T104" s="29">
        <v>7.9</v>
      </c>
      <c r="U104" s="29">
        <v>2.9</v>
      </c>
      <c r="V104" s="29">
        <v>5</v>
      </c>
      <c r="W104" s="35">
        <v>15.3</v>
      </c>
      <c r="X104" s="29">
        <f t="shared" si="19"/>
        <v>7.65</v>
      </c>
      <c r="Y104" s="35">
        <v>16.899999999999999</v>
      </c>
      <c r="Z104" s="30">
        <f t="shared" si="20"/>
        <v>321.84499999999991</v>
      </c>
      <c r="AA104" s="33">
        <f t="shared" si="21"/>
        <v>8.5131883635090229E-3</v>
      </c>
      <c r="AB104" s="28" t="s">
        <v>52</v>
      </c>
      <c r="AC104" s="34" t="s">
        <v>53</v>
      </c>
      <c r="AD104" s="30"/>
      <c r="AE104" s="30">
        <f>COUNTA(AF104:AS104)</f>
        <v>1</v>
      </c>
      <c r="AF104" s="34"/>
      <c r="AG104" s="34"/>
      <c r="AH104" s="34"/>
      <c r="AI104" s="34"/>
      <c r="AJ104" s="34" t="s">
        <v>66</v>
      </c>
      <c r="AK104" s="34"/>
      <c r="AL104" s="34"/>
      <c r="AM104" s="34"/>
      <c r="AN104" s="34"/>
      <c r="AO104" s="34"/>
      <c r="AP104" s="34"/>
      <c r="AQ104" s="34"/>
      <c r="AR104" s="53"/>
      <c r="AS104" s="34"/>
      <c r="AT104" s="6"/>
    </row>
    <row r="105" spans="1:46" s="27" customFormat="1" hidden="1" x14ac:dyDescent="0.25">
      <c r="A105" s="6" t="s">
        <v>207</v>
      </c>
      <c r="B105" s="154" t="s">
        <v>208</v>
      </c>
      <c r="C105" s="35">
        <v>100.1</v>
      </c>
      <c r="D105" s="6">
        <v>-20</v>
      </c>
      <c r="E105" s="30">
        <v>30</v>
      </c>
      <c r="F105" s="30">
        <v>0</v>
      </c>
      <c r="G105" s="54">
        <v>18</v>
      </c>
      <c r="H105" s="6">
        <v>3.4</v>
      </c>
      <c r="I105" s="30" t="s">
        <v>44</v>
      </c>
      <c r="J105" s="30" t="s">
        <v>45</v>
      </c>
      <c r="K105" s="31" t="s">
        <v>57</v>
      </c>
      <c r="L105" s="7" t="s">
        <v>209</v>
      </c>
      <c r="M105" s="30" t="s">
        <v>181</v>
      </c>
      <c r="N105" s="30" t="s">
        <v>49</v>
      </c>
      <c r="O105" s="30" t="s">
        <v>61</v>
      </c>
      <c r="P105" s="36" t="s">
        <v>51</v>
      </c>
      <c r="Q105" s="37">
        <v>1.5585</v>
      </c>
      <c r="R105" s="37">
        <v>1.4738</v>
      </c>
      <c r="S105" s="32">
        <f t="shared" si="18"/>
        <v>8.4699999999999998E-2</v>
      </c>
      <c r="T105" s="29">
        <v>11</v>
      </c>
      <c r="U105" s="29">
        <v>3.2</v>
      </c>
      <c r="V105" s="29">
        <v>7.9</v>
      </c>
      <c r="W105" s="35">
        <v>15.6</v>
      </c>
      <c r="X105" s="29">
        <f t="shared" si="19"/>
        <v>7.8</v>
      </c>
      <c r="Y105" s="35">
        <v>17.899999999999999</v>
      </c>
      <c r="Z105" s="30">
        <f t="shared" si="20"/>
        <v>287.97999999999996</v>
      </c>
      <c r="AA105" s="33">
        <f t="shared" si="21"/>
        <v>4.7916198521808307E-3</v>
      </c>
      <c r="AB105" s="6" t="s">
        <v>210</v>
      </c>
      <c r="AC105" s="34" t="s">
        <v>53</v>
      </c>
      <c r="AD105" s="6"/>
      <c r="AE105" s="30">
        <f>COUNTA(AF105:AS105)</f>
        <v>1</v>
      </c>
      <c r="AF105" s="6"/>
      <c r="AG105" s="6"/>
      <c r="AH105" s="6"/>
      <c r="AI105" s="6"/>
      <c r="AJ105" s="6" t="s">
        <v>63</v>
      </c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1:46" s="27" customFormat="1" hidden="1" x14ac:dyDescent="0.25">
      <c r="A106" s="13" t="s">
        <v>211</v>
      </c>
      <c r="B106" s="157" t="s">
        <v>561</v>
      </c>
      <c r="C106" s="54">
        <v>100.4</v>
      </c>
      <c r="D106" s="55">
        <v>-30</v>
      </c>
      <c r="E106" s="30">
        <v>0</v>
      </c>
      <c r="F106" s="30">
        <v>5</v>
      </c>
      <c r="G106" s="54">
        <v>5</v>
      </c>
      <c r="H106" s="6">
        <v>0</v>
      </c>
      <c r="I106" s="30" t="s">
        <v>212</v>
      </c>
      <c r="J106" s="30" t="s">
        <v>73</v>
      </c>
      <c r="K106" s="31" t="s">
        <v>57</v>
      </c>
      <c r="L106" s="16"/>
      <c r="M106" s="6" t="s">
        <v>103</v>
      </c>
      <c r="N106" s="6" t="s">
        <v>214</v>
      </c>
      <c r="O106" s="6" t="s">
        <v>103</v>
      </c>
      <c r="P106" s="6" t="s">
        <v>51</v>
      </c>
      <c r="Q106" s="37">
        <v>1.5942000000000001</v>
      </c>
      <c r="R106" s="37">
        <v>1.4855</v>
      </c>
      <c r="S106" s="37">
        <v>0.1087</v>
      </c>
      <c r="T106" s="35">
        <v>3.4</v>
      </c>
      <c r="U106" s="35">
        <v>6.4</v>
      </c>
      <c r="V106" s="35">
        <v>-3</v>
      </c>
      <c r="W106" s="6">
        <v>15.9</v>
      </c>
      <c r="X106" s="6">
        <f t="shared" si="19"/>
        <v>7.95</v>
      </c>
      <c r="Y106" s="6">
        <v>15.7</v>
      </c>
      <c r="Z106" s="6">
        <f t="shared" si="20"/>
        <v>0</v>
      </c>
      <c r="AA106" s="33">
        <f t="shared" si="21"/>
        <v>8.5006215386315125E-3</v>
      </c>
      <c r="AB106" s="3" t="s">
        <v>655</v>
      </c>
      <c r="AC106" s="267" t="s">
        <v>656</v>
      </c>
      <c r="AD106" s="6"/>
      <c r="AE106" s="30">
        <f>COUNTA(AF106:AS106)</f>
        <v>1</v>
      </c>
      <c r="AF106" s="6"/>
      <c r="AG106" s="6"/>
      <c r="AH106" s="6"/>
      <c r="AI106" s="6"/>
      <c r="AJ106" s="6"/>
      <c r="AK106" s="6"/>
      <c r="AL106" s="6" t="s">
        <v>66</v>
      </c>
      <c r="AM106" s="6"/>
      <c r="AN106" s="6"/>
      <c r="AO106" s="6"/>
      <c r="AP106" s="6"/>
      <c r="AQ106" s="6"/>
      <c r="AR106" s="6"/>
      <c r="AS106" s="6"/>
      <c r="AT106" s="6"/>
    </row>
    <row r="107" spans="1:46" s="27" customFormat="1" hidden="1" x14ac:dyDescent="0.25">
      <c r="A107" s="13" t="s">
        <v>211</v>
      </c>
      <c r="B107" s="157" t="s">
        <v>560</v>
      </c>
      <c r="C107" s="54">
        <v>100.4</v>
      </c>
      <c r="D107" s="55">
        <v>-30</v>
      </c>
      <c r="E107" s="30">
        <v>0</v>
      </c>
      <c r="F107" s="30">
        <v>5</v>
      </c>
      <c r="G107" s="54">
        <v>5</v>
      </c>
      <c r="H107" s="6">
        <v>0</v>
      </c>
      <c r="I107" s="30" t="s">
        <v>212</v>
      </c>
      <c r="J107" s="30" t="s">
        <v>73</v>
      </c>
      <c r="K107" s="31" t="s">
        <v>57</v>
      </c>
      <c r="L107" s="16"/>
      <c r="M107" s="6" t="s">
        <v>213</v>
      </c>
      <c r="N107" s="6" t="s">
        <v>214</v>
      </c>
      <c r="O107" s="6" t="s">
        <v>103</v>
      </c>
      <c r="P107" s="6" t="s">
        <v>51</v>
      </c>
      <c r="Q107" s="37">
        <v>1.5942000000000001</v>
      </c>
      <c r="R107" s="37">
        <v>1.4855</v>
      </c>
      <c r="S107" s="37">
        <v>0.1087</v>
      </c>
      <c r="T107" s="35">
        <v>3.4</v>
      </c>
      <c r="U107" s="35">
        <v>6.4</v>
      </c>
      <c r="V107" s="35">
        <v>-3</v>
      </c>
      <c r="W107" s="6">
        <v>15.9</v>
      </c>
      <c r="X107" s="6">
        <f t="shared" si="19"/>
        <v>7.95</v>
      </c>
      <c r="Y107" s="6">
        <v>15.7</v>
      </c>
      <c r="Z107" s="6">
        <f t="shared" si="20"/>
        <v>0</v>
      </c>
      <c r="AA107" s="33">
        <f t="shared" si="21"/>
        <v>8.5006215386315125E-3</v>
      </c>
      <c r="AB107" s="3" t="s">
        <v>653</v>
      </c>
      <c r="AC107" s="267" t="s">
        <v>654</v>
      </c>
      <c r="AD107" s="6"/>
      <c r="AE107" s="30">
        <f>COUNTA(AF107:AS107)</f>
        <v>1</v>
      </c>
      <c r="AF107" s="6"/>
      <c r="AG107" s="6"/>
      <c r="AH107" s="6"/>
      <c r="AI107" s="6"/>
      <c r="AJ107" s="6"/>
      <c r="AK107" s="6"/>
      <c r="AL107" s="6" t="s">
        <v>66</v>
      </c>
      <c r="AM107" s="6"/>
      <c r="AN107" s="6"/>
      <c r="AO107" s="6"/>
      <c r="AP107" s="6"/>
      <c r="AQ107" s="6"/>
      <c r="AR107" s="6"/>
      <c r="AS107" s="6"/>
      <c r="AT107" s="6"/>
    </row>
    <row r="108" spans="1:46" s="27" customFormat="1" hidden="1" x14ac:dyDescent="0.25">
      <c r="A108" s="6" t="s">
        <v>215</v>
      </c>
      <c r="B108" s="154" t="s">
        <v>217</v>
      </c>
      <c r="C108" s="35">
        <v>103.3</v>
      </c>
      <c r="D108" s="6">
        <v>-20</v>
      </c>
      <c r="E108" s="30">
        <v>25</v>
      </c>
      <c r="F108" s="30">
        <v>0</v>
      </c>
      <c r="G108" s="54">
        <v>7</v>
      </c>
      <c r="H108" s="6">
        <v>3.6</v>
      </c>
      <c r="I108" s="30" t="s">
        <v>44</v>
      </c>
      <c r="J108" s="30" t="s">
        <v>45</v>
      </c>
      <c r="K108" s="31" t="s">
        <v>57</v>
      </c>
      <c r="L108" s="7" t="s">
        <v>216</v>
      </c>
      <c r="M108" s="30" t="s">
        <v>181</v>
      </c>
      <c r="N108" s="30" t="s">
        <v>49</v>
      </c>
      <c r="O108" s="30" t="s">
        <v>97</v>
      </c>
      <c r="P108" s="36" t="s">
        <v>51</v>
      </c>
      <c r="Q108" s="37">
        <v>1.5739000000000001</v>
      </c>
      <c r="R108" s="37">
        <v>1.4836</v>
      </c>
      <c r="S108" s="32">
        <f>Q108-R108</f>
        <v>9.0300000000000047E-2</v>
      </c>
      <c r="T108" s="29">
        <v>6.5</v>
      </c>
      <c r="U108" s="29">
        <v>2.7</v>
      </c>
      <c r="V108" s="29">
        <v>3.8</v>
      </c>
      <c r="W108" s="35">
        <v>15.2</v>
      </c>
      <c r="X108" s="29">
        <f t="shared" si="19"/>
        <v>7.6</v>
      </c>
      <c r="Y108" s="35">
        <v>19.100000000000001</v>
      </c>
      <c r="Z108" s="30">
        <f t="shared" si="20"/>
        <v>325.08000000000021</v>
      </c>
      <c r="AA108" s="33">
        <f t="shared" si="21"/>
        <v>5.4577754541810918E-3</v>
      </c>
      <c r="AB108" s="6" t="s">
        <v>210</v>
      </c>
      <c r="AC108" s="34" t="s">
        <v>53</v>
      </c>
      <c r="AD108" s="6"/>
      <c r="AE108" s="30">
        <f>COUNTA(AF108:AS108)</f>
        <v>1</v>
      </c>
      <c r="AF108" s="6"/>
      <c r="AG108" s="6"/>
      <c r="AH108" s="6"/>
      <c r="AI108" s="6"/>
      <c r="AJ108" s="6" t="s">
        <v>63</v>
      </c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spans="1:46" s="27" customFormat="1" hidden="1" x14ac:dyDescent="0.25">
      <c r="A109" s="6" t="s">
        <v>215</v>
      </c>
      <c r="B109" s="154" t="s">
        <v>562</v>
      </c>
      <c r="C109" s="35"/>
      <c r="D109" s="6"/>
      <c r="E109" s="30"/>
      <c r="F109" s="30"/>
      <c r="G109" s="54"/>
      <c r="H109" s="6"/>
      <c r="I109" s="30"/>
      <c r="J109" s="30"/>
      <c r="K109" s="31"/>
      <c r="L109" s="7"/>
      <c r="M109" s="30" t="s">
        <v>529</v>
      </c>
      <c r="N109" s="30" t="s">
        <v>480</v>
      </c>
      <c r="O109" s="30" t="s">
        <v>97</v>
      </c>
      <c r="P109" s="36" t="s">
        <v>314</v>
      </c>
      <c r="Q109" s="37"/>
      <c r="R109" s="37"/>
      <c r="S109" s="32"/>
      <c r="T109" s="29"/>
      <c r="U109" s="29"/>
      <c r="V109" s="29"/>
      <c r="W109" s="35"/>
      <c r="X109" s="29"/>
      <c r="Y109" s="35"/>
      <c r="Z109" s="30"/>
      <c r="AA109" s="33"/>
      <c r="AB109" s="34"/>
      <c r="AC109" s="34"/>
      <c r="AD109" s="6"/>
      <c r="AE109" s="30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</row>
    <row r="110" spans="1:46" s="27" customFormat="1" hidden="1" x14ac:dyDescent="0.25">
      <c r="A110" s="6" t="s">
        <v>215</v>
      </c>
      <c r="B110" s="157" t="s">
        <v>563</v>
      </c>
      <c r="C110" s="54"/>
      <c r="D110" s="55"/>
      <c r="E110" s="30"/>
      <c r="F110" s="30"/>
      <c r="G110" s="54"/>
      <c r="H110" s="6"/>
      <c r="I110" s="30"/>
      <c r="J110" s="30"/>
      <c r="K110" s="31"/>
      <c r="L110" s="16"/>
      <c r="M110" s="6" t="s">
        <v>96</v>
      </c>
      <c r="N110" s="6" t="s">
        <v>474</v>
      </c>
      <c r="O110" s="6" t="s">
        <v>97</v>
      </c>
      <c r="P110" s="6" t="s">
        <v>314</v>
      </c>
      <c r="Q110" s="37"/>
      <c r="R110" s="37"/>
      <c r="S110" s="37"/>
      <c r="T110" s="35"/>
      <c r="U110" s="35"/>
      <c r="V110" s="35"/>
      <c r="W110" s="6"/>
      <c r="X110" s="6"/>
      <c r="Y110" s="6"/>
      <c r="Z110" s="6"/>
      <c r="AA110" s="33"/>
      <c r="AB110" s="6"/>
      <c r="AC110" s="6"/>
      <c r="AD110" s="6"/>
      <c r="AE110" s="30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</row>
    <row r="111" spans="1:46" s="27" customFormat="1" hidden="1" x14ac:dyDescent="0.25">
      <c r="A111" s="6" t="s">
        <v>215</v>
      </c>
      <c r="B111" s="154" t="s">
        <v>43</v>
      </c>
      <c r="C111" s="35">
        <v>103.3</v>
      </c>
      <c r="D111" s="6">
        <v>-20</v>
      </c>
      <c r="E111" s="30">
        <v>25</v>
      </c>
      <c r="F111" s="30">
        <v>0</v>
      </c>
      <c r="G111" s="54">
        <v>7</v>
      </c>
      <c r="H111" s="6">
        <v>3.6</v>
      </c>
      <c r="I111" s="30" t="s">
        <v>44</v>
      </c>
      <c r="J111" s="30" t="s">
        <v>45</v>
      </c>
      <c r="K111" s="31" t="s">
        <v>57</v>
      </c>
      <c r="L111" s="7" t="s">
        <v>216</v>
      </c>
      <c r="M111" s="30" t="s">
        <v>181</v>
      </c>
      <c r="N111" s="30" t="s">
        <v>60</v>
      </c>
      <c r="O111" s="30" t="s">
        <v>61</v>
      </c>
      <c r="P111" s="248" t="s">
        <v>51</v>
      </c>
      <c r="Q111" s="37">
        <v>1.5739000000000001</v>
      </c>
      <c r="R111" s="37">
        <v>1.4836</v>
      </c>
      <c r="S111" s="32">
        <f>Q111-R111</f>
        <v>9.0300000000000047E-2</v>
      </c>
      <c r="T111" s="29">
        <v>6.5</v>
      </c>
      <c r="U111" s="29">
        <v>2.7</v>
      </c>
      <c r="V111" s="29">
        <v>3.8</v>
      </c>
      <c r="W111" s="35">
        <v>15.2</v>
      </c>
      <c r="X111" s="29">
        <f>W111/2</f>
        <v>7.6</v>
      </c>
      <c r="Y111" s="35">
        <v>19.100000000000001</v>
      </c>
      <c r="Z111" s="30">
        <f>S111*H111*1000</f>
        <v>325.08000000000021</v>
      </c>
      <c r="AA111" s="33">
        <f>(S111*(Q111+R111))^2/((W111+X111+Y111)/3)</f>
        <v>5.4577754541810918E-3</v>
      </c>
      <c r="AB111" s="34" t="s">
        <v>62</v>
      </c>
      <c r="AC111" s="34" t="s">
        <v>53</v>
      </c>
      <c r="AD111" s="6"/>
      <c r="AE111" s="30">
        <f>COUNTA(AF111:AS111)</f>
        <v>1</v>
      </c>
      <c r="AF111" s="6"/>
      <c r="AG111" s="6"/>
      <c r="AH111" s="6" t="s">
        <v>63</v>
      </c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</row>
    <row r="112" spans="1:46" s="27" customFormat="1" ht="17.25" hidden="1" thickTop="1" thickBot="1" x14ac:dyDescent="0.3">
      <c r="A112" s="28" t="s">
        <v>218</v>
      </c>
      <c r="B112" s="153" t="s">
        <v>219</v>
      </c>
      <c r="C112" s="29">
        <v>85.1</v>
      </c>
      <c r="D112" s="30">
        <v>-30</v>
      </c>
      <c r="E112" s="30">
        <v>25</v>
      </c>
      <c r="F112" s="30">
        <v>0</v>
      </c>
      <c r="G112" s="29">
        <v>5</v>
      </c>
      <c r="H112" s="30">
        <v>3.1</v>
      </c>
      <c r="I112" s="30" t="s">
        <v>67</v>
      </c>
      <c r="J112" s="30" t="s">
        <v>73</v>
      </c>
      <c r="K112" s="31" t="s">
        <v>57</v>
      </c>
      <c r="L112" s="5" t="s">
        <v>220</v>
      </c>
      <c r="M112" s="30" t="s">
        <v>83</v>
      </c>
      <c r="N112" s="30" t="s">
        <v>49</v>
      </c>
      <c r="O112" s="108" t="s">
        <v>97</v>
      </c>
      <c r="P112" s="264" t="s">
        <v>555</v>
      </c>
      <c r="Q112" s="125">
        <v>1.5769</v>
      </c>
      <c r="R112" s="32">
        <v>1.4806999999999999</v>
      </c>
      <c r="S112" s="32">
        <f>Q112-R112</f>
        <v>9.6200000000000063E-2</v>
      </c>
      <c r="T112" s="29">
        <v>3.5</v>
      </c>
      <c r="U112" s="29">
        <v>6.8</v>
      </c>
      <c r="V112" s="29">
        <v>-3.3</v>
      </c>
      <c r="W112" s="29">
        <v>14</v>
      </c>
      <c r="X112" s="29">
        <f>W112/2</f>
        <v>7</v>
      </c>
      <c r="Y112" s="29">
        <v>14.5</v>
      </c>
      <c r="Z112" s="30">
        <f>S112*H112*1000</f>
        <v>298.2200000000002</v>
      </c>
      <c r="AA112" s="33">
        <f>(S112*(Q112+R112))^2/((W112+X112+Y112)/3)</f>
        <v>7.3114646598468605E-3</v>
      </c>
      <c r="AB112" s="28" t="s">
        <v>76</v>
      </c>
      <c r="AC112" s="34" t="s">
        <v>53</v>
      </c>
      <c r="AD112" s="30"/>
      <c r="AE112" s="30">
        <f>COUNTA(AF112:AS112)</f>
        <v>1</v>
      </c>
      <c r="AF112" s="34"/>
      <c r="AG112" s="34"/>
      <c r="AH112" s="34"/>
      <c r="AI112" s="34"/>
      <c r="AJ112" s="34" t="s">
        <v>68</v>
      </c>
      <c r="AK112" s="34"/>
      <c r="AL112" s="34"/>
      <c r="AM112" s="34"/>
      <c r="AN112" s="34"/>
      <c r="AO112" s="34"/>
      <c r="AP112" s="34"/>
      <c r="AQ112" s="34"/>
      <c r="AR112" s="34"/>
      <c r="AS112" s="34"/>
      <c r="AT112" s="6"/>
    </row>
    <row r="113" spans="1:46" s="27" customFormat="1" x14ac:dyDescent="0.25">
      <c r="A113" s="169" t="s">
        <v>218</v>
      </c>
      <c r="B113" s="153" t="s">
        <v>569</v>
      </c>
      <c r="C113" s="69"/>
      <c r="D113" s="57"/>
      <c r="E113" s="30"/>
      <c r="F113" s="30"/>
      <c r="G113" s="69"/>
      <c r="H113" s="57"/>
      <c r="I113" s="30"/>
      <c r="J113" s="57"/>
      <c r="K113" s="31"/>
      <c r="L113" s="142"/>
      <c r="M113" s="30" t="s">
        <v>366</v>
      </c>
      <c r="N113" s="57" t="s">
        <v>75</v>
      </c>
      <c r="O113" s="57" t="s">
        <v>50</v>
      </c>
      <c r="P113" s="150" t="s">
        <v>51</v>
      </c>
      <c r="Q113" s="70"/>
      <c r="R113" s="70"/>
      <c r="S113" s="70"/>
      <c r="T113" s="69"/>
      <c r="U113" s="69"/>
      <c r="V113" s="69"/>
      <c r="W113" s="69"/>
      <c r="X113" s="69"/>
      <c r="Y113" s="69"/>
      <c r="Z113" s="57"/>
      <c r="AA113" s="71"/>
      <c r="AB113" s="57"/>
      <c r="AC113" s="34"/>
      <c r="AD113" s="57"/>
      <c r="AE113" s="30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59"/>
      <c r="AS113" s="34"/>
      <c r="AT113" s="6"/>
    </row>
    <row r="114" spans="1:46" s="27" customFormat="1" x14ac:dyDescent="0.25">
      <c r="A114" s="169" t="s">
        <v>218</v>
      </c>
      <c r="B114" s="153" t="s">
        <v>565</v>
      </c>
      <c r="C114" s="69"/>
      <c r="D114" s="57"/>
      <c r="E114" s="30"/>
      <c r="F114" s="30"/>
      <c r="G114" s="69"/>
      <c r="H114" s="57"/>
      <c r="I114" s="30"/>
      <c r="J114" s="57"/>
      <c r="K114" s="31"/>
      <c r="L114" s="142"/>
      <c r="M114" s="30" t="s">
        <v>366</v>
      </c>
      <c r="N114" s="57" t="s">
        <v>120</v>
      </c>
      <c r="O114" s="57" t="s">
        <v>50</v>
      </c>
      <c r="P114" s="57" t="s">
        <v>51</v>
      </c>
      <c r="Q114" s="70"/>
      <c r="R114" s="70"/>
      <c r="S114" s="70"/>
      <c r="T114" s="69"/>
      <c r="U114" s="69"/>
      <c r="V114" s="69"/>
      <c r="W114" s="69"/>
      <c r="X114" s="69"/>
      <c r="Y114" s="69"/>
      <c r="Z114" s="57"/>
      <c r="AA114" s="71"/>
      <c r="AB114" s="57"/>
      <c r="AC114" s="34"/>
      <c r="AD114" s="57"/>
      <c r="AE114" s="30"/>
      <c r="AF114" s="34"/>
      <c r="AG114" s="34"/>
      <c r="AH114" s="34"/>
      <c r="AI114" s="34"/>
      <c r="AJ114" s="34"/>
      <c r="AK114" s="34"/>
      <c r="AL114" s="34"/>
      <c r="AM114" s="34"/>
      <c r="AN114" s="34"/>
      <c r="AO114" s="59"/>
      <c r="AP114" s="34"/>
      <c r="AQ114" s="34"/>
      <c r="AR114" s="34"/>
      <c r="AS114" s="34"/>
      <c r="AT114" s="6"/>
    </row>
    <row r="115" spans="1:46" s="27" customFormat="1" x14ac:dyDescent="0.25">
      <c r="A115" s="169" t="s">
        <v>218</v>
      </c>
      <c r="B115" s="153" t="s">
        <v>568</v>
      </c>
      <c r="C115" s="69">
        <v>85.1</v>
      </c>
      <c r="D115" s="57">
        <v>-30</v>
      </c>
      <c r="E115" s="30">
        <v>25</v>
      </c>
      <c r="F115" s="30">
        <v>0</v>
      </c>
      <c r="G115" s="69">
        <v>5.5</v>
      </c>
      <c r="H115" s="57">
        <v>3.1</v>
      </c>
      <c r="I115" s="30" t="s">
        <v>67</v>
      </c>
      <c r="J115" s="57" t="s">
        <v>73</v>
      </c>
      <c r="K115" s="31" t="s">
        <v>81</v>
      </c>
      <c r="L115" s="142" t="s">
        <v>220</v>
      </c>
      <c r="M115" s="30" t="s">
        <v>48</v>
      </c>
      <c r="N115" s="57" t="s">
        <v>75</v>
      </c>
      <c r="O115" s="57" t="s">
        <v>50</v>
      </c>
      <c r="P115" s="57" t="s">
        <v>51</v>
      </c>
      <c r="Q115" s="70">
        <v>1.5769</v>
      </c>
      <c r="R115" s="70">
        <v>1.4806999999999999</v>
      </c>
      <c r="S115" s="70">
        <f t="shared" ref="S115:S122" si="22">Q115-R115</f>
        <v>9.6200000000000063E-2</v>
      </c>
      <c r="T115" s="69">
        <v>3.5</v>
      </c>
      <c r="U115" s="69">
        <v>6.8</v>
      </c>
      <c r="V115" s="69">
        <v>-3.3</v>
      </c>
      <c r="W115" s="69">
        <v>14</v>
      </c>
      <c r="X115" s="69">
        <v>7</v>
      </c>
      <c r="Y115" s="69">
        <v>14.5</v>
      </c>
      <c r="Z115" s="57">
        <f t="shared" ref="Z115:Z122" si="23">S115*H115*1000</f>
        <v>298.2200000000002</v>
      </c>
      <c r="AA115" s="71">
        <f t="shared" ref="AA115:AA122" si="24">(S115*(Q115+R115))^2/((W115+X115+Y115)/3)</f>
        <v>7.3114646598468605E-3</v>
      </c>
      <c r="AB115" s="57" t="s">
        <v>76</v>
      </c>
      <c r="AC115" s="34" t="s">
        <v>53</v>
      </c>
      <c r="AD115" s="57"/>
      <c r="AE115" s="30" t="s">
        <v>145</v>
      </c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59" t="s">
        <v>66</v>
      </c>
      <c r="AS115" s="34"/>
      <c r="AT115" s="6"/>
    </row>
    <row r="116" spans="1:46" s="27" customFormat="1" x14ac:dyDescent="0.25">
      <c r="A116" s="169" t="s">
        <v>218</v>
      </c>
      <c r="B116" s="153" t="s">
        <v>567</v>
      </c>
      <c r="C116" s="69">
        <v>85.1</v>
      </c>
      <c r="D116" s="57">
        <v>-30</v>
      </c>
      <c r="E116" s="30">
        <v>25</v>
      </c>
      <c r="F116" s="30">
        <v>0</v>
      </c>
      <c r="G116" s="69">
        <v>5.5</v>
      </c>
      <c r="H116" s="57">
        <v>3.1</v>
      </c>
      <c r="I116" s="30" t="s">
        <v>67</v>
      </c>
      <c r="J116" s="57" t="s">
        <v>73</v>
      </c>
      <c r="K116" s="31" t="s">
        <v>81</v>
      </c>
      <c r="L116" s="142" t="s">
        <v>220</v>
      </c>
      <c r="M116" s="30" t="s">
        <v>48</v>
      </c>
      <c r="N116" s="57" t="s">
        <v>92</v>
      </c>
      <c r="O116" s="57" t="s">
        <v>50</v>
      </c>
      <c r="P116" s="57" t="s">
        <v>51</v>
      </c>
      <c r="Q116" s="70">
        <v>1.5769</v>
      </c>
      <c r="R116" s="70">
        <v>1.4806999999999999</v>
      </c>
      <c r="S116" s="70">
        <f t="shared" si="22"/>
        <v>9.6200000000000063E-2</v>
      </c>
      <c r="T116" s="69">
        <v>3.5</v>
      </c>
      <c r="U116" s="69">
        <v>6.8</v>
      </c>
      <c r="V116" s="69">
        <v>-3.3</v>
      </c>
      <c r="W116" s="69">
        <v>14</v>
      </c>
      <c r="X116" s="69">
        <v>7</v>
      </c>
      <c r="Y116" s="69">
        <v>14.5</v>
      </c>
      <c r="Z116" s="57">
        <f t="shared" si="23"/>
        <v>298.2200000000002</v>
      </c>
      <c r="AA116" s="71">
        <f t="shared" si="24"/>
        <v>7.3114646598468605E-3</v>
      </c>
      <c r="AB116" s="57" t="s">
        <v>76</v>
      </c>
      <c r="AC116" s="34" t="s">
        <v>53</v>
      </c>
      <c r="AD116" s="57"/>
      <c r="AE116" s="30" t="s">
        <v>145</v>
      </c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59" t="s">
        <v>66</v>
      </c>
      <c r="AQ116" s="34"/>
      <c r="AR116" s="34"/>
      <c r="AS116" s="34"/>
      <c r="AT116" s="6"/>
    </row>
    <row r="117" spans="1:46" s="27" customFormat="1" x14ac:dyDescent="0.25">
      <c r="A117" s="28" t="s">
        <v>218</v>
      </c>
      <c r="B117" s="153" t="s">
        <v>43</v>
      </c>
      <c r="C117" s="29">
        <v>85.1</v>
      </c>
      <c r="D117" s="30">
        <v>-30</v>
      </c>
      <c r="E117" s="30">
        <v>25</v>
      </c>
      <c r="F117" s="30">
        <v>0</v>
      </c>
      <c r="G117" s="29">
        <v>5.5</v>
      </c>
      <c r="H117" s="30">
        <v>3.1</v>
      </c>
      <c r="I117" s="30" t="s">
        <v>67</v>
      </c>
      <c r="J117" s="30" t="s">
        <v>73</v>
      </c>
      <c r="K117" s="31" t="s">
        <v>81</v>
      </c>
      <c r="L117" s="5" t="s">
        <v>220</v>
      </c>
      <c r="M117" s="30" t="s">
        <v>48</v>
      </c>
      <c r="N117" s="30" t="s">
        <v>221</v>
      </c>
      <c r="O117" s="30" t="s">
        <v>50</v>
      </c>
      <c r="P117" s="30" t="s">
        <v>51</v>
      </c>
      <c r="Q117" s="32">
        <v>1.5769</v>
      </c>
      <c r="R117" s="32">
        <v>1.4806999999999999</v>
      </c>
      <c r="S117" s="32">
        <f t="shared" si="22"/>
        <v>9.6200000000000063E-2</v>
      </c>
      <c r="T117" s="29">
        <v>3.5</v>
      </c>
      <c r="U117" s="29">
        <v>6.8</v>
      </c>
      <c r="V117" s="29">
        <v>-3.3</v>
      </c>
      <c r="W117" s="29">
        <v>14</v>
      </c>
      <c r="X117" s="29">
        <v>7</v>
      </c>
      <c r="Y117" s="29">
        <v>14.5</v>
      </c>
      <c r="Z117" s="30">
        <f t="shared" si="23"/>
        <v>298.2200000000002</v>
      </c>
      <c r="AA117" s="33">
        <f t="shared" si="24"/>
        <v>7.3114646598468605E-3</v>
      </c>
      <c r="AB117" s="28" t="s">
        <v>76</v>
      </c>
      <c r="AC117" s="34" t="s">
        <v>53</v>
      </c>
      <c r="AD117" s="30"/>
      <c r="AE117" s="30">
        <f>COUNTA(AF117:AS117)</f>
        <v>4</v>
      </c>
      <c r="AF117" s="34"/>
      <c r="AG117" s="34"/>
      <c r="AH117" s="34"/>
      <c r="AI117" s="34"/>
      <c r="AJ117" s="59" t="s">
        <v>54</v>
      </c>
      <c r="AK117" s="34"/>
      <c r="AL117" s="34"/>
      <c r="AM117" s="34"/>
      <c r="AN117" s="34"/>
      <c r="AO117" s="34" t="s">
        <v>54</v>
      </c>
      <c r="AP117" s="34" t="s">
        <v>54</v>
      </c>
      <c r="AQ117" s="34"/>
      <c r="AR117" s="34" t="s">
        <v>54</v>
      </c>
      <c r="AS117" s="34"/>
      <c r="AT117" s="6"/>
    </row>
    <row r="118" spans="1:46" s="27" customFormat="1" x14ac:dyDescent="0.25">
      <c r="A118" s="57" t="s">
        <v>218</v>
      </c>
      <c r="B118" s="153" t="s">
        <v>43</v>
      </c>
      <c r="C118" s="69">
        <v>85.1</v>
      </c>
      <c r="D118" s="57">
        <v>-30</v>
      </c>
      <c r="E118" s="30">
        <v>25</v>
      </c>
      <c r="F118" s="30">
        <v>0</v>
      </c>
      <c r="G118" s="69">
        <v>5.5</v>
      </c>
      <c r="H118" s="57">
        <v>3.1</v>
      </c>
      <c r="I118" s="30" t="s">
        <v>67</v>
      </c>
      <c r="J118" s="57" t="s">
        <v>73</v>
      </c>
      <c r="K118" s="31" t="s">
        <v>81</v>
      </c>
      <c r="L118" s="142" t="s">
        <v>220</v>
      </c>
      <c r="M118" s="30" t="s">
        <v>48</v>
      </c>
      <c r="N118" s="57" t="s">
        <v>120</v>
      </c>
      <c r="O118" s="57" t="s">
        <v>50</v>
      </c>
      <c r="P118" s="57" t="s">
        <v>51</v>
      </c>
      <c r="Q118" s="70">
        <v>1.5769</v>
      </c>
      <c r="R118" s="70">
        <v>1.4806999999999999</v>
      </c>
      <c r="S118" s="70">
        <f t="shared" si="22"/>
        <v>9.6200000000000063E-2</v>
      </c>
      <c r="T118" s="69">
        <v>3.5</v>
      </c>
      <c r="U118" s="69">
        <v>6.8</v>
      </c>
      <c r="V118" s="69">
        <v>-3.3</v>
      </c>
      <c r="W118" s="69">
        <v>14</v>
      </c>
      <c r="X118" s="69">
        <v>7</v>
      </c>
      <c r="Y118" s="69">
        <v>14.5</v>
      </c>
      <c r="Z118" s="57">
        <f t="shared" si="23"/>
        <v>298.2200000000002</v>
      </c>
      <c r="AA118" s="71">
        <f t="shared" si="24"/>
        <v>7.3114646598468605E-3</v>
      </c>
      <c r="AB118" s="57" t="s">
        <v>76</v>
      </c>
      <c r="AC118" s="34" t="s">
        <v>53</v>
      </c>
      <c r="AD118" s="57"/>
      <c r="AE118" s="30" t="s">
        <v>145</v>
      </c>
      <c r="AF118" s="34"/>
      <c r="AG118" s="34"/>
      <c r="AH118" s="34"/>
      <c r="AI118" s="34"/>
      <c r="AJ118" s="34"/>
      <c r="AK118" s="34"/>
      <c r="AL118" s="34"/>
      <c r="AM118" s="34"/>
      <c r="AN118" s="34"/>
      <c r="AO118" s="59" t="s">
        <v>66</v>
      </c>
      <c r="AP118" s="34"/>
      <c r="AQ118" s="34"/>
      <c r="AR118" s="34"/>
      <c r="AS118" s="34"/>
      <c r="AT118" s="6"/>
    </row>
    <row r="119" spans="1:46" s="27" customFormat="1" x14ac:dyDescent="0.25">
      <c r="A119" s="169" t="s">
        <v>218</v>
      </c>
      <c r="B119" s="153" t="s">
        <v>566</v>
      </c>
      <c r="C119" s="69">
        <v>85.1</v>
      </c>
      <c r="D119" s="57">
        <v>-30</v>
      </c>
      <c r="E119" s="30">
        <v>25</v>
      </c>
      <c r="F119" s="30">
        <v>0</v>
      </c>
      <c r="G119" s="69">
        <v>5.5</v>
      </c>
      <c r="H119" s="57">
        <v>3.1</v>
      </c>
      <c r="I119" s="30" t="s">
        <v>67</v>
      </c>
      <c r="J119" s="57" t="s">
        <v>73</v>
      </c>
      <c r="K119" s="31" t="s">
        <v>81</v>
      </c>
      <c r="L119" s="142" t="s">
        <v>220</v>
      </c>
      <c r="M119" s="57" t="s">
        <v>157</v>
      </c>
      <c r="N119" s="57" t="s">
        <v>92</v>
      </c>
      <c r="O119" s="57" t="s">
        <v>50</v>
      </c>
      <c r="P119" s="57" t="s">
        <v>51</v>
      </c>
      <c r="Q119" s="70">
        <v>1.5769</v>
      </c>
      <c r="R119" s="70">
        <v>1.4806999999999999</v>
      </c>
      <c r="S119" s="70">
        <f t="shared" si="22"/>
        <v>9.6200000000000063E-2</v>
      </c>
      <c r="T119" s="69">
        <v>3.5</v>
      </c>
      <c r="U119" s="69">
        <v>6.8</v>
      </c>
      <c r="V119" s="69">
        <v>-3.3</v>
      </c>
      <c r="W119" s="69">
        <v>14</v>
      </c>
      <c r="X119" s="69">
        <v>7</v>
      </c>
      <c r="Y119" s="69">
        <v>14.5</v>
      </c>
      <c r="Z119" s="57">
        <f t="shared" si="23"/>
        <v>298.2200000000002</v>
      </c>
      <c r="AA119" s="71">
        <f t="shared" si="24"/>
        <v>7.3114646598468605E-3</v>
      </c>
      <c r="AB119" s="57" t="s">
        <v>76</v>
      </c>
      <c r="AC119" s="34" t="s">
        <v>53</v>
      </c>
      <c r="AD119" s="57"/>
      <c r="AE119" s="30" t="s">
        <v>145</v>
      </c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59" t="s">
        <v>66</v>
      </c>
      <c r="AQ119" s="34"/>
      <c r="AR119" s="34"/>
      <c r="AS119" s="34"/>
      <c r="AT119" s="6"/>
    </row>
    <row r="120" spans="1:46" s="27" customFormat="1" x14ac:dyDescent="0.25">
      <c r="A120" s="169" t="s">
        <v>218</v>
      </c>
      <c r="B120" s="153" t="s">
        <v>564</v>
      </c>
      <c r="C120" s="69">
        <v>85.1</v>
      </c>
      <c r="D120" s="57">
        <v>-30</v>
      </c>
      <c r="E120" s="30">
        <v>25</v>
      </c>
      <c r="F120" s="30">
        <v>0</v>
      </c>
      <c r="G120" s="69">
        <v>5.5</v>
      </c>
      <c r="H120" s="57">
        <v>3.1</v>
      </c>
      <c r="I120" s="30" t="s">
        <v>67</v>
      </c>
      <c r="J120" s="57" t="s">
        <v>73</v>
      </c>
      <c r="K120" s="31" t="s">
        <v>81</v>
      </c>
      <c r="L120" s="142" t="s">
        <v>220</v>
      </c>
      <c r="M120" s="57" t="s">
        <v>157</v>
      </c>
      <c r="N120" s="57" t="s">
        <v>120</v>
      </c>
      <c r="O120" s="57" t="s">
        <v>50</v>
      </c>
      <c r="P120" s="57" t="s">
        <v>51</v>
      </c>
      <c r="Q120" s="70">
        <v>1.5769</v>
      </c>
      <c r="R120" s="70">
        <v>1.4806999999999999</v>
      </c>
      <c r="S120" s="70">
        <f t="shared" si="22"/>
        <v>9.6200000000000063E-2</v>
      </c>
      <c r="T120" s="69">
        <v>3.5</v>
      </c>
      <c r="U120" s="69">
        <v>6.8</v>
      </c>
      <c r="V120" s="69">
        <v>-3.3</v>
      </c>
      <c r="W120" s="69">
        <v>14</v>
      </c>
      <c r="X120" s="69">
        <v>7</v>
      </c>
      <c r="Y120" s="69">
        <v>14.5</v>
      </c>
      <c r="Z120" s="57">
        <f t="shared" si="23"/>
        <v>298.2200000000002</v>
      </c>
      <c r="AA120" s="71">
        <f t="shared" si="24"/>
        <v>7.3114646598468605E-3</v>
      </c>
      <c r="AB120" s="57" t="s">
        <v>76</v>
      </c>
      <c r="AC120" s="34" t="s">
        <v>53</v>
      </c>
      <c r="AD120" s="57"/>
      <c r="AE120" s="30" t="s">
        <v>145</v>
      </c>
      <c r="AF120" s="34"/>
      <c r="AG120" s="34"/>
      <c r="AH120" s="34"/>
      <c r="AI120" s="34"/>
      <c r="AJ120" s="34"/>
      <c r="AK120" s="34"/>
      <c r="AL120" s="34"/>
      <c r="AM120" s="34"/>
      <c r="AN120" s="34"/>
      <c r="AO120" s="59" t="s">
        <v>66</v>
      </c>
      <c r="AP120" s="34"/>
      <c r="AQ120" s="34"/>
      <c r="AR120" s="34"/>
      <c r="AS120" s="34"/>
      <c r="AT120" s="6"/>
    </row>
    <row r="121" spans="1:46" s="27" customFormat="1" x14ac:dyDescent="0.25">
      <c r="A121" s="28" t="s">
        <v>218</v>
      </c>
      <c r="B121" s="153" t="s">
        <v>43</v>
      </c>
      <c r="C121" s="29">
        <v>85.1</v>
      </c>
      <c r="D121" s="30">
        <v>-30</v>
      </c>
      <c r="E121" s="30">
        <v>25</v>
      </c>
      <c r="F121" s="30">
        <v>0</v>
      </c>
      <c r="G121" s="29">
        <v>5.5</v>
      </c>
      <c r="H121" s="30">
        <v>3.1</v>
      </c>
      <c r="I121" s="30" t="s">
        <v>67</v>
      </c>
      <c r="J121" s="30" t="s">
        <v>73</v>
      </c>
      <c r="K121" s="31" t="s">
        <v>81</v>
      </c>
      <c r="L121" s="5" t="s">
        <v>220</v>
      </c>
      <c r="M121" s="57" t="s">
        <v>157</v>
      </c>
      <c r="N121" s="30" t="s">
        <v>221</v>
      </c>
      <c r="O121" s="30" t="s">
        <v>50</v>
      </c>
      <c r="P121" s="30" t="s">
        <v>51</v>
      </c>
      <c r="Q121" s="32">
        <v>1.5769</v>
      </c>
      <c r="R121" s="32">
        <v>1.4806999999999999</v>
      </c>
      <c r="S121" s="32">
        <f t="shared" si="22"/>
        <v>9.6200000000000063E-2</v>
      </c>
      <c r="T121" s="29">
        <v>3.5</v>
      </c>
      <c r="U121" s="29">
        <v>6.8</v>
      </c>
      <c r="V121" s="29">
        <v>-3.3</v>
      </c>
      <c r="W121" s="29">
        <v>14</v>
      </c>
      <c r="X121" s="29">
        <v>7</v>
      </c>
      <c r="Y121" s="29">
        <v>14.5</v>
      </c>
      <c r="Z121" s="30">
        <f t="shared" si="23"/>
        <v>298.2200000000002</v>
      </c>
      <c r="AA121" s="33">
        <f t="shared" si="24"/>
        <v>7.3114646598468605E-3</v>
      </c>
      <c r="AB121" s="28" t="s">
        <v>76</v>
      </c>
      <c r="AC121" s="34" t="s">
        <v>53</v>
      </c>
      <c r="AD121" s="30"/>
      <c r="AE121" s="30">
        <f>COUNTA(AF121:AS121)</f>
        <v>4</v>
      </c>
      <c r="AF121" s="34"/>
      <c r="AG121" s="34"/>
      <c r="AH121" s="34"/>
      <c r="AI121" s="34"/>
      <c r="AJ121" s="59" t="s">
        <v>54</v>
      </c>
      <c r="AK121" s="34"/>
      <c r="AL121" s="34"/>
      <c r="AM121" s="34"/>
      <c r="AN121" s="34"/>
      <c r="AO121" s="34" t="s">
        <v>54</v>
      </c>
      <c r="AP121" s="34" t="s">
        <v>54</v>
      </c>
      <c r="AQ121" s="34"/>
      <c r="AR121" s="34" t="s">
        <v>54</v>
      </c>
      <c r="AS121" s="34"/>
      <c r="AT121" s="6"/>
    </row>
    <row r="122" spans="1:46" s="27" customFormat="1" x14ac:dyDescent="0.25">
      <c r="A122" s="57" t="s">
        <v>218</v>
      </c>
      <c r="B122" s="153" t="s">
        <v>43</v>
      </c>
      <c r="C122" s="69">
        <v>85.1</v>
      </c>
      <c r="D122" s="57">
        <v>-30</v>
      </c>
      <c r="E122" s="30">
        <v>25</v>
      </c>
      <c r="F122" s="30">
        <v>0</v>
      </c>
      <c r="G122" s="69">
        <v>5.5</v>
      </c>
      <c r="H122" s="57">
        <v>3.1</v>
      </c>
      <c r="I122" s="30" t="s">
        <v>67</v>
      </c>
      <c r="J122" s="57" t="s">
        <v>73</v>
      </c>
      <c r="K122" s="31" t="s">
        <v>81</v>
      </c>
      <c r="L122" s="142" t="s">
        <v>220</v>
      </c>
      <c r="M122" s="57" t="s">
        <v>157</v>
      </c>
      <c r="N122" s="57" t="s">
        <v>75</v>
      </c>
      <c r="O122" s="57" t="s">
        <v>50</v>
      </c>
      <c r="P122" s="57" t="s">
        <v>51</v>
      </c>
      <c r="Q122" s="70">
        <v>1.5769</v>
      </c>
      <c r="R122" s="70">
        <v>1.4806999999999999</v>
      </c>
      <c r="S122" s="70">
        <f t="shared" si="22"/>
        <v>9.6200000000000063E-2</v>
      </c>
      <c r="T122" s="69">
        <v>3.5</v>
      </c>
      <c r="U122" s="69">
        <v>6.8</v>
      </c>
      <c r="V122" s="69">
        <v>-3.3</v>
      </c>
      <c r="W122" s="69">
        <v>14</v>
      </c>
      <c r="X122" s="69">
        <v>7</v>
      </c>
      <c r="Y122" s="69">
        <v>14.5</v>
      </c>
      <c r="Z122" s="57">
        <f t="shared" si="23"/>
        <v>298.2200000000002</v>
      </c>
      <c r="AA122" s="71">
        <f t="shared" si="24"/>
        <v>7.3114646598468605E-3</v>
      </c>
      <c r="AB122" s="57" t="s">
        <v>76</v>
      </c>
      <c r="AC122" s="34" t="s">
        <v>53</v>
      </c>
      <c r="AD122" s="57"/>
      <c r="AE122" s="30" t="s">
        <v>145</v>
      </c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59" t="s">
        <v>66</v>
      </c>
      <c r="AS122" s="34"/>
      <c r="AT122" s="6"/>
    </row>
    <row r="123" spans="1:46" s="27" customFormat="1" hidden="1" x14ac:dyDescent="0.25">
      <c r="A123" s="82" t="s">
        <v>683</v>
      </c>
      <c r="B123" s="153" t="s">
        <v>571</v>
      </c>
      <c r="C123" s="69"/>
      <c r="D123" s="57"/>
      <c r="E123" s="30"/>
      <c r="F123" s="30"/>
      <c r="G123" s="69"/>
      <c r="H123" s="57"/>
      <c r="I123" s="30"/>
      <c r="J123" s="57"/>
      <c r="K123" s="31"/>
      <c r="L123" s="142"/>
      <c r="M123" s="57" t="s">
        <v>570</v>
      </c>
      <c r="N123" s="57" t="s">
        <v>333</v>
      </c>
      <c r="O123" s="57" t="s">
        <v>196</v>
      </c>
      <c r="P123" s="57" t="s">
        <v>352</v>
      </c>
      <c r="Q123" s="70"/>
      <c r="R123" s="70"/>
      <c r="S123" s="70"/>
      <c r="T123" s="69"/>
      <c r="U123" s="69"/>
      <c r="V123" s="69"/>
      <c r="W123" s="69"/>
      <c r="X123" s="69"/>
      <c r="Y123" s="69"/>
      <c r="Z123" s="57"/>
      <c r="AA123" s="71"/>
      <c r="AB123" s="57"/>
      <c r="AC123" s="34"/>
      <c r="AD123" s="57"/>
      <c r="AE123" s="30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59"/>
      <c r="AS123" s="34"/>
      <c r="AT123" s="6"/>
    </row>
    <row r="124" spans="1:46" s="27" customFormat="1" hidden="1" x14ac:dyDescent="0.25">
      <c r="A124" s="82" t="s">
        <v>222</v>
      </c>
      <c r="B124" s="153" t="s">
        <v>684</v>
      </c>
      <c r="C124" s="29">
        <v>100.6</v>
      </c>
      <c r="D124" s="30">
        <v>-40</v>
      </c>
      <c r="E124" s="30">
        <v>20</v>
      </c>
      <c r="F124" s="30">
        <v>0</v>
      </c>
      <c r="G124" s="29">
        <v>6</v>
      </c>
      <c r="H124" s="30">
        <v>2.95</v>
      </c>
      <c r="I124" s="30" t="s">
        <v>67</v>
      </c>
      <c r="J124" s="30" t="s">
        <v>45</v>
      </c>
      <c r="K124" s="31" t="s">
        <v>81</v>
      </c>
      <c r="L124" s="5" t="s">
        <v>224</v>
      </c>
      <c r="M124" s="30" t="s">
        <v>130</v>
      </c>
      <c r="N124" s="30" t="s">
        <v>60</v>
      </c>
      <c r="O124" s="30" t="s">
        <v>131</v>
      </c>
      <c r="P124" s="30" t="s">
        <v>51</v>
      </c>
      <c r="Q124" s="32">
        <v>1.6081000000000001</v>
      </c>
      <c r="R124" s="32">
        <v>1.4903999999999999</v>
      </c>
      <c r="S124" s="32">
        <f>Q124-R124</f>
        <v>0.11770000000000014</v>
      </c>
      <c r="T124" s="29">
        <v>8</v>
      </c>
      <c r="U124" s="29">
        <v>2.9</v>
      </c>
      <c r="V124" s="29">
        <v>5</v>
      </c>
      <c r="W124" s="29">
        <v>15.2</v>
      </c>
      <c r="X124" s="29">
        <f>W124/2</f>
        <v>7.6</v>
      </c>
      <c r="Y124" s="29">
        <v>17.7</v>
      </c>
      <c r="Z124" s="30">
        <f>S124*H124*1000</f>
        <v>347.21500000000043</v>
      </c>
      <c r="AA124" s="33">
        <f>(S124*(Q124+R124))^2/((W124+X124+Y124)/3)</f>
        <v>9.8519490720668755E-3</v>
      </c>
      <c r="AB124" s="28" t="s">
        <v>69</v>
      </c>
      <c r="AC124" s="34" t="s">
        <v>53</v>
      </c>
      <c r="AD124" s="30" t="s">
        <v>66</v>
      </c>
      <c r="AE124" s="30">
        <f>COUNTA(AF124:AS124)</f>
        <v>1</v>
      </c>
      <c r="AF124" s="34"/>
      <c r="AG124" s="34"/>
      <c r="AH124" s="34" t="s">
        <v>66</v>
      </c>
      <c r="AI124" s="34"/>
      <c r="AJ124" s="34"/>
      <c r="AK124" s="34"/>
      <c r="AL124" s="34"/>
      <c r="AM124" s="34"/>
      <c r="AN124" s="34"/>
      <c r="AO124" s="34"/>
      <c r="AP124" s="34"/>
      <c r="AQ124" s="34"/>
      <c r="AR124" s="53"/>
      <c r="AS124" s="34"/>
      <c r="AT124" s="6"/>
    </row>
    <row r="125" spans="1:46" s="27" customFormat="1" hidden="1" x14ac:dyDescent="0.25">
      <c r="A125" s="82" t="s">
        <v>683</v>
      </c>
      <c r="B125" s="153" t="s">
        <v>686</v>
      </c>
      <c r="C125" s="69"/>
      <c r="D125" s="57"/>
      <c r="E125" s="30"/>
      <c r="F125" s="30"/>
      <c r="G125" s="69"/>
      <c r="H125" s="57"/>
      <c r="I125" s="30"/>
      <c r="J125" s="57"/>
      <c r="K125" s="31"/>
      <c r="L125" s="142"/>
      <c r="M125" s="57" t="s">
        <v>371</v>
      </c>
      <c r="N125" s="57" t="s">
        <v>221</v>
      </c>
      <c r="O125" s="57" t="s">
        <v>196</v>
      </c>
      <c r="P125" s="57" t="s">
        <v>584</v>
      </c>
      <c r="Q125" s="70"/>
      <c r="R125" s="70"/>
      <c r="S125" s="70"/>
      <c r="T125" s="69"/>
      <c r="U125" s="69"/>
      <c r="V125" s="69"/>
      <c r="W125" s="69"/>
      <c r="X125" s="69"/>
      <c r="Y125" s="69"/>
      <c r="Z125" s="57"/>
      <c r="AA125" s="71"/>
      <c r="AB125" s="57"/>
      <c r="AC125" s="34"/>
      <c r="AD125" s="57"/>
      <c r="AE125" s="30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59"/>
      <c r="AS125" s="34"/>
      <c r="AT125" s="6"/>
    </row>
    <row r="126" spans="1:46" s="27" customFormat="1" hidden="1" x14ac:dyDescent="0.25">
      <c r="A126" s="82" t="s">
        <v>222</v>
      </c>
      <c r="B126" s="153" t="s">
        <v>223</v>
      </c>
      <c r="C126" s="29">
        <v>100.6</v>
      </c>
      <c r="D126" s="30">
        <v>-40</v>
      </c>
      <c r="E126" s="30">
        <v>20</v>
      </c>
      <c r="F126" s="30">
        <v>0</v>
      </c>
      <c r="G126" s="29">
        <v>6</v>
      </c>
      <c r="H126" s="30">
        <v>2.95</v>
      </c>
      <c r="I126" s="30" t="s">
        <v>67</v>
      </c>
      <c r="J126" s="30" t="s">
        <v>45</v>
      </c>
      <c r="K126" s="31" t="s">
        <v>81</v>
      </c>
      <c r="L126" s="5" t="s">
        <v>224</v>
      </c>
      <c r="M126" s="30" t="s">
        <v>194</v>
      </c>
      <c r="N126" s="30" t="s">
        <v>60</v>
      </c>
      <c r="O126" s="30" t="s">
        <v>131</v>
      </c>
      <c r="P126" s="30" t="s">
        <v>51</v>
      </c>
      <c r="Q126" s="32">
        <v>1.6081000000000001</v>
      </c>
      <c r="R126" s="32">
        <v>1.4903999999999999</v>
      </c>
      <c r="S126" s="32">
        <f>Q126-R126</f>
        <v>0.11770000000000014</v>
      </c>
      <c r="T126" s="29">
        <v>8</v>
      </c>
      <c r="U126" s="29">
        <v>2.9</v>
      </c>
      <c r="V126" s="29">
        <v>5</v>
      </c>
      <c r="W126" s="29">
        <v>15.2</v>
      </c>
      <c r="X126" s="29">
        <f>W126/2</f>
        <v>7.6</v>
      </c>
      <c r="Y126" s="29">
        <v>17.7</v>
      </c>
      <c r="Z126" s="30">
        <f>S126*H126*1000</f>
        <v>347.21500000000043</v>
      </c>
      <c r="AA126" s="33">
        <f>(S126*(Q126+R126))^2/((W126+X126+Y126)/3)</f>
        <v>9.8519490720668755E-3</v>
      </c>
      <c r="AB126" s="28" t="s">
        <v>69</v>
      </c>
      <c r="AC126" s="34" t="s">
        <v>53</v>
      </c>
      <c r="AD126" s="30" t="s">
        <v>66</v>
      </c>
      <c r="AE126" s="30">
        <f>COUNTA(AF126:AS126)</f>
        <v>1</v>
      </c>
      <c r="AF126" s="34"/>
      <c r="AG126" s="34"/>
      <c r="AH126" s="34" t="s">
        <v>66</v>
      </c>
      <c r="AI126" s="34"/>
      <c r="AJ126" s="34"/>
      <c r="AK126" s="34"/>
      <c r="AL126" s="34"/>
      <c r="AM126" s="34"/>
      <c r="AN126" s="34"/>
      <c r="AO126" s="34"/>
      <c r="AP126" s="34"/>
      <c r="AQ126" s="34"/>
      <c r="AR126" s="53"/>
      <c r="AS126" s="34"/>
      <c r="AT126" s="6"/>
    </row>
    <row r="127" spans="1:46" s="27" customFormat="1" hidden="1" x14ac:dyDescent="0.25">
      <c r="A127" s="82" t="s">
        <v>683</v>
      </c>
      <c r="B127" s="153" t="s">
        <v>685</v>
      </c>
      <c r="C127" s="69"/>
      <c r="D127" s="57"/>
      <c r="E127" s="30"/>
      <c r="F127" s="30"/>
      <c r="G127" s="69"/>
      <c r="H127" s="57"/>
      <c r="I127" s="30"/>
      <c r="J127" s="57"/>
      <c r="K127" s="31"/>
      <c r="L127" s="142"/>
      <c r="M127" s="57" t="s">
        <v>570</v>
      </c>
      <c r="N127" s="57" t="s">
        <v>221</v>
      </c>
      <c r="O127" s="57" t="s">
        <v>196</v>
      </c>
      <c r="P127" s="57" t="s">
        <v>314</v>
      </c>
      <c r="Q127" s="70"/>
      <c r="R127" s="70"/>
      <c r="S127" s="70"/>
      <c r="T127" s="69"/>
      <c r="U127" s="69"/>
      <c r="V127" s="69"/>
      <c r="W127" s="69"/>
      <c r="X127" s="69"/>
      <c r="Y127" s="69"/>
      <c r="Z127" s="57"/>
      <c r="AA127" s="71"/>
      <c r="AB127" s="57"/>
      <c r="AC127" s="34"/>
      <c r="AD127" s="57"/>
      <c r="AE127" s="30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59"/>
      <c r="AS127" s="34"/>
      <c r="AT127" s="6"/>
    </row>
    <row r="128" spans="1:46" s="27" customFormat="1" hidden="1" x14ac:dyDescent="0.25">
      <c r="A128" s="212" t="s">
        <v>222</v>
      </c>
      <c r="B128" s="153" t="s">
        <v>226</v>
      </c>
      <c r="C128" s="60">
        <v>100.6</v>
      </c>
      <c r="D128" s="24">
        <v>-40</v>
      </c>
      <c r="E128" s="30">
        <v>20</v>
      </c>
      <c r="F128" s="30">
        <v>0</v>
      </c>
      <c r="G128" s="60">
        <v>6</v>
      </c>
      <c r="H128" s="24">
        <v>2.95</v>
      </c>
      <c r="I128" s="30" t="s">
        <v>67</v>
      </c>
      <c r="J128" s="24" t="s">
        <v>45</v>
      </c>
      <c r="K128" s="31" t="s">
        <v>57</v>
      </c>
      <c r="L128" s="17" t="s">
        <v>203</v>
      </c>
      <c r="M128" s="30" t="s">
        <v>194</v>
      </c>
      <c r="N128" s="24" t="s">
        <v>188</v>
      </c>
      <c r="O128" s="24" t="s">
        <v>131</v>
      </c>
      <c r="P128" s="261" t="s">
        <v>555</v>
      </c>
      <c r="Q128" s="61">
        <v>1.6081000000000001</v>
      </c>
      <c r="R128" s="61">
        <v>1.4903999999999999</v>
      </c>
      <c r="S128" s="61">
        <f>Q128-R128</f>
        <v>0.11770000000000014</v>
      </c>
      <c r="T128" s="60">
        <v>8</v>
      </c>
      <c r="U128" s="60">
        <v>2.9</v>
      </c>
      <c r="V128" s="60">
        <v>5</v>
      </c>
      <c r="W128" s="60">
        <v>15.2</v>
      </c>
      <c r="X128" s="60">
        <f>W128/2</f>
        <v>7.6</v>
      </c>
      <c r="Y128" s="60">
        <v>17.7</v>
      </c>
      <c r="Z128" s="24">
        <f>S128*H128*1000</f>
        <v>347.21500000000043</v>
      </c>
      <c r="AA128" s="62">
        <f>(S128*(Q128+R128))^2/((W128+X128+Y128)/3)</f>
        <v>9.8519490720668755E-3</v>
      </c>
      <c r="AB128" s="24" t="s">
        <v>225</v>
      </c>
      <c r="AC128" s="34" t="s">
        <v>53</v>
      </c>
      <c r="AD128" s="24" t="s">
        <v>66</v>
      </c>
      <c r="AE128" s="30" t="s">
        <v>145</v>
      </c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59" t="s">
        <v>66</v>
      </c>
      <c r="AT128" s="6"/>
    </row>
    <row r="129" spans="1:46" s="27" customFormat="1" ht="17.25" hidden="1" thickTop="1" thickBot="1" x14ac:dyDescent="0.3">
      <c r="A129" s="31" t="s">
        <v>675</v>
      </c>
      <c r="B129" s="153" t="s">
        <v>43</v>
      </c>
      <c r="C129" s="29">
        <v>100.6</v>
      </c>
      <c r="D129" s="30">
        <v>-40</v>
      </c>
      <c r="E129" s="30">
        <v>20</v>
      </c>
      <c r="F129" s="30">
        <v>0</v>
      </c>
      <c r="G129" s="29">
        <v>6</v>
      </c>
      <c r="H129" s="30">
        <v>2.95</v>
      </c>
      <c r="I129" s="30" t="s">
        <v>67</v>
      </c>
      <c r="J129" s="30" t="s">
        <v>45</v>
      </c>
      <c r="K129" s="31" t="s">
        <v>81</v>
      </c>
      <c r="L129" s="5" t="s">
        <v>203</v>
      </c>
      <c r="M129" s="30" t="s">
        <v>192</v>
      </c>
      <c r="N129" s="30" t="s">
        <v>75</v>
      </c>
      <c r="O129" s="108" t="s">
        <v>131</v>
      </c>
      <c r="P129" s="115" t="s">
        <v>51</v>
      </c>
      <c r="Q129" s="125">
        <v>1.6081000000000001</v>
      </c>
      <c r="R129" s="32">
        <v>1.4903999999999999</v>
      </c>
      <c r="S129" s="32">
        <f>Q129-R129</f>
        <v>0.11770000000000014</v>
      </c>
      <c r="T129" s="29">
        <v>8</v>
      </c>
      <c r="U129" s="29">
        <v>2.9</v>
      </c>
      <c r="V129" s="29">
        <v>5</v>
      </c>
      <c r="W129" s="29">
        <v>15.2</v>
      </c>
      <c r="X129" s="29">
        <f>W129/2</f>
        <v>7.6</v>
      </c>
      <c r="Y129" s="29">
        <v>17.7</v>
      </c>
      <c r="Z129" s="30">
        <f>S129*H129*1000</f>
        <v>347.21500000000043</v>
      </c>
      <c r="AA129" s="33">
        <f>(S129*(Q129+R129))^2/((W129+X129+Y129)/3)</f>
        <v>9.8519490720668755E-3</v>
      </c>
      <c r="AB129" s="28" t="s">
        <v>225</v>
      </c>
      <c r="AC129" s="34" t="s">
        <v>53</v>
      </c>
      <c r="AD129" s="30" t="s">
        <v>66</v>
      </c>
      <c r="AE129" s="30">
        <f>COUNTA(AF129:AS129)</f>
        <v>2</v>
      </c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59" t="s">
        <v>66</v>
      </c>
      <c r="AS129" s="34" t="s">
        <v>66</v>
      </c>
      <c r="AT129" s="6"/>
    </row>
    <row r="130" spans="1:46" s="27" customFormat="1" hidden="1" x14ac:dyDescent="0.25">
      <c r="A130" s="31" t="s">
        <v>222</v>
      </c>
      <c r="B130" s="153" t="s">
        <v>43</v>
      </c>
      <c r="C130" s="29">
        <v>100.6</v>
      </c>
      <c r="D130" s="30">
        <v>-40</v>
      </c>
      <c r="E130" s="30">
        <v>20</v>
      </c>
      <c r="F130" s="30">
        <v>0</v>
      </c>
      <c r="G130" s="29">
        <v>6</v>
      </c>
      <c r="H130" s="30">
        <v>2.95</v>
      </c>
      <c r="I130" s="30" t="s">
        <v>67</v>
      </c>
      <c r="J130" s="30" t="s">
        <v>45</v>
      </c>
      <c r="K130" s="31" t="s">
        <v>81</v>
      </c>
      <c r="L130" s="5" t="s">
        <v>203</v>
      </c>
      <c r="M130" s="30" t="s">
        <v>130</v>
      </c>
      <c r="N130" s="30" t="s">
        <v>75</v>
      </c>
      <c r="O130" s="30" t="s">
        <v>131</v>
      </c>
      <c r="P130" s="113" t="s">
        <v>51</v>
      </c>
      <c r="Q130" s="32">
        <v>1.6081000000000001</v>
      </c>
      <c r="R130" s="32">
        <v>1.4903999999999999</v>
      </c>
      <c r="S130" s="32">
        <f>Q130-R130</f>
        <v>0.11770000000000014</v>
      </c>
      <c r="T130" s="29">
        <v>8</v>
      </c>
      <c r="U130" s="29">
        <v>2.9</v>
      </c>
      <c r="V130" s="29">
        <v>5</v>
      </c>
      <c r="W130" s="29">
        <v>15.2</v>
      </c>
      <c r="X130" s="29">
        <f>W130/2</f>
        <v>7.6</v>
      </c>
      <c r="Y130" s="29">
        <v>17.7</v>
      </c>
      <c r="Z130" s="30">
        <f>S130*H130*1000</f>
        <v>347.21500000000043</v>
      </c>
      <c r="AA130" s="33">
        <f>(S130*(Q130+R130))^2/((W130+X130+Y130)/3)</f>
        <v>9.8519490720668755E-3</v>
      </c>
      <c r="AB130" s="28" t="s">
        <v>225</v>
      </c>
      <c r="AC130" s="34" t="s">
        <v>53</v>
      </c>
      <c r="AD130" s="30" t="s">
        <v>66</v>
      </c>
      <c r="AE130" s="30">
        <f>COUNTA(AF130:AS130)</f>
        <v>2</v>
      </c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59" t="s">
        <v>66</v>
      </c>
      <c r="AS130" s="34" t="s">
        <v>66</v>
      </c>
      <c r="AT130" s="6"/>
    </row>
    <row r="131" spans="1:46" s="27" customFormat="1" hidden="1" x14ac:dyDescent="0.25">
      <c r="A131" s="24" t="s">
        <v>222</v>
      </c>
      <c r="B131" s="153" t="s">
        <v>43</v>
      </c>
      <c r="C131" s="60">
        <v>100.6</v>
      </c>
      <c r="D131" s="24">
        <v>-40</v>
      </c>
      <c r="E131" s="30">
        <v>20</v>
      </c>
      <c r="F131" s="30">
        <v>0</v>
      </c>
      <c r="G131" s="60">
        <v>6</v>
      </c>
      <c r="H131" s="24">
        <v>2.95</v>
      </c>
      <c r="I131" s="30" t="s">
        <v>67</v>
      </c>
      <c r="J131" s="24" t="s">
        <v>45</v>
      </c>
      <c r="K131" s="31" t="s">
        <v>57</v>
      </c>
      <c r="L131" s="17" t="s">
        <v>203</v>
      </c>
      <c r="M131" s="30" t="s">
        <v>192</v>
      </c>
      <c r="N131" s="24" t="s">
        <v>188</v>
      </c>
      <c r="O131" s="24" t="s">
        <v>131</v>
      </c>
      <c r="P131" s="30" t="s">
        <v>51</v>
      </c>
      <c r="Q131" s="61">
        <v>1.6081000000000001</v>
      </c>
      <c r="R131" s="61">
        <v>1.4903999999999999</v>
      </c>
      <c r="S131" s="61">
        <f>Q131-R131</f>
        <v>0.11770000000000014</v>
      </c>
      <c r="T131" s="60">
        <v>8</v>
      </c>
      <c r="U131" s="60">
        <v>2.9</v>
      </c>
      <c r="V131" s="60">
        <v>5</v>
      </c>
      <c r="W131" s="60">
        <v>15.2</v>
      </c>
      <c r="X131" s="60">
        <f>W131/2</f>
        <v>7.6</v>
      </c>
      <c r="Y131" s="60">
        <v>17.7</v>
      </c>
      <c r="Z131" s="24">
        <f>S131*H131*1000</f>
        <v>347.21500000000043</v>
      </c>
      <c r="AA131" s="62">
        <f>(S131*(Q131+R131))^2/((W131+X131+Y131)/3)</f>
        <v>9.8519490720668755E-3</v>
      </c>
      <c r="AB131" s="24" t="s">
        <v>225</v>
      </c>
      <c r="AC131" s="34" t="s">
        <v>53</v>
      </c>
      <c r="AD131" s="24" t="s">
        <v>66</v>
      </c>
      <c r="AE131" s="30" t="s">
        <v>145</v>
      </c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59" t="s">
        <v>66</v>
      </c>
      <c r="AT131" s="6"/>
    </row>
    <row r="132" spans="1:46" s="27" customFormat="1" hidden="1" x14ac:dyDescent="0.25">
      <c r="A132" s="24" t="s">
        <v>222</v>
      </c>
      <c r="B132" s="153" t="s">
        <v>43</v>
      </c>
      <c r="C132" s="60">
        <v>100.6</v>
      </c>
      <c r="D132" s="24">
        <v>-40</v>
      </c>
      <c r="E132" s="30">
        <v>20</v>
      </c>
      <c r="F132" s="30">
        <v>0</v>
      </c>
      <c r="G132" s="60">
        <v>6</v>
      </c>
      <c r="H132" s="24">
        <v>2.95</v>
      </c>
      <c r="I132" s="30" t="s">
        <v>67</v>
      </c>
      <c r="J132" s="24" t="s">
        <v>45</v>
      </c>
      <c r="K132" s="31" t="s">
        <v>57</v>
      </c>
      <c r="L132" s="17" t="s">
        <v>203</v>
      </c>
      <c r="M132" s="30" t="s">
        <v>130</v>
      </c>
      <c r="N132" s="24" t="s">
        <v>188</v>
      </c>
      <c r="O132" s="24" t="s">
        <v>131</v>
      </c>
      <c r="P132" s="30" t="s">
        <v>51</v>
      </c>
      <c r="Q132" s="61">
        <v>1.6081000000000001</v>
      </c>
      <c r="R132" s="61">
        <v>1.4903999999999999</v>
      </c>
      <c r="S132" s="61">
        <f>Q132-R132</f>
        <v>0.11770000000000014</v>
      </c>
      <c r="T132" s="60">
        <v>8</v>
      </c>
      <c r="U132" s="60">
        <v>2.9</v>
      </c>
      <c r="V132" s="60">
        <v>5</v>
      </c>
      <c r="W132" s="60">
        <v>15.2</v>
      </c>
      <c r="X132" s="60">
        <f>W132/2</f>
        <v>7.6</v>
      </c>
      <c r="Y132" s="60">
        <v>17.7</v>
      </c>
      <c r="Z132" s="24">
        <f>S132*H132*1000</f>
        <v>347.21500000000043</v>
      </c>
      <c r="AA132" s="62">
        <f>(S132*(Q132+R132))^2/((W132+X132+Y132)/3)</f>
        <v>9.8519490720668755E-3</v>
      </c>
      <c r="AB132" s="24" t="s">
        <v>225</v>
      </c>
      <c r="AC132" s="34" t="s">
        <v>53</v>
      </c>
      <c r="AD132" s="24" t="s">
        <v>66</v>
      </c>
      <c r="AE132" s="30" t="s">
        <v>145</v>
      </c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59" t="s">
        <v>66</v>
      </c>
      <c r="AT132" s="6"/>
    </row>
    <row r="133" spans="1:46" s="27" customFormat="1" hidden="1" x14ac:dyDescent="0.25">
      <c r="A133" s="13" t="s">
        <v>227</v>
      </c>
      <c r="B133" s="157" t="s">
        <v>572</v>
      </c>
      <c r="C133" s="54"/>
      <c r="D133" s="55"/>
      <c r="E133" s="30"/>
      <c r="F133" s="30"/>
      <c r="G133" s="54"/>
      <c r="H133" s="6"/>
      <c r="I133" s="30"/>
      <c r="J133" s="30"/>
      <c r="K133" s="31"/>
      <c r="L133" s="12"/>
      <c r="M133" s="6" t="s">
        <v>550</v>
      </c>
      <c r="N133" s="30" t="s">
        <v>480</v>
      </c>
      <c r="O133" s="6" t="s">
        <v>550</v>
      </c>
      <c r="P133" s="6" t="s">
        <v>352</v>
      </c>
      <c r="Q133" s="37"/>
      <c r="R133" s="37"/>
      <c r="S133" s="37"/>
      <c r="T133" s="35"/>
      <c r="U133" s="35"/>
      <c r="V133" s="35"/>
      <c r="W133" s="6"/>
      <c r="X133" s="6"/>
      <c r="Y133" s="6"/>
      <c r="Z133" s="6"/>
      <c r="AA133" s="33"/>
      <c r="AB133" s="6"/>
      <c r="AC133" s="34"/>
      <c r="AD133" s="6"/>
      <c r="AE133" s="30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</row>
    <row r="134" spans="1:46" s="27" customFormat="1" hidden="1" x14ac:dyDescent="0.25">
      <c r="A134" s="13" t="s">
        <v>227</v>
      </c>
      <c r="B134" s="157" t="s">
        <v>228</v>
      </c>
      <c r="C134" s="54">
        <v>74.599999999999994</v>
      </c>
      <c r="D134" s="55">
        <v>-20</v>
      </c>
      <c r="E134" s="30">
        <v>8</v>
      </c>
      <c r="F134" s="30">
        <v>12</v>
      </c>
      <c r="G134" s="54">
        <v>7</v>
      </c>
      <c r="H134" s="6">
        <v>3.9</v>
      </c>
      <c r="I134" s="30" t="s">
        <v>112</v>
      </c>
      <c r="J134" s="30" t="s">
        <v>73</v>
      </c>
      <c r="K134" s="31" t="s">
        <v>57</v>
      </c>
      <c r="L134" s="12"/>
      <c r="M134" s="6" t="s">
        <v>103</v>
      </c>
      <c r="N134" s="30" t="s">
        <v>89</v>
      </c>
      <c r="O134" s="6" t="s">
        <v>103</v>
      </c>
      <c r="P134" s="6" t="s">
        <v>51</v>
      </c>
      <c r="Q134" s="37">
        <v>1.5662</v>
      </c>
      <c r="R134" s="37">
        <v>1.4783999999999999</v>
      </c>
      <c r="S134" s="37">
        <v>8.7800000000000003E-2</v>
      </c>
      <c r="T134" s="35">
        <v>3.5</v>
      </c>
      <c r="U134" s="35">
        <v>6.6</v>
      </c>
      <c r="V134" s="35">
        <v>-3.1</v>
      </c>
      <c r="W134" s="6">
        <v>13.1</v>
      </c>
      <c r="X134" s="6">
        <f>W134/2</f>
        <v>6.55</v>
      </c>
      <c r="Y134" s="6">
        <v>13.8</v>
      </c>
      <c r="Z134" s="6">
        <f>S134*H134*1000</f>
        <v>342.42</v>
      </c>
      <c r="AA134" s="33">
        <f>(S134*(Q134+R134))^2/((W134+X134+Y134)/3)</f>
        <v>6.4087694798362696E-3</v>
      </c>
      <c r="AB134" s="6" t="s">
        <v>229</v>
      </c>
      <c r="AC134" s="34" t="s">
        <v>53</v>
      </c>
      <c r="AD134" s="6"/>
      <c r="AE134" s="30">
        <f>COUNTA(AF134:AS134)</f>
        <v>1</v>
      </c>
      <c r="AF134" s="6"/>
      <c r="AG134" s="6"/>
      <c r="AH134" s="6"/>
      <c r="AI134" s="6"/>
      <c r="AJ134" s="6"/>
      <c r="AK134" s="6" t="s">
        <v>66</v>
      </c>
      <c r="AL134" s="6"/>
      <c r="AM134" s="6"/>
      <c r="AN134" s="6"/>
      <c r="AO134" s="6"/>
      <c r="AP134" s="6"/>
      <c r="AQ134" s="6"/>
      <c r="AR134" s="6"/>
      <c r="AS134" s="6"/>
      <c r="AT134" s="6"/>
    </row>
    <row r="135" spans="1:46" s="27" customFormat="1" hidden="1" x14ac:dyDescent="0.25">
      <c r="A135" s="13" t="s">
        <v>227</v>
      </c>
      <c r="B135" s="157" t="s">
        <v>573</v>
      </c>
      <c r="C135" s="54"/>
      <c r="D135" s="55"/>
      <c r="E135" s="30"/>
      <c r="F135" s="30"/>
      <c r="G135" s="54"/>
      <c r="H135" s="6"/>
      <c r="I135" s="30"/>
      <c r="J135" s="30"/>
      <c r="K135" s="31"/>
      <c r="L135" s="12"/>
      <c r="M135" s="6" t="s">
        <v>550</v>
      </c>
      <c r="N135" s="30" t="s">
        <v>177</v>
      </c>
      <c r="O135" s="6" t="s">
        <v>550</v>
      </c>
      <c r="P135" s="6" t="s">
        <v>352</v>
      </c>
      <c r="Q135" s="37"/>
      <c r="R135" s="37"/>
      <c r="S135" s="37"/>
      <c r="T135" s="35"/>
      <c r="U135" s="35"/>
      <c r="V135" s="35"/>
      <c r="W135" s="6"/>
      <c r="X135" s="6"/>
      <c r="Y135" s="6"/>
      <c r="Z135" s="6"/>
      <c r="AA135" s="33"/>
      <c r="AB135" s="6"/>
      <c r="AC135" s="34"/>
      <c r="AD135" s="6"/>
      <c r="AE135" s="30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</row>
    <row r="136" spans="1:46" s="27" customFormat="1" hidden="1" x14ac:dyDescent="0.25">
      <c r="A136" s="13" t="s">
        <v>227</v>
      </c>
      <c r="B136" s="157" t="s">
        <v>514</v>
      </c>
      <c r="C136" s="54">
        <v>74.599999999999994</v>
      </c>
      <c r="D136" s="55">
        <v>-20</v>
      </c>
      <c r="E136" s="30">
        <v>8</v>
      </c>
      <c r="F136" s="30">
        <v>12</v>
      </c>
      <c r="G136" s="54">
        <v>7</v>
      </c>
      <c r="H136" s="6">
        <v>3.9</v>
      </c>
      <c r="I136" s="30" t="s">
        <v>112</v>
      </c>
      <c r="J136" s="30" t="s">
        <v>73</v>
      </c>
      <c r="K136" s="31" t="s">
        <v>57</v>
      </c>
      <c r="L136" s="12"/>
      <c r="M136" s="6" t="s">
        <v>96</v>
      </c>
      <c r="N136" s="30" t="s">
        <v>60</v>
      </c>
      <c r="O136" s="6" t="s">
        <v>61</v>
      </c>
      <c r="P136" s="6" t="s">
        <v>51</v>
      </c>
      <c r="Q136" s="37">
        <v>1.5662</v>
      </c>
      <c r="R136" s="37">
        <v>1.4783999999999999</v>
      </c>
      <c r="S136" s="37">
        <v>8.7800000000000003E-2</v>
      </c>
      <c r="T136" s="35">
        <v>3.5</v>
      </c>
      <c r="U136" s="35">
        <v>6.6</v>
      </c>
      <c r="V136" s="35">
        <v>-3.1</v>
      </c>
      <c r="W136" s="6">
        <v>13.1</v>
      </c>
      <c r="X136" s="6">
        <f>W136/2</f>
        <v>6.55</v>
      </c>
      <c r="Y136" s="6">
        <v>13.8</v>
      </c>
      <c r="Z136" s="6">
        <f>S136*H136*1000</f>
        <v>342.42</v>
      </c>
      <c r="AA136" s="33">
        <f>(S136*(Q136+R136))^2/((W136+X136+Y136)/3)</f>
        <v>6.4087694798362696E-3</v>
      </c>
      <c r="AB136" s="6" t="s">
        <v>229</v>
      </c>
      <c r="AC136" s="34" t="s">
        <v>53</v>
      </c>
      <c r="AD136" s="6"/>
      <c r="AE136" s="30">
        <f>COUNTA(AF136:AS136)</f>
        <v>1</v>
      </c>
      <c r="AF136" s="6"/>
      <c r="AG136" s="6"/>
      <c r="AH136" s="6" t="s">
        <v>66</v>
      </c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</row>
    <row r="137" spans="1:46" s="27" customFormat="1" hidden="1" x14ac:dyDescent="0.25">
      <c r="A137" s="13" t="s">
        <v>230</v>
      </c>
      <c r="B137" s="157" t="s">
        <v>231</v>
      </c>
      <c r="C137" s="54">
        <v>95.2</v>
      </c>
      <c r="D137" s="55">
        <v>-40</v>
      </c>
      <c r="E137" s="30">
        <v>16</v>
      </c>
      <c r="F137" s="30">
        <v>9</v>
      </c>
      <c r="G137" s="54">
        <v>8</v>
      </c>
      <c r="H137" s="6">
        <v>3.35</v>
      </c>
      <c r="I137" s="30" t="s">
        <v>112</v>
      </c>
      <c r="J137" s="30" t="s">
        <v>73</v>
      </c>
      <c r="K137" s="31" t="s">
        <v>57</v>
      </c>
      <c r="L137" s="12" t="s">
        <v>232</v>
      </c>
      <c r="M137" s="6" t="s">
        <v>103</v>
      </c>
      <c r="N137" s="30" t="s">
        <v>89</v>
      </c>
      <c r="O137" s="6" t="s">
        <v>103</v>
      </c>
      <c r="P137" s="55" t="s">
        <v>233</v>
      </c>
      <c r="Q137" s="37">
        <v>1.5932999999999999</v>
      </c>
      <c r="R137" s="37">
        <v>1.4857</v>
      </c>
      <c r="S137" s="37">
        <v>0.1076</v>
      </c>
      <c r="T137" s="35">
        <v>3.5</v>
      </c>
      <c r="U137" s="35">
        <v>6.9</v>
      </c>
      <c r="V137" s="35">
        <v>-3.4</v>
      </c>
      <c r="W137" s="6">
        <v>14.7</v>
      </c>
      <c r="X137" s="6">
        <f>W137/2</f>
        <v>7.35</v>
      </c>
      <c r="Y137" s="6">
        <v>16.8</v>
      </c>
      <c r="Z137" s="6">
        <f>S137*H137*1000</f>
        <v>360.46</v>
      </c>
      <c r="AA137" s="33">
        <f>(S137*(Q137+R137))^2/((W137+X137+Y137)/3)</f>
        <v>8.475672203873361E-3</v>
      </c>
      <c r="AB137" s="6" t="s">
        <v>234</v>
      </c>
      <c r="AC137" s="34" t="s">
        <v>53</v>
      </c>
      <c r="AD137" s="6"/>
      <c r="AE137" s="30">
        <f>COUNTA(AF137:AS137)</f>
        <v>1</v>
      </c>
      <c r="AF137" s="6"/>
      <c r="AG137" s="6"/>
      <c r="AH137" s="6"/>
      <c r="AI137" s="6"/>
      <c r="AJ137" s="6"/>
      <c r="AK137" s="6" t="s">
        <v>66</v>
      </c>
      <c r="AL137" s="6"/>
      <c r="AM137" s="6"/>
      <c r="AN137" s="6"/>
      <c r="AO137" s="6"/>
      <c r="AP137" s="6"/>
      <c r="AQ137" s="6"/>
      <c r="AR137" s="6"/>
      <c r="AS137" s="6"/>
      <c r="AT137" s="6"/>
    </row>
    <row r="138" spans="1:46" s="27" customFormat="1" hidden="1" x14ac:dyDescent="0.25">
      <c r="A138" s="13" t="s">
        <v>230</v>
      </c>
      <c r="B138" s="157" t="s">
        <v>574</v>
      </c>
      <c r="C138" s="54"/>
      <c r="D138" s="55"/>
      <c r="E138" s="30"/>
      <c r="F138" s="30"/>
      <c r="G138" s="54"/>
      <c r="H138" s="6"/>
      <c r="I138" s="30"/>
      <c r="J138" s="30"/>
      <c r="K138" s="31"/>
      <c r="L138" s="12"/>
      <c r="M138" s="6" t="s">
        <v>549</v>
      </c>
      <c r="N138" s="30" t="s">
        <v>89</v>
      </c>
      <c r="O138" s="6" t="s">
        <v>103</v>
      </c>
      <c r="P138" s="55" t="s">
        <v>314</v>
      </c>
      <c r="Q138" s="37"/>
      <c r="R138" s="37"/>
      <c r="S138" s="37"/>
      <c r="T138" s="35"/>
      <c r="U138" s="35"/>
      <c r="V138" s="35"/>
      <c r="W138" s="6"/>
      <c r="X138" s="6"/>
      <c r="Y138" s="6"/>
      <c r="Z138" s="6"/>
      <c r="AA138" s="33"/>
      <c r="AB138" s="6"/>
      <c r="AC138" s="34"/>
      <c r="AD138" s="6"/>
      <c r="AE138" s="30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</row>
    <row r="139" spans="1:46" s="27" customFormat="1" hidden="1" x14ac:dyDescent="0.25">
      <c r="A139" s="13" t="s">
        <v>230</v>
      </c>
      <c r="B139" s="157" t="s">
        <v>43</v>
      </c>
      <c r="C139" s="54">
        <v>95.2</v>
      </c>
      <c r="D139" s="55">
        <v>-40</v>
      </c>
      <c r="E139" s="30">
        <v>16</v>
      </c>
      <c r="F139" s="30">
        <v>9</v>
      </c>
      <c r="G139" s="54">
        <v>8</v>
      </c>
      <c r="H139" s="6">
        <v>3.35</v>
      </c>
      <c r="I139" s="30" t="s">
        <v>112</v>
      </c>
      <c r="J139" s="30" t="s">
        <v>73</v>
      </c>
      <c r="K139" s="31" t="s">
        <v>57</v>
      </c>
      <c r="L139" s="12" t="s">
        <v>232</v>
      </c>
      <c r="M139" s="6" t="s">
        <v>103</v>
      </c>
      <c r="N139" s="30" t="s">
        <v>70</v>
      </c>
      <c r="O139" s="6" t="s">
        <v>103</v>
      </c>
      <c r="P139" s="55" t="s">
        <v>233</v>
      </c>
      <c r="Q139" s="37">
        <v>1.5932999999999999</v>
      </c>
      <c r="R139" s="37">
        <v>1.4857</v>
      </c>
      <c r="S139" s="37">
        <v>0.1076</v>
      </c>
      <c r="T139" s="35">
        <v>3.5</v>
      </c>
      <c r="U139" s="35">
        <v>6.9</v>
      </c>
      <c r="V139" s="35">
        <v>-3.4</v>
      </c>
      <c r="W139" s="6">
        <v>14.7</v>
      </c>
      <c r="X139" s="6">
        <f>W139/2</f>
        <v>7.35</v>
      </c>
      <c r="Y139" s="6">
        <v>16.8</v>
      </c>
      <c r="Z139" s="6">
        <f>S139*H139*1000</f>
        <v>360.46</v>
      </c>
      <c r="AA139" s="33">
        <f>(S139*(Q139+R139))^2/((W139+X139+Y139)/3)</f>
        <v>8.475672203873361E-3</v>
      </c>
      <c r="AB139" s="6" t="s">
        <v>235</v>
      </c>
      <c r="AC139" s="34" t="s">
        <v>53</v>
      </c>
      <c r="AD139" s="6"/>
      <c r="AE139" s="30">
        <f>COUNTA(AF139:AS139)</f>
        <v>1</v>
      </c>
      <c r="AF139" s="6"/>
      <c r="AG139" s="6"/>
      <c r="AH139" s="6"/>
      <c r="AI139" s="6"/>
      <c r="AJ139" s="6"/>
      <c r="AK139" s="6"/>
      <c r="AL139" s="6" t="s">
        <v>66</v>
      </c>
      <c r="AM139" s="6"/>
      <c r="AN139" s="6"/>
      <c r="AO139" s="6"/>
      <c r="AP139" s="6"/>
      <c r="AQ139" s="6"/>
      <c r="AR139" s="6"/>
      <c r="AS139" s="6"/>
      <c r="AT139" s="6"/>
    </row>
    <row r="140" spans="1:46" s="27" customFormat="1" hidden="1" x14ac:dyDescent="0.25">
      <c r="A140" s="13" t="s">
        <v>230</v>
      </c>
      <c r="B140" s="157" t="s">
        <v>43</v>
      </c>
      <c r="C140" s="54">
        <v>95.2</v>
      </c>
      <c r="D140" s="55">
        <v>-40</v>
      </c>
      <c r="E140" s="30">
        <v>16</v>
      </c>
      <c r="F140" s="30">
        <v>9</v>
      </c>
      <c r="G140" s="54">
        <v>8</v>
      </c>
      <c r="H140" s="6">
        <v>3.35</v>
      </c>
      <c r="I140" s="30" t="s">
        <v>112</v>
      </c>
      <c r="J140" s="30" t="s">
        <v>73</v>
      </c>
      <c r="K140" s="31" t="s">
        <v>57</v>
      </c>
      <c r="L140" s="12" t="s">
        <v>232</v>
      </c>
      <c r="M140" s="6" t="s">
        <v>103</v>
      </c>
      <c r="N140" s="30" t="s">
        <v>153</v>
      </c>
      <c r="O140" s="6" t="s">
        <v>103</v>
      </c>
      <c r="P140" s="55" t="s">
        <v>233</v>
      </c>
      <c r="Q140" s="37">
        <v>1.5932999999999999</v>
      </c>
      <c r="R140" s="37">
        <v>1.4857</v>
      </c>
      <c r="S140" s="37">
        <v>0.1076</v>
      </c>
      <c r="T140" s="35">
        <v>3.5</v>
      </c>
      <c r="U140" s="35">
        <v>6.9</v>
      </c>
      <c r="V140" s="35">
        <v>-3.4</v>
      </c>
      <c r="W140" s="6">
        <v>14.7</v>
      </c>
      <c r="X140" s="6">
        <f>W140/2</f>
        <v>7.35</v>
      </c>
      <c r="Y140" s="6">
        <v>16.8</v>
      </c>
      <c r="Z140" s="6">
        <f>S140*H140*1000</f>
        <v>360.46</v>
      </c>
      <c r="AA140" s="33">
        <f>(S140*(Q140+R140))^2/((W140+X140+Y140)/3)</f>
        <v>8.475672203873361E-3</v>
      </c>
      <c r="AB140" s="6" t="s">
        <v>236</v>
      </c>
      <c r="AC140" s="34" t="s">
        <v>53</v>
      </c>
      <c r="AD140" s="6"/>
      <c r="AE140" s="30">
        <f>COUNTA(AF140:AS140)</f>
        <v>1</v>
      </c>
      <c r="AF140" s="6"/>
      <c r="AG140" s="6"/>
      <c r="AH140" s="6"/>
      <c r="AI140" s="6"/>
      <c r="AJ140" s="6"/>
      <c r="AK140" s="6"/>
      <c r="AL140" s="6"/>
      <c r="AM140" s="6" t="s">
        <v>66</v>
      </c>
      <c r="AN140" s="6"/>
      <c r="AO140" s="6"/>
      <c r="AP140" s="6"/>
      <c r="AQ140" s="6"/>
      <c r="AR140" s="6"/>
      <c r="AS140" s="6"/>
      <c r="AT140" s="6"/>
    </row>
    <row r="141" spans="1:46" s="27" customFormat="1" hidden="1" x14ac:dyDescent="0.25">
      <c r="A141" s="9" t="s">
        <v>237</v>
      </c>
      <c r="B141" s="154" t="s">
        <v>575</v>
      </c>
      <c r="C141" s="136"/>
      <c r="D141" s="9"/>
      <c r="E141" s="30"/>
      <c r="F141" s="30"/>
      <c r="G141" s="136"/>
      <c r="H141" s="9"/>
      <c r="I141" s="57"/>
      <c r="J141" s="9"/>
      <c r="K141" s="31"/>
      <c r="L141" s="143"/>
      <c r="M141" s="55" t="s">
        <v>96</v>
      </c>
      <c r="N141" s="57" t="s">
        <v>60</v>
      </c>
      <c r="O141" s="55" t="s">
        <v>97</v>
      </c>
      <c r="P141" s="9" t="s">
        <v>51</v>
      </c>
      <c r="Q141" s="139"/>
      <c r="R141" s="139"/>
      <c r="S141" s="70"/>
      <c r="T141" s="69"/>
      <c r="U141" s="69"/>
      <c r="V141" s="69"/>
      <c r="W141" s="136"/>
      <c r="X141" s="69"/>
      <c r="Y141" s="136"/>
      <c r="Z141" s="57"/>
      <c r="AA141" s="71"/>
      <c r="AB141" s="6"/>
      <c r="AC141" s="34"/>
      <c r="AD141" s="9"/>
      <c r="AE141" s="30"/>
      <c r="AF141" s="6"/>
      <c r="AG141" s="6"/>
      <c r="AH141" s="38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</row>
    <row r="142" spans="1:46" s="27" customFormat="1" hidden="1" x14ac:dyDescent="0.25">
      <c r="A142" s="9" t="s">
        <v>237</v>
      </c>
      <c r="B142" s="154" t="s">
        <v>576</v>
      </c>
      <c r="C142" s="136"/>
      <c r="D142" s="9"/>
      <c r="E142" s="30"/>
      <c r="F142" s="30"/>
      <c r="G142" s="136"/>
      <c r="H142" s="9"/>
      <c r="I142" s="57"/>
      <c r="J142" s="9"/>
      <c r="K142" s="31"/>
      <c r="L142" s="143"/>
      <c r="M142" s="55" t="s">
        <v>96</v>
      </c>
      <c r="N142" s="57" t="s">
        <v>534</v>
      </c>
      <c r="O142" s="55" t="s">
        <v>97</v>
      </c>
      <c r="P142" s="9" t="s">
        <v>352</v>
      </c>
      <c r="Q142" s="139"/>
      <c r="R142" s="139"/>
      <c r="S142" s="70"/>
      <c r="T142" s="69"/>
      <c r="U142" s="69"/>
      <c r="V142" s="69"/>
      <c r="W142" s="136"/>
      <c r="X142" s="69"/>
      <c r="Y142" s="136"/>
      <c r="Z142" s="57"/>
      <c r="AA142" s="71"/>
      <c r="AB142" s="6"/>
      <c r="AC142" s="34"/>
      <c r="AD142" s="9"/>
      <c r="AE142" s="30"/>
      <c r="AF142" s="6"/>
      <c r="AG142" s="6"/>
      <c r="AH142" s="38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</row>
    <row r="143" spans="1:46" s="27" customFormat="1" hidden="1" x14ac:dyDescent="0.25">
      <c r="A143" s="9" t="s">
        <v>237</v>
      </c>
      <c r="B143" s="154" t="s">
        <v>577</v>
      </c>
      <c r="C143" s="136"/>
      <c r="D143" s="9"/>
      <c r="E143" s="30"/>
      <c r="F143" s="30"/>
      <c r="G143" s="136"/>
      <c r="H143" s="9"/>
      <c r="I143" s="57"/>
      <c r="J143" s="9"/>
      <c r="K143" s="31"/>
      <c r="L143" s="143"/>
      <c r="M143" s="55" t="s">
        <v>549</v>
      </c>
      <c r="N143" s="57" t="s">
        <v>177</v>
      </c>
      <c r="O143" s="55" t="s">
        <v>550</v>
      </c>
      <c r="P143" s="9" t="s">
        <v>352</v>
      </c>
      <c r="Q143" s="139"/>
      <c r="R143" s="139"/>
      <c r="S143" s="70"/>
      <c r="T143" s="69"/>
      <c r="U143" s="69"/>
      <c r="V143" s="69"/>
      <c r="W143" s="136"/>
      <c r="X143" s="69"/>
      <c r="Y143" s="136"/>
      <c r="Z143" s="57"/>
      <c r="AA143" s="71"/>
      <c r="AB143" s="6"/>
      <c r="AC143" s="34"/>
      <c r="AD143" s="9"/>
      <c r="AE143" s="30"/>
      <c r="AF143" s="6"/>
      <c r="AG143" s="6"/>
      <c r="AH143" s="38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</row>
    <row r="144" spans="1:46" s="27" customFormat="1" hidden="1" x14ac:dyDescent="0.25">
      <c r="A144" s="186" t="s">
        <v>687</v>
      </c>
      <c r="B144" s="154" t="s">
        <v>238</v>
      </c>
      <c r="C144" s="35">
        <v>95.5</v>
      </c>
      <c r="D144" s="6">
        <v>-40</v>
      </c>
      <c r="E144" s="30">
        <v>16</v>
      </c>
      <c r="F144" s="30">
        <v>0</v>
      </c>
      <c r="G144" s="35">
        <v>6</v>
      </c>
      <c r="H144" s="6">
        <v>3.4</v>
      </c>
      <c r="I144" s="30" t="s">
        <v>112</v>
      </c>
      <c r="J144" s="6" t="s">
        <v>73</v>
      </c>
      <c r="K144" s="31" t="s">
        <v>57</v>
      </c>
      <c r="L144" s="12" t="s">
        <v>239</v>
      </c>
      <c r="M144" s="55" t="s">
        <v>130</v>
      </c>
      <c r="N144" s="30" t="s">
        <v>125</v>
      </c>
      <c r="O144" s="55" t="s">
        <v>131</v>
      </c>
      <c r="P144" s="6" t="s">
        <v>51</v>
      </c>
      <c r="Q144" s="37">
        <v>1.5932999999999999</v>
      </c>
      <c r="R144" s="37">
        <v>1.4857</v>
      </c>
      <c r="S144" s="32">
        <f>Q144-R144</f>
        <v>0.10759999999999992</v>
      </c>
      <c r="T144" s="29">
        <v>3.5</v>
      </c>
      <c r="U144" s="29">
        <v>6.9</v>
      </c>
      <c r="V144" s="29">
        <v>-3.4</v>
      </c>
      <c r="W144" s="35">
        <v>14.7</v>
      </c>
      <c r="X144" s="29">
        <f>W144/2</f>
        <v>7.35</v>
      </c>
      <c r="Y144" s="35">
        <v>16.8</v>
      </c>
      <c r="Z144" s="30">
        <f>S144*H144*1000</f>
        <v>365.83999999999975</v>
      </c>
      <c r="AA144" s="33">
        <f>(S144*(Q144+R144))^2/((W144+X144+Y144)/3)</f>
        <v>8.4756722038733454E-3</v>
      </c>
      <c r="AB144" s="6" t="s">
        <v>229</v>
      </c>
      <c r="AC144" s="34" t="s">
        <v>53</v>
      </c>
      <c r="AD144" s="6"/>
      <c r="AE144" s="30">
        <f>COUNTA(AF144:AS144)</f>
        <v>2</v>
      </c>
      <c r="AF144" s="38" t="s">
        <v>66</v>
      </c>
      <c r="AG144" s="6"/>
      <c r="AH144" s="6" t="s">
        <v>66</v>
      </c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</row>
    <row r="145" spans="1:46" s="27" customFormat="1" hidden="1" x14ac:dyDescent="0.25">
      <c r="A145" s="187" t="s">
        <v>237</v>
      </c>
      <c r="B145" s="154" t="s">
        <v>240</v>
      </c>
      <c r="C145" s="136">
        <v>95.5</v>
      </c>
      <c r="D145" s="9">
        <v>-40</v>
      </c>
      <c r="E145" s="30">
        <v>16</v>
      </c>
      <c r="F145" s="30">
        <v>0</v>
      </c>
      <c r="G145" s="136">
        <v>6</v>
      </c>
      <c r="H145" s="9">
        <v>3.4</v>
      </c>
      <c r="I145" s="57" t="s">
        <v>112</v>
      </c>
      <c r="J145" s="9" t="s">
        <v>73</v>
      </c>
      <c r="K145" s="31" t="s">
        <v>57</v>
      </c>
      <c r="L145" s="143" t="s">
        <v>239</v>
      </c>
      <c r="M145" s="55" t="s">
        <v>130</v>
      </c>
      <c r="N145" s="57" t="s">
        <v>60</v>
      </c>
      <c r="O145" s="55" t="s">
        <v>131</v>
      </c>
      <c r="P145" s="9" t="s">
        <v>51</v>
      </c>
      <c r="Q145" s="139">
        <v>1.5932999999999999</v>
      </c>
      <c r="R145" s="139">
        <v>1.4857</v>
      </c>
      <c r="S145" s="70">
        <f>Q145-R145</f>
        <v>0.10759999999999992</v>
      </c>
      <c r="T145" s="69">
        <v>3.5</v>
      </c>
      <c r="U145" s="69">
        <v>6.9</v>
      </c>
      <c r="V145" s="69">
        <v>-3.4</v>
      </c>
      <c r="W145" s="136">
        <v>14.7</v>
      </c>
      <c r="X145" s="69">
        <f>W145/2</f>
        <v>7.35</v>
      </c>
      <c r="Y145" s="136">
        <v>16.8</v>
      </c>
      <c r="Z145" s="57">
        <f>S145*H145*1000</f>
        <v>365.83999999999975</v>
      </c>
      <c r="AA145" s="71">
        <f>(S145*(Q145+R145))^2/((W145+X145+Y145)/3)</f>
        <v>8.4756722038733454E-3</v>
      </c>
      <c r="AB145" s="6" t="s">
        <v>229</v>
      </c>
      <c r="AC145" s="34" t="s">
        <v>53</v>
      </c>
      <c r="AD145" s="9"/>
      <c r="AE145" s="30" t="s">
        <v>145</v>
      </c>
      <c r="AF145" s="6"/>
      <c r="AG145" s="6"/>
      <c r="AH145" s="38" t="s">
        <v>66</v>
      </c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</row>
    <row r="146" spans="1:46" s="27" customFormat="1" hidden="1" x14ac:dyDescent="0.25">
      <c r="A146" s="9" t="s">
        <v>237</v>
      </c>
      <c r="B146" s="157" t="s">
        <v>43</v>
      </c>
      <c r="C146" s="136"/>
      <c r="D146" s="9"/>
      <c r="E146" s="30"/>
      <c r="F146" s="30"/>
      <c r="G146" s="136"/>
      <c r="H146" s="9"/>
      <c r="I146" s="57"/>
      <c r="J146" s="9"/>
      <c r="K146" s="31"/>
      <c r="L146" s="143"/>
      <c r="M146" s="55"/>
      <c r="N146" s="57"/>
      <c r="O146" s="55"/>
      <c r="P146" s="9"/>
      <c r="Q146" s="139"/>
      <c r="R146" s="139"/>
      <c r="S146" s="70"/>
      <c r="T146" s="69"/>
      <c r="U146" s="69"/>
      <c r="V146" s="69"/>
      <c r="W146" s="136"/>
      <c r="X146" s="69"/>
      <c r="Y146" s="136"/>
      <c r="Z146" s="57"/>
      <c r="AA146" s="71"/>
      <c r="AB146" s="6"/>
      <c r="AC146" s="34"/>
      <c r="AD146" s="63"/>
      <c r="AE146" s="64"/>
      <c r="AF146" s="65"/>
      <c r="AG146" s="65"/>
      <c r="AH146" s="38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</row>
    <row r="147" spans="1:46" s="27" customFormat="1" hidden="1" x14ac:dyDescent="0.25">
      <c r="A147" s="13" t="s">
        <v>241</v>
      </c>
      <c r="B147" s="157" t="s">
        <v>242</v>
      </c>
      <c r="C147" s="54">
        <v>91.1</v>
      </c>
      <c r="D147" s="55">
        <v>-20</v>
      </c>
      <c r="E147" s="30">
        <v>30</v>
      </c>
      <c r="F147" s="30">
        <v>0</v>
      </c>
      <c r="G147" s="54">
        <v>15</v>
      </c>
      <c r="H147" s="6">
        <v>3.35</v>
      </c>
      <c r="I147" s="30" t="s">
        <v>67</v>
      </c>
      <c r="J147" s="30" t="s">
        <v>73</v>
      </c>
      <c r="K147" s="31" t="s">
        <v>57</v>
      </c>
      <c r="L147" s="12" t="s">
        <v>243</v>
      </c>
      <c r="M147" s="30" t="s">
        <v>181</v>
      </c>
      <c r="N147" s="30" t="s">
        <v>49</v>
      </c>
      <c r="O147" s="55" t="s">
        <v>61</v>
      </c>
      <c r="P147" s="246" t="s">
        <v>51</v>
      </c>
      <c r="Q147" s="37">
        <v>1.5629999999999999</v>
      </c>
      <c r="R147" s="37">
        <v>1.4781</v>
      </c>
      <c r="S147" s="37">
        <v>8.4900000000000003E-2</v>
      </c>
      <c r="T147" s="35">
        <v>3.5</v>
      </c>
      <c r="U147" s="35">
        <v>6.9</v>
      </c>
      <c r="V147" s="35">
        <v>-3.5</v>
      </c>
      <c r="W147" s="6">
        <v>14.8</v>
      </c>
      <c r="X147" s="6">
        <f>W147/2</f>
        <v>7.4</v>
      </c>
      <c r="Y147" s="6">
        <v>16.899999999999999</v>
      </c>
      <c r="Z147" s="6">
        <f>S147*H147*1000</f>
        <v>284.41500000000002</v>
      </c>
      <c r="AA147" s="33">
        <f>(S147*(Q147+R147))^2/((W147+X147+Y147)/3)</f>
        <v>5.1147131285349447E-3</v>
      </c>
      <c r="AB147" s="28" t="s">
        <v>186</v>
      </c>
      <c r="AC147" s="34" t="s">
        <v>53</v>
      </c>
      <c r="AD147" s="6"/>
      <c r="AE147" s="30">
        <f>COUNTA(AF147:AS147)</f>
        <v>1</v>
      </c>
      <c r="AF147" s="6"/>
      <c r="AG147" s="6"/>
      <c r="AH147" s="6"/>
      <c r="AI147" s="6"/>
      <c r="AJ147" s="6" t="s">
        <v>66</v>
      </c>
      <c r="AK147" s="6"/>
      <c r="AL147" s="6"/>
      <c r="AM147" s="6"/>
      <c r="AN147" s="6"/>
      <c r="AO147" s="6"/>
      <c r="AP147" s="6"/>
      <c r="AQ147" s="6"/>
      <c r="AR147" s="6"/>
      <c r="AS147" s="6"/>
      <c r="AT147" s="6"/>
    </row>
    <row r="148" spans="1:46" s="27" customFormat="1" ht="17.25" hidden="1" thickTop="1" thickBot="1" x14ac:dyDescent="0.3">
      <c r="A148" s="28" t="s">
        <v>244</v>
      </c>
      <c r="B148" s="153" t="s">
        <v>43</v>
      </c>
      <c r="C148" s="29">
        <v>91.1</v>
      </c>
      <c r="D148" s="30">
        <v>-20</v>
      </c>
      <c r="E148" s="30">
        <v>30</v>
      </c>
      <c r="F148" s="30">
        <v>0</v>
      </c>
      <c r="G148" s="29">
        <v>15</v>
      </c>
      <c r="H148" s="30">
        <v>3.65</v>
      </c>
      <c r="I148" s="30" t="s">
        <v>67</v>
      </c>
      <c r="J148" s="30" t="s">
        <v>73</v>
      </c>
      <c r="K148" s="31" t="s">
        <v>57</v>
      </c>
      <c r="L148" s="5" t="s">
        <v>245</v>
      </c>
      <c r="M148" s="31" t="s">
        <v>107</v>
      </c>
      <c r="N148" s="30" t="s">
        <v>49</v>
      </c>
      <c r="O148" s="108" t="s">
        <v>61</v>
      </c>
      <c r="P148" s="257" t="s">
        <v>246</v>
      </c>
      <c r="Q148" s="125">
        <v>1.5629999999999999</v>
      </c>
      <c r="R148" s="32">
        <v>1.4781</v>
      </c>
      <c r="S148" s="32">
        <f>Q148-R148</f>
        <v>8.4899999999999975E-2</v>
      </c>
      <c r="T148" s="29">
        <v>3.5</v>
      </c>
      <c r="U148" s="29">
        <v>6.9</v>
      </c>
      <c r="V148" s="29">
        <v>-3.5</v>
      </c>
      <c r="W148" s="29">
        <v>14.8</v>
      </c>
      <c r="X148" s="29">
        <f>W148/2</f>
        <v>7.4</v>
      </c>
      <c r="Y148" s="29">
        <v>16.899999999999999</v>
      </c>
      <c r="Z148" s="30">
        <f>S148*H148*1000</f>
        <v>309.88499999999993</v>
      </c>
      <c r="AA148" s="33">
        <f>(S148*(Q148+R148))^2/((W148+X148+Y148)/3)</f>
        <v>5.1147131285349421E-3</v>
      </c>
      <c r="AB148" s="28" t="s">
        <v>186</v>
      </c>
      <c r="AC148" s="34" t="s">
        <v>53</v>
      </c>
      <c r="AD148" s="30"/>
      <c r="AE148" s="30">
        <f>COUNTA(AF148:AS148)</f>
        <v>1</v>
      </c>
      <c r="AF148" s="34"/>
      <c r="AG148" s="34"/>
      <c r="AH148" s="34"/>
      <c r="AI148" s="34"/>
      <c r="AJ148" s="34" t="s">
        <v>63</v>
      </c>
      <c r="AK148" s="34"/>
      <c r="AL148" s="34"/>
      <c r="AM148" s="34"/>
      <c r="AN148" s="34"/>
      <c r="AO148" s="34"/>
      <c r="AP148" s="34"/>
      <c r="AQ148" s="34"/>
      <c r="AR148" s="34"/>
      <c r="AS148" s="34"/>
      <c r="AT148" s="6"/>
    </row>
    <row r="149" spans="1:46" s="27" customFormat="1" hidden="1" x14ac:dyDescent="0.25">
      <c r="A149" s="28" t="s">
        <v>244</v>
      </c>
      <c r="B149" s="153" t="s">
        <v>43</v>
      </c>
      <c r="C149" s="29">
        <v>91.1</v>
      </c>
      <c r="D149" s="30">
        <v>-20</v>
      </c>
      <c r="E149" s="30">
        <v>30</v>
      </c>
      <c r="F149" s="30">
        <v>0</v>
      </c>
      <c r="G149" s="29">
        <v>15</v>
      </c>
      <c r="H149" s="30">
        <v>3.35</v>
      </c>
      <c r="I149" s="30" t="s">
        <v>67</v>
      </c>
      <c r="J149" s="30" t="s">
        <v>73</v>
      </c>
      <c r="K149" s="31" t="s">
        <v>57</v>
      </c>
      <c r="L149" s="5" t="s">
        <v>245</v>
      </c>
      <c r="M149" s="30" t="s">
        <v>83</v>
      </c>
      <c r="N149" s="30" t="s">
        <v>49</v>
      </c>
      <c r="O149" s="30" t="s">
        <v>61</v>
      </c>
      <c r="P149" s="113" t="s">
        <v>68</v>
      </c>
      <c r="Q149" s="32">
        <v>1.5629999999999999</v>
      </c>
      <c r="R149" s="32">
        <v>1.4781</v>
      </c>
      <c r="S149" s="32">
        <f>Q149-R149</f>
        <v>8.4899999999999975E-2</v>
      </c>
      <c r="T149" s="29">
        <v>3.5</v>
      </c>
      <c r="U149" s="29">
        <v>6.9</v>
      </c>
      <c r="V149" s="29">
        <v>-3.5</v>
      </c>
      <c r="W149" s="29">
        <v>14.8</v>
      </c>
      <c r="X149" s="29">
        <f>W149/2</f>
        <v>7.4</v>
      </c>
      <c r="Y149" s="29">
        <v>16.899999999999999</v>
      </c>
      <c r="Z149" s="30">
        <f>S149*H149*1000</f>
        <v>284.41499999999991</v>
      </c>
      <c r="AA149" s="33">
        <f>(S149*(Q149+R149))^2/((W149+X149+Y149)/3)</f>
        <v>5.1147131285349421E-3</v>
      </c>
      <c r="AB149" s="28" t="s">
        <v>186</v>
      </c>
      <c r="AC149" s="34" t="s">
        <v>53</v>
      </c>
      <c r="AD149" s="30"/>
      <c r="AE149" s="30">
        <f>COUNTA(AF149:AS149)</f>
        <v>1</v>
      </c>
      <c r="AF149" s="34"/>
      <c r="AG149" s="34"/>
      <c r="AH149" s="34"/>
      <c r="AI149" s="34"/>
      <c r="AJ149" s="34" t="s">
        <v>68</v>
      </c>
      <c r="AK149" s="34"/>
      <c r="AL149" s="34"/>
      <c r="AM149" s="34"/>
      <c r="AN149" s="34"/>
      <c r="AO149" s="34"/>
      <c r="AP149" s="34"/>
      <c r="AQ149" s="34"/>
      <c r="AR149" s="34"/>
      <c r="AS149" s="34"/>
      <c r="AT149" s="6"/>
    </row>
    <row r="150" spans="1:46" s="27" customFormat="1" hidden="1" x14ac:dyDescent="0.25">
      <c r="A150" s="28" t="s">
        <v>247</v>
      </c>
      <c r="B150" s="153" t="s">
        <v>248</v>
      </c>
      <c r="C150" s="29">
        <v>78.2</v>
      </c>
      <c r="D150" s="30">
        <v>-30</v>
      </c>
      <c r="E150" s="30">
        <v>25</v>
      </c>
      <c r="F150" s="30">
        <v>0</v>
      </c>
      <c r="G150" s="29">
        <v>4.5</v>
      </c>
      <c r="H150" s="30">
        <v>3.2</v>
      </c>
      <c r="I150" s="30" t="s">
        <v>67</v>
      </c>
      <c r="J150" s="30" t="s">
        <v>73</v>
      </c>
      <c r="K150" s="31" t="s">
        <v>81</v>
      </c>
      <c r="L150" s="5" t="s">
        <v>249</v>
      </c>
      <c r="M150" s="30" t="s">
        <v>83</v>
      </c>
      <c r="N150" s="30" t="s">
        <v>188</v>
      </c>
      <c r="O150" s="30" t="s">
        <v>61</v>
      </c>
      <c r="P150" s="30" t="s">
        <v>352</v>
      </c>
      <c r="Q150" s="32">
        <v>1.579</v>
      </c>
      <c r="R150" s="32">
        <v>1.48</v>
      </c>
      <c r="S150" s="32">
        <v>9.9000000000000005E-2</v>
      </c>
      <c r="T150" s="29">
        <v>3.7</v>
      </c>
      <c r="U150" s="29">
        <v>7.2</v>
      </c>
      <c r="V150" s="29">
        <v>-3.6</v>
      </c>
      <c r="W150" s="29">
        <v>12.8</v>
      </c>
      <c r="X150" s="29">
        <f>W150/2</f>
        <v>6.4</v>
      </c>
      <c r="Y150" s="29">
        <v>14.5</v>
      </c>
      <c r="Z150" s="30">
        <f>S150*H150*1000</f>
        <v>316.8</v>
      </c>
      <c r="AA150" s="33">
        <f>(S150*(Q150+R150))^2/((W150+X150+Y150)/3)</f>
        <v>8.1643327549851628E-3</v>
      </c>
      <c r="AB150" s="28" t="s">
        <v>250</v>
      </c>
      <c r="AC150" s="34" t="s">
        <v>53</v>
      </c>
      <c r="AD150" s="30" t="s">
        <v>66</v>
      </c>
      <c r="AE150" s="30">
        <f>COUNTA(AF150:AS150)</f>
        <v>1</v>
      </c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 t="s">
        <v>68</v>
      </c>
      <c r="AR150" s="34"/>
      <c r="AS150" s="34"/>
      <c r="AT150" s="6"/>
    </row>
    <row r="151" spans="1:46" s="27" customFormat="1" x14ac:dyDescent="0.25">
      <c r="A151" s="168" t="s">
        <v>688</v>
      </c>
      <c r="B151" s="153" t="s">
        <v>251</v>
      </c>
      <c r="C151" s="29">
        <v>78.2</v>
      </c>
      <c r="D151" s="30">
        <v>-30</v>
      </c>
      <c r="E151" s="30">
        <v>26</v>
      </c>
      <c r="F151" s="30">
        <v>0</v>
      </c>
      <c r="G151" s="29">
        <v>5.5</v>
      </c>
      <c r="H151" s="30">
        <v>3.2</v>
      </c>
      <c r="I151" s="30" t="s">
        <v>67</v>
      </c>
      <c r="J151" s="30" t="s">
        <v>73</v>
      </c>
      <c r="K151" s="31" t="s">
        <v>57</v>
      </c>
      <c r="L151" s="5" t="s">
        <v>252</v>
      </c>
      <c r="M151" s="30" t="s">
        <v>48</v>
      </c>
      <c r="N151" s="30" t="s">
        <v>188</v>
      </c>
      <c r="O151" s="30" t="s">
        <v>50</v>
      </c>
      <c r="P151" s="30" t="s">
        <v>51</v>
      </c>
      <c r="Q151" s="32">
        <v>1.579</v>
      </c>
      <c r="R151" s="32">
        <v>1.48</v>
      </c>
      <c r="S151" s="32">
        <f>Q151-R151</f>
        <v>9.8999999999999977E-2</v>
      </c>
      <c r="T151" s="67">
        <v>3.7</v>
      </c>
      <c r="U151" s="67">
        <v>7.2</v>
      </c>
      <c r="V151" s="67">
        <v>-3.6</v>
      </c>
      <c r="W151" s="29">
        <v>12.8</v>
      </c>
      <c r="X151" s="29">
        <v>6.4</v>
      </c>
      <c r="Y151" s="29">
        <v>14.5</v>
      </c>
      <c r="Z151" s="30">
        <f>S151*H151*1000</f>
        <v>316.79999999999995</v>
      </c>
      <c r="AA151" s="33">
        <f>(S151*(Q151+R151))^2/((W151+X151+Y151)/3)</f>
        <v>8.164332754985161E-3</v>
      </c>
      <c r="AB151" s="28" t="s">
        <v>250</v>
      </c>
      <c r="AC151" s="28" t="s">
        <v>253</v>
      </c>
      <c r="AD151" s="30"/>
      <c r="AE151" s="30">
        <f>COUNTA(AF151:AS151)</f>
        <v>1</v>
      </c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 t="s">
        <v>254</v>
      </c>
      <c r="AT151" s="6"/>
    </row>
    <row r="152" spans="1:46" s="27" customFormat="1" x14ac:dyDescent="0.25">
      <c r="A152" s="168" t="s">
        <v>247</v>
      </c>
      <c r="B152" s="153" t="s">
        <v>578</v>
      </c>
      <c r="C152" s="29"/>
      <c r="D152" s="30"/>
      <c r="E152" s="30"/>
      <c r="F152" s="30"/>
      <c r="G152" s="29"/>
      <c r="H152" s="30"/>
      <c r="I152" s="30"/>
      <c r="J152" s="30"/>
      <c r="K152" s="31"/>
      <c r="L152" s="5"/>
      <c r="M152" s="30" t="s">
        <v>579</v>
      </c>
      <c r="N152" s="30" t="s">
        <v>188</v>
      </c>
      <c r="O152" s="30" t="s">
        <v>539</v>
      </c>
      <c r="P152" s="30" t="s">
        <v>352</v>
      </c>
      <c r="Q152" s="32"/>
      <c r="R152" s="32"/>
      <c r="S152" s="32"/>
      <c r="T152" s="67"/>
      <c r="U152" s="67"/>
      <c r="V152" s="67"/>
      <c r="W152" s="29"/>
      <c r="X152" s="29"/>
      <c r="Y152" s="29"/>
      <c r="Z152" s="30"/>
      <c r="AA152" s="33"/>
      <c r="AB152" s="28"/>
      <c r="AC152" s="28"/>
      <c r="AD152" s="30"/>
      <c r="AE152" s="30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6"/>
    </row>
    <row r="153" spans="1:46" s="27" customFormat="1" x14ac:dyDescent="0.25">
      <c r="A153" s="168" t="s">
        <v>689</v>
      </c>
      <c r="B153" s="153" t="s">
        <v>690</v>
      </c>
      <c r="C153" s="29"/>
      <c r="D153" s="30"/>
      <c r="E153" s="30"/>
      <c r="F153" s="30"/>
      <c r="G153" s="29"/>
      <c r="H153" s="30"/>
      <c r="I153" s="30"/>
      <c r="J153" s="30"/>
      <c r="K153" s="31"/>
      <c r="L153" s="5"/>
      <c r="M153" s="30" t="s">
        <v>366</v>
      </c>
      <c r="N153" s="30" t="s">
        <v>313</v>
      </c>
      <c r="O153" s="30" t="s">
        <v>539</v>
      </c>
      <c r="P153" s="30" t="s">
        <v>352</v>
      </c>
      <c r="Q153" s="32"/>
      <c r="R153" s="32"/>
      <c r="S153" s="32"/>
      <c r="T153" s="29"/>
      <c r="U153" s="29"/>
      <c r="V153" s="29"/>
      <c r="W153" s="29"/>
      <c r="X153" s="29"/>
      <c r="Y153" s="29"/>
      <c r="Z153" s="30"/>
      <c r="AA153" s="33"/>
      <c r="AB153" s="28"/>
      <c r="AC153" s="34"/>
      <c r="AD153" s="30"/>
      <c r="AE153" s="30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1"/>
      <c r="AS153" s="34"/>
      <c r="AT153" s="6"/>
    </row>
    <row r="154" spans="1:46" s="27" customFormat="1" x14ac:dyDescent="0.25">
      <c r="A154" s="168" t="s">
        <v>689</v>
      </c>
      <c r="B154" s="153" t="s">
        <v>714</v>
      </c>
      <c r="C154" s="29">
        <v>85</v>
      </c>
      <c r="D154" s="30">
        <v>-30</v>
      </c>
      <c r="E154" s="30">
        <v>20</v>
      </c>
      <c r="F154" s="30">
        <v>0</v>
      </c>
      <c r="G154" s="29">
        <v>5.5</v>
      </c>
      <c r="H154" s="30">
        <v>2.8</v>
      </c>
      <c r="I154" s="30" t="s">
        <v>67</v>
      </c>
      <c r="J154" s="30" t="s">
        <v>73</v>
      </c>
      <c r="K154" s="31" t="s">
        <v>57</v>
      </c>
      <c r="L154" s="5" t="s">
        <v>220</v>
      </c>
      <c r="M154" s="30" t="s">
        <v>48</v>
      </c>
      <c r="N154" s="30" t="s">
        <v>75</v>
      </c>
      <c r="O154" s="30" t="s">
        <v>50</v>
      </c>
      <c r="P154" s="30" t="s">
        <v>51</v>
      </c>
      <c r="Q154" s="32">
        <v>1.5871999999999999</v>
      </c>
      <c r="R154" s="32">
        <v>1.4823</v>
      </c>
      <c r="S154" s="32">
        <f>Q154-R154</f>
        <v>0.10489999999999999</v>
      </c>
      <c r="T154" s="29">
        <v>3.6</v>
      </c>
      <c r="U154" s="29">
        <v>7.1</v>
      </c>
      <c r="V154" s="29">
        <v>-3.6</v>
      </c>
      <c r="W154" s="29">
        <v>13.8</v>
      </c>
      <c r="X154" s="29">
        <v>6.9</v>
      </c>
      <c r="Y154" s="29">
        <v>15.1</v>
      </c>
      <c r="Z154" s="30">
        <f>S154*H154*1000</f>
        <v>293.71999999999997</v>
      </c>
      <c r="AA154" s="33">
        <f>(S154*(Q154+R154))^2/((W154+X154+Y154)/3)</f>
        <v>8.6880933761985281E-3</v>
      </c>
      <c r="AB154" s="28" t="s">
        <v>76</v>
      </c>
      <c r="AC154" s="34" t="s">
        <v>53</v>
      </c>
      <c r="AD154" s="30"/>
      <c r="AE154" s="30">
        <f>COUNTA(AF154:AS154)</f>
        <v>1</v>
      </c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1" t="s">
        <v>254</v>
      </c>
      <c r="AS154" s="34"/>
      <c r="AT154" s="6"/>
    </row>
    <row r="155" spans="1:46" s="27" customFormat="1" x14ac:dyDescent="0.25">
      <c r="A155" s="168" t="s">
        <v>691</v>
      </c>
      <c r="B155" s="153" t="s">
        <v>256</v>
      </c>
      <c r="C155" s="29">
        <v>84.6</v>
      </c>
      <c r="D155" s="30">
        <v>-30</v>
      </c>
      <c r="E155" s="30">
        <v>25</v>
      </c>
      <c r="F155" s="30">
        <v>0</v>
      </c>
      <c r="G155" s="29">
        <v>5</v>
      </c>
      <c r="H155" s="30">
        <v>2.8</v>
      </c>
      <c r="I155" s="30" t="s">
        <v>67</v>
      </c>
      <c r="J155" s="30" t="s">
        <v>73</v>
      </c>
      <c r="K155" s="31" t="s">
        <v>57</v>
      </c>
      <c r="L155" s="5" t="s">
        <v>257</v>
      </c>
      <c r="M155" s="30" t="s">
        <v>48</v>
      </c>
      <c r="N155" s="30" t="s">
        <v>49</v>
      </c>
      <c r="O155" s="30" t="s">
        <v>50</v>
      </c>
      <c r="P155" s="30" t="s">
        <v>51</v>
      </c>
      <c r="Q155" s="32">
        <v>1.6014999999999999</v>
      </c>
      <c r="R155" s="32">
        <v>1.486</v>
      </c>
      <c r="S155" s="32">
        <f>Q155-R155</f>
        <v>0.11549999999999994</v>
      </c>
      <c r="T155" s="29">
        <v>3.9</v>
      </c>
      <c r="U155" s="29">
        <v>8.4</v>
      </c>
      <c r="V155" s="29">
        <v>-4.5999999999999996</v>
      </c>
      <c r="W155" s="29">
        <v>14.1</v>
      </c>
      <c r="X155" s="29">
        <v>7.05</v>
      </c>
      <c r="Y155" s="29">
        <v>14.5</v>
      </c>
      <c r="Z155" s="30">
        <f>S155*H155*1000</f>
        <v>323.39999999999981</v>
      </c>
      <c r="AA155" s="33">
        <f>(S155*(Q155+R155))^2/((W155+X155+Y155)/3)</f>
        <v>1.0701375949991222E-2</v>
      </c>
      <c r="AB155" s="28" t="s">
        <v>76</v>
      </c>
      <c r="AC155" s="34" t="s">
        <v>53</v>
      </c>
      <c r="AD155" s="30"/>
      <c r="AE155" s="30">
        <f>COUNTA(AF155:AS155)</f>
        <v>4</v>
      </c>
      <c r="AF155" s="34"/>
      <c r="AG155" s="34"/>
      <c r="AH155" s="34"/>
      <c r="AI155" s="34"/>
      <c r="AJ155" s="59" t="s">
        <v>66</v>
      </c>
      <c r="AK155" s="34"/>
      <c r="AL155" s="34"/>
      <c r="AM155" s="34"/>
      <c r="AN155" s="34"/>
      <c r="AO155" s="68" t="s">
        <v>66</v>
      </c>
      <c r="AP155" s="68" t="s">
        <v>66</v>
      </c>
      <c r="AQ155" s="68"/>
      <c r="AR155" s="34"/>
      <c r="AS155" s="18" t="s">
        <v>258</v>
      </c>
      <c r="AT155" s="6"/>
    </row>
    <row r="156" spans="1:46" s="27" customFormat="1" x14ac:dyDescent="0.25">
      <c r="A156" s="168" t="s">
        <v>691</v>
      </c>
      <c r="B156" s="153" t="s">
        <v>692</v>
      </c>
      <c r="C156" s="29"/>
      <c r="D156" s="30"/>
      <c r="E156" s="30"/>
      <c r="F156" s="30"/>
      <c r="G156" s="29"/>
      <c r="H156" s="30"/>
      <c r="I156" s="30"/>
      <c r="J156" s="30"/>
      <c r="K156" s="31"/>
      <c r="L156" s="5"/>
      <c r="M156" s="30" t="s">
        <v>554</v>
      </c>
      <c r="N156" s="30" t="s">
        <v>221</v>
      </c>
      <c r="O156" s="30" t="s">
        <v>539</v>
      </c>
      <c r="P156" s="30" t="s">
        <v>555</v>
      </c>
      <c r="Q156" s="32"/>
      <c r="R156" s="32"/>
      <c r="S156" s="32"/>
      <c r="T156" s="29"/>
      <c r="U156" s="29"/>
      <c r="V156" s="29"/>
      <c r="W156" s="29"/>
      <c r="X156" s="29"/>
      <c r="Y156" s="29"/>
      <c r="Z156" s="30"/>
      <c r="AA156" s="33"/>
      <c r="AB156" s="28"/>
      <c r="AC156" s="34"/>
      <c r="AD156" s="30"/>
      <c r="AE156" s="30"/>
      <c r="AF156" s="34"/>
      <c r="AG156" s="34"/>
      <c r="AH156" s="34"/>
      <c r="AI156" s="34"/>
      <c r="AJ156" s="59"/>
      <c r="AK156" s="34"/>
      <c r="AL156" s="34"/>
      <c r="AM156" s="34"/>
      <c r="AN156" s="34"/>
      <c r="AO156" s="68"/>
      <c r="AP156" s="68"/>
      <c r="AQ156" s="68"/>
      <c r="AR156" s="34"/>
      <c r="AS156" s="18"/>
      <c r="AT156" s="6"/>
    </row>
    <row r="157" spans="1:46" s="27" customFormat="1" x14ac:dyDescent="0.25">
      <c r="A157" s="169" t="s">
        <v>255</v>
      </c>
      <c r="B157" s="153" t="s">
        <v>259</v>
      </c>
      <c r="C157" s="69">
        <v>84.6</v>
      </c>
      <c r="D157" s="57">
        <v>-30</v>
      </c>
      <c r="E157" s="30">
        <v>25</v>
      </c>
      <c r="F157" s="30">
        <v>0</v>
      </c>
      <c r="G157" s="69">
        <v>5</v>
      </c>
      <c r="H157" s="57">
        <v>2.8</v>
      </c>
      <c r="I157" s="30" t="s">
        <v>67</v>
      </c>
      <c r="J157" s="57" t="s">
        <v>73</v>
      </c>
      <c r="K157" s="31" t="s">
        <v>57</v>
      </c>
      <c r="L157" s="142" t="s">
        <v>257</v>
      </c>
      <c r="M157" s="57" t="s">
        <v>48</v>
      </c>
      <c r="N157" s="30" t="s">
        <v>92</v>
      </c>
      <c r="O157" s="57" t="s">
        <v>50</v>
      </c>
      <c r="P157" s="57" t="s">
        <v>51</v>
      </c>
      <c r="Q157" s="70">
        <v>1.6014999999999999</v>
      </c>
      <c r="R157" s="70">
        <v>1.486</v>
      </c>
      <c r="S157" s="70">
        <f>Q157-R157</f>
        <v>0.11549999999999994</v>
      </c>
      <c r="T157" s="69">
        <v>3.9</v>
      </c>
      <c r="U157" s="69">
        <v>8.4</v>
      </c>
      <c r="V157" s="69">
        <v>-4.5999999999999996</v>
      </c>
      <c r="W157" s="69">
        <v>14.1</v>
      </c>
      <c r="X157" s="69">
        <v>7.05</v>
      </c>
      <c r="Y157" s="69">
        <v>14.5</v>
      </c>
      <c r="Z157" s="57">
        <f>S157*H157*1000</f>
        <v>323.39999999999981</v>
      </c>
      <c r="AA157" s="71">
        <f>(S157*(Q157+R157))^2/((W157+X157+Y157)/3)</f>
        <v>1.0701375949991222E-2</v>
      </c>
      <c r="AB157" s="57" t="s">
        <v>76</v>
      </c>
      <c r="AC157" s="34" t="s">
        <v>53</v>
      </c>
      <c r="AD157" s="42"/>
      <c r="AE157" s="30" t="s">
        <v>145</v>
      </c>
      <c r="AF157" s="34"/>
      <c r="AG157" s="34"/>
      <c r="AH157" s="34"/>
      <c r="AI157" s="34"/>
      <c r="AJ157" s="34"/>
      <c r="AK157" s="34"/>
      <c r="AL157" s="34"/>
      <c r="AM157" s="34"/>
      <c r="AN157" s="34"/>
      <c r="AO157" s="68"/>
      <c r="AP157" s="72" t="s">
        <v>66</v>
      </c>
      <c r="AQ157" s="68"/>
      <c r="AR157" s="34"/>
      <c r="AS157" s="18"/>
      <c r="AT157" s="6"/>
    </row>
    <row r="158" spans="1:46" s="27" customFormat="1" x14ac:dyDescent="0.25">
      <c r="A158" s="169" t="s">
        <v>255</v>
      </c>
      <c r="B158" s="153" t="s">
        <v>260</v>
      </c>
      <c r="C158" s="69">
        <v>84.6</v>
      </c>
      <c r="D158" s="57">
        <v>-30</v>
      </c>
      <c r="E158" s="30">
        <v>25</v>
      </c>
      <c r="F158" s="30">
        <v>0</v>
      </c>
      <c r="G158" s="69">
        <v>5</v>
      </c>
      <c r="H158" s="57">
        <v>2.8</v>
      </c>
      <c r="I158" s="30" t="s">
        <v>67</v>
      </c>
      <c r="J158" s="57" t="s">
        <v>73</v>
      </c>
      <c r="K158" s="31" t="s">
        <v>57</v>
      </c>
      <c r="L158" s="142" t="s">
        <v>257</v>
      </c>
      <c r="M158" s="57" t="s">
        <v>48</v>
      </c>
      <c r="N158" s="30" t="s">
        <v>188</v>
      </c>
      <c r="O158" s="57" t="s">
        <v>50</v>
      </c>
      <c r="P158" s="58" t="s">
        <v>261</v>
      </c>
      <c r="Q158" s="70">
        <v>1.6014999999999999</v>
      </c>
      <c r="R158" s="70">
        <v>1.486</v>
      </c>
      <c r="S158" s="70">
        <f>Q158-R158</f>
        <v>0.11549999999999994</v>
      </c>
      <c r="T158" s="69">
        <v>3.9</v>
      </c>
      <c r="U158" s="69">
        <v>8.4</v>
      </c>
      <c r="V158" s="69">
        <v>-4.5999999999999996</v>
      </c>
      <c r="W158" s="69">
        <v>14.1</v>
      </c>
      <c r="X158" s="69">
        <v>7.05</v>
      </c>
      <c r="Y158" s="69">
        <v>14.5</v>
      </c>
      <c r="Z158" s="57">
        <f>S158*H158*1000</f>
        <v>323.39999999999981</v>
      </c>
      <c r="AA158" s="71">
        <f>(S158*(Q158+R158))^2/((W158+X158+Y158)/3)</f>
        <v>1.0701375949991222E-2</v>
      </c>
      <c r="AB158" s="57" t="s">
        <v>76</v>
      </c>
      <c r="AC158" s="34" t="s">
        <v>53</v>
      </c>
      <c r="AD158" s="42"/>
      <c r="AE158" s="30" t="s">
        <v>145</v>
      </c>
      <c r="AF158" s="34"/>
      <c r="AG158" s="34"/>
      <c r="AH158" s="34"/>
      <c r="AI158" s="34"/>
      <c r="AJ158" s="34"/>
      <c r="AK158" s="34"/>
      <c r="AL158" s="34"/>
      <c r="AM158" s="34"/>
      <c r="AN158" s="34"/>
      <c r="AO158" s="68"/>
      <c r="AP158" s="68"/>
      <c r="AQ158" s="68"/>
      <c r="AR158" s="34"/>
      <c r="AS158" s="19" t="s">
        <v>261</v>
      </c>
      <c r="AT158" s="6"/>
    </row>
    <row r="159" spans="1:46" s="27" customFormat="1" x14ac:dyDescent="0.25">
      <c r="A159" s="169" t="s">
        <v>255</v>
      </c>
      <c r="B159" s="153" t="s">
        <v>262</v>
      </c>
      <c r="C159" s="69">
        <v>84.6</v>
      </c>
      <c r="D159" s="57">
        <v>-30</v>
      </c>
      <c r="E159" s="30">
        <v>25</v>
      </c>
      <c r="F159" s="30">
        <v>0</v>
      </c>
      <c r="G159" s="69">
        <v>5</v>
      </c>
      <c r="H159" s="57">
        <v>2.8</v>
      </c>
      <c r="I159" s="30" t="s">
        <v>67</v>
      </c>
      <c r="J159" s="57" t="s">
        <v>73</v>
      </c>
      <c r="K159" s="31" t="s">
        <v>57</v>
      </c>
      <c r="L159" s="142" t="s">
        <v>257</v>
      </c>
      <c r="M159" s="57" t="s">
        <v>157</v>
      </c>
      <c r="N159" s="30" t="s">
        <v>92</v>
      </c>
      <c r="O159" s="57" t="s">
        <v>50</v>
      </c>
      <c r="P159" s="57" t="s">
        <v>51</v>
      </c>
      <c r="Q159" s="70">
        <v>1.6014999999999999</v>
      </c>
      <c r="R159" s="70">
        <v>1.486</v>
      </c>
      <c r="S159" s="70">
        <f>Q159-R159</f>
        <v>0.11549999999999994</v>
      </c>
      <c r="T159" s="69">
        <v>3.9</v>
      </c>
      <c r="U159" s="69">
        <v>8.4</v>
      </c>
      <c r="V159" s="69">
        <v>-4.5999999999999996</v>
      </c>
      <c r="W159" s="69">
        <v>14.1</v>
      </c>
      <c r="X159" s="69">
        <v>7.05</v>
      </c>
      <c r="Y159" s="69">
        <v>14.5</v>
      </c>
      <c r="Z159" s="57">
        <f>S159*H159*1000</f>
        <v>323.39999999999981</v>
      </c>
      <c r="AA159" s="71">
        <f>(S159*(Q159+R159))^2/((W159+X159+Y159)/3)</f>
        <v>1.0701375949991222E-2</v>
      </c>
      <c r="AB159" s="57" t="s">
        <v>76</v>
      </c>
      <c r="AC159" s="34" t="s">
        <v>53</v>
      </c>
      <c r="AD159" s="42"/>
      <c r="AE159" s="30" t="s">
        <v>145</v>
      </c>
      <c r="AF159" s="34"/>
      <c r="AG159" s="34"/>
      <c r="AH159" s="34"/>
      <c r="AI159" s="34"/>
      <c r="AJ159" s="34"/>
      <c r="AK159" s="34"/>
      <c r="AL159" s="34"/>
      <c r="AM159" s="34"/>
      <c r="AN159" s="34"/>
      <c r="AO159" s="68"/>
      <c r="AP159" s="72" t="s">
        <v>66</v>
      </c>
      <c r="AQ159" s="68"/>
      <c r="AR159" s="34"/>
      <c r="AS159" s="18"/>
      <c r="AT159" s="6"/>
    </row>
    <row r="160" spans="1:46" s="27" customFormat="1" x14ac:dyDescent="0.25">
      <c r="A160" s="57" t="s">
        <v>255</v>
      </c>
      <c r="B160" s="153" t="s">
        <v>43</v>
      </c>
      <c r="C160" s="69">
        <v>84.6</v>
      </c>
      <c r="D160" s="57">
        <v>-30</v>
      </c>
      <c r="E160" s="30">
        <v>25</v>
      </c>
      <c r="F160" s="30">
        <v>0</v>
      </c>
      <c r="G160" s="69">
        <v>5</v>
      </c>
      <c r="H160" s="57">
        <v>2.8</v>
      </c>
      <c r="I160" s="30" t="s">
        <v>67</v>
      </c>
      <c r="J160" s="57" t="s">
        <v>73</v>
      </c>
      <c r="K160" s="31" t="s">
        <v>57</v>
      </c>
      <c r="L160" s="142" t="s">
        <v>257</v>
      </c>
      <c r="M160" s="57" t="s">
        <v>157</v>
      </c>
      <c r="N160" s="30" t="s">
        <v>120</v>
      </c>
      <c r="O160" s="57" t="s">
        <v>50</v>
      </c>
      <c r="P160" s="57" t="s">
        <v>51</v>
      </c>
      <c r="Q160" s="70">
        <v>1.6014999999999999</v>
      </c>
      <c r="R160" s="70">
        <v>1.486</v>
      </c>
      <c r="S160" s="70">
        <f>Q160-R160</f>
        <v>0.11549999999999994</v>
      </c>
      <c r="T160" s="69">
        <v>3.9</v>
      </c>
      <c r="U160" s="69">
        <v>8.4</v>
      </c>
      <c r="V160" s="69">
        <v>-4.5999999999999996</v>
      </c>
      <c r="W160" s="69">
        <v>14.1</v>
      </c>
      <c r="X160" s="69">
        <v>7.05</v>
      </c>
      <c r="Y160" s="69">
        <v>14.5</v>
      </c>
      <c r="Z160" s="57">
        <f>S160*H160*1000</f>
        <v>323.39999999999981</v>
      </c>
      <c r="AA160" s="71">
        <f>(S160*(Q160+R160))^2/((W160+X160+Y160)/3)</f>
        <v>1.0701375949991222E-2</v>
      </c>
      <c r="AB160" s="57" t="s">
        <v>76</v>
      </c>
      <c r="AC160" s="34" t="s">
        <v>53</v>
      </c>
      <c r="AD160" s="57"/>
      <c r="AE160" s="30" t="s">
        <v>145</v>
      </c>
      <c r="AF160" s="34"/>
      <c r="AG160" s="34"/>
      <c r="AH160" s="34"/>
      <c r="AI160" s="34"/>
      <c r="AJ160" s="34"/>
      <c r="AK160" s="34"/>
      <c r="AL160" s="34"/>
      <c r="AM160" s="34"/>
      <c r="AN160" s="34"/>
      <c r="AO160" s="72" t="s">
        <v>66</v>
      </c>
      <c r="AP160" s="68"/>
      <c r="AQ160" s="68"/>
      <c r="AR160" s="34"/>
      <c r="AS160" s="18"/>
      <c r="AT160" s="6"/>
    </row>
    <row r="161" spans="1:46" s="27" customFormat="1" hidden="1" x14ac:dyDescent="0.25">
      <c r="A161" s="82" t="s">
        <v>693</v>
      </c>
      <c r="B161" s="154" t="s">
        <v>263</v>
      </c>
      <c r="C161" s="29">
        <v>114.6</v>
      </c>
      <c r="D161" s="30">
        <v>-40</v>
      </c>
      <c r="E161" s="30">
        <v>20</v>
      </c>
      <c r="F161" s="30">
        <v>0</v>
      </c>
      <c r="G161" s="29">
        <v>6</v>
      </c>
      <c r="H161" s="30">
        <v>3.1</v>
      </c>
      <c r="I161" s="30" t="s">
        <v>67</v>
      </c>
      <c r="J161" s="30" t="s">
        <v>45</v>
      </c>
      <c r="K161" s="31" t="s">
        <v>57</v>
      </c>
      <c r="L161" s="5" t="s">
        <v>264</v>
      </c>
      <c r="M161" s="30" t="s">
        <v>194</v>
      </c>
      <c r="N161" s="30" t="s">
        <v>75</v>
      </c>
      <c r="O161" s="6" t="s">
        <v>131</v>
      </c>
      <c r="P161" s="112" t="s">
        <v>51</v>
      </c>
      <c r="Q161" s="32">
        <v>1.6059000000000001</v>
      </c>
      <c r="R161" s="32">
        <v>1.4878</v>
      </c>
      <c r="S161" s="32">
        <f>Q161-R161</f>
        <v>0.11810000000000009</v>
      </c>
      <c r="T161" s="29">
        <v>8</v>
      </c>
      <c r="U161" s="29">
        <v>2.9</v>
      </c>
      <c r="V161" s="29">
        <v>5.0999999999999996</v>
      </c>
      <c r="W161" s="29">
        <v>15.7</v>
      </c>
      <c r="X161" s="29">
        <f>W161/2</f>
        <v>7.85</v>
      </c>
      <c r="Y161" s="29">
        <v>18.100000000000001</v>
      </c>
      <c r="Z161" s="30">
        <f>S161*H161*1000</f>
        <v>366.1100000000003</v>
      </c>
      <c r="AA161" s="33">
        <f>(S161*(Q161+R161))^2/((W161+X161+Y161)/3)</f>
        <v>9.6152911429081261E-3</v>
      </c>
      <c r="AB161" s="28" t="s">
        <v>250</v>
      </c>
      <c r="AC161" s="34" t="s">
        <v>265</v>
      </c>
      <c r="AD161" s="30"/>
      <c r="AE161" s="30">
        <f>COUNTA(AF161:AS161)</f>
        <v>1</v>
      </c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 t="s">
        <v>54</v>
      </c>
      <c r="AS161" s="34"/>
      <c r="AT161" s="6"/>
    </row>
    <row r="162" spans="1:46" s="27" customFormat="1" ht="16.5" hidden="1" thickTop="1" x14ac:dyDescent="0.25">
      <c r="A162" s="20" t="s">
        <v>266</v>
      </c>
      <c r="B162" s="154" t="s">
        <v>580</v>
      </c>
      <c r="C162" s="73"/>
      <c r="D162" s="20"/>
      <c r="E162" s="30"/>
      <c r="F162" s="30"/>
      <c r="G162" s="73"/>
      <c r="H162" s="20"/>
      <c r="I162" s="30"/>
      <c r="J162" s="30"/>
      <c r="K162" s="31"/>
      <c r="L162" s="21"/>
      <c r="M162" s="58" t="s">
        <v>83</v>
      </c>
      <c r="N162" s="30" t="s">
        <v>60</v>
      </c>
      <c r="O162" s="108" t="s">
        <v>61</v>
      </c>
      <c r="P162" s="259" t="s">
        <v>51</v>
      </c>
      <c r="Q162" s="265"/>
      <c r="R162" s="75"/>
      <c r="S162" s="32"/>
      <c r="T162" s="29"/>
      <c r="U162" s="29"/>
      <c r="V162" s="29"/>
      <c r="W162" s="73"/>
      <c r="X162" s="29"/>
      <c r="Y162" s="73"/>
      <c r="Z162" s="30"/>
      <c r="AA162" s="33"/>
      <c r="AB162" s="58"/>
      <c r="AC162" s="34"/>
      <c r="AD162" s="20"/>
      <c r="AE162" s="30"/>
      <c r="AF162" s="20"/>
      <c r="AG162" s="20"/>
      <c r="AH162" s="59"/>
      <c r="AI162" s="34"/>
      <c r="AJ162" s="34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</row>
    <row r="163" spans="1:46" s="27" customFormat="1" ht="16.5" hidden="1" thickBot="1" x14ac:dyDescent="0.3">
      <c r="A163" s="6" t="s">
        <v>266</v>
      </c>
      <c r="B163" s="154" t="s">
        <v>274</v>
      </c>
      <c r="C163" s="35">
        <v>76.7</v>
      </c>
      <c r="D163" s="6">
        <v>-25</v>
      </c>
      <c r="E163" s="30">
        <v>0</v>
      </c>
      <c r="F163" s="30">
        <v>8</v>
      </c>
      <c r="G163" s="54">
        <v>6</v>
      </c>
      <c r="H163" s="6">
        <v>2.6</v>
      </c>
      <c r="I163" s="30" t="s">
        <v>67</v>
      </c>
      <c r="J163" s="30" t="s">
        <v>45</v>
      </c>
      <c r="K163" s="31" t="s">
        <v>57</v>
      </c>
      <c r="L163" s="7" t="s">
        <v>273</v>
      </c>
      <c r="M163" s="30" t="s">
        <v>83</v>
      </c>
      <c r="N163" s="30" t="s">
        <v>49</v>
      </c>
      <c r="O163" s="108" t="s">
        <v>61</v>
      </c>
      <c r="P163" s="256" t="s">
        <v>352</v>
      </c>
      <c r="Q163" s="265">
        <v>1.6026</v>
      </c>
      <c r="R163" s="75">
        <v>1.488</v>
      </c>
      <c r="S163" s="32">
        <f>Q163-R163</f>
        <v>0.11460000000000004</v>
      </c>
      <c r="T163" s="29">
        <v>5.8</v>
      </c>
      <c r="U163" s="29">
        <v>2.8</v>
      </c>
      <c r="V163" s="29">
        <v>2.9</v>
      </c>
      <c r="W163" s="73">
        <v>13.2</v>
      </c>
      <c r="X163" s="29">
        <f>W163/2</f>
        <v>6.6</v>
      </c>
      <c r="Y163" s="73">
        <v>13.5</v>
      </c>
      <c r="Z163" s="30">
        <f>S163*H163*1000</f>
        <v>297.96000000000009</v>
      </c>
      <c r="AA163" s="33">
        <f>(S163*(Q163+R163))^2/((W163+X163+Y163)/3)</f>
        <v>1.1301389863172766E-2</v>
      </c>
      <c r="AB163" s="28" t="s">
        <v>69</v>
      </c>
      <c r="AC163" s="34" t="s">
        <v>53</v>
      </c>
      <c r="AD163" s="6"/>
      <c r="AE163" s="30">
        <f>COUNTA(AF163:AS163)</f>
        <v>1</v>
      </c>
      <c r="AF163" s="6"/>
      <c r="AG163" s="6"/>
      <c r="AH163" s="6"/>
      <c r="AI163" s="6"/>
      <c r="AJ163" s="6" t="s">
        <v>68</v>
      </c>
      <c r="AK163" s="6"/>
      <c r="AL163" s="6"/>
      <c r="AM163" s="6"/>
      <c r="AN163" s="6"/>
      <c r="AO163" s="6"/>
      <c r="AP163" s="6"/>
      <c r="AQ163" s="6"/>
      <c r="AR163" s="6"/>
      <c r="AS163" s="6"/>
      <c r="AT163" s="6"/>
    </row>
    <row r="164" spans="1:46" s="27" customFormat="1" hidden="1" x14ac:dyDescent="0.25">
      <c r="A164" s="6" t="s">
        <v>266</v>
      </c>
      <c r="B164" s="154" t="s">
        <v>587</v>
      </c>
      <c r="C164" s="35"/>
      <c r="D164" s="6"/>
      <c r="E164" s="30"/>
      <c r="F164" s="30"/>
      <c r="G164" s="54"/>
      <c r="H164" s="6"/>
      <c r="I164" s="30"/>
      <c r="J164" s="30"/>
      <c r="K164" s="31"/>
      <c r="L164" s="7"/>
      <c r="M164" s="30" t="s">
        <v>549</v>
      </c>
      <c r="N164" s="30" t="s">
        <v>503</v>
      </c>
      <c r="O164" s="30" t="s">
        <v>550</v>
      </c>
      <c r="P164" s="114" t="s">
        <v>584</v>
      </c>
      <c r="Q164" s="75"/>
      <c r="R164" s="75"/>
      <c r="S164" s="32"/>
      <c r="T164" s="29"/>
      <c r="U164" s="29"/>
      <c r="V164" s="29"/>
      <c r="W164" s="73"/>
      <c r="X164" s="29"/>
      <c r="Y164" s="73"/>
      <c r="Z164" s="30"/>
      <c r="AA164" s="33"/>
      <c r="AB164" s="28"/>
      <c r="AC164" s="34"/>
      <c r="AD164" s="6"/>
      <c r="AE164" s="30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</row>
    <row r="165" spans="1:46" s="27" customFormat="1" hidden="1" x14ac:dyDescent="0.25">
      <c r="A165" s="182" t="s">
        <v>266</v>
      </c>
      <c r="B165" s="154" t="s">
        <v>269</v>
      </c>
      <c r="C165" s="73">
        <v>76.7</v>
      </c>
      <c r="D165" s="20">
        <v>-25</v>
      </c>
      <c r="E165" s="30">
        <v>0</v>
      </c>
      <c r="F165" s="30">
        <v>8</v>
      </c>
      <c r="G165" s="73">
        <v>6</v>
      </c>
      <c r="H165" s="20">
        <v>2.6</v>
      </c>
      <c r="I165" s="30" t="s">
        <v>44</v>
      </c>
      <c r="J165" s="30" t="s">
        <v>45</v>
      </c>
      <c r="K165" s="31" t="s">
        <v>57</v>
      </c>
      <c r="L165" s="21" t="s">
        <v>268</v>
      </c>
      <c r="M165" s="58" t="s">
        <v>59</v>
      </c>
      <c r="N165" s="30" t="s">
        <v>65</v>
      </c>
      <c r="O165" s="30" t="s">
        <v>61</v>
      </c>
      <c r="P165" s="127" t="s">
        <v>51</v>
      </c>
      <c r="Q165" s="75">
        <v>1.6026</v>
      </c>
      <c r="R165" s="75">
        <v>1.488</v>
      </c>
      <c r="S165" s="32">
        <f>Q165-R165</f>
        <v>0.11460000000000004</v>
      </c>
      <c r="T165" s="29">
        <v>5.8</v>
      </c>
      <c r="U165" s="29">
        <v>2.8</v>
      </c>
      <c r="V165" s="29">
        <v>2.9</v>
      </c>
      <c r="W165" s="73">
        <v>13.2</v>
      </c>
      <c r="X165" s="29">
        <f>W165/2</f>
        <v>6.6</v>
      </c>
      <c r="Y165" s="73">
        <v>13.5</v>
      </c>
      <c r="Z165" s="30">
        <f>S165*H165*1000</f>
        <v>297.96000000000009</v>
      </c>
      <c r="AA165" s="33">
        <f>(S165*(Q165+R165))^2/((W165+X165+Y165)/3)</f>
        <v>1.1301389863172766E-2</v>
      </c>
      <c r="AB165" s="58" t="s">
        <v>182</v>
      </c>
      <c r="AC165" s="34" t="s">
        <v>53</v>
      </c>
      <c r="AD165" s="76"/>
      <c r="AE165" s="30" t="s">
        <v>145</v>
      </c>
      <c r="AF165" s="20"/>
      <c r="AG165" s="20"/>
      <c r="AH165" s="34"/>
      <c r="AI165" s="59" t="s">
        <v>66</v>
      </c>
      <c r="AJ165" s="34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</row>
    <row r="166" spans="1:46" s="27" customFormat="1" ht="17.25" hidden="1" thickTop="1" thickBot="1" x14ac:dyDescent="0.3">
      <c r="A166" s="182" t="s">
        <v>266</v>
      </c>
      <c r="B166" s="154" t="s">
        <v>269</v>
      </c>
      <c r="C166" s="73"/>
      <c r="D166" s="20"/>
      <c r="E166" s="30"/>
      <c r="F166" s="30"/>
      <c r="G166" s="73"/>
      <c r="H166" s="20"/>
      <c r="I166" s="30"/>
      <c r="J166" s="30"/>
      <c r="K166" s="31"/>
      <c r="L166" s="21"/>
      <c r="M166" s="58" t="s">
        <v>59</v>
      </c>
      <c r="N166" s="30" t="s">
        <v>65</v>
      </c>
      <c r="O166" s="108" t="s">
        <v>61</v>
      </c>
      <c r="P166" s="255" t="s">
        <v>51</v>
      </c>
      <c r="Q166" s="265"/>
      <c r="R166" s="75"/>
      <c r="S166" s="32"/>
      <c r="T166" s="29"/>
      <c r="U166" s="29"/>
      <c r="V166" s="29"/>
      <c r="W166" s="73"/>
      <c r="X166" s="29"/>
      <c r="Y166" s="73"/>
      <c r="Z166" s="30"/>
      <c r="AA166" s="33"/>
      <c r="AB166" s="58"/>
      <c r="AC166" s="34"/>
      <c r="AD166" s="76"/>
      <c r="AE166" s="30"/>
      <c r="AF166" s="20"/>
      <c r="AG166" s="20"/>
      <c r="AH166" s="34"/>
      <c r="AI166" s="59"/>
      <c r="AJ166" s="34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</row>
    <row r="167" spans="1:46" s="27" customFormat="1" hidden="1" x14ac:dyDescent="0.25">
      <c r="A167" s="183" t="s">
        <v>266</v>
      </c>
      <c r="B167" s="154" t="s">
        <v>269</v>
      </c>
      <c r="C167" s="35">
        <v>76.7</v>
      </c>
      <c r="D167" s="6">
        <v>-25</v>
      </c>
      <c r="E167" s="30">
        <v>0</v>
      </c>
      <c r="F167" s="30">
        <v>8</v>
      </c>
      <c r="G167" s="35">
        <v>6</v>
      </c>
      <c r="H167" s="6">
        <v>2.6</v>
      </c>
      <c r="I167" s="30" t="s">
        <v>67</v>
      </c>
      <c r="J167" s="30" t="s">
        <v>45</v>
      </c>
      <c r="K167" s="31" t="s">
        <v>57</v>
      </c>
      <c r="L167" s="7" t="s">
        <v>270</v>
      </c>
      <c r="M167" s="30" t="s">
        <v>59</v>
      </c>
      <c r="N167" s="30" t="s">
        <v>65</v>
      </c>
      <c r="O167" s="30" t="s">
        <v>61</v>
      </c>
      <c r="P167" s="114" t="s">
        <v>68</v>
      </c>
      <c r="Q167" s="75">
        <v>1.6026</v>
      </c>
      <c r="R167" s="75">
        <v>1.488</v>
      </c>
      <c r="S167" s="32">
        <f>Q167-R167</f>
        <v>0.11460000000000004</v>
      </c>
      <c r="T167" s="29">
        <v>5.7</v>
      </c>
      <c r="U167" s="29">
        <v>2.8</v>
      </c>
      <c r="V167" s="29">
        <v>2.9</v>
      </c>
      <c r="W167" s="73">
        <v>13.2</v>
      </c>
      <c r="X167" s="29">
        <f>W167/2</f>
        <v>6.6</v>
      </c>
      <c r="Y167" s="73">
        <v>13.5</v>
      </c>
      <c r="Z167" s="30">
        <f>S167*H167*1000</f>
        <v>297.96000000000009</v>
      </c>
      <c r="AA167" s="33">
        <f>(S167*(Q167+R167))^2/((W167+X167+Y167)/3)</f>
        <v>1.1301389863172766E-2</v>
      </c>
      <c r="AB167" s="28" t="s">
        <v>69</v>
      </c>
      <c r="AC167" s="34" t="s">
        <v>53</v>
      </c>
      <c r="AD167" s="6"/>
      <c r="AE167" s="30">
        <f>COUNTA(AF167:AS167)</f>
        <v>1</v>
      </c>
      <c r="AF167" s="6"/>
      <c r="AG167" s="6"/>
      <c r="AH167" s="6"/>
      <c r="AI167" s="6" t="s">
        <v>68</v>
      </c>
      <c r="AJ167" s="25"/>
      <c r="AK167" s="6"/>
      <c r="AL167" s="6"/>
      <c r="AM167" s="6"/>
      <c r="AN167" s="6"/>
      <c r="AO167" s="6"/>
      <c r="AP167" s="6"/>
      <c r="AQ167" s="6"/>
      <c r="AR167" s="6"/>
      <c r="AS167" s="6"/>
      <c r="AT167" s="6"/>
    </row>
    <row r="168" spans="1:46" s="27" customFormat="1" hidden="1" x14ac:dyDescent="0.25">
      <c r="A168" s="20" t="s">
        <v>272</v>
      </c>
      <c r="B168" s="154" t="s">
        <v>582</v>
      </c>
      <c r="C168" s="73">
        <v>76.7</v>
      </c>
      <c r="D168" s="20">
        <v>-25</v>
      </c>
      <c r="E168" s="30">
        <v>0</v>
      </c>
      <c r="F168" s="30">
        <v>8</v>
      </c>
      <c r="G168" s="73">
        <v>6</v>
      </c>
      <c r="H168" s="20">
        <v>2.35</v>
      </c>
      <c r="I168" s="30" t="s">
        <v>44</v>
      </c>
      <c r="J168" s="30" t="s">
        <v>45</v>
      </c>
      <c r="K168" s="31" t="s">
        <v>57</v>
      </c>
      <c r="L168" s="21" t="s">
        <v>268</v>
      </c>
      <c r="M168" s="58" t="s">
        <v>59</v>
      </c>
      <c r="N168" s="30" t="s">
        <v>49</v>
      </c>
      <c r="O168" s="30" t="s">
        <v>61</v>
      </c>
      <c r="P168" s="263" t="s">
        <v>51</v>
      </c>
      <c r="Q168" s="75">
        <v>1.6026</v>
      </c>
      <c r="R168" s="75">
        <v>1.488</v>
      </c>
      <c r="S168" s="32">
        <f>Q168-R168</f>
        <v>0.11460000000000004</v>
      </c>
      <c r="T168" s="29">
        <v>5.8</v>
      </c>
      <c r="U168" s="29">
        <v>2.8</v>
      </c>
      <c r="V168" s="29">
        <v>2.9</v>
      </c>
      <c r="W168" s="73">
        <v>13.2</v>
      </c>
      <c r="X168" s="29">
        <f>W168/2</f>
        <v>6.6</v>
      </c>
      <c r="Y168" s="73">
        <v>13.5</v>
      </c>
      <c r="Z168" s="30">
        <f>S168*H168*1000</f>
        <v>269.31000000000012</v>
      </c>
      <c r="AA168" s="33">
        <f>(S168*(Q168+R168))^2/((W168+X168+Y168)/3)</f>
        <v>1.1301389863172766E-2</v>
      </c>
      <c r="AB168" s="58" t="s">
        <v>182</v>
      </c>
      <c r="AC168" s="34" t="s">
        <v>265</v>
      </c>
      <c r="AD168" s="20"/>
      <c r="AE168" s="30">
        <f>COUNTA(AF168:AS168)</f>
        <v>1</v>
      </c>
      <c r="AF168" s="20"/>
      <c r="AG168" s="20"/>
      <c r="AH168" s="20"/>
      <c r="AI168" s="20"/>
      <c r="AJ168" s="6" t="s">
        <v>63</v>
      </c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</row>
    <row r="169" spans="1:46" s="27" customFormat="1" hidden="1" x14ac:dyDescent="0.25">
      <c r="A169" s="6" t="s">
        <v>266</v>
      </c>
      <c r="B169" s="162" t="s">
        <v>588</v>
      </c>
      <c r="C169" s="35">
        <v>76.7</v>
      </c>
      <c r="D169" s="6">
        <v>-25</v>
      </c>
      <c r="E169" s="30">
        <v>0</v>
      </c>
      <c r="F169" s="30">
        <v>8</v>
      </c>
      <c r="G169" s="54">
        <v>6</v>
      </c>
      <c r="H169" s="6">
        <v>2.6</v>
      </c>
      <c r="I169" s="30" t="s">
        <v>67</v>
      </c>
      <c r="J169" s="30" t="s">
        <v>45</v>
      </c>
      <c r="K169" s="31" t="s">
        <v>57</v>
      </c>
      <c r="L169" s="7" t="s">
        <v>273</v>
      </c>
      <c r="M169" s="30" t="s">
        <v>83</v>
      </c>
      <c r="N169" s="30" t="s">
        <v>188</v>
      </c>
      <c r="O169" s="30" t="s">
        <v>61</v>
      </c>
      <c r="P169" s="114" t="s">
        <v>68</v>
      </c>
      <c r="Q169" s="75">
        <v>1.6026</v>
      </c>
      <c r="R169" s="75">
        <v>1.488</v>
      </c>
      <c r="S169" s="32">
        <f>Q169-R169</f>
        <v>0.11460000000000004</v>
      </c>
      <c r="T169" s="29">
        <v>5.8</v>
      </c>
      <c r="U169" s="29">
        <v>2.8</v>
      </c>
      <c r="V169" s="29">
        <v>2.9</v>
      </c>
      <c r="W169" s="73">
        <v>13.2</v>
      </c>
      <c r="X169" s="29">
        <f>W169/2</f>
        <v>6.6</v>
      </c>
      <c r="Y169" s="73">
        <v>13.5</v>
      </c>
      <c r="Z169" s="30">
        <f>S169*H169*1000</f>
        <v>297.96000000000009</v>
      </c>
      <c r="AA169" s="33">
        <f>(S169*(Q169+R169))^2/((W169+X169+Y169)/3)</f>
        <v>1.1301389863172766E-2</v>
      </c>
      <c r="AB169" s="28" t="s">
        <v>250</v>
      </c>
      <c r="AC169" s="34" t="s">
        <v>53</v>
      </c>
      <c r="AD169" s="6"/>
      <c r="AE169" s="30">
        <f>COUNTA(AF169:AS169)</f>
        <v>1</v>
      </c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 t="s">
        <v>68</v>
      </c>
      <c r="AT169" s="6"/>
    </row>
    <row r="170" spans="1:46" s="27" customFormat="1" hidden="1" x14ac:dyDescent="0.25">
      <c r="A170" s="6" t="s">
        <v>266</v>
      </c>
      <c r="B170" s="154" t="s">
        <v>586</v>
      </c>
      <c r="C170" s="35"/>
      <c r="D170" s="6"/>
      <c r="E170" s="30"/>
      <c r="F170" s="30"/>
      <c r="G170" s="54"/>
      <c r="H170" s="6"/>
      <c r="I170" s="30"/>
      <c r="J170" s="30"/>
      <c r="K170" s="31"/>
      <c r="L170" s="7"/>
      <c r="M170" s="30" t="s">
        <v>59</v>
      </c>
      <c r="N170" s="30" t="s">
        <v>500</v>
      </c>
      <c r="O170" s="30" t="s">
        <v>97</v>
      </c>
      <c r="P170" s="36" t="s">
        <v>352</v>
      </c>
      <c r="Q170" s="75"/>
      <c r="R170" s="75"/>
      <c r="S170" s="32"/>
      <c r="T170" s="29"/>
      <c r="U170" s="29"/>
      <c r="V170" s="29"/>
      <c r="W170" s="73"/>
      <c r="X170" s="29"/>
      <c r="Y170" s="73"/>
      <c r="Z170" s="30"/>
      <c r="AA170" s="33"/>
      <c r="AB170" s="28"/>
      <c r="AC170" s="34"/>
      <c r="AD170" s="6"/>
      <c r="AE170" s="30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</row>
    <row r="171" spans="1:46" s="27" customFormat="1" hidden="1" x14ac:dyDescent="0.25">
      <c r="A171" s="20" t="s">
        <v>266</v>
      </c>
      <c r="B171" s="154" t="s">
        <v>267</v>
      </c>
      <c r="C171" s="73">
        <v>76.7</v>
      </c>
      <c r="D171" s="20">
        <v>-25</v>
      </c>
      <c r="E171" s="30">
        <v>0</v>
      </c>
      <c r="F171" s="30">
        <v>8</v>
      </c>
      <c r="G171" s="73">
        <v>6</v>
      </c>
      <c r="H171" s="20">
        <v>2.6</v>
      </c>
      <c r="I171" s="30" t="s">
        <v>44</v>
      </c>
      <c r="J171" s="30" t="s">
        <v>45</v>
      </c>
      <c r="K171" s="31" t="s">
        <v>57</v>
      </c>
      <c r="L171" s="21" t="s">
        <v>268</v>
      </c>
      <c r="M171" s="58" t="s">
        <v>59</v>
      </c>
      <c r="N171" s="30" t="s">
        <v>60</v>
      </c>
      <c r="O171" s="30" t="s">
        <v>61</v>
      </c>
      <c r="P171" s="74" t="s">
        <v>51</v>
      </c>
      <c r="Q171" s="75">
        <v>1.6026</v>
      </c>
      <c r="R171" s="75">
        <v>1.488</v>
      </c>
      <c r="S171" s="32">
        <f>Q171-R171</f>
        <v>0.11460000000000004</v>
      </c>
      <c r="T171" s="29">
        <v>5.8</v>
      </c>
      <c r="U171" s="29">
        <v>2.8</v>
      </c>
      <c r="V171" s="29">
        <v>2.9</v>
      </c>
      <c r="W171" s="73">
        <v>13.2</v>
      </c>
      <c r="X171" s="29">
        <f>W171/2</f>
        <v>6.6</v>
      </c>
      <c r="Y171" s="73">
        <v>13.5</v>
      </c>
      <c r="Z171" s="30">
        <f>S171*H171*1000</f>
        <v>297.96000000000009</v>
      </c>
      <c r="AA171" s="33">
        <f>(S171*(Q171+R171))^2/((W171+X171+Y171)/3)</f>
        <v>1.1301389863172766E-2</v>
      </c>
      <c r="AB171" s="58" t="s">
        <v>182</v>
      </c>
      <c r="AC171" s="34" t="s">
        <v>53</v>
      </c>
      <c r="AD171" s="20"/>
      <c r="AE171" s="30">
        <f>COUNTA(AF171:AS171)</f>
        <v>3</v>
      </c>
      <c r="AF171" s="20"/>
      <c r="AG171" s="20"/>
      <c r="AH171" s="59" t="s">
        <v>63</v>
      </c>
      <c r="AI171" s="34" t="s">
        <v>63</v>
      </c>
      <c r="AJ171" s="34" t="s">
        <v>63</v>
      </c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</row>
    <row r="172" spans="1:46" s="131" customFormat="1" hidden="1" x14ac:dyDescent="0.25">
      <c r="A172" s="20" t="s">
        <v>266</v>
      </c>
      <c r="B172" s="154" t="s">
        <v>581</v>
      </c>
      <c r="C172" s="73"/>
      <c r="D172" s="20"/>
      <c r="E172" s="30"/>
      <c r="F172" s="30"/>
      <c r="G172" s="73"/>
      <c r="H172" s="20"/>
      <c r="I172" s="30"/>
      <c r="J172" s="30"/>
      <c r="K172" s="31"/>
      <c r="L172" s="21"/>
      <c r="M172" s="58" t="s">
        <v>83</v>
      </c>
      <c r="N172" s="30" t="s">
        <v>65</v>
      </c>
      <c r="O172" s="30" t="s">
        <v>61</v>
      </c>
      <c r="P172" s="74" t="s">
        <v>51</v>
      </c>
      <c r="Q172" s="75"/>
      <c r="R172" s="75"/>
      <c r="S172" s="32"/>
      <c r="T172" s="29"/>
      <c r="U172" s="29"/>
      <c r="V172" s="29"/>
      <c r="W172" s="73"/>
      <c r="X172" s="29"/>
      <c r="Y172" s="73"/>
      <c r="Z172" s="30"/>
      <c r="AA172" s="33"/>
      <c r="AB172" s="58"/>
      <c r="AC172" s="34"/>
      <c r="AD172" s="76"/>
      <c r="AE172" s="30"/>
      <c r="AF172" s="20"/>
      <c r="AG172" s="20"/>
      <c r="AH172" s="34"/>
      <c r="AI172" s="59"/>
      <c r="AJ172" s="34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</row>
    <row r="173" spans="1:46" s="27" customFormat="1" hidden="1" x14ac:dyDescent="0.25">
      <c r="A173" s="6" t="s">
        <v>266</v>
      </c>
      <c r="B173" s="154" t="s">
        <v>585</v>
      </c>
      <c r="C173" s="35"/>
      <c r="D173" s="6"/>
      <c r="E173" s="30"/>
      <c r="F173" s="30"/>
      <c r="G173" s="54"/>
      <c r="H173" s="6"/>
      <c r="I173" s="30"/>
      <c r="J173" s="30"/>
      <c r="K173" s="31"/>
      <c r="L173" s="7"/>
      <c r="M173" s="30" t="s">
        <v>59</v>
      </c>
      <c r="N173" s="30" t="s">
        <v>214</v>
      </c>
      <c r="O173" s="30" t="s">
        <v>97</v>
      </c>
      <c r="P173" s="36" t="s">
        <v>314</v>
      </c>
      <c r="Q173" s="75"/>
      <c r="R173" s="75"/>
      <c r="S173" s="32"/>
      <c r="T173" s="29"/>
      <c r="U173" s="29"/>
      <c r="V173" s="29"/>
      <c r="W173" s="73"/>
      <c r="X173" s="29"/>
      <c r="Y173" s="73"/>
      <c r="Z173" s="30"/>
      <c r="AA173" s="33"/>
      <c r="AB173" s="28"/>
      <c r="AC173" s="34"/>
      <c r="AD173" s="6"/>
      <c r="AE173" s="30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</row>
    <row r="174" spans="1:46" s="131" customFormat="1" hidden="1" x14ac:dyDescent="0.25">
      <c r="A174" s="126" t="s">
        <v>266</v>
      </c>
      <c r="B174" s="161" t="s">
        <v>583</v>
      </c>
      <c r="C174" s="73">
        <v>76.7</v>
      </c>
      <c r="D174" s="20">
        <v>-25</v>
      </c>
      <c r="E174" s="30">
        <v>0</v>
      </c>
      <c r="F174" s="30">
        <v>8</v>
      </c>
      <c r="G174" s="73">
        <v>6</v>
      </c>
      <c r="H174" s="20">
        <v>2.6</v>
      </c>
      <c r="I174" s="129" t="s">
        <v>44</v>
      </c>
      <c r="J174" s="129" t="s">
        <v>45</v>
      </c>
      <c r="K174" s="51" t="s">
        <v>57</v>
      </c>
      <c r="L174" s="21" t="s">
        <v>268</v>
      </c>
      <c r="M174" s="146" t="s">
        <v>59</v>
      </c>
      <c r="N174" s="129" t="s">
        <v>49</v>
      </c>
      <c r="O174" s="129" t="s">
        <v>61</v>
      </c>
      <c r="P174" s="175" t="s">
        <v>51</v>
      </c>
      <c r="Q174" s="75">
        <v>1.6026</v>
      </c>
      <c r="R174" s="75">
        <v>1.488</v>
      </c>
      <c r="S174" s="32">
        <f>Q174-R174</f>
        <v>0.11460000000000004</v>
      </c>
      <c r="T174" s="29">
        <v>5.8</v>
      </c>
      <c r="U174" s="29">
        <v>2.8</v>
      </c>
      <c r="V174" s="29">
        <v>2.9</v>
      </c>
      <c r="W174" s="73">
        <v>13.2</v>
      </c>
      <c r="X174" s="29">
        <f>W174/2</f>
        <v>6.6</v>
      </c>
      <c r="Y174" s="73">
        <v>13.5</v>
      </c>
      <c r="Z174" s="30">
        <f>S174*H174*1000</f>
        <v>297.96000000000009</v>
      </c>
      <c r="AA174" s="33">
        <f>(S174*(Q174+R174))^2/((W174+X174+Y174)/3)</f>
        <v>1.1301389863172766E-2</v>
      </c>
      <c r="AB174" s="146" t="s">
        <v>182</v>
      </c>
      <c r="AC174" s="50" t="s">
        <v>53</v>
      </c>
      <c r="AD174" s="76"/>
      <c r="AE174" s="30" t="s">
        <v>145</v>
      </c>
      <c r="AF174" s="20"/>
      <c r="AG174" s="20"/>
      <c r="AH174" s="34"/>
      <c r="AI174" s="34"/>
      <c r="AJ174" s="59" t="s">
        <v>271</v>
      </c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</row>
    <row r="175" spans="1:46" s="98" customFormat="1" hidden="1" x14ac:dyDescent="0.25">
      <c r="A175" s="186" t="s">
        <v>275</v>
      </c>
      <c r="B175" s="154" t="s">
        <v>278</v>
      </c>
      <c r="C175" s="35">
        <v>105.2</v>
      </c>
      <c r="D175" s="6">
        <v>-40</v>
      </c>
      <c r="E175" s="30">
        <v>20</v>
      </c>
      <c r="F175" s="30">
        <v>0</v>
      </c>
      <c r="G175" s="35">
        <v>6</v>
      </c>
      <c r="H175" s="6">
        <v>3.4</v>
      </c>
      <c r="I175" s="30" t="s">
        <v>67</v>
      </c>
      <c r="J175" s="30" t="s">
        <v>45</v>
      </c>
      <c r="K175" s="31" t="s">
        <v>57</v>
      </c>
      <c r="L175" s="12" t="s">
        <v>239</v>
      </c>
      <c r="M175" s="30" t="s">
        <v>130</v>
      </c>
      <c r="N175" s="30" t="s">
        <v>279</v>
      </c>
      <c r="O175" s="6" t="s">
        <v>131</v>
      </c>
      <c r="P175" s="6" t="s">
        <v>51</v>
      </c>
      <c r="Q175" s="37">
        <v>1.5795999999999999</v>
      </c>
      <c r="R175" s="37">
        <v>1.4852000000000001</v>
      </c>
      <c r="S175" s="32">
        <f>Q175-R175</f>
        <v>9.4399999999999817E-2</v>
      </c>
      <c r="T175" s="29">
        <v>7.7</v>
      </c>
      <c r="U175" s="29">
        <v>2.9</v>
      </c>
      <c r="V175" s="29">
        <v>4.8</v>
      </c>
      <c r="W175" s="35">
        <v>15.8</v>
      </c>
      <c r="X175" s="29">
        <f>W175/2</f>
        <v>7.9</v>
      </c>
      <c r="Y175" s="35">
        <v>19.600000000000001</v>
      </c>
      <c r="Z175" s="30">
        <f>S175*H175*1000</f>
        <v>320.95999999999935</v>
      </c>
      <c r="AA175" s="33">
        <f>(S175*(Q175+R175))^2/((W175+X175+Y175)/3)</f>
        <v>5.7993807800296119E-3</v>
      </c>
      <c r="AB175" s="6" t="s">
        <v>69</v>
      </c>
      <c r="AC175" s="34" t="s">
        <v>53</v>
      </c>
      <c r="AD175" s="6"/>
      <c r="AE175" s="30">
        <f>COUNTA(AF175:AS175)</f>
        <v>1</v>
      </c>
      <c r="AF175" s="6"/>
      <c r="AG175" s="6"/>
      <c r="AH175" s="6" t="s">
        <v>66</v>
      </c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</row>
    <row r="176" spans="1:46" s="98" customFormat="1" hidden="1" x14ac:dyDescent="0.25">
      <c r="A176" s="213" t="s">
        <v>275</v>
      </c>
      <c r="B176" s="163" t="s">
        <v>278</v>
      </c>
      <c r="C176" s="35">
        <v>105</v>
      </c>
      <c r="D176" s="6">
        <v>-40</v>
      </c>
      <c r="E176" s="30">
        <v>20</v>
      </c>
      <c r="F176" s="30">
        <v>0</v>
      </c>
      <c r="G176" s="35">
        <v>6</v>
      </c>
      <c r="H176" s="6">
        <v>2.95</v>
      </c>
      <c r="I176" s="129" t="s">
        <v>67</v>
      </c>
      <c r="J176" s="129" t="s">
        <v>45</v>
      </c>
      <c r="K176" s="51" t="s">
        <v>57</v>
      </c>
      <c r="L176" s="12" t="s">
        <v>224</v>
      </c>
      <c r="M176" s="129" t="s">
        <v>130</v>
      </c>
      <c r="N176" s="129" t="s">
        <v>60</v>
      </c>
      <c r="O176" s="130" t="s">
        <v>131</v>
      </c>
      <c r="P176" s="130" t="s">
        <v>51</v>
      </c>
      <c r="Q176" s="37">
        <v>1.5795999999999999</v>
      </c>
      <c r="R176" s="37">
        <v>1.4852000000000001</v>
      </c>
      <c r="S176" s="32">
        <f>Q176-R176</f>
        <v>9.4399999999999817E-2</v>
      </c>
      <c r="T176" s="29">
        <v>7.7</v>
      </c>
      <c r="U176" s="29">
        <v>2.9</v>
      </c>
      <c r="V176" s="29">
        <v>4.8</v>
      </c>
      <c r="W176" s="35">
        <v>15.8</v>
      </c>
      <c r="X176" s="29">
        <f>W176/2</f>
        <v>7.9</v>
      </c>
      <c r="Y176" s="35">
        <v>19.600000000000001</v>
      </c>
      <c r="Z176" s="30">
        <f>S176*H176*1000</f>
        <v>278.47999999999951</v>
      </c>
      <c r="AA176" s="33">
        <f>(S176*(Q176+R176))^2/((W176+X176+Y176)/3)</f>
        <v>5.7993807800296119E-3</v>
      </c>
      <c r="AB176" s="130" t="s">
        <v>69</v>
      </c>
      <c r="AC176" s="50" t="s">
        <v>53</v>
      </c>
      <c r="AD176" s="130"/>
      <c r="AE176" s="129">
        <f>COUNTA(AF176:AS176)</f>
        <v>1</v>
      </c>
      <c r="AF176" s="130"/>
      <c r="AG176" s="130"/>
      <c r="AH176" s="130" t="s">
        <v>66</v>
      </c>
      <c r="AI176" s="130"/>
      <c r="AJ176" s="130"/>
      <c r="AK176" s="130"/>
      <c r="AL176" s="130"/>
      <c r="AM176" s="130"/>
      <c r="AN176" s="130"/>
      <c r="AO176" s="130"/>
      <c r="AP176" s="130"/>
      <c r="AQ176" s="130"/>
      <c r="AR176" s="130"/>
      <c r="AS176" s="130"/>
      <c r="AT176" s="130"/>
    </row>
    <row r="177" spans="1:46" s="98" customFormat="1" hidden="1" x14ac:dyDescent="0.25">
      <c r="A177" s="186" t="s">
        <v>275</v>
      </c>
      <c r="B177" s="154" t="s">
        <v>276</v>
      </c>
      <c r="C177" s="35">
        <v>105.2</v>
      </c>
      <c r="D177" s="6">
        <v>-40</v>
      </c>
      <c r="E177" s="30">
        <v>20</v>
      </c>
      <c r="F177" s="30">
        <v>0</v>
      </c>
      <c r="G177" s="35">
        <v>6</v>
      </c>
      <c r="H177" s="6">
        <v>3.4</v>
      </c>
      <c r="I177" s="30" t="s">
        <v>67</v>
      </c>
      <c r="J177" s="30" t="s">
        <v>45</v>
      </c>
      <c r="K177" s="31" t="s">
        <v>57</v>
      </c>
      <c r="L177" s="12" t="s">
        <v>239</v>
      </c>
      <c r="M177" s="30" t="s">
        <v>194</v>
      </c>
      <c r="N177" s="30" t="s">
        <v>60</v>
      </c>
      <c r="O177" s="6" t="s">
        <v>131</v>
      </c>
      <c r="P177" s="6" t="s">
        <v>51</v>
      </c>
      <c r="Q177" s="37">
        <v>1.5795999999999999</v>
      </c>
      <c r="R177" s="37">
        <v>1.4852000000000001</v>
      </c>
      <c r="S177" s="32">
        <f>Q177-R177</f>
        <v>9.4399999999999817E-2</v>
      </c>
      <c r="T177" s="29">
        <v>7.7</v>
      </c>
      <c r="U177" s="29">
        <v>2.9</v>
      </c>
      <c r="V177" s="29">
        <v>4.8</v>
      </c>
      <c r="W177" s="35">
        <v>15.8</v>
      </c>
      <c r="X177" s="29">
        <f>W177/2</f>
        <v>7.9</v>
      </c>
      <c r="Y177" s="35">
        <v>19.600000000000001</v>
      </c>
      <c r="Z177" s="30">
        <f>S177*H177*1000</f>
        <v>320.95999999999935</v>
      </c>
      <c r="AA177" s="33">
        <f>(S177*(Q177+R177))^2/((W177+X177+Y177)/3)</f>
        <v>5.7993807800296119E-3</v>
      </c>
      <c r="AB177" s="6" t="s">
        <v>69</v>
      </c>
      <c r="AC177" s="34" t="s">
        <v>53</v>
      </c>
      <c r="AD177" s="6"/>
      <c r="AE177" s="30">
        <f>COUNTA(AF177:AS177)</f>
        <v>1</v>
      </c>
      <c r="AF177" s="6"/>
      <c r="AG177" s="6"/>
      <c r="AH177" s="6" t="s">
        <v>66</v>
      </c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</row>
    <row r="178" spans="1:46" s="98" customFormat="1" hidden="1" x14ac:dyDescent="0.25">
      <c r="A178" s="213" t="s">
        <v>275</v>
      </c>
      <c r="B178" s="161" t="s">
        <v>276</v>
      </c>
      <c r="C178" s="35">
        <v>105</v>
      </c>
      <c r="D178" s="6">
        <v>-40</v>
      </c>
      <c r="E178" s="30">
        <v>20</v>
      </c>
      <c r="F178" s="30">
        <v>0</v>
      </c>
      <c r="G178" s="35">
        <v>6</v>
      </c>
      <c r="H178" s="6">
        <v>2.95</v>
      </c>
      <c r="I178" s="129" t="s">
        <v>67</v>
      </c>
      <c r="J178" s="129" t="s">
        <v>45</v>
      </c>
      <c r="K178" s="51" t="s">
        <v>57</v>
      </c>
      <c r="L178" s="12" t="s">
        <v>224</v>
      </c>
      <c r="M178" s="129" t="s">
        <v>277</v>
      </c>
      <c r="N178" s="129" t="s">
        <v>60</v>
      </c>
      <c r="O178" s="130" t="s">
        <v>131</v>
      </c>
      <c r="P178" s="130" t="s">
        <v>51</v>
      </c>
      <c r="Q178" s="37">
        <v>1.5795999999999999</v>
      </c>
      <c r="R178" s="37">
        <v>1.4852000000000001</v>
      </c>
      <c r="S178" s="32">
        <f>Q178-R178</f>
        <v>9.4399999999999817E-2</v>
      </c>
      <c r="T178" s="29">
        <v>7.7</v>
      </c>
      <c r="U178" s="29">
        <v>2.9</v>
      </c>
      <c r="V178" s="29">
        <v>4.8</v>
      </c>
      <c r="W178" s="35">
        <v>15.8</v>
      </c>
      <c r="X178" s="29">
        <f>W178/2</f>
        <v>7.9</v>
      </c>
      <c r="Y178" s="35">
        <v>19.600000000000001</v>
      </c>
      <c r="Z178" s="30">
        <f>S178*H178*1000</f>
        <v>278.47999999999951</v>
      </c>
      <c r="AA178" s="33">
        <f>(S178*(Q178+R178))^2/((W178+X178+Y178)/3)</f>
        <v>5.7993807800296119E-3</v>
      </c>
      <c r="AB178" s="130" t="s">
        <v>69</v>
      </c>
      <c r="AC178" s="50" t="s">
        <v>53</v>
      </c>
      <c r="AD178" s="130"/>
      <c r="AE178" s="129">
        <f>COUNTA(AF178:AS178)</f>
        <v>1</v>
      </c>
      <c r="AF178" s="130"/>
      <c r="AG178" s="130"/>
      <c r="AH178" s="130" t="s">
        <v>66</v>
      </c>
      <c r="AI178" s="130"/>
      <c r="AJ178" s="130"/>
      <c r="AK178" s="130"/>
      <c r="AL178" s="130"/>
      <c r="AM178" s="130"/>
      <c r="AN178" s="130"/>
      <c r="AO178" s="130"/>
      <c r="AP178" s="130"/>
      <c r="AQ178" s="130"/>
      <c r="AR178" s="130"/>
      <c r="AS178" s="130"/>
      <c r="AT178" s="130"/>
    </row>
    <row r="179" spans="1:46" s="98" customFormat="1" hidden="1" x14ac:dyDescent="0.25">
      <c r="A179" s="186" t="s">
        <v>275</v>
      </c>
      <c r="B179" s="153" t="s">
        <v>594</v>
      </c>
      <c r="C179" s="35"/>
      <c r="D179" s="6"/>
      <c r="E179" s="30"/>
      <c r="F179" s="30"/>
      <c r="G179" s="35"/>
      <c r="H179" s="6"/>
      <c r="I179" s="30"/>
      <c r="J179" s="30"/>
      <c r="K179" s="31"/>
      <c r="L179" s="12"/>
      <c r="M179" s="30" t="s">
        <v>371</v>
      </c>
      <c r="N179" s="30" t="s">
        <v>503</v>
      </c>
      <c r="O179" s="6" t="s">
        <v>131</v>
      </c>
      <c r="P179" s="6" t="s">
        <v>51</v>
      </c>
      <c r="Q179" s="37"/>
      <c r="R179" s="37"/>
      <c r="S179" s="32"/>
      <c r="T179" s="29"/>
      <c r="U179" s="29"/>
      <c r="V179" s="29"/>
      <c r="W179" s="35"/>
      <c r="X179" s="29"/>
      <c r="Y179" s="35"/>
      <c r="Z179" s="30"/>
      <c r="AA179" s="33"/>
      <c r="AB179" s="6"/>
      <c r="AC179" s="34"/>
      <c r="AD179" s="6"/>
      <c r="AE179" s="30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</row>
    <row r="180" spans="1:46" s="98" customFormat="1" hidden="1" x14ac:dyDescent="0.25">
      <c r="A180" s="186" t="s">
        <v>275</v>
      </c>
      <c r="B180" s="153" t="s">
        <v>592</v>
      </c>
      <c r="C180" s="35"/>
      <c r="D180" s="6"/>
      <c r="E180" s="30"/>
      <c r="F180" s="30"/>
      <c r="G180" s="35"/>
      <c r="H180" s="6"/>
      <c r="I180" s="30"/>
      <c r="J180" s="30"/>
      <c r="K180" s="31"/>
      <c r="L180" s="12"/>
      <c r="M180" s="30" t="s">
        <v>371</v>
      </c>
      <c r="N180" s="30" t="s">
        <v>313</v>
      </c>
      <c r="O180" s="6" t="s">
        <v>131</v>
      </c>
      <c r="P180" s="6" t="s">
        <v>51</v>
      </c>
      <c r="Q180" s="37"/>
      <c r="R180" s="37"/>
      <c r="S180" s="32"/>
      <c r="T180" s="29"/>
      <c r="U180" s="29"/>
      <c r="V180" s="29"/>
      <c r="W180" s="35"/>
      <c r="X180" s="29"/>
      <c r="Y180" s="35"/>
      <c r="Z180" s="30"/>
      <c r="AA180" s="33"/>
      <c r="AB180" s="6"/>
      <c r="AC180" s="34"/>
      <c r="AD180" s="6"/>
      <c r="AE180" s="30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</row>
    <row r="181" spans="1:46" s="98" customFormat="1" hidden="1" x14ac:dyDescent="0.25">
      <c r="A181" s="186" t="s">
        <v>275</v>
      </c>
      <c r="B181" s="153" t="s">
        <v>593</v>
      </c>
      <c r="C181" s="35"/>
      <c r="D181" s="6"/>
      <c r="E181" s="30"/>
      <c r="F181" s="30"/>
      <c r="G181" s="35"/>
      <c r="H181" s="6"/>
      <c r="I181" s="30"/>
      <c r="J181" s="30"/>
      <c r="K181" s="31"/>
      <c r="L181" s="12"/>
      <c r="M181" s="30" t="s">
        <v>570</v>
      </c>
      <c r="N181" s="30" t="s">
        <v>503</v>
      </c>
      <c r="O181" s="6" t="s">
        <v>131</v>
      </c>
      <c r="P181" s="6" t="s">
        <v>51</v>
      </c>
      <c r="Q181" s="37"/>
      <c r="R181" s="37"/>
      <c r="S181" s="32"/>
      <c r="T181" s="29"/>
      <c r="U181" s="29"/>
      <c r="V181" s="29"/>
      <c r="W181" s="35"/>
      <c r="X181" s="29"/>
      <c r="Y181" s="35"/>
      <c r="Z181" s="30"/>
      <c r="AA181" s="33"/>
      <c r="AB181" s="6"/>
      <c r="AC181" s="34"/>
      <c r="AD181" s="6"/>
      <c r="AE181" s="30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</row>
    <row r="182" spans="1:46" s="98" customFormat="1" x14ac:dyDescent="0.25">
      <c r="A182" s="186" t="s">
        <v>275</v>
      </c>
      <c r="B182" s="153" t="s">
        <v>589</v>
      </c>
      <c r="C182" s="35"/>
      <c r="D182" s="6"/>
      <c r="E182" s="30"/>
      <c r="F182" s="30"/>
      <c r="G182" s="35"/>
      <c r="H182" s="6"/>
      <c r="I182" s="30"/>
      <c r="J182" s="30"/>
      <c r="K182" s="31"/>
      <c r="L182" s="12"/>
      <c r="M182" s="30" t="s">
        <v>366</v>
      </c>
      <c r="N182" s="30" t="s">
        <v>354</v>
      </c>
      <c r="O182" s="6" t="s">
        <v>539</v>
      </c>
      <c r="P182" s="6" t="s">
        <v>51</v>
      </c>
      <c r="Q182" s="37"/>
      <c r="R182" s="37"/>
      <c r="S182" s="32"/>
      <c r="T182" s="29"/>
      <c r="U182" s="29"/>
      <c r="V182" s="29"/>
      <c r="W182" s="35"/>
      <c r="X182" s="29"/>
      <c r="Y182" s="35"/>
      <c r="Z182" s="30"/>
      <c r="AA182" s="33"/>
      <c r="AB182" s="6"/>
      <c r="AC182" s="34"/>
      <c r="AD182" s="6"/>
      <c r="AE182" s="30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</row>
    <row r="183" spans="1:46" s="27" customFormat="1" ht="16.5" thickBot="1" x14ac:dyDescent="0.3">
      <c r="A183" s="186" t="s">
        <v>275</v>
      </c>
      <c r="B183" s="153" t="s">
        <v>590</v>
      </c>
      <c r="C183" s="35"/>
      <c r="D183" s="6"/>
      <c r="E183" s="30"/>
      <c r="F183" s="30"/>
      <c r="G183" s="35"/>
      <c r="H183" s="6"/>
      <c r="I183" s="30"/>
      <c r="J183" s="30"/>
      <c r="K183" s="31"/>
      <c r="L183" s="12"/>
      <c r="M183" s="30" t="s">
        <v>366</v>
      </c>
      <c r="N183" s="30" t="s">
        <v>500</v>
      </c>
      <c r="O183" s="6" t="s">
        <v>539</v>
      </c>
      <c r="P183" s="6" t="s">
        <v>51</v>
      </c>
      <c r="Q183" s="37"/>
      <c r="R183" s="37"/>
      <c r="S183" s="32"/>
      <c r="T183" s="29"/>
      <c r="U183" s="29"/>
      <c r="V183" s="29"/>
      <c r="W183" s="35"/>
      <c r="X183" s="29"/>
      <c r="Y183" s="35"/>
      <c r="Z183" s="30"/>
      <c r="AA183" s="33"/>
      <c r="AB183" s="6"/>
      <c r="AC183" s="34"/>
      <c r="AD183" s="6"/>
      <c r="AE183" s="30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</row>
    <row r="184" spans="1:46" s="27" customFormat="1" ht="16.5" hidden="1" thickBot="1" x14ac:dyDescent="0.3">
      <c r="A184" s="186" t="s">
        <v>275</v>
      </c>
      <c r="B184" s="153" t="s">
        <v>591</v>
      </c>
      <c r="C184" s="35"/>
      <c r="D184" s="6"/>
      <c r="E184" s="30"/>
      <c r="F184" s="30"/>
      <c r="G184" s="35"/>
      <c r="H184" s="6"/>
      <c r="I184" s="30"/>
      <c r="J184" s="30"/>
      <c r="K184" s="31"/>
      <c r="L184" s="12"/>
      <c r="M184" s="30" t="s">
        <v>570</v>
      </c>
      <c r="N184" s="30" t="s">
        <v>313</v>
      </c>
      <c r="O184" s="6" t="s">
        <v>131</v>
      </c>
      <c r="P184" s="6" t="s">
        <v>51</v>
      </c>
      <c r="Q184" s="37"/>
      <c r="R184" s="37"/>
      <c r="S184" s="32"/>
      <c r="T184" s="29"/>
      <c r="U184" s="29"/>
      <c r="V184" s="29"/>
      <c r="W184" s="35"/>
      <c r="X184" s="29"/>
      <c r="Y184" s="35"/>
      <c r="Z184" s="30"/>
      <c r="AA184" s="33"/>
      <c r="AB184" s="6"/>
      <c r="AC184" s="34"/>
      <c r="AD184" s="6"/>
      <c r="AE184" s="30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</row>
    <row r="185" spans="1:46" s="27" customFormat="1" ht="16.5" hidden="1" thickBot="1" x14ac:dyDescent="0.3">
      <c r="A185" s="28" t="s">
        <v>280</v>
      </c>
      <c r="B185" s="157" t="s">
        <v>595</v>
      </c>
      <c r="C185" s="29">
        <v>77.8</v>
      </c>
      <c r="D185" s="30">
        <v>-40</v>
      </c>
      <c r="E185" s="30">
        <v>27</v>
      </c>
      <c r="F185" s="30">
        <v>0</v>
      </c>
      <c r="G185" s="29">
        <v>5</v>
      </c>
      <c r="H185" s="30">
        <v>3</v>
      </c>
      <c r="I185" s="30" t="s">
        <v>281</v>
      </c>
      <c r="J185" s="30" t="s">
        <v>73</v>
      </c>
      <c r="K185" s="31" t="s">
        <v>81</v>
      </c>
      <c r="L185" s="5" t="s">
        <v>249</v>
      </c>
      <c r="M185" s="30" t="s">
        <v>83</v>
      </c>
      <c r="N185" s="30" t="s">
        <v>188</v>
      </c>
      <c r="O185" s="30" t="s">
        <v>61</v>
      </c>
      <c r="P185" s="30" t="s">
        <v>68</v>
      </c>
      <c r="Q185" s="32">
        <v>1.5743</v>
      </c>
      <c r="R185" s="32">
        <v>1.4799</v>
      </c>
      <c r="S185" s="32">
        <f>Q185-R185</f>
        <v>9.4400000000000039E-2</v>
      </c>
      <c r="T185" s="6" t="s">
        <v>113</v>
      </c>
      <c r="U185" s="6" t="s">
        <v>113</v>
      </c>
      <c r="V185" s="6" t="s">
        <v>113</v>
      </c>
      <c r="W185" s="29">
        <v>13.7</v>
      </c>
      <c r="X185" s="29">
        <f>W185/2</f>
        <v>6.85</v>
      </c>
      <c r="Y185" s="29">
        <v>14.7</v>
      </c>
      <c r="Z185" s="30">
        <f>S185*H185*1000</f>
        <v>283.2000000000001</v>
      </c>
      <c r="AA185" s="33">
        <f>(S185*(Q185+R185))^2/((W185+X185+Y185)/3)</f>
        <v>7.0745866076247195E-3</v>
      </c>
      <c r="AB185" s="28" t="s">
        <v>250</v>
      </c>
      <c r="AC185" s="34" t="s">
        <v>53</v>
      </c>
      <c r="AD185" s="30" t="s">
        <v>66</v>
      </c>
      <c r="AE185" s="30">
        <f>COUNTA(AF185:AS185)</f>
        <v>1</v>
      </c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 t="s">
        <v>68</v>
      </c>
      <c r="AR185" s="34"/>
      <c r="AS185" s="34"/>
      <c r="AT185" s="6"/>
    </row>
    <row r="186" spans="1:46" s="27" customFormat="1" ht="16.5" hidden="1" thickBot="1" x14ac:dyDescent="0.3">
      <c r="A186" s="13" t="s">
        <v>282</v>
      </c>
      <c r="B186" s="157" t="s">
        <v>285</v>
      </c>
      <c r="C186" s="54">
        <v>75.099999999999994</v>
      </c>
      <c r="D186" s="55">
        <v>-25</v>
      </c>
      <c r="E186" s="30">
        <v>18</v>
      </c>
      <c r="F186" s="30">
        <v>5</v>
      </c>
      <c r="G186" s="54">
        <v>8</v>
      </c>
      <c r="H186" s="6">
        <v>3.5</v>
      </c>
      <c r="I186" s="30" t="s">
        <v>101</v>
      </c>
      <c r="J186" s="30" t="s">
        <v>73</v>
      </c>
      <c r="K186" s="31" t="s">
        <v>284</v>
      </c>
      <c r="L186" s="12"/>
      <c r="M186" s="6" t="s">
        <v>103</v>
      </c>
      <c r="N186" s="30" t="s">
        <v>70</v>
      </c>
      <c r="O186" s="6" t="s">
        <v>103</v>
      </c>
      <c r="P186" s="9" t="s">
        <v>51</v>
      </c>
      <c r="Q186" s="37">
        <v>1.5864</v>
      </c>
      <c r="R186" s="37">
        <v>1.4839</v>
      </c>
      <c r="S186" s="37">
        <v>0.10249999999999999</v>
      </c>
      <c r="T186" s="35">
        <v>3.5</v>
      </c>
      <c r="U186" s="35">
        <v>6.5</v>
      </c>
      <c r="V186" s="35">
        <v>-2.9</v>
      </c>
      <c r="W186" s="6">
        <v>12.3</v>
      </c>
      <c r="X186" s="6">
        <f>W186/2</f>
        <v>6.15</v>
      </c>
      <c r="Y186" s="6">
        <v>13.6</v>
      </c>
      <c r="Z186" s="6">
        <f>S186*H186*1000</f>
        <v>358.74999999999994</v>
      </c>
      <c r="AA186" s="33">
        <f>(S186*(Q186+R186))^2/((W186+X186+Y186)/3)</f>
        <v>9.2704875896782359E-3</v>
      </c>
      <c r="AB186" s="6" t="s">
        <v>152</v>
      </c>
      <c r="AC186" s="34" t="s">
        <v>53</v>
      </c>
      <c r="AD186" s="6"/>
      <c r="AE186" s="30">
        <f>COUNTA(AF186:AS186)</f>
        <v>1</v>
      </c>
      <c r="AF186" s="6"/>
      <c r="AG186" s="6"/>
      <c r="AH186" s="6"/>
      <c r="AI186" s="6"/>
      <c r="AJ186" s="6"/>
      <c r="AK186" s="6"/>
      <c r="AL186" s="6" t="s">
        <v>66</v>
      </c>
      <c r="AM186" s="6"/>
      <c r="AN186" s="6"/>
      <c r="AO186" s="6"/>
      <c r="AP186" s="6"/>
      <c r="AQ186" s="6"/>
      <c r="AR186" s="6"/>
      <c r="AS186" s="6"/>
      <c r="AT186" s="6"/>
    </row>
    <row r="187" spans="1:46" s="27" customFormat="1" ht="16.5" hidden="1" thickBot="1" x14ac:dyDescent="0.3">
      <c r="A187" s="13" t="s">
        <v>282</v>
      </c>
      <c r="B187" s="157" t="s">
        <v>283</v>
      </c>
      <c r="C187" s="54">
        <v>75.099999999999994</v>
      </c>
      <c r="D187" s="55">
        <v>-25</v>
      </c>
      <c r="E187" s="30">
        <v>18</v>
      </c>
      <c r="F187" s="30">
        <v>5</v>
      </c>
      <c r="G187" s="54">
        <v>8</v>
      </c>
      <c r="H187" s="6">
        <v>3.5</v>
      </c>
      <c r="I187" s="30" t="s">
        <v>101</v>
      </c>
      <c r="J187" s="30" t="s">
        <v>73</v>
      </c>
      <c r="K187" s="31" t="s">
        <v>284</v>
      </c>
      <c r="L187" s="12"/>
      <c r="M187" s="6" t="s">
        <v>103</v>
      </c>
      <c r="N187" s="30" t="s">
        <v>89</v>
      </c>
      <c r="O187" s="119" t="s">
        <v>103</v>
      </c>
      <c r="P187" s="144" t="s">
        <v>51</v>
      </c>
      <c r="Q187" s="37">
        <v>1.5864</v>
      </c>
      <c r="R187" s="37">
        <v>1.4839</v>
      </c>
      <c r="S187" s="37">
        <v>0.10249999999999999</v>
      </c>
      <c r="T187" s="35">
        <v>3.5</v>
      </c>
      <c r="U187" s="35">
        <v>6.5</v>
      </c>
      <c r="V187" s="35">
        <v>-2.9</v>
      </c>
      <c r="W187" s="6">
        <v>12.3</v>
      </c>
      <c r="X187" s="6">
        <f>W187/2</f>
        <v>6.15</v>
      </c>
      <c r="Y187" s="6">
        <v>13.6</v>
      </c>
      <c r="Z187" s="6">
        <f>S187*H187*1000</f>
        <v>358.74999999999994</v>
      </c>
      <c r="AA187" s="33">
        <f>(S187*(Q187+R187))^2/((W187+X187+Y187)/3)</f>
        <v>9.2704875896782359E-3</v>
      </c>
      <c r="AB187" s="6" t="s">
        <v>104</v>
      </c>
      <c r="AC187" s="34" t="s">
        <v>53</v>
      </c>
      <c r="AD187" s="6"/>
      <c r="AE187" s="30">
        <f>COUNTA(AF187:AS187)</f>
        <v>1</v>
      </c>
      <c r="AF187" s="6"/>
      <c r="AG187" s="6"/>
      <c r="AH187" s="6"/>
      <c r="AI187" s="6"/>
      <c r="AJ187" s="6"/>
      <c r="AK187" s="6" t="s">
        <v>66</v>
      </c>
      <c r="AL187" s="6"/>
      <c r="AM187" s="6"/>
      <c r="AN187" s="6"/>
      <c r="AO187" s="6"/>
      <c r="AP187" s="6"/>
      <c r="AQ187" s="6"/>
      <c r="AR187" s="6"/>
      <c r="AS187" s="6"/>
      <c r="AT187" s="6"/>
    </row>
    <row r="188" spans="1:46" s="27" customFormat="1" ht="16.5" hidden="1" thickBot="1" x14ac:dyDescent="0.3">
      <c r="A188" s="13" t="s">
        <v>282</v>
      </c>
      <c r="B188" s="157" t="s">
        <v>598</v>
      </c>
      <c r="C188" s="54"/>
      <c r="D188" s="55"/>
      <c r="E188" s="30"/>
      <c r="F188" s="30"/>
      <c r="G188" s="54"/>
      <c r="H188" s="6"/>
      <c r="I188" s="30"/>
      <c r="J188" s="30"/>
      <c r="K188" s="31"/>
      <c r="L188" s="12"/>
      <c r="M188" s="6" t="s">
        <v>59</v>
      </c>
      <c r="N188" s="30" t="s">
        <v>534</v>
      </c>
      <c r="O188" s="30" t="s">
        <v>61</v>
      </c>
      <c r="P188" s="9"/>
      <c r="Q188" s="109"/>
      <c r="R188" s="37"/>
      <c r="S188" s="37"/>
      <c r="T188" s="35"/>
      <c r="U188" s="35"/>
      <c r="V188" s="35"/>
      <c r="W188" s="6"/>
      <c r="X188" s="6"/>
      <c r="Y188" s="6"/>
      <c r="Z188" s="6"/>
      <c r="AA188" s="33"/>
      <c r="AB188" s="6"/>
      <c r="AC188" s="6"/>
      <c r="AD188" s="6"/>
      <c r="AE188" s="30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</row>
    <row r="189" spans="1:46" s="27" customFormat="1" ht="16.5" hidden="1" thickBot="1" x14ac:dyDescent="0.3">
      <c r="A189" s="13" t="s">
        <v>282</v>
      </c>
      <c r="B189" s="157" t="s">
        <v>597</v>
      </c>
      <c r="C189" s="54">
        <v>75.099999999999994</v>
      </c>
      <c r="D189" s="55">
        <v>-25</v>
      </c>
      <c r="E189" s="30">
        <v>18</v>
      </c>
      <c r="F189" s="30">
        <v>5</v>
      </c>
      <c r="G189" s="54">
        <v>8</v>
      </c>
      <c r="H189" s="6">
        <v>3.5</v>
      </c>
      <c r="I189" s="30" t="s">
        <v>101</v>
      </c>
      <c r="J189" s="30" t="s">
        <v>287</v>
      </c>
      <c r="K189" s="31" t="s">
        <v>284</v>
      </c>
      <c r="L189" s="12"/>
      <c r="M189" s="6" t="s">
        <v>103</v>
      </c>
      <c r="N189" s="30" t="s">
        <v>534</v>
      </c>
      <c r="O189" s="6" t="s">
        <v>103</v>
      </c>
      <c r="P189" s="9" t="s">
        <v>51</v>
      </c>
      <c r="Q189" s="109">
        <v>1.5864</v>
      </c>
      <c r="R189" s="37">
        <v>1.4839</v>
      </c>
      <c r="S189" s="37">
        <v>0.10249999999999999</v>
      </c>
      <c r="T189" s="35">
        <v>3.5</v>
      </c>
      <c r="U189" s="35">
        <v>6.5</v>
      </c>
      <c r="V189" s="35">
        <v>-2.9</v>
      </c>
      <c r="W189" s="6">
        <v>12.3</v>
      </c>
      <c r="X189" s="6">
        <f>W189/2</f>
        <v>6.15</v>
      </c>
      <c r="Y189" s="6">
        <v>13.6</v>
      </c>
      <c r="Z189" s="6">
        <f>S189*H189*1000</f>
        <v>358.74999999999994</v>
      </c>
      <c r="AA189" s="33">
        <f>(S189*(Q189+R189))^2/((W189+X189+Y189)/3)</f>
        <v>9.2704875896782359E-3</v>
      </c>
      <c r="AB189" s="6" t="s">
        <v>104</v>
      </c>
      <c r="AC189" s="6" t="s">
        <v>154</v>
      </c>
      <c r="AD189" s="6"/>
      <c r="AE189" s="30">
        <f>COUNTA(AF189:AS189)</f>
        <v>1</v>
      </c>
      <c r="AF189" s="6"/>
      <c r="AG189" s="6"/>
      <c r="AH189" s="6"/>
      <c r="AI189" s="6"/>
      <c r="AJ189" s="6"/>
      <c r="AK189" s="6"/>
      <c r="AL189" s="6"/>
      <c r="AM189" s="6" t="s">
        <v>66</v>
      </c>
      <c r="AN189" s="6"/>
      <c r="AO189" s="6"/>
      <c r="AP189" s="6"/>
      <c r="AQ189" s="6"/>
      <c r="AR189" s="6"/>
      <c r="AS189" s="6"/>
      <c r="AT189" s="6"/>
    </row>
    <row r="190" spans="1:46" s="27" customFormat="1" ht="16.5" hidden="1" thickBot="1" x14ac:dyDescent="0.3">
      <c r="A190" s="13" t="s">
        <v>282</v>
      </c>
      <c r="B190" s="157" t="s">
        <v>596</v>
      </c>
      <c r="C190" s="54"/>
      <c r="D190" s="55"/>
      <c r="E190" s="30"/>
      <c r="F190" s="30"/>
      <c r="G190" s="54"/>
      <c r="H190" s="6"/>
      <c r="I190" s="30"/>
      <c r="J190" s="30"/>
      <c r="K190" s="31"/>
      <c r="L190" s="12"/>
      <c r="M190" s="6" t="s">
        <v>59</v>
      </c>
      <c r="N190" s="30" t="s">
        <v>89</v>
      </c>
      <c r="O190" s="30" t="s">
        <v>61</v>
      </c>
      <c r="P190" s="9"/>
      <c r="Q190" s="109"/>
      <c r="R190" s="37"/>
      <c r="S190" s="37"/>
      <c r="T190" s="35"/>
      <c r="U190" s="35"/>
      <c r="V190" s="35"/>
      <c r="W190" s="6"/>
      <c r="X190" s="6"/>
      <c r="Y190" s="6"/>
      <c r="Z190" s="6"/>
      <c r="AA190" s="33"/>
      <c r="AB190" s="6"/>
      <c r="AC190" s="34"/>
      <c r="AD190" s="6"/>
      <c r="AE190" s="30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</row>
    <row r="191" spans="1:46" s="27" customFormat="1" ht="16.5" hidden="1" thickBot="1" x14ac:dyDescent="0.3">
      <c r="A191" s="13" t="s">
        <v>288</v>
      </c>
      <c r="B191" s="153" t="s">
        <v>292</v>
      </c>
      <c r="C191" s="35">
        <v>75.8</v>
      </c>
      <c r="D191" s="77">
        <v>-20</v>
      </c>
      <c r="E191" s="30">
        <v>18</v>
      </c>
      <c r="F191" s="30">
        <v>5</v>
      </c>
      <c r="G191" s="54">
        <v>8</v>
      </c>
      <c r="H191" s="6">
        <v>3.5</v>
      </c>
      <c r="I191" s="30" t="s">
        <v>112</v>
      </c>
      <c r="J191" s="30" t="s">
        <v>73</v>
      </c>
      <c r="K191" s="31" t="s">
        <v>46</v>
      </c>
      <c r="L191" s="12" t="s">
        <v>290</v>
      </c>
      <c r="M191" s="6" t="s">
        <v>103</v>
      </c>
      <c r="N191" s="30" t="s">
        <v>70</v>
      </c>
      <c r="O191" s="6" t="s">
        <v>103</v>
      </c>
      <c r="P191" s="30" t="s">
        <v>68</v>
      </c>
      <c r="Q191" s="177" t="s">
        <v>291</v>
      </c>
      <c r="R191" s="6" t="s">
        <v>291</v>
      </c>
      <c r="S191" s="6" t="s">
        <v>291</v>
      </c>
      <c r="T191" s="6" t="s">
        <v>291</v>
      </c>
      <c r="U191" s="6" t="s">
        <v>291</v>
      </c>
      <c r="V191" s="6" t="s">
        <v>291</v>
      </c>
      <c r="W191" s="6" t="s">
        <v>291</v>
      </c>
      <c r="X191" s="6" t="s">
        <v>291</v>
      </c>
      <c r="Y191" s="6" t="s">
        <v>291</v>
      </c>
      <c r="Z191" s="6" t="e">
        <f t="shared" ref="Z191:Z197" si="25">S191*H191*1000</f>
        <v>#VALUE!</v>
      </c>
      <c r="AA191" s="33" t="e">
        <f t="shared" ref="AA191:AA197" si="26">(S191*(Q191+R191))^2/((W191+X191+Y191)/3)</f>
        <v>#VALUE!</v>
      </c>
      <c r="AB191" s="6" t="s">
        <v>235</v>
      </c>
      <c r="AC191" s="34" t="s">
        <v>53</v>
      </c>
      <c r="AD191" s="6"/>
      <c r="AE191" s="30">
        <f>COUNTA(AF191:AS191)</f>
        <v>1</v>
      </c>
      <c r="AF191" s="6"/>
      <c r="AG191" s="6"/>
      <c r="AH191" s="6"/>
      <c r="AI191" s="6"/>
      <c r="AJ191" s="6"/>
      <c r="AK191" s="6"/>
      <c r="AL191" s="6" t="s">
        <v>66</v>
      </c>
      <c r="AM191" s="6"/>
      <c r="AN191" s="6"/>
      <c r="AO191" s="6"/>
      <c r="AP191" s="6"/>
      <c r="AQ191" s="6"/>
      <c r="AR191" s="6"/>
      <c r="AS191" s="6"/>
      <c r="AT191" s="6"/>
    </row>
    <row r="192" spans="1:46" s="27" customFormat="1" ht="16.5" hidden="1" thickBot="1" x14ac:dyDescent="0.3">
      <c r="A192" s="13" t="s">
        <v>288</v>
      </c>
      <c r="B192" s="157" t="s">
        <v>289</v>
      </c>
      <c r="C192" s="35">
        <v>75.8</v>
      </c>
      <c r="D192" s="77">
        <v>-20</v>
      </c>
      <c r="E192" s="30">
        <v>18</v>
      </c>
      <c r="F192" s="30">
        <v>5</v>
      </c>
      <c r="G192" s="54">
        <v>8</v>
      </c>
      <c r="H192" s="6">
        <v>3.5</v>
      </c>
      <c r="I192" s="30" t="s">
        <v>112</v>
      </c>
      <c r="J192" s="30" t="s">
        <v>73</v>
      </c>
      <c r="K192" s="31" t="s">
        <v>46</v>
      </c>
      <c r="L192" s="12" t="s">
        <v>290</v>
      </c>
      <c r="M192" s="6" t="s">
        <v>103</v>
      </c>
      <c r="N192" s="30" t="s">
        <v>89</v>
      </c>
      <c r="O192" s="6" t="s">
        <v>103</v>
      </c>
      <c r="P192" s="112" t="s">
        <v>68</v>
      </c>
      <c r="Q192" s="6" t="s">
        <v>291</v>
      </c>
      <c r="R192" s="6" t="s">
        <v>291</v>
      </c>
      <c r="S192" s="6" t="s">
        <v>291</v>
      </c>
      <c r="T192" s="6" t="s">
        <v>291</v>
      </c>
      <c r="U192" s="6" t="s">
        <v>291</v>
      </c>
      <c r="V192" s="6" t="s">
        <v>291</v>
      </c>
      <c r="W192" s="6" t="s">
        <v>291</v>
      </c>
      <c r="X192" s="6" t="s">
        <v>291</v>
      </c>
      <c r="Y192" s="6" t="s">
        <v>291</v>
      </c>
      <c r="Z192" s="6" t="e">
        <f t="shared" si="25"/>
        <v>#VALUE!</v>
      </c>
      <c r="AA192" s="33" t="e">
        <f t="shared" si="26"/>
        <v>#VALUE!</v>
      </c>
      <c r="AB192" s="6" t="s">
        <v>235</v>
      </c>
      <c r="AC192" s="34" t="s">
        <v>53</v>
      </c>
      <c r="AD192" s="6"/>
      <c r="AE192" s="30">
        <f>COUNTA(AF192:AS192)</f>
        <v>1</v>
      </c>
      <c r="AF192" s="6"/>
      <c r="AG192" s="6"/>
      <c r="AH192" s="6"/>
      <c r="AI192" s="6"/>
      <c r="AJ192" s="6"/>
      <c r="AK192" s="6" t="s">
        <v>66</v>
      </c>
      <c r="AL192" s="6"/>
      <c r="AM192" s="6"/>
      <c r="AN192" s="6"/>
      <c r="AO192" s="6"/>
      <c r="AP192" s="6"/>
      <c r="AQ192" s="6"/>
      <c r="AR192" s="6"/>
      <c r="AS192" s="6"/>
      <c r="AT192" s="6"/>
    </row>
    <row r="193" spans="1:46" s="27" customFormat="1" ht="16.5" thickTop="1" x14ac:dyDescent="0.25">
      <c r="A193" s="168" t="s">
        <v>694</v>
      </c>
      <c r="B193" s="153" t="s">
        <v>715</v>
      </c>
      <c r="C193" s="29">
        <v>77.5</v>
      </c>
      <c r="D193" s="30">
        <v>-20</v>
      </c>
      <c r="E193" s="30">
        <v>4.2</v>
      </c>
      <c r="F193" s="30">
        <v>4.2</v>
      </c>
      <c r="G193" s="29">
        <v>5.2</v>
      </c>
      <c r="H193" s="29">
        <v>2</v>
      </c>
      <c r="I193" s="30" t="s">
        <v>67</v>
      </c>
      <c r="J193" s="30" t="s">
        <v>45</v>
      </c>
      <c r="K193" s="31" t="s">
        <v>81</v>
      </c>
      <c r="L193" s="5" t="s">
        <v>293</v>
      </c>
      <c r="M193" s="30" t="s">
        <v>74</v>
      </c>
      <c r="N193" s="30" t="s">
        <v>75</v>
      </c>
      <c r="O193" s="218" t="s">
        <v>50</v>
      </c>
      <c r="P193" s="219" t="s">
        <v>68</v>
      </c>
      <c r="Q193" s="125">
        <v>1.6496999999999999</v>
      </c>
      <c r="R193" s="32">
        <v>1.5009999999999999</v>
      </c>
      <c r="S193" s="32">
        <f>Q193-R193</f>
        <v>0.14870000000000005</v>
      </c>
      <c r="T193" s="30">
        <v>5.7</v>
      </c>
      <c r="U193" s="30">
        <v>2.9</v>
      </c>
      <c r="V193" s="30">
        <v>2.8</v>
      </c>
      <c r="W193" s="29">
        <v>13.3</v>
      </c>
      <c r="X193" s="29">
        <f>W193/2</f>
        <v>6.65</v>
      </c>
      <c r="Y193" s="29">
        <v>13.2</v>
      </c>
      <c r="Z193" s="30">
        <f t="shared" si="25"/>
        <v>297.40000000000009</v>
      </c>
      <c r="AA193" s="33">
        <f t="shared" si="26"/>
        <v>1.986432284277178E-2</v>
      </c>
      <c r="AB193" s="28" t="s">
        <v>250</v>
      </c>
      <c r="AC193" s="34" t="s">
        <v>53</v>
      </c>
      <c r="AD193" s="30"/>
      <c r="AE193" s="30">
        <f>COUNTA(AF193:AS193)</f>
        <v>1</v>
      </c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 t="s">
        <v>68</v>
      </c>
      <c r="AS193" s="34"/>
      <c r="AT193" s="6"/>
    </row>
    <row r="194" spans="1:46" s="27" customFormat="1" x14ac:dyDescent="0.25">
      <c r="A194" s="168" t="s">
        <v>707</v>
      </c>
      <c r="B194" s="153" t="s">
        <v>298</v>
      </c>
      <c r="C194" s="29">
        <v>79.400000000000006</v>
      </c>
      <c r="D194" s="30">
        <v>-30</v>
      </c>
      <c r="E194" s="30">
        <v>20</v>
      </c>
      <c r="F194" s="30">
        <v>0</v>
      </c>
      <c r="G194" s="29">
        <v>5.5</v>
      </c>
      <c r="H194" s="29">
        <v>3</v>
      </c>
      <c r="I194" s="30" t="s">
        <v>67</v>
      </c>
      <c r="J194" s="30" t="s">
        <v>73</v>
      </c>
      <c r="K194" s="31" t="s">
        <v>81</v>
      </c>
      <c r="L194" s="5" t="s">
        <v>297</v>
      </c>
      <c r="M194" s="30" t="s">
        <v>48</v>
      </c>
      <c r="N194" s="30" t="s">
        <v>188</v>
      </c>
      <c r="O194" s="30" t="s">
        <v>50</v>
      </c>
      <c r="P194" s="30" t="s">
        <v>555</v>
      </c>
      <c r="Q194" s="125">
        <v>1.5925</v>
      </c>
      <c r="R194" s="32">
        <v>1.4858</v>
      </c>
      <c r="S194" s="32">
        <f>Q194-R194</f>
        <v>0.10670000000000002</v>
      </c>
      <c r="T194" s="29">
        <v>3.7</v>
      </c>
      <c r="U194" s="29">
        <v>7.7</v>
      </c>
      <c r="V194" s="29">
        <v>-3.9</v>
      </c>
      <c r="W194" s="29">
        <v>14.6</v>
      </c>
      <c r="X194" s="29">
        <v>7.3</v>
      </c>
      <c r="Y194" s="29">
        <v>15.2</v>
      </c>
      <c r="Z194" s="30">
        <f t="shared" si="25"/>
        <v>320.10000000000002</v>
      </c>
      <c r="AA194" s="33">
        <f t="shared" si="26"/>
        <v>8.7236466978640528E-3</v>
      </c>
      <c r="AB194" s="28" t="s">
        <v>76</v>
      </c>
      <c r="AC194" s="34" t="s">
        <v>53</v>
      </c>
      <c r="AD194" s="30"/>
      <c r="AE194" s="30" t="s">
        <v>145</v>
      </c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59" t="s">
        <v>261</v>
      </c>
      <c r="AT194" s="6"/>
    </row>
    <row r="195" spans="1:46" s="27" customFormat="1" x14ac:dyDescent="0.25">
      <c r="A195" s="28" t="s">
        <v>294</v>
      </c>
      <c r="B195" s="153" t="s">
        <v>43</v>
      </c>
      <c r="C195" s="29">
        <v>79.400000000000006</v>
      </c>
      <c r="D195" s="30">
        <v>-30</v>
      </c>
      <c r="E195" s="30">
        <v>20</v>
      </c>
      <c r="F195" s="30">
        <v>0</v>
      </c>
      <c r="G195" s="29">
        <v>5.5</v>
      </c>
      <c r="H195" s="29">
        <v>3</v>
      </c>
      <c r="I195" s="30" t="s">
        <v>67</v>
      </c>
      <c r="J195" s="30" t="s">
        <v>73</v>
      </c>
      <c r="K195" s="31" t="s">
        <v>81</v>
      </c>
      <c r="L195" s="5" t="s">
        <v>295</v>
      </c>
      <c r="M195" s="30" t="s">
        <v>296</v>
      </c>
      <c r="N195" s="30" t="s">
        <v>92</v>
      </c>
      <c r="O195" s="30" t="s">
        <v>50</v>
      </c>
      <c r="P195" s="30" t="s">
        <v>51</v>
      </c>
      <c r="Q195" s="125">
        <v>1.5925</v>
      </c>
      <c r="R195" s="32">
        <v>1.4858</v>
      </c>
      <c r="S195" s="32">
        <f>Q195-R195</f>
        <v>0.10670000000000002</v>
      </c>
      <c r="T195" s="29">
        <v>3.7</v>
      </c>
      <c r="U195" s="29">
        <v>7.7</v>
      </c>
      <c r="V195" s="29">
        <v>-3.9</v>
      </c>
      <c r="W195" s="29">
        <v>14.6</v>
      </c>
      <c r="X195" s="29">
        <v>7.3</v>
      </c>
      <c r="Y195" s="29">
        <v>15.2</v>
      </c>
      <c r="Z195" s="30">
        <f t="shared" si="25"/>
        <v>320.10000000000002</v>
      </c>
      <c r="AA195" s="33">
        <f t="shared" si="26"/>
        <v>8.7236466978640528E-3</v>
      </c>
      <c r="AB195" s="28" t="s">
        <v>76</v>
      </c>
      <c r="AC195" s="34" t="s">
        <v>53</v>
      </c>
      <c r="AD195" s="30"/>
      <c r="AE195" s="30">
        <f>COUNTA(AF195:AS195)</f>
        <v>2</v>
      </c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59" t="s">
        <v>261</v>
      </c>
      <c r="AQ195" s="34"/>
      <c r="AR195" s="34"/>
      <c r="AS195" s="34" t="s">
        <v>261</v>
      </c>
      <c r="AT195" s="6"/>
    </row>
    <row r="196" spans="1:46" s="27" customFormat="1" x14ac:dyDescent="0.25">
      <c r="A196" s="168" t="s">
        <v>294</v>
      </c>
      <c r="B196" s="153" t="s">
        <v>300</v>
      </c>
      <c r="C196" s="29">
        <v>79.400000000000006</v>
      </c>
      <c r="D196" s="30">
        <v>-30</v>
      </c>
      <c r="E196" s="30">
        <v>20</v>
      </c>
      <c r="F196" s="30">
        <v>0</v>
      </c>
      <c r="G196" s="29">
        <v>5.5</v>
      </c>
      <c r="H196" s="29">
        <v>3</v>
      </c>
      <c r="I196" s="30" t="s">
        <v>67</v>
      </c>
      <c r="J196" s="30" t="s">
        <v>73</v>
      </c>
      <c r="K196" s="31" t="s">
        <v>81</v>
      </c>
      <c r="L196" s="5" t="s">
        <v>297</v>
      </c>
      <c r="M196" s="30" t="s">
        <v>157</v>
      </c>
      <c r="N196" s="30" t="s">
        <v>92</v>
      </c>
      <c r="O196" s="30" t="s">
        <v>50</v>
      </c>
      <c r="P196" s="30" t="s">
        <v>555</v>
      </c>
      <c r="Q196" s="125">
        <v>1.5925</v>
      </c>
      <c r="R196" s="32">
        <v>1.4858</v>
      </c>
      <c r="S196" s="32">
        <f>Q196-R196</f>
        <v>0.10670000000000002</v>
      </c>
      <c r="T196" s="29">
        <v>3.7</v>
      </c>
      <c r="U196" s="29">
        <v>7.7</v>
      </c>
      <c r="V196" s="29">
        <v>-3.9</v>
      </c>
      <c r="W196" s="29">
        <v>14.6</v>
      </c>
      <c r="X196" s="29">
        <v>7.3</v>
      </c>
      <c r="Y196" s="29">
        <v>15.2</v>
      </c>
      <c r="Z196" s="30">
        <f t="shared" si="25"/>
        <v>320.10000000000002</v>
      </c>
      <c r="AA196" s="33">
        <f t="shared" si="26"/>
        <v>8.7236466978640528E-3</v>
      </c>
      <c r="AB196" s="28" t="s">
        <v>76</v>
      </c>
      <c r="AC196" s="34" t="s">
        <v>53</v>
      </c>
      <c r="AD196" s="30"/>
      <c r="AE196" s="30">
        <f>COUNTA(AF196:AS196)</f>
        <v>2</v>
      </c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59" t="s">
        <v>261</v>
      </c>
      <c r="AQ196" s="34"/>
      <c r="AR196" s="34"/>
      <c r="AS196" s="34" t="s">
        <v>261</v>
      </c>
      <c r="AT196" s="6"/>
    </row>
    <row r="197" spans="1:46" s="131" customFormat="1" x14ac:dyDescent="0.25">
      <c r="A197" s="28" t="s">
        <v>294</v>
      </c>
      <c r="B197" s="153" t="s">
        <v>43</v>
      </c>
      <c r="C197" s="29">
        <v>79.400000000000006</v>
      </c>
      <c r="D197" s="30">
        <v>-30</v>
      </c>
      <c r="E197" s="30">
        <v>20</v>
      </c>
      <c r="F197" s="30">
        <v>0</v>
      </c>
      <c r="G197" s="29">
        <v>5.5</v>
      </c>
      <c r="H197" s="29">
        <v>3</v>
      </c>
      <c r="I197" s="30" t="s">
        <v>67</v>
      </c>
      <c r="J197" s="30" t="s">
        <v>73</v>
      </c>
      <c r="K197" s="31" t="s">
        <v>81</v>
      </c>
      <c r="L197" s="5" t="s">
        <v>297</v>
      </c>
      <c r="M197" s="30" t="s">
        <v>299</v>
      </c>
      <c r="N197" s="30" t="s">
        <v>188</v>
      </c>
      <c r="O197" s="30" t="s">
        <v>50</v>
      </c>
      <c r="P197" s="30" t="s">
        <v>51</v>
      </c>
      <c r="Q197" s="32">
        <v>1.5925</v>
      </c>
      <c r="R197" s="32">
        <v>1.4858</v>
      </c>
      <c r="S197" s="32">
        <f>Q197-R197</f>
        <v>0.10670000000000002</v>
      </c>
      <c r="T197" s="29">
        <v>3.7</v>
      </c>
      <c r="U197" s="29">
        <v>7.7</v>
      </c>
      <c r="V197" s="29">
        <v>-3.9</v>
      </c>
      <c r="W197" s="29">
        <v>14.6</v>
      </c>
      <c r="X197" s="29">
        <v>7.3</v>
      </c>
      <c r="Y197" s="29">
        <v>15.2</v>
      </c>
      <c r="Z197" s="30">
        <f t="shared" si="25"/>
        <v>320.10000000000002</v>
      </c>
      <c r="AA197" s="33">
        <f t="shared" si="26"/>
        <v>8.7236466978640528E-3</v>
      </c>
      <c r="AB197" s="28" t="s">
        <v>76</v>
      </c>
      <c r="AC197" s="34" t="s">
        <v>53</v>
      </c>
      <c r="AD197" s="30"/>
      <c r="AE197" s="30" t="s">
        <v>145</v>
      </c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59" t="s">
        <v>261</v>
      </c>
      <c r="AT197" s="6"/>
    </row>
    <row r="198" spans="1:46" s="131" customFormat="1" hidden="1" x14ac:dyDescent="0.25">
      <c r="A198" s="147" t="s">
        <v>294</v>
      </c>
      <c r="B198" s="163"/>
      <c r="C198" s="29"/>
      <c r="D198" s="30"/>
      <c r="E198" s="30"/>
      <c r="F198" s="30"/>
      <c r="G198" s="29"/>
      <c r="H198" s="29"/>
      <c r="I198" s="129"/>
      <c r="J198" s="129"/>
      <c r="K198" s="51"/>
      <c r="L198" s="5"/>
      <c r="M198" s="129"/>
      <c r="N198" s="129"/>
      <c r="O198" s="129"/>
      <c r="P198" s="129"/>
      <c r="Q198" s="32"/>
      <c r="R198" s="32"/>
      <c r="S198" s="32"/>
      <c r="T198" s="29"/>
      <c r="U198" s="29"/>
      <c r="V198" s="29"/>
      <c r="W198" s="29"/>
      <c r="X198" s="29"/>
      <c r="Y198" s="29"/>
      <c r="Z198" s="30"/>
      <c r="AA198" s="33"/>
      <c r="AB198" s="147"/>
      <c r="AC198" s="50"/>
      <c r="AD198" s="132"/>
      <c r="AE198" s="132"/>
      <c r="AF198" s="133"/>
      <c r="AG198" s="133"/>
      <c r="AH198" s="133"/>
      <c r="AI198" s="133"/>
      <c r="AJ198" s="133"/>
      <c r="AK198" s="133"/>
      <c r="AL198" s="133"/>
      <c r="AM198" s="133"/>
      <c r="AN198" s="133"/>
      <c r="AO198" s="133"/>
      <c r="AP198" s="133"/>
      <c r="AQ198" s="133"/>
      <c r="AR198" s="133"/>
      <c r="AS198" s="134"/>
      <c r="AT198" s="135"/>
    </row>
    <row r="199" spans="1:46" s="27" customFormat="1" hidden="1" x14ac:dyDescent="0.25">
      <c r="A199" s="147" t="s">
        <v>294</v>
      </c>
      <c r="B199" s="164"/>
      <c r="C199" s="29"/>
      <c r="D199" s="30"/>
      <c r="E199" s="30"/>
      <c r="F199" s="30"/>
      <c r="G199" s="29"/>
      <c r="H199" s="29"/>
      <c r="I199" s="129"/>
      <c r="J199" s="129"/>
      <c r="K199" s="51"/>
      <c r="L199" s="5"/>
      <c r="M199" s="129"/>
      <c r="N199" s="129"/>
      <c r="O199" s="129"/>
      <c r="P199" s="129"/>
      <c r="Q199" s="32"/>
      <c r="R199" s="32"/>
      <c r="S199" s="32"/>
      <c r="T199" s="29"/>
      <c r="U199" s="29"/>
      <c r="V199" s="29"/>
      <c r="W199" s="29"/>
      <c r="X199" s="29"/>
      <c r="Y199" s="29"/>
      <c r="Z199" s="30"/>
      <c r="AA199" s="33"/>
      <c r="AB199" s="147"/>
      <c r="AC199" s="50"/>
      <c r="AD199" s="132"/>
      <c r="AE199" s="132"/>
      <c r="AF199" s="133"/>
      <c r="AG199" s="133"/>
      <c r="AH199" s="133"/>
      <c r="AI199" s="133"/>
      <c r="AJ199" s="133"/>
      <c r="AK199" s="133"/>
      <c r="AL199" s="133"/>
      <c r="AM199" s="133"/>
      <c r="AN199" s="133"/>
      <c r="AO199" s="133"/>
      <c r="AP199" s="133"/>
      <c r="AQ199" s="133"/>
      <c r="AR199" s="133"/>
      <c r="AS199" s="134"/>
      <c r="AT199" s="135"/>
    </row>
    <row r="200" spans="1:46" s="27" customFormat="1" hidden="1" x14ac:dyDescent="0.25">
      <c r="A200" s="13" t="s">
        <v>301</v>
      </c>
      <c r="B200" s="157" t="s">
        <v>600</v>
      </c>
      <c r="C200" s="35"/>
      <c r="D200" s="55"/>
      <c r="E200" s="30"/>
      <c r="F200" s="30"/>
      <c r="G200" s="54"/>
      <c r="H200" s="6"/>
      <c r="I200" s="30"/>
      <c r="J200" s="6"/>
      <c r="K200" s="31"/>
      <c r="L200" s="12"/>
      <c r="M200" s="6" t="s">
        <v>549</v>
      </c>
      <c r="N200" s="30" t="s">
        <v>89</v>
      </c>
      <c r="O200" s="119" t="s">
        <v>550</v>
      </c>
      <c r="P200" s="112" t="s">
        <v>599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33"/>
      <c r="AB200" s="6"/>
      <c r="AC200" s="34"/>
      <c r="AD200" s="6"/>
      <c r="AE200" s="30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</row>
    <row r="201" spans="1:46" s="27" customFormat="1" hidden="1" x14ac:dyDescent="0.25">
      <c r="A201" s="13" t="s">
        <v>301</v>
      </c>
      <c r="B201" s="157" t="s">
        <v>43</v>
      </c>
      <c r="C201" s="35">
        <v>110</v>
      </c>
      <c r="D201" s="55">
        <v>-40</v>
      </c>
      <c r="E201" s="30">
        <v>18</v>
      </c>
      <c r="F201" s="30">
        <v>8</v>
      </c>
      <c r="G201" s="54">
        <v>8</v>
      </c>
      <c r="H201" s="6">
        <v>3.9</v>
      </c>
      <c r="I201" s="30" t="s">
        <v>302</v>
      </c>
      <c r="J201" s="6" t="s">
        <v>73</v>
      </c>
      <c r="K201" s="31" t="s">
        <v>57</v>
      </c>
      <c r="L201" s="12" t="s">
        <v>303</v>
      </c>
      <c r="M201" s="6" t="s">
        <v>103</v>
      </c>
      <c r="N201" s="30" t="s">
        <v>89</v>
      </c>
      <c r="O201" s="6" t="s">
        <v>103</v>
      </c>
      <c r="P201" s="30" t="s">
        <v>68</v>
      </c>
      <c r="Q201" s="177" t="s">
        <v>291</v>
      </c>
      <c r="R201" s="6" t="s">
        <v>291</v>
      </c>
      <c r="S201" s="6" t="s">
        <v>291</v>
      </c>
      <c r="T201" s="6" t="s">
        <v>291</v>
      </c>
      <c r="U201" s="6" t="s">
        <v>291</v>
      </c>
      <c r="V201" s="6" t="s">
        <v>291</v>
      </c>
      <c r="W201" s="6" t="s">
        <v>291</v>
      </c>
      <c r="X201" s="6" t="s">
        <v>291</v>
      </c>
      <c r="Y201" s="6" t="s">
        <v>291</v>
      </c>
      <c r="Z201" s="6" t="e">
        <f>S201*H201*1000</f>
        <v>#VALUE!</v>
      </c>
      <c r="AA201" s="33" t="e">
        <f>(S201*(Q201+R201))^2/((W201+X201+Y201)/3)</f>
        <v>#VALUE!</v>
      </c>
      <c r="AB201" s="6" t="s">
        <v>235</v>
      </c>
      <c r="AC201" s="34" t="s">
        <v>53</v>
      </c>
      <c r="AD201" s="6"/>
      <c r="AE201" s="30">
        <f>COUNTA(AF201:AS201)</f>
        <v>1</v>
      </c>
      <c r="AF201" s="6"/>
      <c r="AG201" s="6"/>
      <c r="AH201" s="6"/>
      <c r="AI201" s="6"/>
      <c r="AJ201" s="6"/>
      <c r="AK201" s="6" t="s">
        <v>66</v>
      </c>
      <c r="AL201" s="6"/>
      <c r="AM201" s="6"/>
      <c r="AN201" s="6"/>
      <c r="AO201" s="6"/>
      <c r="AP201" s="6"/>
      <c r="AQ201" s="6"/>
      <c r="AR201" s="6"/>
      <c r="AS201" s="6"/>
      <c r="AT201" s="6"/>
    </row>
    <row r="202" spans="1:46" s="27" customFormat="1" hidden="1" x14ac:dyDescent="0.25">
      <c r="A202" s="13" t="s">
        <v>304</v>
      </c>
      <c r="B202" s="153" t="s">
        <v>601</v>
      </c>
      <c r="C202" s="35"/>
      <c r="D202" s="35"/>
      <c r="E202" s="30"/>
      <c r="F202" s="30"/>
      <c r="G202" s="54"/>
      <c r="H202" s="6"/>
      <c r="I202" s="30"/>
      <c r="J202" s="6"/>
      <c r="K202" s="31"/>
      <c r="L202" s="12"/>
      <c r="M202" s="6" t="s">
        <v>59</v>
      </c>
      <c r="N202" s="6" t="s">
        <v>480</v>
      </c>
      <c r="O202" s="6" t="s">
        <v>97</v>
      </c>
      <c r="P202" s="6" t="s">
        <v>599</v>
      </c>
      <c r="Q202" s="177"/>
      <c r="R202" s="6"/>
      <c r="S202" s="6"/>
      <c r="T202" s="6"/>
      <c r="U202" s="6"/>
      <c r="V202" s="6"/>
      <c r="W202" s="6"/>
      <c r="X202" s="6"/>
      <c r="Y202" s="6"/>
      <c r="Z202" s="6"/>
      <c r="AA202" s="33"/>
      <c r="AB202" s="6"/>
      <c r="AC202" s="6"/>
      <c r="AD202" s="6"/>
      <c r="AE202" s="30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</row>
    <row r="203" spans="1:46" s="27" customFormat="1" hidden="1" x14ac:dyDescent="0.25">
      <c r="A203" s="13" t="s">
        <v>304</v>
      </c>
      <c r="B203" s="153" t="s">
        <v>43</v>
      </c>
      <c r="C203" s="35" t="s">
        <v>111</v>
      </c>
      <c r="D203" s="35" t="s">
        <v>111</v>
      </c>
      <c r="E203" s="30">
        <v>14</v>
      </c>
      <c r="F203" s="30">
        <v>0</v>
      </c>
      <c r="G203" s="54">
        <v>7</v>
      </c>
      <c r="H203" s="6">
        <v>0</v>
      </c>
      <c r="I203" s="30" t="s">
        <v>44</v>
      </c>
      <c r="J203" s="6" t="s">
        <v>45</v>
      </c>
      <c r="K203" s="31" t="s">
        <v>57</v>
      </c>
      <c r="L203" s="12"/>
      <c r="M203" s="6"/>
      <c r="N203" s="6"/>
      <c r="O203" s="6"/>
      <c r="P203" s="6"/>
      <c r="Q203" s="177" t="s">
        <v>291</v>
      </c>
      <c r="R203" s="6" t="s">
        <v>291</v>
      </c>
      <c r="S203" s="6" t="s">
        <v>291</v>
      </c>
      <c r="T203" s="6" t="s">
        <v>291</v>
      </c>
      <c r="U203" s="6" t="s">
        <v>291</v>
      </c>
      <c r="V203" s="6" t="s">
        <v>291</v>
      </c>
      <c r="W203" s="6" t="s">
        <v>291</v>
      </c>
      <c r="X203" s="6" t="s">
        <v>291</v>
      </c>
      <c r="Y203" s="6" t="s">
        <v>291</v>
      </c>
      <c r="Z203" s="6" t="e">
        <f>S203*H203*1000</f>
        <v>#VALUE!</v>
      </c>
      <c r="AA203" s="33" t="e">
        <f>(S203*(Q203+R203))^2/((W203+X203+Y203)/3)</f>
        <v>#VALUE!</v>
      </c>
      <c r="AB203" s="6"/>
      <c r="AC203" s="6"/>
      <c r="AD203" s="6"/>
      <c r="AE203" s="30">
        <f>COUNTA(AF203:AS203)</f>
        <v>0</v>
      </c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</row>
    <row r="204" spans="1:46" s="27" customFormat="1" x14ac:dyDescent="0.25">
      <c r="A204" s="85" t="s">
        <v>695</v>
      </c>
      <c r="B204" s="153" t="s">
        <v>716</v>
      </c>
      <c r="C204" s="6">
        <v>82.6</v>
      </c>
      <c r="D204" s="6">
        <v>-20</v>
      </c>
      <c r="E204" s="6">
        <v>0</v>
      </c>
      <c r="F204" s="6">
        <v>0</v>
      </c>
      <c r="G204" s="78">
        <v>5.2</v>
      </c>
      <c r="H204" s="79">
        <v>2</v>
      </c>
      <c r="I204" s="30" t="s">
        <v>305</v>
      </c>
      <c r="J204" s="6" t="s">
        <v>45</v>
      </c>
      <c r="K204" s="55" t="s">
        <v>46</v>
      </c>
      <c r="L204" s="12" t="s">
        <v>306</v>
      </c>
      <c r="M204" s="6" t="s">
        <v>74</v>
      </c>
      <c r="N204" s="30" t="s">
        <v>75</v>
      </c>
      <c r="O204" s="6" t="s">
        <v>50</v>
      </c>
      <c r="P204" s="6" t="s">
        <v>307</v>
      </c>
      <c r="Q204" s="6">
        <v>1.6406000000000001</v>
      </c>
      <c r="R204" s="6">
        <v>1.4953000000000001</v>
      </c>
      <c r="S204" s="6">
        <v>0.14529999999999998</v>
      </c>
      <c r="T204" s="79">
        <v>6.2560400026034007</v>
      </c>
      <c r="U204" s="79">
        <v>2.7640954046202295</v>
      </c>
      <c r="V204" s="79">
        <v>3.4919445979831711</v>
      </c>
      <c r="W204" s="22">
        <v>15.12</v>
      </c>
      <c r="X204" s="29">
        <f>W204/2</f>
        <v>7.56</v>
      </c>
      <c r="Y204" s="22">
        <v>14.25</v>
      </c>
      <c r="Z204" s="30">
        <f>S204*H204*1000</f>
        <v>290.59999999999997</v>
      </c>
      <c r="AA204" s="33">
        <f>(S204*(Q204+R204))^2/((W204+X204+Y204)/3)</f>
        <v>1.6865436504054664E-2</v>
      </c>
      <c r="AB204" s="28" t="s">
        <v>308</v>
      </c>
      <c r="AC204" s="34" t="s">
        <v>53</v>
      </c>
      <c r="AD204" s="6"/>
      <c r="AE204" s="6">
        <v>1</v>
      </c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 t="s">
        <v>309</v>
      </c>
      <c r="AS204" s="6"/>
      <c r="AT204" s="6"/>
    </row>
    <row r="205" spans="1:46" s="27" customFormat="1" x14ac:dyDescent="0.25">
      <c r="A205" s="168" t="s">
        <v>717</v>
      </c>
      <c r="B205" s="153" t="s">
        <v>718</v>
      </c>
      <c r="C205" s="29">
        <v>78</v>
      </c>
      <c r="D205" s="30">
        <v>-30</v>
      </c>
      <c r="E205" s="30">
        <v>5.0999999999999996</v>
      </c>
      <c r="F205" s="30">
        <v>4.8</v>
      </c>
      <c r="G205" s="29">
        <v>5.2</v>
      </c>
      <c r="H205" s="29">
        <v>2.2999999999999998</v>
      </c>
      <c r="I205" s="30" t="s">
        <v>67</v>
      </c>
      <c r="J205" s="30" t="s">
        <v>45</v>
      </c>
      <c r="K205" s="31" t="s">
        <v>57</v>
      </c>
      <c r="L205" s="5" t="s">
        <v>310</v>
      </c>
      <c r="M205" s="30" t="s">
        <v>74</v>
      </c>
      <c r="N205" s="30" t="s">
        <v>75</v>
      </c>
      <c r="O205" s="30" t="s">
        <v>50</v>
      </c>
      <c r="P205" s="30" t="s">
        <v>68</v>
      </c>
      <c r="Q205" s="32">
        <v>1.6082000000000001</v>
      </c>
      <c r="R205" s="32">
        <v>1.4883999999999999</v>
      </c>
      <c r="S205" s="32">
        <f>Q205-R205</f>
        <v>0.11980000000000013</v>
      </c>
      <c r="T205" s="29" t="s">
        <v>311</v>
      </c>
      <c r="U205" s="29" t="s">
        <v>311</v>
      </c>
      <c r="V205" s="29" t="s">
        <v>311</v>
      </c>
      <c r="W205" s="29">
        <v>14.21</v>
      </c>
      <c r="X205" s="29">
        <f>W205/2</f>
        <v>7.1050000000000004</v>
      </c>
      <c r="Y205" s="29">
        <v>12.67</v>
      </c>
      <c r="Z205" s="30">
        <f>S205*H205*1000</f>
        <v>275.5400000000003</v>
      </c>
      <c r="AA205" s="33">
        <f>(S205*(Q205+R205))^2/((W205+X205+Y205)/3)</f>
        <v>1.2148365099871945E-2</v>
      </c>
      <c r="AB205" s="28" t="s">
        <v>250</v>
      </c>
      <c r="AC205" s="34" t="s">
        <v>53</v>
      </c>
      <c r="AD205" s="30"/>
      <c r="AE205" s="30">
        <f>COUNTA(AF205:AS205)</f>
        <v>1</v>
      </c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 t="s">
        <v>309</v>
      </c>
      <c r="AS205" s="34"/>
      <c r="AT205" s="6"/>
    </row>
    <row r="206" spans="1:46" s="27" customFormat="1" x14ac:dyDescent="0.25">
      <c r="A206" s="82" t="s">
        <v>719</v>
      </c>
      <c r="B206" s="157" t="s">
        <v>720</v>
      </c>
      <c r="C206" s="29">
        <v>86</v>
      </c>
      <c r="D206" s="30">
        <v>-30</v>
      </c>
      <c r="E206" s="30">
        <v>35</v>
      </c>
      <c r="F206" s="30">
        <v>0</v>
      </c>
      <c r="G206" s="29">
        <v>3.2</v>
      </c>
      <c r="H206" s="30">
        <v>3.6</v>
      </c>
      <c r="I206" s="30" t="s">
        <v>101</v>
      </c>
      <c r="J206" s="30" t="s">
        <v>73</v>
      </c>
      <c r="K206" s="31" t="s">
        <v>81</v>
      </c>
      <c r="L206" s="5" t="s">
        <v>312</v>
      </c>
      <c r="M206" s="30" t="s">
        <v>74</v>
      </c>
      <c r="N206" s="30" t="s">
        <v>313</v>
      </c>
      <c r="O206" s="30" t="s">
        <v>50</v>
      </c>
      <c r="P206" s="30" t="s">
        <v>314</v>
      </c>
      <c r="Q206" s="32">
        <v>1.5795999999999999</v>
      </c>
      <c r="R206" s="32">
        <v>1.4783999999999999</v>
      </c>
      <c r="S206" s="32">
        <f>Q206-R206</f>
        <v>0.10119999999999996</v>
      </c>
      <c r="T206" s="6" t="s">
        <v>113</v>
      </c>
      <c r="U206" s="6" t="s">
        <v>315</v>
      </c>
      <c r="V206" s="6" t="s">
        <v>113</v>
      </c>
      <c r="W206" s="29">
        <v>14.2265</v>
      </c>
      <c r="X206" s="29">
        <f>W206/2</f>
        <v>7.1132499999999999</v>
      </c>
      <c r="Y206" s="29">
        <v>15.174499999999998</v>
      </c>
      <c r="Z206" s="30">
        <f>S206*H206*1000</f>
        <v>364.31999999999988</v>
      </c>
      <c r="AA206" s="33">
        <f>(S206*(Q206+R206))^2/((W206+X206+Y206)/3)</f>
        <v>7.8685526875803217E-3</v>
      </c>
      <c r="AB206" s="28" t="s">
        <v>150</v>
      </c>
      <c r="AC206" s="34" t="s">
        <v>316</v>
      </c>
      <c r="AD206" s="30"/>
      <c r="AE206" s="30">
        <f>COUNTA(AF206:AS206)</f>
        <v>1</v>
      </c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 t="s">
        <v>317</v>
      </c>
      <c r="AS206" s="34"/>
      <c r="AT206" s="6"/>
    </row>
    <row r="207" spans="1:46" s="27" customFormat="1" hidden="1" x14ac:dyDescent="0.25">
      <c r="A207" s="13" t="s">
        <v>318</v>
      </c>
      <c r="B207" s="157" t="s">
        <v>602</v>
      </c>
      <c r="C207" s="35"/>
      <c r="D207" s="35"/>
      <c r="E207" s="30"/>
      <c r="F207" s="30"/>
      <c r="G207" s="54"/>
      <c r="H207" s="6"/>
      <c r="I207" s="30"/>
      <c r="J207" s="6"/>
      <c r="K207" s="31"/>
      <c r="L207" s="12"/>
      <c r="M207" s="6" t="s">
        <v>83</v>
      </c>
      <c r="N207" s="30" t="s">
        <v>333</v>
      </c>
      <c r="O207" s="6" t="s">
        <v>97</v>
      </c>
      <c r="P207" s="9" t="s">
        <v>352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33"/>
      <c r="AB207" s="6"/>
      <c r="AC207" s="6"/>
      <c r="AD207" s="6"/>
      <c r="AE207" s="30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</row>
    <row r="208" spans="1:46" s="27" customFormat="1" hidden="1" x14ac:dyDescent="0.25">
      <c r="A208" s="13" t="s">
        <v>318</v>
      </c>
      <c r="B208" s="157" t="s">
        <v>603</v>
      </c>
      <c r="C208" s="35"/>
      <c r="D208" s="35"/>
      <c r="E208" s="30"/>
      <c r="F208" s="30"/>
      <c r="G208" s="54"/>
      <c r="H208" s="6"/>
      <c r="I208" s="30"/>
      <c r="J208" s="6"/>
      <c r="K208" s="31"/>
      <c r="L208" s="12"/>
      <c r="M208" s="6" t="s">
        <v>96</v>
      </c>
      <c r="N208" s="30" t="s">
        <v>474</v>
      </c>
      <c r="O208" s="6" t="s">
        <v>97</v>
      </c>
      <c r="P208" s="9" t="s">
        <v>352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33"/>
      <c r="AB208" s="6"/>
      <c r="AC208" s="6"/>
      <c r="AD208" s="6"/>
      <c r="AE208" s="30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</row>
    <row r="209" spans="1:46" s="27" customFormat="1" x14ac:dyDescent="0.25">
      <c r="A209" s="215" t="s">
        <v>318</v>
      </c>
      <c r="B209" s="157" t="s">
        <v>604</v>
      </c>
      <c r="C209" s="35"/>
      <c r="D209" s="35"/>
      <c r="E209" s="30"/>
      <c r="F209" s="30"/>
      <c r="G209" s="54"/>
      <c r="H209" s="6"/>
      <c r="I209" s="30"/>
      <c r="J209" s="6"/>
      <c r="K209" s="31"/>
      <c r="L209" s="12"/>
      <c r="M209" s="6" t="s">
        <v>554</v>
      </c>
      <c r="N209" s="30" t="s">
        <v>474</v>
      </c>
      <c r="O209" s="6" t="s">
        <v>539</v>
      </c>
      <c r="P209" s="9" t="s">
        <v>352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33"/>
      <c r="AB209" s="6"/>
      <c r="AC209" s="6"/>
      <c r="AD209" s="6"/>
      <c r="AE209" s="30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</row>
    <row r="210" spans="1:46" s="27" customFormat="1" x14ac:dyDescent="0.25">
      <c r="A210" s="168" t="s">
        <v>336</v>
      </c>
      <c r="B210" s="157" t="s">
        <v>721</v>
      </c>
      <c r="C210" s="29">
        <v>91.6</v>
      </c>
      <c r="D210" s="30">
        <v>-20</v>
      </c>
      <c r="E210" s="30">
        <v>20</v>
      </c>
      <c r="F210" s="30">
        <v>0</v>
      </c>
      <c r="G210" s="29">
        <v>4.5</v>
      </c>
      <c r="H210" s="30">
        <v>3.25</v>
      </c>
      <c r="I210" s="30" t="s">
        <v>337</v>
      </c>
      <c r="J210" s="30" t="s">
        <v>45</v>
      </c>
      <c r="K210" s="31" t="s">
        <v>57</v>
      </c>
      <c r="L210" s="5" t="s">
        <v>47</v>
      </c>
      <c r="M210" s="30" t="s">
        <v>157</v>
      </c>
      <c r="N210" s="30" t="s">
        <v>92</v>
      </c>
      <c r="O210" s="30" t="s">
        <v>338</v>
      </c>
      <c r="P210" s="30" t="s">
        <v>51</v>
      </c>
      <c r="Q210" s="32">
        <v>1.5821000000000001</v>
      </c>
      <c r="R210" s="32">
        <v>1.4826999999999999</v>
      </c>
      <c r="S210" s="32">
        <f>Q210-R210</f>
        <v>9.9400000000000155E-2</v>
      </c>
      <c r="T210" s="29">
        <v>9.32</v>
      </c>
      <c r="U210" s="29">
        <v>3.1</v>
      </c>
      <c r="V210" s="29">
        <v>6.22</v>
      </c>
      <c r="W210" s="29">
        <v>13</v>
      </c>
      <c r="X210" s="29">
        <v>6.5</v>
      </c>
      <c r="Y210" s="29">
        <v>17.2</v>
      </c>
      <c r="Z210" s="30">
        <f>S210*H210*1000</f>
        <v>323.05000000000052</v>
      </c>
      <c r="AA210" s="33">
        <f>(S210*(Q210+R210))^2/((W210+X210+Y210)/3)</f>
        <v>7.5863388551652335E-3</v>
      </c>
      <c r="AB210" s="28" t="s">
        <v>166</v>
      </c>
      <c r="AC210" s="34" t="s">
        <v>53</v>
      </c>
      <c r="AD210" s="30"/>
      <c r="AE210" s="30">
        <f>COUNTA(AF210:AS210)</f>
        <v>1</v>
      </c>
      <c r="AF210" s="30"/>
      <c r="AG210" s="30"/>
      <c r="AH210" s="30"/>
      <c r="AI210" s="30"/>
      <c r="AJ210" s="50"/>
      <c r="AK210" s="30"/>
      <c r="AL210" s="50"/>
      <c r="AM210" s="50"/>
      <c r="AN210" s="50"/>
      <c r="AO210" s="50"/>
      <c r="AP210" s="34" t="s">
        <v>66</v>
      </c>
      <c r="AQ210" s="34"/>
      <c r="AR210" s="50"/>
      <c r="AS210" s="50"/>
      <c r="AT210" s="6"/>
    </row>
    <row r="211" spans="1:46" s="27" customFormat="1" hidden="1" x14ac:dyDescent="0.25">
      <c r="A211" s="13" t="s">
        <v>318</v>
      </c>
      <c r="B211" s="157" t="s">
        <v>43</v>
      </c>
      <c r="C211" s="35" t="s">
        <v>319</v>
      </c>
      <c r="D211" s="35" t="s">
        <v>319</v>
      </c>
      <c r="E211" s="30">
        <v>24</v>
      </c>
      <c r="F211" s="30">
        <v>0</v>
      </c>
      <c r="G211" s="54">
        <v>0</v>
      </c>
      <c r="H211" s="6">
        <v>0</v>
      </c>
      <c r="I211" s="30" t="s">
        <v>652</v>
      </c>
      <c r="J211" s="6" t="s">
        <v>73</v>
      </c>
      <c r="K211" s="31" t="s">
        <v>57</v>
      </c>
      <c r="L211" s="12"/>
      <c r="M211" s="6" t="s">
        <v>96</v>
      </c>
      <c r="N211" s="30" t="s">
        <v>125</v>
      </c>
      <c r="O211" s="6" t="s">
        <v>320</v>
      </c>
      <c r="P211" s="9" t="s">
        <v>51</v>
      </c>
      <c r="Q211" s="6" t="s">
        <v>291</v>
      </c>
      <c r="R211" s="6" t="s">
        <v>291</v>
      </c>
      <c r="S211" s="6" t="s">
        <v>291</v>
      </c>
      <c r="T211" s="6" t="s">
        <v>291</v>
      </c>
      <c r="U211" s="6" t="s">
        <v>291</v>
      </c>
      <c r="V211" s="6" t="s">
        <v>291</v>
      </c>
      <c r="W211" s="6" t="s">
        <v>291</v>
      </c>
      <c r="X211" s="6" t="s">
        <v>291</v>
      </c>
      <c r="Y211" s="6" t="s">
        <v>291</v>
      </c>
      <c r="Z211" s="6" t="e">
        <f>S211*H211*1000</f>
        <v>#VALUE!</v>
      </c>
      <c r="AA211" s="33" t="e">
        <f>(S211*(Q211+R211))^2/((W211+X211+Y211)/3)</f>
        <v>#VALUE!</v>
      </c>
      <c r="AB211" s="6"/>
      <c r="AC211" s="166"/>
      <c r="AD211" s="6"/>
      <c r="AE211" s="30">
        <f>COUNTA(AF211:AS211)</f>
        <v>1</v>
      </c>
      <c r="AF211" s="6" t="s">
        <v>66</v>
      </c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</row>
    <row r="212" spans="1:46" s="27" customFormat="1" hidden="1" x14ac:dyDescent="0.25">
      <c r="A212" s="13" t="s">
        <v>321</v>
      </c>
      <c r="B212" s="157" t="s">
        <v>323</v>
      </c>
      <c r="C212" s="54">
        <v>75.400000000000006</v>
      </c>
      <c r="D212" s="55">
        <v>-20</v>
      </c>
      <c r="E212" s="30">
        <v>18</v>
      </c>
      <c r="F212" s="30">
        <v>5</v>
      </c>
      <c r="G212" s="54">
        <v>8</v>
      </c>
      <c r="H212" s="6">
        <v>3.9</v>
      </c>
      <c r="I212" s="30" t="s">
        <v>101</v>
      </c>
      <c r="J212" s="30" t="s">
        <v>73</v>
      </c>
      <c r="K212" s="31" t="s">
        <v>46</v>
      </c>
      <c r="L212" s="12" t="s">
        <v>322</v>
      </c>
      <c r="M212" s="6" t="s">
        <v>88</v>
      </c>
      <c r="N212" s="30" t="s">
        <v>89</v>
      </c>
      <c r="O212" s="6" t="s">
        <v>61</v>
      </c>
      <c r="P212" s="9" t="s">
        <v>51</v>
      </c>
      <c r="Q212" s="6">
        <v>1.5671999999999999</v>
      </c>
      <c r="R212" s="6">
        <v>1.4786999999999999</v>
      </c>
      <c r="S212" s="6">
        <v>8.8499999999999995E-2</v>
      </c>
      <c r="T212" s="6">
        <v>3.5</v>
      </c>
      <c r="U212" s="6">
        <v>6.7</v>
      </c>
      <c r="V212" s="6">
        <v>-3.2</v>
      </c>
      <c r="W212" s="6">
        <v>12.1</v>
      </c>
      <c r="X212" s="6">
        <f>W212/2</f>
        <v>6.05</v>
      </c>
      <c r="Y212" s="6">
        <v>13.9</v>
      </c>
      <c r="Z212" s="6">
        <f>S212*H212*1000</f>
        <v>345.15</v>
      </c>
      <c r="AA212" s="33">
        <f>(S212*(Q212+R212))^2/((W212+X212+Y212)/3)</f>
        <v>6.8015993178741794E-3</v>
      </c>
      <c r="AB212" s="6" t="s">
        <v>104</v>
      </c>
      <c r="AC212" s="34" t="s">
        <v>53</v>
      </c>
      <c r="AD212" s="6"/>
      <c r="AE212" s="30">
        <f>COUNTA(AF212:AS212)</f>
        <v>1</v>
      </c>
      <c r="AF212" s="6"/>
      <c r="AG212" s="6"/>
      <c r="AH212" s="6"/>
      <c r="AI212" s="6"/>
      <c r="AJ212" s="6"/>
      <c r="AK212" s="6" t="s">
        <v>66</v>
      </c>
      <c r="AL212" s="6"/>
      <c r="AM212" s="6"/>
      <c r="AN212" s="6"/>
      <c r="AO212" s="6"/>
      <c r="AP212" s="6"/>
      <c r="AQ212" s="6"/>
      <c r="AR212" s="6"/>
      <c r="AS212" s="6"/>
      <c r="AT212" s="6"/>
    </row>
    <row r="213" spans="1:46" s="27" customFormat="1" hidden="1" x14ac:dyDescent="0.25">
      <c r="A213" s="13" t="s">
        <v>321</v>
      </c>
      <c r="B213" s="157" t="s">
        <v>606</v>
      </c>
      <c r="C213" s="54"/>
      <c r="D213" s="55"/>
      <c r="E213" s="30"/>
      <c r="F213" s="30"/>
      <c r="G213" s="54"/>
      <c r="H213" s="6"/>
      <c r="I213" s="30"/>
      <c r="J213" s="30"/>
      <c r="K213" s="31"/>
      <c r="L213" s="12"/>
      <c r="M213" s="6" t="s">
        <v>550</v>
      </c>
      <c r="N213" s="30" t="s">
        <v>487</v>
      </c>
      <c r="O213" s="6" t="s">
        <v>550</v>
      </c>
      <c r="P213" s="9" t="s">
        <v>352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33"/>
      <c r="AB213" s="6"/>
      <c r="AC213" s="34"/>
      <c r="AD213" s="6"/>
      <c r="AE213" s="30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</row>
    <row r="214" spans="1:46" s="27" customFormat="1" hidden="1" x14ac:dyDescent="0.25">
      <c r="A214" s="13" t="s">
        <v>321</v>
      </c>
      <c r="B214" s="157" t="s">
        <v>324</v>
      </c>
      <c r="C214" s="54">
        <v>75.400000000000006</v>
      </c>
      <c r="D214" s="55">
        <v>-20</v>
      </c>
      <c r="E214" s="30">
        <v>18</v>
      </c>
      <c r="F214" s="30">
        <v>5</v>
      </c>
      <c r="G214" s="54">
        <v>8</v>
      </c>
      <c r="H214" s="6">
        <v>3.9</v>
      </c>
      <c r="I214" s="30" t="s">
        <v>101</v>
      </c>
      <c r="J214" s="30" t="s">
        <v>73</v>
      </c>
      <c r="K214" s="31" t="s">
        <v>46</v>
      </c>
      <c r="L214" s="12" t="s">
        <v>322</v>
      </c>
      <c r="M214" s="6" t="s">
        <v>103</v>
      </c>
      <c r="N214" s="30" t="s">
        <v>70</v>
      </c>
      <c r="O214" s="6" t="s">
        <v>103</v>
      </c>
      <c r="P214" s="9" t="s">
        <v>51</v>
      </c>
      <c r="Q214" s="6">
        <v>1.5671999999999999</v>
      </c>
      <c r="R214" s="6">
        <v>1.4786999999999999</v>
      </c>
      <c r="S214" s="6">
        <v>8.8499999999999995E-2</v>
      </c>
      <c r="T214" s="6">
        <v>3.5</v>
      </c>
      <c r="U214" s="6">
        <v>6.7</v>
      </c>
      <c r="V214" s="6">
        <v>-3.2</v>
      </c>
      <c r="W214" s="6">
        <v>12.1</v>
      </c>
      <c r="X214" s="6">
        <f>W214/2</f>
        <v>6.05</v>
      </c>
      <c r="Y214" s="6">
        <v>13.9</v>
      </c>
      <c r="Z214" s="6">
        <f>S214*H214*1000</f>
        <v>345.15</v>
      </c>
      <c r="AA214" s="33">
        <f>(S214*(Q214+R214))^2/((W214+X214+Y214)/3)</f>
        <v>6.8015993178741794E-3</v>
      </c>
      <c r="AB214" s="6" t="s">
        <v>152</v>
      </c>
      <c r="AC214" s="34" t="s">
        <v>53</v>
      </c>
      <c r="AD214" s="6"/>
      <c r="AE214" s="30">
        <f>COUNTA(AF214:AS214)</f>
        <v>1</v>
      </c>
      <c r="AF214" s="6"/>
      <c r="AG214" s="6"/>
      <c r="AH214" s="6"/>
      <c r="AI214" s="6"/>
      <c r="AJ214" s="6"/>
      <c r="AK214" s="6"/>
      <c r="AL214" s="6" t="s">
        <v>66</v>
      </c>
      <c r="AM214" s="6"/>
      <c r="AN214" s="6"/>
      <c r="AO214" s="6"/>
      <c r="AP214" s="6"/>
      <c r="AQ214" s="6"/>
      <c r="AR214" s="6"/>
      <c r="AS214" s="6"/>
      <c r="AT214" s="6"/>
    </row>
    <row r="215" spans="1:46" s="27" customFormat="1" hidden="1" x14ac:dyDescent="0.25">
      <c r="A215" s="13" t="s">
        <v>321</v>
      </c>
      <c r="B215" s="157" t="s">
        <v>605</v>
      </c>
      <c r="C215" s="54"/>
      <c r="D215" s="55"/>
      <c r="E215" s="30"/>
      <c r="F215" s="30"/>
      <c r="G215" s="54"/>
      <c r="H215" s="6"/>
      <c r="I215" s="30"/>
      <c r="J215" s="30"/>
      <c r="K215" s="31"/>
      <c r="L215" s="12"/>
      <c r="M215" s="6" t="s">
        <v>550</v>
      </c>
      <c r="N215" s="30" t="s">
        <v>534</v>
      </c>
      <c r="O215" s="6" t="s">
        <v>550</v>
      </c>
      <c r="P215" s="9" t="s">
        <v>352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33"/>
      <c r="AB215" s="6"/>
      <c r="AC215" s="34"/>
      <c r="AD215" s="6"/>
      <c r="AE215" s="30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</row>
    <row r="216" spans="1:46" s="27" customFormat="1" hidden="1" x14ac:dyDescent="0.25">
      <c r="A216" s="13" t="s">
        <v>321</v>
      </c>
      <c r="B216" s="157" t="s">
        <v>607</v>
      </c>
      <c r="C216" s="54"/>
      <c r="D216" s="55"/>
      <c r="E216" s="30"/>
      <c r="F216" s="30"/>
      <c r="G216" s="54"/>
      <c r="H216" s="6"/>
      <c r="I216" s="30"/>
      <c r="J216" s="30"/>
      <c r="K216" s="31"/>
      <c r="L216" s="12"/>
      <c r="M216" s="6" t="s">
        <v>204</v>
      </c>
      <c r="N216" s="30" t="s">
        <v>394</v>
      </c>
      <c r="O216" s="6" t="s">
        <v>97</v>
      </c>
      <c r="P216" s="9" t="s">
        <v>352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33"/>
      <c r="AB216" s="6"/>
      <c r="AC216" s="6"/>
      <c r="AD216" s="6"/>
      <c r="AE216" s="30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</row>
    <row r="217" spans="1:46" s="27" customFormat="1" hidden="1" x14ac:dyDescent="0.25">
      <c r="A217" s="13" t="s">
        <v>321</v>
      </c>
      <c r="B217" s="157" t="s">
        <v>43</v>
      </c>
      <c r="C217" s="54">
        <v>75.400000000000006</v>
      </c>
      <c r="D217" s="55">
        <v>-20</v>
      </c>
      <c r="E217" s="30">
        <v>18</v>
      </c>
      <c r="F217" s="30">
        <v>5</v>
      </c>
      <c r="G217" s="54">
        <v>8</v>
      </c>
      <c r="H217" s="6">
        <v>3.9</v>
      </c>
      <c r="I217" s="30" t="s">
        <v>101</v>
      </c>
      <c r="J217" s="30" t="s">
        <v>73</v>
      </c>
      <c r="K217" s="31" t="s">
        <v>46</v>
      </c>
      <c r="L217" s="12" t="s">
        <v>322</v>
      </c>
      <c r="M217" s="6" t="s">
        <v>529</v>
      </c>
      <c r="N217" s="30" t="s">
        <v>163</v>
      </c>
      <c r="O217" s="6" t="s">
        <v>61</v>
      </c>
      <c r="P217" s="9" t="s">
        <v>51</v>
      </c>
      <c r="Q217" s="6">
        <v>1.5671999999999999</v>
      </c>
      <c r="R217" s="6">
        <v>1.4786999999999999</v>
      </c>
      <c r="S217" s="6">
        <v>8.8499999999999995E-2</v>
      </c>
      <c r="T217" s="6">
        <v>3.5</v>
      </c>
      <c r="U217" s="6">
        <v>6.7</v>
      </c>
      <c r="V217" s="6">
        <v>-3.2</v>
      </c>
      <c r="W217" s="6">
        <v>12.1</v>
      </c>
      <c r="X217" s="6">
        <f t="shared" ref="X217:X222" si="27">W217/2</f>
        <v>6.05</v>
      </c>
      <c r="Y217" s="6">
        <v>13.9</v>
      </c>
      <c r="Z217" s="6">
        <f t="shared" ref="Z217:Z224" si="28">S217*H217*1000</f>
        <v>345.15</v>
      </c>
      <c r="AA217" s="33">
        <f t="shared" ref="AA217:AA224" si="29">(S217*(Q217+R217))^2/((W217+X217+Y217)/3)</f>
        <v>6.8015993178741794E-3</v>
      </c>
      <c r="AB217" s="3" t="s">
        <v>657</v>
      </c>
      <c r="AC217" s="178" t="s">
        <v>265</v>
      </c>
      <c r="AD217" s="6"/>
      <c r="AE217" s="30">
        <f t="shared" ref="AE217:AE224" si="30">COUNTA(AF217:AS217)</f>
        <v>1</v>
      </c>
      <c r="AF217" s="6"/>
      <c r="AG217" s="6" t="s">
        <v>66</v>
      </c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</row>
    <row r="218" spans="1:46" s="27" customFormat="1" hidden="1" x14ac:dyDescent="0.25">
      <c r="A218" s="13" t="s">
        <v>321</v>
      </c>
      <c r="B218" s="157" t="s">
        <v>43</v>
      </c>
      <c r="C218" s="54">
        <v>75.400000000000006</v>
      </c>
      <c r="D218" s="55">
        <v>-20</v>
      </c>
      <c r="E218" s="30">
        <v>18</v>
      </c>
      <c r="F218" s="30">
        <v>5</v>
      </c>
      <c r="G218" s="54">
        <v>8</v>
      </c>
      <c r="H218" s="6">
        <v>3.9</v>
      </c>
      <c r="I218" s="30" t="s">
        <v>101</v>
      </c>
      <c r="J218" s="30" t="s">
        <v>73</v>
      </c>
      <c r="K218" s="31" t="s">
        <v>57</v>
      </c>
      <c r="L218" s="12" t="s">
        <v>322</v>
      </c>
      <c r="M218" s="6" t="s">
        <v>88</v>
      </c>
      <c r="N218" s="30" t="s">
        <v>65</v>
      </c>
      <c r="O218" s="6" t="s">
        <v>61</v>
      </c>
      <c r="P218" s="9" t="s">
        <v>51</v>
      </c>
      <c r="Q218" s="6">
        <v>1.5671999999999999</v>
      </c>
      <c r="R218" s="6">
        <v>1.4786999999999999</v>
      </c>
      <c r="S218" s="6">
        <v>8.8499999999999995E-2</v>
      </c>
      <c r="T218" s="6">
        <v>3.5</v>
      </c>
      <c r="U218" s="6">
        <v>6.7</v>
      </c>
      <c r="V218" s="6">
        <v>-3.2</v>
      </c>
      <c r="W218" s="6">
        <v>12.1</v>
      </c>
      <c r="X218" s="6">
        <f t="shared" si="27"/>
        <v>6.05</v>
      </c>
      <c r="Y218" s="6">
        <v>13.9</v>
      </c>
      <c r="Z218" s="6">
        <f t="shared" si="28"/>
        <v>345.15</v>
      </c>
      <c r="AA218" s="33">
        <f t="shared" si="29"/>
        <v>6.8015993178741794E-3</v>
      </c>
      <c r="AB218" s="6" t="s">
        <v>104</v>
      </c>
      <c r="AC218" s="34" t="s">
        <v>265</v>
      </c>
      <c r="AD218" s="6"/>
      <c r="AE218" s="30">
        <f t="shared" si="30"/>
        <v>1</v>
      </c>
      <c r="AF218" s="6"/>
      <c r="AG218" s="6"/>
      <c r="AH218" s="6"/>
      <c r="AI218" s="6" t="s">
        <v>66</v>
      </c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</row>
    <row r="219" spans="1:46" s="27" customFormat="1" hidden="1" x14ac:dyDescent="0.25">
      <c r="A219" s="13" t="s">
        <v>321</v>
      </c>
      <c r="B219" s="157" t="s">
        <v>43</v>
      </c>
      <c r="C219" s="54">
        <v>75.400000000000006</v>
      </c>
      <c r="D219" s="55">
        <v>-20</v>
      </c>
      <c r="E219" s="30">
        <v>18</v>
      </c>
      <c r="F219" s="30">
        <v>5</v>
      </c>
      <c r="G219" s="54">
        <v>8</v>
      </c>
      <c r="H219" s="6">
        <v>3.9</v>
      </c>
      <c r="I219" s="30" t="s">
        <v>101</v>
      </c>
      <c r="J219" s="30" t="s">
        <v>73</v>
      </c>
      <c r="K219" s="31" t="s">
        <v>46</v>
      </c>
      <c r="L219" s="12" t="s">
        <v>322</v>
      </c>
      <c r="M219" s="6" t="s">
        <v>103</v>
      </c>
      <c r="N219" s="30" t="s">
        <v>65</v>
      </c>
      <c r="O219" s="6" t="s">
        <v>103</v>
      </c>
      <c r="P219" s="9" t="s">
        <v>51</v>
      </c>
      <c r="Q219" s="6">
        <v>1.5671999999999999</v>
      </c>
      <c r="R219" s="6">
        <v>1.4786999999999999</v>
      </c>
      <c r="S219" s="6">
        <v>8.8499999999999995E-2</v>
      </c>
      <c r="T219" s="6">
        <v>3.5</v>
      </c>
      <c r="U219" s="6">
        <v>6.7</v>
      </c>
      <c r="V219" s="6">
        <v>-3.2</v>
      </c>
      <c r="W219" s="6">
        <v>12.1</v>
      </c>
      <c r="X219" s="6">
        <f t="shared" si="27"/>
        <v>6.05</v>
      </c>
      <c r="Y219" s="6">
        <v>13.9</v>
      </c>
      <c r="Z219" s="6">
        <f t="shared" si="28"/>
        <v>345.15</v>
      </c>
      <c r="AA219" s="33">
        <f t="shared" si="29"/>
        <v>6.8015993178741794E-3</v>
      </c>
      <c r="AB219" s="6" t="s">
        <v>104</v>
      </c>
      <c r="AC219" s="34" t="s">
        <v>53</v>
      </c>
      <c r="AD219" s="6"/>
      <c r="AE219" s="30">
        <f t="shared" si="30"/>
        <v>1</v>
      </c>
      <c r="AF219" s="6"/>
      <c r="AG219" s="6"/>
      <c r="AH219" s="6"/>
      <c r="AI219" s="6" t="s">
        <v>66</v>
      </c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</row>
    <row r="220" spans="1:46" s="27" customFormat="1" hidden="1" x14ac:dyDescent="0.25">
      <c r="A220" s="13" t="s">
        <v>325</v>
      </c>
      <c r="B220" s="157" t="s">
        <v>608</v>
      </c>
      <c r="C220" s="54">
        <v>75.400000000000006</v>
      </c>
      <c r="D220" s="55">
        <v>-30</v>
      </c>
      <c r="E220" s="30">
        <v>10</v>
      </c>
      <c r="F220" s="30">
        <v>0</v>
      </c>
      <c r="G220" s="54">
        <v>4.5</v>
      </c>
      <c r="H220" s="6">
        <v>4.1500000000000004</v>
      </c>
      <c r="I220" s="30" t="s">
        <v>86</v>
      </c>
      <c r="J220" s="30" t="s">
        <v>45</v>
      </c>
      <c r="K220" s="31" t="s">
        <v>57</v>
      </c>
      <c r="L220" s="12" t="s">
        <v>328</v>
      </c>
      <c r="M220" s="55" t="s">
        <v>107</v>
      </c>
      <c r="N220" s="30" t="s">
        <v>221</v>
      </c>
      <c r="O220" s="55" t="s">
        <v>61</v>
      </c>
      <c r="P220" s="30" t="s">
        <v>51</v>
      </c>
      <c r="Q220" s="6">
        <v>1.5898000000000001</v>
      </c>
      <c r="R220" s="6">
        <v>1.4903</v>
      </c>
      <c r="S220" s="6">
        <v>9.9500000000000005E-2</v>
      </c>
      <c r="T220" s="6">
        <v>9.9</v>
      </c>
      <c r="U220" s="6">
        <v>3.2</v>
      </c>
      <c r="V220" s="6">
        <v>6.7</v>
      </c>
      <c r="W220" s="6">
        <v>10.6</v>
      </c>
      <c r="X220" s="6">
        <f t="shared" si="27"/>
        <v>5.3</v>
      </c>
      <c r="Y220" s="6">
        <v>13.2</v>
      </c>
      <c r="Z220" s="6">
        <f t="shared" si="28"/>
        <v>412.92500000000007</v>
      </c>
      <c r="AA220" s="33">
        <f t="shared" si="29"/>
        <v>9.682869098247681E-3</v>
      </c>
      <c r="AB220" s="6" t="s">
        <v>136</v>
      </c>
      <c r="AC220" s="34" t="s">
        <v>53</v>
      </c>
      <c r="AD220" s="6"/>
      <c r="AE220" s="30">
        <f t="shared" si="30"/>
        <v>1</v>
      </c>
      <c r="AF220" s="6"/>
      <c r="AG220" s="6"/>
      <c r="AH220" s="34" t="s">
        <v>66</v>
      </c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</row>
    <row r="221" spans="1:46" s="27" customFormat="1" hidden="1" x14ac:dyDescent="0.25">
      <c r="A221" s="13" t="s">
        <v>325</v>
      </c>
      <c r="B221" s="157" t="s">
        <v>43</v>
      </c>
      <c r="C221" s="54">
        <v>75.400000000000006</v>
      </c>
      <c r="D221" s="55">
        <v>-30</v>
      </c>
      <c r="E221" s="30">
        <v>0</v>
      </c>
      <c r="F221" s="30">
        <v>8</v>
      </c>
      <c r="G221" s="54">
        <v>4.5</v>
      </c>
      <c r="H221" s="6">
        <v>0</v>
      </c>
      <c r="I221" s="30" t="s">
        <v>86</v>
      </c>
      <c r="J221" s="30" t="s">
        <v>45</v>
      </c>
      <c r="K221" s="31" t="s">
        <v>57</v>
      </c>
      <c r="L221" s="12" t="s">
        <v>326</v>
      </c>
      <c r="M221" s="55" t="s">
        <v>107</v>
      </c>
      <c r="N221" s="30" t="s">
        <v>60</v>
      </c>
      <c r="O221" s="55" t="s">
        <v>61</v>
      </c>
      <c r="P221" s="30" t="s">
        <v>51</v>
      </c>
      <c r="Q221" s="6">
        <v>1.5898000000000001</v>
      </c>
      <c r="R221" s="6">
        <v>1.4903</v>
      </c>
      <c r="S221" s="6">
        <v>9.9500000000000005E-2</v>
      </c>
      <c r="T221" s="6">
        <v>9.9</v>
      </c>
      <c r="U221" s="6">
        <v>3.2</v>
      </c>
      <c r="V221" s="6">
        <v>6.7</v>
      </c>
      <c r="W221" s="6">
        <v>10.6</v>
      </c>
      <c r="X221" s="6">
        <f t="shared" si="27"/>
        <v>5.3</v>
      </c>
      <c r="Y221" s="6">
        <v>13.2</v>
      </c>
      <c r="Z221" s="6">
        <f t="shared" si="28"/>
        <v>0</v>
      </c>
      <c r="AA221" s="33">
        <f t="shared" si="29"/>
        <v>9.682869098247681E-3</v>
      </c>
      <c r="AB221" s="6"/>
      <c r="AC221" s="6"/>
      <c r="AD221" s="6"/>
      <c r="AE221" s="30">
        <f t="shared" si="30"/>
        <v>1</v>
      </c>
      <c r="AF221" s="6"/>
      <c r="AG221" s="6"/>
      <c r="AH221" s="34" t="s">
        <v>66</v>
      </c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</row>
    <row r="222" spans="1:46" s="27" customFormat="1" hidden="1" x14ac:dyDescent="0.25">
      <c r="A222" s="13" t="s">
        <v>325</v>
      </c>
      <c r="B222" s="157" t="s">
        <v>43</v>
      </c>
      <c r="C222" s="54">
        <v>75.400000000000006</v>
      </c>
      <c r="D222" s="55">
        <v>-30</v>
      </c>
      <c r="E222" s="30">
        <v>10</v>
      </c>
      <c r="F222" s="30">
        <v>0</v>
      </c>
      <c r="G222" s="54">
        <v>4.5</v>
      </c>
      <c r="H222" s="6">
        <v>4.1500000000000004</v>
      </c>
      <c r="I222" s="30" t="s">
        <v>86</v>
      </c>
      <c r="J222" s="30" t="s">
        <v>45</v>
      </c>
      <c r="K222" s="31" t="s">
        <v>57</v>
      </c>
      <c r="L222" s="12" t="s">
        <v>326</v>
      </c>
      <c r="M222" s="55" t="s">
        <v>96</v>
      </c>
      <c r="N222" s="30" t="s">
        <v>221</v>
      </c>
      <c r="O222" s="55" t="s">
        <v>61</v>
      </c>
      <c r="P222" s="30" t="s">
        <v>51</v>
      </c>
      <c r="Q222" s="6">
        <v>1.5898000000000001</v>
      </c>
      <c r="R222" s="6">
        <v>1.4903</v>
      </c>
      <c r="S222" s="6">
        <v>9.9500000000000005E-2</v>
      </c>
      <c r="T222" s="6">
        <v>9.9</v>
      </c>
      <c r="U222" s="6">
        <v>3.2</v>
      </c>
      <c r="V222" s="6">
        <v>6.7</v>
      </c>
      <c r="W222" s="6">
        <v>10.6</v>
      </c>
      <c r="X222" s="6">
        <f t="shared" si="27"/>
        <v>5.3</v>
      </c>
      <c r="Y222" s="6">
        <v>13.2</v>
      </c>
      <c r="Z222" s="6">
        <f t="shared" si="28"/>
        <v>412.92500000000007</v>
      </c>
      <c r="AA222" s="33">
        <f t="shared" si="29"/>
        <v>9.682869098247681E-3</v>
      </c>
      <c r="AB222" s="6" t="s">
        <v>136</v>
      </c>
      <c r="AC222" s="6" t="s">
        <v>327</v>
      </c>
      <c r="AD222" s="6"/>
      <c r="AE222" s="30">
        <f t="shared" si="30"/>
        <v>1</v>
      </c>
      <c r="AF222" s="6"/>
      <c r="AG222" s="6"/>
      <c r="AH222" s="34" t="s">
        <v>66</v>
      </c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</row>
    <row r="223" spans="1:46" s="27" customFormat="1" hidden="1" x14ac:dyDescent="0.25">
      <c r="A223" s="13" t="s">
        <v>329</v>
      </c>
      <c r="B223" s="157" t="s">
        <v>330</v>
      </c>
      <c r="C223" s="35" t="s">
        <v>111</v>
      </c>
      <c r="D223" s="35" t="s">
        <v>111</v>
      </c>
      <c r="E223" s="30">
        <v>600</v>
      </c>
      <c r="F223" s="30">
        <v>0</v>
      </c>
      <c r="G223" s="54">
        <v>7.5</v>
      </c>
      <c r="H223" s="6">
        <v>0</v>
      </c>
      <c r="I223" s="30" t="s">
        <v>331</v>
      </c>
      <c r="J223" s="6" t="s">
        <v>45</v>
      </c>
      <c r="K223" s="31" t="s">
        <v>57</v>
      </c>
      <c r="L223" s="12" t="s">
        <v>332</v>
      </c>
      <c r="M223" s="6" t="s">
        <v>204</v>
      </c>
      <c r="N223" s="6" t="s">
        <v>333</v>
      </c>
      <c r="O223" s="6" t="s">
        <v>61</v>
      </c>
      <c r="P223" s="30" t="s">
        <v>51</v>
      </c>
      <c r="Q223" s="6" t="s">
        <v>291</v>
      </c>
      <c r="R223" s="6" t="s">
        <v>291</v>
      </c>
      <c r="S223" s="6" t="s">
        <v>291</v>
      </c>
      <c r="T223" s="6" t="s">
        <v>291</v>
      </c>
      <c r="U223" s="6" t="s">
        <v>291</v>
      </c>
      <c r="V223" s="6" t="s">
        <v>291</v>
      </c>
      <c r="W223" s="6" t="s">
        <v>291</v>
      </c>
      <c r="X223" s="6" t="s">
        <v>291</v>
      </c>
      <c r="Y223" s="6" t="s">
        <v>291</v>
      </c>
      <c r="Z223" s="6" t="e">
        <f t="shared" si="28"/>
        <v>#VALUE!</v>
      </c>
      <c r="AA223" s="33" t="e">
        <f t="shared" si="29"/>
        <v>#VALUE!</v>
      </c>
      <c r="AB223" s="3" t="s">
        <v>658</v>
      </c>
      <c r="AC223" s="3" t="s">
        <v>659</v>
      </c>
      <c r="AD223" s="6"/>
      <c r="AE223" s="30">
        <f t="shared" si="30"/>
        <v>1</v>
      </c>
      <c r="AF223" s="34" t="s">
        <v>66</v>
      </c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</row>
    <row r="224" spans="1:46" s="27" customFormat="1" hidden="1" x14ac:dyDescent="0.25">
      <c r="A224" s="13" t="s">
        <v>334</v>
      </c>
      <c r="B224" s="153" t="s">
        <v>335</v>
      </c>
      <c r="C224" s="54">
        <v>155.5</v>
      </c>
      <c r="D224" s="35" t="s">
        <v>111</v>
      </c>
      <c r="E224" s="30">
        <v>600</v>
      </c>
      <c r="F224" s="30">
        <v>0</v>
      </c>
      <c r="G224" s="54">
        <v>7.5</v>
      </c>
      <c r="H224" s="6">
        <v>0</v>
      </c>
      <c r="I224" s="30" t="s">
        <v>86</v>
      </c>
      <c r="J224" s="30" t="s">
        <v>45</v>
      </c>
      <c r="K224" s="31" t="s">
        <v>284</v>
      </c>
      <c r="L224" s="12" t="s">
        <v>332</v>
      </c>
      <c r="M224" s="6" t="s">
        <v>204</v>
      </c>
      <c r="N224" s="6" t="s">
        <v>125</v>
      </c>
      <c r="O224" s="6" t="s">
        <v>61</v>
      </c>
      <c r="P224" s="30" t="s">
        <v>51</v>
      </c>
      <c r="Q224" s="37">
        <v>1.956</v>
      </c>
      <c r="R224" s="37">
        <v>1.5336000000000001</v>
      </c>
      <c r="S224" s="37">
        <v>0.4224</v>
      </c>
      <c r="T224" s="35">
        <v>22.8</v>
      </c>
      <c r="U224" s="35">
        <v>4</v>
      </c>
      <c r="V224" s="35">
        <v>18.8</v>
      </c>
      <c r="W224" s="35">
        <v>17.2</v>
      </c>
      <c r="X224" s="6">
        <f>W224/2</f>
        <v>8.6</v>
      </c>
      <c r="Y224" s="35">
        <v>24.9</v>
      </c>
      <c r="Z224" s="6">
        <f t="shared" si="28"/>
        <v>0</v>
      </c>
      <c r="AA224" s="33">
        <f t="shared" si="29"/>
        <v>0.12856193810470781</v>
      </c>
      <c r="AB224" s="3" t="s">
        <v>660</v>
      </c>
      <c r="AC224" s="3" t="s">
        <v>659</v>
      </c>
      <c r="AD224" s="6"/>
      <c r="AE224" s="30">
        <f t="shared" si="30"/>
        <v>1</v>
      </c>
      <c r="AF224" s="34" t="s">
        <v>66</v>
      </c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</row>
    <row r="225" spans="1:46" s="27" customFormat="1" x14ac:dyDescent="0.25">
      <c r="A225" s="82" t="s">
        <v>342</v>
      </c>
      <c r="B225" s="153" t="s">
        <v>613</v>
      </c>
      <c r="C225" s="29"/>
      <c r="D225" s="30"/>
      <c r="E225" s="30"/>
      <c r="F225" s="30"/>
      <c r="G225" s="29"/>
      <c r="H225" s="30"/>
      <c r="I225" s="30"/>
      <c r="J225" s="30"/>
      <c r="K225" s="31"/>
      <c r="L225" s="5"/>
      <c r="M225" s="30" t="s">
        <v>366</v>
      </c>
      <c r="N225" s="30" t="s">
        <v>120</v>
      </c>
      <c r="O225" s="30" t="s">
        <v>539</v>
      </c>
      <c r="P225" s="30" t="s">
        <v>584</v>
      </c>
      <c r="Q225" s="32"/>
      <c r="R225" s="32"/>
      <c r="S225" s="32"/>
      <c r="T225" s="29"/>
      <c r="U225" s="29"/>
      <c r="V225" s="29"/>
      <c r="W225" s="29"/>
      <c r="X225" s="29"/>
      <c r="Y225" s="29"/>
      <c r="Z225" s="30"/>
      <c r="AA225" s="33"/>
      <c r="AB225" s="28"/>
      <c r="AC225" s="34"/>
      <c r="AD225" s="30"/>
      <c r="AE225" s="30"/>
      <c r="AF225" s="34"/>
      <c r="AG225" s="34"/>
      <c r="AH225" s="34"/>
      <c r="AI225" s="34"/>
      <c r="AJ225" s="34"/>
      <c r="AK225" s="34"/>
      <c r="AL225" s="34"/>
      <c r="AM225" s="34"/>
      <c r="AN225" s="34"/>
      <c r="AO225" s="66"/>
      <c r="AP225" s="34"/>
      <c r="AQ225" s="34"/>
      <c r="AR225" s="34"/>
      <c r="AS225" s="34"/>
      <c r="AT225" s="6"/>
    </row>
    <row r="226" spans="1:46" s="27" customFormat="1" hidden="1" x14ac:dyDescent="0.25">
      <c r="A226" s="13" t="s">
        <v>339</v>
      </c>
      <c r="B226" s="157" t="s">
        <v>340</v>
      </c>
      <c r="C226" s="54">
        <v>74.599999999999994</v>
      </c>
      <c r="D226" s="55">
        <v>-20</v>
      </c>
      <c r="E226" s="30">
        <v>18</v>
      </c>
      <c r="F226" s="30">
        <v>5</v>
      </c>
      <c r="G226" s="54">
        <v>8</v>
      </c>
      <c r="H226" s="6">
        <v>3.5</v>
      </c>
      <c r="I226" s="30" t="s">
        <v>341</v>
      </c>
      <c r="J226" s="30" t="s">
        <v>73</v>
      </c>
      <c r="K226" s="31" t="s">
        <v>57</v>
      </c>
      <c r="L226" s="12" t="s">
        <v>322</v>
      </c>
      <c r="M226" s="6" t="s">
        <v>103</v>
      </c>
      <c r="N226" s="30" t="s">
        <v>65</v>
      </c>
      <c r="O226" s="6" t="s">
        <v>103</v>
      </c>
      <c r="P226" s="9" t="s">
        <v>51</v>
      </c>
      <c r="Q226" s="37">
        <v>1.5874999999999999</v>
      </c>
      <c r="R226" s="37">
        <v>1.4845999999999999</v>
      </c>
      <c r="S226" s="37">
        <v>0.10290000000000001</v>
      </c>
      <c r="T226" s="35">
        <v>3.7</v>
      </c>
      <c r="U226" s="35">
        <v>6.6</v>
      </c>
      <c r="V226" s="35">
        <v>-2.9</v>
      </c>
      <c r="W226" s="35">
        <v>11.5</v>
      </c>
      <c r="X226" s="35">
        <v>5.8</v>
      </c>
      <c r="Y226" s="35">
        <v>14.1</v>
      </c>
      <c r="Z226" s="6">
        <f>S226*H226*1000</f>
        <v>360.15000000000003</v>
      </c>
      <c r="AA226" s="33">
        <f>(S226*(Q226+R226))^2/((W226+X226+Y226)/3)</f>
        <v>9.5475744327160588E-3</v>
      </c>
      <c r="AB226" s="6" t="s">
        <v>104</v>
      </c>
      <c r="AC226" s="34" t="s">
        <v>53</v>
      </c>
      <c r="AD226" s="6"/>
      <c r="AE226" s="30">
        <f>COUNTA(AF226:AS226)</f>
        <v>1</v>
      </c>
      <c r="AF226" s="6"/>
      <c r="AG226" s="6"/>
      <c r="AH226" s="6"/>
      <c r="AI226" s="6" t="s">
        <v>66</v>
      </c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</row>
    <row r="227" spans="1:46" s="27" customFormat="1" hidden="1" x14ac:dyDescent="0.25">
      <c r="A227" s="13" t="s">
        <v>339</v>
      </c>
      <c r="B227" s="153" t="s">
        <v>43</v>
      </c>
      <c r="C227" s="54">
        <v>74.599999999999994</v>
      </c>
      <c r="D227" s="55">
        <v>-20</v>
      </c>
      <c r="E227" s="30">
        <v>18</v>
      </c>
      <c r="F227" s="30">
        <v>5</v>
      </c>
      <c r="G227" s="54">
        <v>8</v>
      </c>
      <c r="H227" s="6">
        <v>3.5</v>
      </c>
      <c r="I227" s="30" t="s">
        <v>101</v>
      </c>
      <c r="J227" s="30" t="s">
        <v>73</v>
      </c>
      <c r="K227" s="31" t="s">
        <v>46</v>
      </c>
      <c r="L227" s="12" t="s">
        <v>322</v>
      </c>
      <c r="M227" s="6" t="s">
        <v>103</v>
      </c>
      <c r="N227" s="30" t="s">
        <v>153</v>
      </c>
      <c r="O227" s="6" t="s">
        <v>103</v>
      </c>
      <c r="P227" s="9" t="s">
        <v>51</v>
      </c>
      <c r="Q227" s="37">
        <v>1.5874999999999999</v>
      </c>
      <c r="R227" s="37">
        <v>1.4845999999999999</v>
      </c>
      <c r="S227" s="37">
        <v>0.10290000000000001</v>
      </c>
      <c r="T227" s="35">
        <v>3.7</v>
      </c>
      <c r="U227" s="35">
        <v>6.6</v>
      </c>
      <c r="V227" s="35">
        <v>-2.9</v>
      </c>
      <c r="W227" s="35">
        <v>11.5</v>
      </c>
      <c r="X227" s="35">
        <v>5.8</v>
      </c>
      <c r="Y227" s="35">
        <v>14.1</v>
      </c>
      <c r="Z227" s="6">
        <f>S227*H227*1000</f>
        <v>360.15000000000003</v>
      </c>
      <c r="AA227" s="33">
        <f>(S227*(Q227+R227))^2/((W227+X227+Y227)/3)</f>
        <v>9.5475744327160588E-3</v>
      </c>
      <c r="AB227" s="6" t="s">
        <v>104</v>
      </c>
      <c r="AC227" s="6" t="s">
        <v>154</v>
      </c>
      <c r="AD227" s="6"/>
      <c r="AE227" s="30">
        <f>COUNTA(AF227:AS227)</f>
        <v>1</v>
      </c>
      <c r="AF227" s="6"/>
      <c r="AG227" s="6"/>
      <c r="AH227" s="6"/>
      <c r="AI227" s="6"/>
      <c r="AJ227" s="6"/>
      <c r="AK227" s="6"/>
      <c r="AL227" s="6"/>
      <c r="AM227" s="6" t="s">
        <v>66</v>
      </c>
      <c r="AN227" s="6"/>
      <c r="AO227" s="6"/>
      <c r="AP227" s="6"/>
      <c r="AQ227" s="6"/>
      <c r="AR227" s="6"/>
      <c r="AS227" s="6"/>
      <c r="AT227" s="6"/>
    </row>
    <row r="228" spans="1:46" s="27" customFormat="1" hidden="1" x14ac:dyDescent="0.25">
      <c r="A228" s="28" t="s">
        <v>342</v>
      </c>
      <c r="B228" s="153" t="s">
        <v>609</v>
      </c>
      <c r="C228" s="54"/>
      <c r="D228" s="55"/>
      <c r="E228" s="30"/>
      <c r="F228" s="30"/>
      <c r="G228" s="54"/>
      <c r="H228" s="6"/>
      <c r="I228" s="30"/>
      <c r="J228" s="30"/>
      <c r="K228" s="31"/>
      <c r="L228" s="12"/>
      <c r="M228" s="6" t="s">
        <v>83</v>
      </c>
      <c r="N228" s="30" t="s">
        <v>480</v>
      </c>
      <c r="O228" s="6" t="s">
        <v>97</v>
      </c>
      <c r="P228" s="9" t="s">
        <v>314</v>
      </c>
      <c r="Q228" s="37"/>
      <c r="R228" s="37"/>
      <c r="S228" s="37"/>
      <c r="T228" s="35"/>
      <c r="U228" s="35"/>
      <c r="V228" s="35"/>
      <c r="W228" s="35"/>
      <c r="X228" s="35"/>
      <c r="Y228" s="35"/>
      <c r="Z228" s="6"/>
      <c r="AA228" s="33"/>
      <c r="AB228" s="6"/>
      <c r="AC228" s="6"/>
      <c r="AD228" s="6"/>
      <c r="AE228" s="30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</row>
    <row r="229" spans="1:46" s="27" customFormat="1" ht="16.5" thickBot="1" x14ac:dyDescent="0.3">
      <c r="A229" s="57" t="s">
        <v>342</v>
      </c>
      <c r="B229" s="153" t="s">
        <v>43</v>
      </c>
      <c r="C229" s="69">
        <v>79.900000000000006</v>
      </c>
      <c r="D229" s="57">
        <v>-30</v>
      </c>
      <c r="E229" s="30">
        <v>20</v>
      </c>
      <c r="F229" s="30">
        <v>0</v>
      </c>
      <c r="G229" s="69">
        <v>5.5</v>
      </c>
      <c r="H229" s="57">
        <v>2.8</v>
      </c>
      <c r="I229" s="30" t="s">
        <v>67</v>
      </c>
      <c r="J229" s="57" t="s">
        <v>73</v>
      </c>
      <c r="K229" s="31" t="s">
        <v>81</v>
      </c>
      <c r="L229" s="142" t="s">
        <v>47</v>
      </c>
      <c r="M229" s="57" t="s">
        <v>74</v>
      </c>
      <c r="N229" s="57" t="s">
        <v>344</v>
      </c>
      <c r="O229" s="57" t="s">
        <v>338</v>
      </c>
      <c r="P229" s="151" t="s">
        <v>246</v>
      </c>
      <c r="Q229" s="70">
        <v>1.6025</v>
      </c>
      <c r="R229" s="70">
        <v>1.4876</v>
      </c>
      <c r="S229" s="70">
        <v>0.1149</v>
      </c>
      <c r="T229" s="69">
        <v>3.9</v>
      </c>
      <c r="U229" s="69">
        <v>8.1</v>
      </c>
      <c r="V229" s="69">
        <v>-4.2</v>
      </c>
      <c r="W229" s="69">
        <v>16.8</v>
      </c>
      <c r="X229" s="69">
        <v>8.4</v>
      </c>
      <c r="Y229" s="69">
        <v>14.9</v>
      </c>
      <c r="Z229" s="57">
        <f>S229*H229*1000</f>
        <v>321.72000000000003</v>
      </c>
      <c r="AA229" s="71">
        <f>(S229*(Q229+R229))^2/((W229+X229+Y229)/3)</f>
        <v>9.4310925677207041E-3</v>
      </c>
      <c r="AB229" s="57" t="s">
        <v>76</v>
      </c>
      <c r="AC229" s="34" t="s">
        <v>53</v>
      </c>
      <c r="AD229" s="42"/>
      <c r="AE229" s="30" t="s">
        <v>145</v>
      </c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66" t="s">
        <v>246</v>
      </c>
      <c r="AS229" s="34"/>
      <c r="AT229" s="6"/>
    </row>
    <row r="230" spans="1:46" s="27" customFormat="1" ht="16.5" thickTop="1" x14ac:dyDescent="0.25">
      <c r="A230" s="169" t="s">
        <v>696</v>
      </c>
      <c r="B230" s="153" t="s">
        <v>614</v>
      </c>
      <c r="C230" s="69"/>
      <c r="D230" s="57"/>
      <c r="E230" s="30"/>
      <c r="F230" s="30"/>
      <c r="G230" s="69"/>
      <c r="H230" s="57"/>
      <c r="I230" s="30"/>
      <c r="J230" s="57"/>
      <c r="K230" s="31"/>
      <c r="L230" s="142"/>
      <c r="M230" s="57" t="s">
        <v>554</v>
      </c>
      <c r="N230" s="57" t="s">
        <v>500</v>
      </c>
      <c r="O230" s="171" t="s">
        <v>539</v>
      </c>
      <c r="P230" s="148" t="s">
        <v>584</v>
      </c>
      <c r="Q230" s="172"/>
      <c r="R230" s="70"/>
      <c r="S230" s="70"/>
      <c r="T230" s="69"/>
      <c r="U230" s="69"/>
      <c r="V230" s="69"/>
      <c r="W230" s="69"/>
      <c r="X230" s="69"/>
      <c r="Y230" s="69"/>
      <c r="Z230" s="57"/>
      <c r="AA230" s="71"/>
      <c r="AB230" s="57"/>
      <c r="AC230" s="34"/>
      <c r="AD230" s="42"/>
      <c r="AE230" s="30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66"/>
      <c r="AQ230" s="34"/>
      <c r="AR230" s="34"/>
      <c r="AS230" s="34"/>
      <c r="AT230" s="6"/>
    </row>
    <row r="231" spans="1:46" s="27" customFormat="1" x14ac:dyDescent="0.25">
      <c r="A231" s="168" t="s">
        <v>342</v>
      </c>
      <c r="B231" s="153" t="s">
        <v>611</v>
      </c>
      <c r="C231" s="29">
        <v>79.900000000000006</v>
      </c>
      <c r="D231" s="30">
        <v>-30</v>
      </c>
      <c r="E231" s="30">
        <v>20</v>
      </c>
      <c r="F231" s="30">
        <v>0</v>
      </c>
      <c r="G231" s="29">
        <v>5.5</v>
      </c>
      <c r="H231" s="30">
        <v>2.8</v>
      </c>
      <c r="I231" s="30" t="s">
        <v>67</v>
      </c>
      <c r="J231" s="30" t="s">
        <v>73</v>
      </c>
      <c r="K231" s="31" t="s">
        <v>81</v>
      </c>
      <c r="L231" s="5" t="s">
        <v>47</v>
      </c>
      <c r="M231" s="30" t="s">
        <v>48</v>
      </c>
      <c r="N231" s="30" t="s">
        <v>120</v>
      </c>
      <c r="O231" s="108" t="s">
        <v>50</v>
      </c>
      <c r="P231" s="149" t="s">
        <v>584</v>
      </c>
      <c r="Q231" s="125">
        <v>1.6025</v>
      </c>
      <c r="R231" s="32">
        <v>1.4876</v>
      </c>
      <c r="S231" s="32">
        <v>0.1149</v>
      </c>
      <c r="T231" s="29">
        <v>3.9</v>
      </c>
      <c r="U231" s="29">
        <v>8.1</v>
      </c>
      <c r="V231" s="29">
        <v>-4.2</v>
      </c>
      <c r="W231" s="29">
        <v>16.8</v>
      </c>
      <c r="X231" s="29">
        <v>8.4</v>
      </c>
      <c r="Y231" s="29">
        <v>14.9</v>
      </c>
      <c r="Z231" s="30">
        <f>S231*H231*1000</f>
        <v>321.72000000000003</v>
      </c>
      <c r="AA231" s="33">
        <f>(S231*(Q231+R231))^2/((W231+X231+Y231)/3)</f>
        <v>9.4310925677207041E-3</v>
      </c>
      <c r="AB231" s="28" t="s">
        <v>76</v>
      </c>
      <c r="AC231" s="34" t="s">
        <v>53</v>
      </c>
      <c r="AD231" s="30"/>
      <c r="AE231" s="30">
        <f>COUNTA(AF231:AS231)</f>
        <v>4</v>
      </c>
      <c r="AF231" s="34"/>
      <c r="AG231" s="34"/>
      <c r="AH231" s="34"/>
      <c r="AI231" s="34"/>
      <c r="AJ231" s="34"/>
      <c r="AK231" s="34"/>
      <c r="AL231" s="34"/>
      <c r="AM231" s="34"/>
      <c r="AN231" s="34"/>
      <c r="AO231" s="66" t="s">
        <v>66</v>
      </c>
      <c r="AP231" s="34" t="s">
        <v>66</v>
      </c>
      <c r="AQ231" s="34"/>
      <c r="AR231" s="34" t="s">
        <v>246</v>
      </c>
      <c r="AS231" s="34" t="s">
        <v>66</v>
      </c>
      <c r="AT231" s="6"/>
    </row>
    <row r="232" spans="1:46" s="27" customFormat="1" ht="16.5" thickBot="1" x14ac:dyDescent="0.3">
      <c r="A232" s="169" t="s">
        <v>342</v>
      </c>
      <c r="B232" s="154" t="s">
        <v>345</v>
      </c>
      <c r="C232" s="69">
        <v>79.900000000000006</v>
      </c>
      <c r="D232" s="57">
        <v>-30</v>
      </c>
      <c r="E232" s="30">
        <v>20</v>
      </c>
      <c r="F232" s="30">
        <v>0</v>
      </c>
      <c r="G232" s="69">
        <v>5.5</v>
      </c>
      <c r="H232" s="57">
        <v>2.8</v>
      </c>
      <c r="I232" s="30" t="s">
        <v>67</v>
      </c>
      <c r="J232" s="57" t="s">
        <v>287</v>
      </c>
      <c r="K232" s="31" t="s">
        <v>81</v>
      </c>
      <c r="L232" s="142" t="s">
        <v>47</v>
      </c>
      <c r="M232" s="57" t="s">
        <v>48</v>
      </c>
      <c r="N232" s="57" t="s">
        <v>188</v>
      </c>
      <c r="O232" s="171" t="s">
        <v>50</v>
      </c>
      <c r="P232" s="229" t="s">
        <v>346</v>
      </c>
      <c r="Q232" s="172">
        <v>1.6025</v>
      </c>
      <c r="R232" s="70">
        <v>1.4876</v>
      </c>
      <c r="S232" s="70">
        <v>0.1149</v>
      </c>
      <c r="T232" s="69">
        <v>3.9</v>
      </c>
      <c r="U232" s="69">
        <v>8.1</v>
      </c>
      <c r="V232" s="69">
        <v>-4.2</v>
      </c>
      <c r="W232" s="69">
        <v>16.8</v>
      </c>
      <c r="X232" s="69">
        <v>8.4</v>
      </c>
      <c r="Y232" s="69">
        <v>14.9</v>
      </c>
      <c r="Z232" s="57">
        <f>S232*H232*1000</f>
        <v>321.72000000000003</v>
      </c>
      <c r="AA232" s="71">
        <f>(S232*(Q232+R232))^2/((W232+X232+Y232)/3)</f>
        <v>9.4310925677207041E-3</v>
      </c>
      <c r="AB232" s="57" t="s">
        <v>76</v>
      </c>
      <c r="AC232" s="34" t="s">
        <v>53</v>
      </c>
      <c r="AD232" s="42"/>
      <c r="AE232" s="30" t="s">
        <v>145</v>
      </c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66" t="s">
        <v>66</v>
      </c>
      <c r="AT232" s="6"/>
    </row>
    <row r="233" spans="1:46" s="27" customFormat="1" ht="16.5" thickTop="1" x14ac:dyDescent="0.25">
      <c r="A233" s="168" t="s">
        <v>342</v>
      </c>
      <c r="B233" s="153" t="s">
        <v>610</v>
      </c>
      <c r="C233" s="54"/>
      <c r="D233" s="55"/>
      <c r="E233" s="30"/>
      <c r="F233" s="30"/>
      <c r="G233" s="54"/>
      <c r="H233" s="6"/>
      <c r="I233" s="30"/>
      <c r="J233" s="30"/>
      <c r="K233" s="31"/>
      <c r="L233" s="12"/>
      <c r="M233" s="6" t="s">
        <v>554</v>
      </c>
      <c r="N233" s="30" t="s">
        <v>221</v>
      </c>
      <c r="O233" s="6" t="s">
        <v>539</v>
      </c>
      <c r="P233" s="228" t="s">
        <v>352</v>
      </c>
      <c r="Q233" s="37"/>
      <c r="R233" s="37"/>
      <c r="S233" s="37"/>
      <c r="T233" s="35"/>
      <c r="U233" s="35"/>
      <c r="V233" s="35"/>
      <c r="W233" s="35"/>
      <c r="X233" s="35"/>
      <c r="Y233" s="35"/>
      <c r="Z233" s="6"/>
      <c r="AA233" s="33"/>
      <c r="AB233" s="6"/>
      <c r="AC233" s="6"/>
      <c r="AD233" s="6"/>
      <c r="AE233" s="30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</row>
    <row r="234" spans="1:46" s="27" customFormat="1" ht="16.5" thickBot="1" x14ac:dyDescent="0.3">
      <c r="A234" s="169" t="s">
        <v>342</v>
      </c>
      <c r="B234" s="153" t="s">
        <v>343</v>
      </c>
      <c r="C234" s="69">
        <v>79.900000000000006</v>
      </c>
      <c r="D234" s="57">
        <v>-30</v>
      </c>
      <c r="E234" s="30">
        <v>20</v>
      </c>
      <c r="F234" s="30">
        <v>0</v>
      </c>
      <c r="G234" s="69">
        <v>5.5</v>
      </c>
      <c r="H234" s="57">
        <v>2.8</v>
      </c>
      <c r="I234" s="30" t="s">
        <v>67</v>
      </c>
      <c r="J234" s="57" t="s">
        <v>73</v>
      </c>
      <c r="K234" s="31" t="s">
        <v>81</v>
      </c>
      <c r="L234" s="142" t="s">
        <v>47</v>
      </c>
      <c r="M234" s="57" t="s">
        <v>157</v>
      </c>
      <c r="N234" s="57" t="s">
        <v>92</v>
      </c>
      <c r="O234" s="57" t="s">
        <v>50</v>
      </c>
      <c r="P234" s="229" t="s">
        <v>51</v>
      </c>
      <c r="Q234" s="70">
        <v>1.6025</v>
      </c>
      <c r="R234" s="70">
        <v>1.4876</v>
      </c>
      <c r="S234" s="70">
        <v>0.1149</v>
      </c>
      <c r="T234" s="69">
        <v>3.9</v>
      </c>
      <c r="U234" s="69">
        <v>8.1</v>
      </c>
      <c r="V234" s="69">
        <v>-4.2</v>
      </c>
      <c r="W234" s="69">
        <v>16.8</v>
      </c>
      <c r="X234" s="69">
        <v>8.4</v>
      </c>
      <c r="Y234" s="69">
        <v>14.9</v>
      </c>
      <c r="Z234" s="57">
        <f>S234*H234*1000</f>
        <v>321.72000000000003</v>
      </c>
      <c r="AA234" s="71">
        <f>(S234*(Q234+R234))^2/((W234+X234+Y234)/3)</f>
        <v>9.4310925677207041E-3</v>
      </c>
      <c r="AB234" s="57" t="s">
        <v>76</v>
      </c>
      <c r="AC234" s="34" t="s">
        <v>53</v>
      </c>
      <c r="AD234" s="42"/>
      <c r="AE234" s="30" t="s">
        <v>145</v>
      </c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66" t="s">
        <v>66</v>
      </c>
      <c r="AQ234" s="34"/>
      <c r="AR234" s="34"/>
      <c r="AS234" s="34"/>
      <c r="AT234" s="6"/>
    </row>
    <row r="235" spans="1:46" s="27" customFormat="1" ht="16.5" thickTop="1" x14ac:dyDescent="0.25">
      <c r="A235" s="168" t="s">
        <v>342</v>
      </c>
      <c r="B235" s="153" t="s">
        <v>612</v>
      </c>
      <c r="C235" s="29">
        <v>79.900000000000006</v>
      </c>
      <c r="D235" s="30">
        <v>-30</v>
      </c>
      <c r="E235" s="30">
        <v>20</v>
      </c>
      <c r="F235" s="30">
        <v>0</v>
      </c>
      <c r="G235" s="29">
        <v>5.5</v>
      </c>
      <c r="H235" s="30">
        <v>2.8</v>
      </c>
      <c r="I235" s="30" t="s">
        <v>67</v>
      </c>
      <c r="J235" s="30" t="s">
        <v>73</v>
      </c>
      <c r="K235" s="31" t="s">
        <v>81</v>
      </c>
      <c r="L235" s="5" t="s">
        <v>47</v>
      </c>
      <c r="M235" s="30" t="s">
        <v>157</v>
      </c>
      <c r="N235" s="30" t="s">
        <v>120</v>
      </c>
      <c r="O235" s="30" t="s">
        <v>50</v>
      </c>
      <c r="P235" s="30" t="s">
        <v>584</v>
      </c>
      <c r="Q235" s="32">
        <v>1.6025</v>
      </c>
      <c r="R235" s="32">
        <v>1.4876</v>
      </c>
      <c r="S235" s="32">
        <v>0.1149</v>
      </c>
      <c r="T235" s="29">
        <v>3.9</v>
      </c>
      <c r="U235" s="29">
        <v>8.1</v>
      </c>
      <c r="V235" s="29">
        <v>-4.2</v>
      </c>
      <c r="W235" s="29">
        <v>16.8</v>
      </c>
      <c r="X235" s="29">
        <v>8.4</v>
      </c>
      <c r="Y235" s="29">
        <v>14.9</v>
      </c>
      <c r="Z235" s="30">
        <f>S235*H235*1000</f>
        <v>321.72000000000003</v>
      </c>
      <c r="AA235" s="33">
        <f>(S235*(Q235+R235))^2/((W235+X235+Y235)/3)</f>
        <v>9.4310925677207041E-3</v>
      </c>
      <c r="AB235" s="28" t="s">
        <v>76</v>
      </c>
      <c r="AC235" s="34" t="s">
        <v>53</v>
      </c>
      <c r="AD235" s="30"/>
      <c r="AE235" s="30">
        <f>COUNTA(AF235:AS235)</f>
        <v>4</v>
      </c>
      <c r="AF235" s="34"/>
      <c r="AG235" s="34"/>
      <c r="AH235" s="34"/>
      <c r="AI235" s="34"/>
      <c r="AJ235" s="34"/>
      <c r="AK235" s="34"/>
      <c r="AL235" s="34"/>
      <c r="AM235" s="34"/>
      <c r="AN235" s="34"/>
      <c r="AO235" s="66" t="s">
        <v>66</v>
      </c>
      <c r="AP235" s="34" t="s">
        <v>66</v>
      </c>
      <c r="AQ235" s="34"/>
      <c r="AR235" s="34" t="s">
        <v>246</v>
      </c>
      <c r="AS235" s="34" t="s">
        <v>66</v>
      </c>
      <c r="AT235" s="6"/>
    </row>
    <row r="236" spans="1:46" s="27" customFormat="1" x14ac:dyDescent="0.25">
      <c r="A236" s="169" t="s">
        <v>342</v>
      </c>
      <c r="B236" s="154" t="s">
        <v>615</v>
      </c>
      <c r="C236" s="69"/>
      <c r="D236" s="57"/>
      <c r="E236" s="30"/>
      <c r="F236" s="30"/>
      <c r="G236" s="69"/>
      <c r="H236" s="57"/>
      <c r="I236" s="30"/>
      <c r="J236" s="57"/>
      <c r="K236" s="31"/>
      <c r="L236" s="142"/>
      <c r="M236" s="57" t="s">
        <v>579</v>
      </c>
      <c r="N236" s="57" t="s">
        <v>188</v>
      </c>
      <c r="O236" s="57" t="s">
        <v>50</v>
      </c>
      <c r="P236" s="57" t="s">
        <v>346</v>
      </c>
      <c r="Q236" s="70"/>
      <c r="R236" s="70"/>
      <c r="S236" s="70"/>
      <c r="T236" s="69"/>
      <c r="U236" s="69"/>
      <c r="V236" s="69"/>
      <c r="W236" s="69"/>
      <c r="X236" s="69"/>
      <c r="Y236" s="69"/>
      <c r="Z236" s="57"/>
      <c r="AA236" s="71"/>
      <c r="AB236" s="57"/>
      <c r="AC236" s="34"/>
      <c r="AD236" s="42"/>
      <c r="AE236" s="30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66"/>
      <c r="AT236" s="6"/>
    </row>
    <row r="237" spans="1:46" s="27" customFormat="1" x14ac:dyDescent="0.25">
      <c r="A237" s="168" t="s">
        <v>348</v>
      </c>
      <c r="B237" s="153" t="s">
        <v>349</v>
      </c>
      <c r="C237" s="29">
        <v>98</v>
      </c>
      <c r="D237" s="30">
        <v>-30</v>
      </c>
      <c r="E237" s="30">
        <v>14</v>
      </c>
      <c r="F237" s="30">
        <v>0</v>
      </c>
      <c r="G237" s="29">
        <v>3.85</v>
      </c>
      <c r="H237" s="29">
        <v>4</v>
      </c>
      <c r="I237" s="30" t="s">
        <v>86</v>
      </c>
      <c r="J237" s="30" t="s">
        <v>45</v>
      </c>
      <c r="K237" s="31" t="s">
        <v>81</v>
      </c>
      <c r="L237" s="5" t="s">
        <v>350</v>
      </c>
      <c r="M237" s="30" t="s">
        <v>74</v>
      </c>
      <c r="N237" s="30" t="s">
        <v>351</v>
      </c>
      <c r="O237" s="30" t="s">
        <v>50</v>
      </c>
      <c r="P237" s="248" t="s">
        <v>555</v>
      </c>
      <c r="Q237" s="6" t="s">
        <v>93</v>
      </c>
      <c r="R237" s="34" t="s">
        <v>53</v>
      </c>
      <c r="S237" s="30" t="s">
        <v>66</v>
      </c>
      <c r="T237" s="30">
        <v>1</v>
      </c>
      <c r="U237" s="34"/>
      <c r="V237" s="34"/>
      <c r="W237" s="34"/>
      <c r="X237" s="34"/>
      <c r="Y237" s="34"/>
      <c r="Z237" s="34"/>
      <c r="AA237" s="34"/>
      <c r="AB237" s="6" t="s">
        <v>93</v>
      </c>
      <c r="AC237" s="34" t="s">
        <v>53</v>
      </c>
      <c r="AD237" s="34"/>
      <c r="AE237" s="6">
        <v>1</v>
      </c>
      <c r="AF237" s="6"/>
      <c r="AG237" s="34"/>
      <c r="AH237" s="34"/>
      <c r="AI237" s="6"/>
      <c r="AJ237" s="6"/>
      <c r="AK237" s="6"/>
      <c r="AL237" s="6"/>
      <c r="AM237" s="6"/>
      <c r="AN237" s="6" t="s">
        <v>63</v>
      </c>
      <c r="AO237" s="6"/>
      <c r="AP237" s="6"/>
      <c r="AQ237" s="6"/>
      <c r="AR237" s="6"/>
      <c r="AS237" s="6"/>
      <c r="AT237" s="6"/>
    </row>
    <row r="238" spans="1:46" s="27" customFormat="1" ht="16.5" hidden="1" thickTop="1" x14ac:dyDescent="0.25">
      <c r="A238" s="119" t="s">
        <v>616</v>
      </c>
      <c r="B238" s="227" t="s">
        <v>347</v>
      </c>
      <c r="C238" s="35">
        <v>75.2</v>
      </c>
      <c r="D238" s="6">
        <v>-20</v>
      </c>
      <c r="E238" s="30">
        <v>0</v>
      </c>
      <c r="F238" s="30">
        <v>8</v>
      </c>
      <c r="G238" s="35">
        <v>6</v>
      </c>
      <c r="H238" s="6">
        <v>2.2999999999999998</v>
      </c>
      <c r="I238" s="30" t="s">
        <v>44</v>
      </c>
      <c r="J238" s="30" t="s">
        <v>45</v>
      </c>
      <c r="K238" s="31" t="s">
        <v>57</v>
      </c>
      <c r="L238" s="7" t="s">
        <v>115</v>
      </c>
      <c r="M238" s="112" t="s">
        <v>59</v>
      </c>
      <c r="N238" s="112" t="s">
        <v>49</v>
      </c>
      <c r="O238" s="218" t="s">
        <v>320</v>
      </c>
      <c r="P238" s="258" t="s">
        <v>555</v>
      </c>
      <c r="Q238" s="266">
        <v>1.6055999999999999</v>
      </c>
      <c r="R238" s="121">
        <v>1.4903999999999999</v>
      </c>
      <c r="S238" s="121">
        <v>0.1152</v>
      </c>
      <c r="T238" s="122">
        <v>5.6</v>
      </c>
      <c r="U238" s="122">
        <v>2.7</v>
      </c>
      <c r="V238" s="122">
        <v>2.9</v>
      </c>
      <c r="W238" s="122">
        <v>13.3</v>
      </c>
      <c r="X238" s="122">
        <v>6.6</v>
      </c>
      <c r="Y238" s="122">
        <v>13.8</v>
      </c>
      <c r="Z238" s="119">
        <f>S238*H238*1000</f>
        <v>264.95999999999998</v>
      </c>
      <c r="AA238" s="123">
        <f>(S238*(Q238+R238))^2/((W238+X238+Y238)/3)</f>
        <v>1.132395711673353E-2</v>
      </c>
      <c r="AB238" s="184" t="s">
        <v>62</v>
      </c>
      <c r="AC238" s="184" t="s">
        <v>53</v>
      </c>
      <c r="AD238" s="119"/>
      <c r="AE238" s="112">
        <f>COUNTA(AF238:AS238)</f>
        <v>1</v>
      </c>
      <c r="AF238" s="119"/>
      <c r="AG238" s="119"/>
      <c r="AH238" s="119"/>
      <c r="AI238" s="119"/>
      <c r="AJ238" s="119" t="s">
        <v>63</v>
      </c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</row>
    <row r="239" spans="1:46" s="206" customFormat="1" ht="16.5" hidden="1" thickBot="1" x14ac:dyDescent="0.3">
      <c r="A239" s="6" t="s">
        <v>616</v>
      </c>
      <c r="B239" s="153" t="s">
        <v>617</v>
      </c>
      <c r="C239" s="191"/>
      <c r="D239" s="6"/>
      <c r="E239" s="30"/>
      <c r="F239" s="30"/>
      <c r="G239" s="35"/>
      <c r="H239" s="6"/>
      <c r="I239" s="201"/>
      <c r="J239" s="30"/>
      <c r="K239" s="31"/>
      <c r="L239" s="7"/>
      <c r="M239" s="30" t="s">
        <v>59</v>
      </c>
      <c r="N239" s="30" t="s">
        <v>214</v>
      </c>
      <c r="O239" s="30" t="s">
        <v>97</v>
      </c>
      <c r="P239" s="36" t="s">
        <v>314</v>
      </c>
      <c r="Q239" s="37"/>
      <c r="R239" s="37"/>
      <c r="S239" s="37"/>
      <c r="T239" s="35"/>
      <c r="U239" s="35"/>
      <c r="V239" s="35"/>
      <c r="W239" s="35"/>
      <c r="X239" s="35"/>
      <c r="Y239" s="35"/>
      <c r="Z239" s="6"/>
      <c r="AA239" s="33"/>
      <c r="AB239" s="34"/>
      <c r="AC239" s="34"/>
      <c r="AD239" s="6"/>
      <c r="AE239" s="30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</row>
    <row r="240" spans="1:46" s="206" customFormat="1" ht="16.5" thickBot="1" x14ac:dyDescent="0.3">
      <c r="A240" s="168" t="s">
        <v>348</v>
      </c>
      <c r="B240" s="153" t="s">
        <v>618</v>
      </c>
      <c r="C240" s="204">
        <v>98</v>
      </c>
      <c r="D240" s="30">
        <v>-30</v>
      </c>
      <c r="E240" s="30">
        <v>14</v>
      </c>
      <c r="F240" s="30">
        <v>0</v>
      </c>
      <c r="G240" s="29">
        <v>3.85</v>
      </c>
      <c r="H240" s="29">
        <v>4</v>
      </c>
      <c r="I240" s="201" t="s">
        <v>331</v>
      </c>
      <c r="J240" s="30" t="s">
        <v>45</v>
      </c>
      <c r="K240" s="31" t="s">
        <v>81</v>
      </c>
      <c r="L240" s="5" t="s">
        <v>353</v>
      </c>
      <c r="M240" s="30" t="s">
        <v>74</v>
      </c>
      <c r="N240" s="30" t="s">
        <v>354</v>
      </c>
      <c r="O240" s="30" t="s">
        <v>50</v>
      </c>
      <c r="P240" s="30" t="s">
        <v>352</v>
      </c>
      <c r="Q240" s="32">
        <v>1.5859000000000001</v>
      </c>
      <c r="R240" s="32">
        <v>1.4861</v>
      </c>
      <c r="S240" s="32">
        <f>Q240-R240</f>
        <v>9.9800000000000111E-2</v>
      </c>
      <c r="T240" s="29">
        <v>10.5</v>
      </c>
      <c r="U240" s="29">
        <v>3.2</v>
      </c>
      <c r="V240" s="29">
        <v>7.3</v>
      </c>
      <c r="W240" s="35">
        <v>13.3</v>
      </c>
      <c r="X240" s="29">
        <v>6.7</v>
      </c>
      <c r="Y240" s="35">
        <v>15.6</v>
      </c>
      <c r="Z240" s="30">
        <f>S240*H240*1000</f>
        <v>399.20000000000044</v>
      </c>
      <c r="AA240" s="33">
        <f>(S240*(Q240+R240))^2/((W240+X240+Y240)/3)</f>
        <v>7.9209042242157478E-3</v>
      </c>
      <c r="AB240" s="6" t="s">
        <v>93</v>
      </c>
      <c r="AC240" s="34" t="s">
        <v>53</v>
      </c>
      <c r="AD240" s="30"/>
      <c r="AE240" s="30">
        <f>COUNTA(AF240:AS240)</f>
        <v>1</v>
      </c>
      <c r="AF240" s="34"/>
      <c r="AG240" s="34"/>
      <c r="AH240" s="34"/>
      <c r="AI240" s="34"/>
      <c r="AJ240" s="34"/>
      <c r="AK240" s="34"/>
      <c r="AL240" s="34"/>
      <c r="AM240" s="34"/>
      <c r="AN240" s="34"/>
      <c r="AO240" s="34" t="s">
        <v>63</v>
      </c>
      <c r="AP240" s="6"/>
      <c r="AQ240" s="6"/>
      <c r="AR240" s="34"/>
      <c r="AS240" s="34"/>
      <c r="AT240" s="6"/>
    </row>
    <row r="241" spans="1:46" s="27" customFormat="1" ht="16.5" thickBot="1" x14ac:dyDescent="0.3">
      <c r="A241" s="202" t="s">
        <v>355</v>
      </c>
      <c r="B241" s="203" t="s">
        <v>43</v>
      </c>
      <c r="C241" s="29">
        <v>97</v>
      </c>
      <c r="D241" s="6">
        <v>-40</v>
      </c>
      <c r="E241" s="30">
        <v>16</v>
      </c>
      <c r="F241" s="30">
        <v>0</v>
      </c>
      <c r="G241" s="29">
        <v>5</v>
      </c>
      <c r="H241" s="29">
        <v>4</v>
      </c>
      <c r="I241" s="113" t="s">
        <v>86</v>
      </c>
      <c r="J241" s="30" t="s">
        <v>45</v>
      </c>
      <c r="K241" s="31" t="s">
        <v>57</v>
      </c>
      <c r="L241" s="5" t="s">
        <v>356</v>
      </c>
      <c r="M241" s="113" t="s">
        <v>74</v>
      </c>
      <c r="N241" s="113" t="s">
        <v>60</v>
      </c>
      <c r="O241" s="113" t="s">
        <v>50</v>
      </c>
      <c r="P241" s="214" t="s">
        <v>51</v>
      </c>
      <c r="Q241" s="230">
        <v>1.5831999999999999</v>
      </c>
      <c r="R241" s="230">
        <v>1.4832000000000001</v>
      </c>
      <c r="S241" s="221">
        <f>Q241-R241</f>
        <v>9.9999999999999867E-2</v>
      </c>
      <c r="T241" s="222">
        <v>8.6</v>
      </c>
      <c r="U241" s="222">
        <v>2.8</v>
      </c>
      <c r="V241" s="222">
        <v>5.8</v>
      </c>
      <c r="W241" s="231">
        <v>12.8</v>
      </c>
      <c r="X241" s="222">
        <v>8.5</v>
      </c>
      <c r="Y241" s="231">
        <v>15.8</v>
      </c>
      <c r="Z241" s="113">
        <f>S241*H241*1000</f>
        <v>399.99999999999949</v>
      </c>
      <c r="AA241" s="223">
        <f>(S241*(Q241+R241))^2/((W241+X241+Y241)/3)</f>
        <v>7.603349563342297E-3</v>
      </c>
      <c r="AB241" s="166" t="s">
        <v>90</v>
      </c>
      <c r="AC241" s="202" t="s">
        <v>357</v>
      </c>
      <c r="AD241" s="113"/>
      <c r="AE241" s="113">
        <f>COUNTA(AF241:AS241)</f>
        <v>1</v>
      </c>
      <c r="AF241" s="179"/>
      <c r="AG241" s="179"/>
      <c r="AH241" s="179" t="s">
        <v>66</v>
      </c>
      <c r="AI241" s="179"/>
      <c r="AJ241" s="179"/>
      <c r="AK241" s="179"/>
      <c r="AL241" s="179"/>
      <c r="AM241" s="179"/>
      <c r="AN241" s="179"/>
      <c r="AO241" s="179"/>
      <c r="AP241" s="166"/>
      <c r="AQ241" s="166"/>
      <c r="AR241" s="179"/>
      <c r="AS241" s="179"/>
      <c r="AT241" s="166"/>
    </row>
    <row r="242" spans="1:46" s="27" customFormat="1" ht="16.5" thickTop="1" x14ac:dyDescent="0.25">
      <c r="A242" s="28" t="s">
        <v>355</v>
      </c>
      <c r="B242" s="153" t="s">
        <v>43</v>
      </c>
      <c r="C242" s="29">
        <v>97</v>
      </c>
      <c r="D242" s="6">
        <v>-40</v>
      </c>
      <c r="E242" s="30">
        <v>16</v>
      </c>
      <c r="F242" s="30">
        <v>0</v>
      </c>
      <c r="G242" s="29">
        <v>5</v>
      </c>
      <c r="H242" s="29">
        <v>4</v>
      </c>
      <c r="I242" s="30" t="s">
        <v>86</v>
      </c>
      <c r="J242" s="30" t="s">
        <v>45</v>
      </c>
      <c r="K242" s="31" t="s">
        <v>57</v>
      </c>
      <c r="L242" s="5" t="s">
        <v>356</v>
      </c>
      <c r="M242" s="30" t="s">
        <v>74</v>
      </c>
      <c r="N242" s="30" t="s">
        <v>60</v>
      </c>
      <c r="O242" s="30" t="s">
        <v>50</v>
      </c>
      <c r="P242" s="30" t="s">
        <v>51</v>
      </c>
      <c r="Q242" s="37">
        <v>1.5831999999999999</v>
      </c>
      <c r="R242" s="37">
        <v>1.4832000000000001</v>
      </c>
      <c r="S242" s="32">
        <f>Q242-R242</f>
        <v>9.9999999999999867E-2</v>
      </c>
      <c r="T242" s="29">
        <v>8.6</v>
      </c>
      <c r="U242" s="29">
        <v>2.8</v>
      </c>
      <c r="V242" s="29">
        <v>5.8</v>
      </c>
      <c r="W242" s="35">
        <v>12.8</v>
      </c>
      <c r="X242" s="29">
        <v>8.5</v>
      </c>
      <c r="Y242" s="35">
        <v>15.8</v>
      </c>
      <c r="Z242" s="30">
        <f>S242*H242*1000</f>
        <v>399.99999999999949</v>
      </c>
      <c r="AA242" s="33">
        <f>(S242*(Q242+R242))^2/((W242+X242+Y242)/3)</f>
        <v>7.603349563342297E-3</v>
      </c>
      <c r="AB242" s="6" t="s">
        <v>136</v>
      </c>
      <c r="AC242" s="34" t="s">
        <v>53</v>
      </c>
      <c r="AD242" s="30"/>
      <c r="AE242" s="30">
        <f>COUNTA(AF242:AS242)</f>
        <v>1</v>
      </c>
      <c r="AF242" s="34"/>
      <c r="AG242" s="34"/>
      <c r="AH242" s="34" t="s">
        <v>66</v>
      </c>
      <c r="AI242" s="34"/>
      <c r="AJ242" s="34"/>
      <c r="AK242" s="34"/>
      <c r="AL242" s="34"/>
      <c r="AM242" s="34"/>
      <c r="AN242" s="34"/>
      <c r="AO242" s="34"/>
      <c r="AP242" s="6"/>
      <c r="AQ242" s="6"/>
      <c r="AR242" s="34"/>
      <c r="AS242" s="34"/>
      <c r="AT242" s="6"/>
    </row>
    <row r="243" spans="1:46" s="27" customFormat="1" x14ac:dyDescent="0.25">
      <c r="A243" s="28" t="s">
        <v>355</v>
      </c>
      <c r="B243" s="153" t="s">
        <v>43</v>
      </c>
      <c r="C243" s="29">
        <v>97</v>
      </c>
      <c r="D243" s="6">
        <v>-40</v>
      </c>
      <c r="E243" s="30">
        <v>16</v>
      </c>
      <c r="F243" s="30">
        <v>0</v>
      </c>
      <c r="G243" s="29">
        <v>5</v>
      </c>
      <c r="H243" s="29">
        <v>4</v>
      </c>
      <c r="I243" s="30" t="s">
        <v>86</v>
      </c>
      <c r="J243" s="30" t="s">
        <v>45</v>
      </c>
      <c r="K243" s="31" t="s">
        <v>57</v>
      </c>
      <c r="L243" s="5" t="s">
        <v>356</v>
      </c>
      <c r="M243" s="30" t="s">
        <v>74</v>
      </c>
      <c r="N243" s="30" t="s">
        <v>351</v>
      </c>
      <c r="O243" s="30" t="s">
        <v>50</v>
      </c>
      <c r="P243" s="30" t="s">
        <v>51</v>
      </c>
      <c r="Q243" s="37">
        <v>1.5831999999999999</v>
      </c>
      <c r="R243" s="37">
        <v>1.4832000000000001</v>
      </c>
      <c r="S243" s="32">
        <f>Q243-R243</f>
        <v>9.9999999999999867E-2</v>
      </c>
      <c r="T243" s="29">
        <v>8.6</v>
      </c>
      <c r="U243" s="29">
        <v>2.8</v>
      </c>
      <c r="V243" s="29">
        <v>5.8</v>
      </c>
      <c r="W243" s="35">
        <v>12.8</v>
      </c>
      <c r="X243" s="29">
        <v>8.5</v>
      </c>
      <c r="Y243" s="35">
        <v>15.8</v>
      </c>
      <c r="Z243" s="30">
        <f>S243*H243*1000</f>
        <v>399.99999999999949</v>
      </c>
      <c r="AA243" s="33">
        <f>(S243*(Q243+R243))^2/((W243+X243+Y243)/3)</f>
        <v>7.603349563342297E-3</v>
      </c>
      <c r="AB243" s="6" t="s">
        <v>358</v>
      </c>
      <c r="AC243" s="34" t="s">
        <v>265</v>
      </c>
      <c r="AD243" s="30"/>
      <c r="AE243" s="30">
        <f>COUNTA(AF243:AS243)</f>
        <v>3</v>
      </c>
      <c r="AF243" s="34"/>
      <c r="AG243" s="34"/>
      <c r="AH243" s="34"/>
      <c r="AI243" s="34"/>
      <c r="AJ243" s="34"/>
      <c r="AK243" s="34"/>
      <c r="AL243" s="34"/>
      <c r="AM243" s="34"/>
      <c r="AN243" s="59" t="s">
        <v>66</v>
      </c>
      <c r="AO243" s="34" t="s">
        <v>66</v>
      </c>
      <c r="AP243" s="6" t="s">
        <v>66</v>
      </c>
      <c r="AQ243" s="6"/>
      <c r="AR243" s="34"/>
      <c r="AS243" s="34"/>
      <c r="AT243" s="6"/>
    </row>
    <row r="244" spans="1:46" s="27" customFormat="1" hidden="1" x14ac:dyDescent="0.25">
      <c r="A244" s="215" t="s">
        <v>318</v>
      </c>
      <c r="B244" s="157" t="s">
        <v>722</v>
      </c>
      <c r="C244" s="35"/>
      <c r="D244" s="35"/>
      <c r="E244" s="30"/>
      <c r="F244" s="30"/>
      <c r="G244" s="54"/>
      <c r="H244" s="6"/>
      <c r="I244" s="30"/>
      <c r="J244" s="6"/>
      <c r="K244" s="31"/>
      <c r="L244" s="12"/>
      <c r="M244" s="6" t="s">
        <v>83</v>
      </c>
      <c r="N244" s="30" t="s">
        <v>333</v>
      </c>
      <c r="O244" s="6" t="s">
        <v>97</v>
      </c>
      <c r="P244" s="9" t="s">
        <v>352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33"/>
      <c r="AB244" s="6"/>
      <c r="AC244" s="6"/>
      <c r="AD244" s="6"/>
      <c r="AE244" s="30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</row>
    <row r="245" spans="1:46" s="27" customFormat="1" hidden="1" x14ac:dyDescent="0.25">
      <c r="A245" s="215" t="s">
        <v>365</v>
      </c>
      <c r="B245" s="157" t="s">
        <v>699</v>
      </c>
      <c r="C245" s="54"/>
      <c r="D245" s="55"/>
      <c r="E245" s="30"/>
      <c r="F245" s="30"/>
      <c r="G245" s="54"/>
      <c r="H245" s="6"/>
      <c r="I245" s="30"/>
      <c r="J245" s="30"/>
      <c r="K245" s="31"/>
      <c r="L245" s="12"/>
      <c r="M245" s="30" t="s">
        <v>83</v>
      </c>
      <c r="N245" s="30" t="s">
        <v>163</v>
      </c>
      <c r="O245" s="30" t="s">
        <v>97</v>
      </c>
      <c r="P245" s="30" t="s">
        <v>51</v>
      </c>
      <c r="Q245" s="37"/>
      <c r="R245" s="37"/>
      <c r="S245" s="37"/>
      <c r="T245" s="35"/>
      <c r="U245" s="35"/>
      <c r="V245" s="35"/>
      <c r="W245" s="35"/>
      <c r="X245" s="35"/>
      <c r="Y245" s="35"/>
      <c r="Z245" s="6"/>
      <c r="AA245" s="33"/>
      <c r="AB245" s="6"/>
      <c r="AC245" s="34"/>
      <c r="AD245" s="6"/>
      <c r="AE245" s="30"/>
      <c r="AF245" s="34"/>
      <c r="AG245" s="34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</row>
    <row r="246" spans="1:46" s="27" customFormat="1" hidden="1" x14ac:dyDescent="0.25">
      <c r="A246" s="186" t="s">
        <v>703</v>
      </c>
      <c r="B246" s="154" t="s">
        <v>704</v>
      </c>
      <c r="C246" s="35"/>
      <c r="D246" s="6"/>
      <c r="E246" s="30"/>
      <c r="F246" s="30"/>
      <c r="G246" s="35"/>
      <c r="H246" s="6"/>
      <c r="I246" s="30"/>
      <c r="J246" s="30"/>
      <c r="K246" s="31"/>
      <c r="L246" s="12"/>
      <c r="M246" s="30" t="s">
        <v>83</v>
      </c>
      <c r="N246" s="30" t="s">
        <v>474</v>
      </c>
      <c r="O246" s="6" t="s">
        <v>97</v>
      </c>
      <c r="P246" s="30" t="s">
        <v>314</v>
      </c>
      <c r="Q246" s="37"/>
      <c r="R246" s="37"/>
      <c r="S246" s="32"/>
      <c r="T246" s="29"/>
      <c r="U246" s="29"/>
      <c r="V246" s="29"/>
      <c r="W246" s="35"/>
      <c r="X246" s="29"/>
      <c r="Y246" s="35"/>
      <c r="Z246" s="30"/>
      <c r="AA246" s="33"/>
      <c r="AB246" s="6"/>
      <c r="AC246" s="34"/>
      <c r="AD246" s="6"/>
      <c r="AE246" s="30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</row>
    <row r="247" spans="1:46" s="27" customFormat="1" x14ac:dyDescent="0.25">
      <c r="A247" s="57" t="s">
        <v>355</v>
      </c>
      <c r="B247" s="153" t="s">
        <v>43</v>
      </c>
      <c r="C247" s="69">
        <v>97</v>
      </c>
      <c r="D247" s="9">
        <v>-40</v>
      </c>
      <c r="E247" s="30">
        <v>16</v>
      </c>
      <c r="F247" s="30">
        <v>0</v>
      </c>
      <c r="G247" s="69">
        <v>5</v>
      </c>
      <c r="H247" s="69">
        <v>4</v>
      </c>
      <c r="I247" s="57" t="s">
        <v>86</v>
      </c>
      <c r="J247" s="57" t="s">
        <v>45</v>
      </c>
      <c r="K247" s="31" t="s">
        <v>57</v>
      </c>
      <c r="L247" s="142" t="s">
        <v>356</v>
      </c>
      <c r="M247" s="30" t="s">
        <v>74</v>
      </c>
      <c r="N247" s="57" t="s">
        <v>120</v>
      </c>
      <c r="O247" s="57" t="s">
        <v>50</v>
      </c>
      <c r="P247" s="57" t="s">
        <v>51</v>
      </c>
      <c r="Q247" s="139">
        <v>1.5831999999999999</v>
      </c>
      <c r="R247" s="139">
        <v>1.4832000000000001</v>
      </c>
      <c r="S247" s="70">
        <f>Q247-R247</f>
        <v>9.9999999999999867E-2</v>
      </c>
      <c r="T247" s="69">
        <v>8.6</v>
      </c>
      <c r="U247" s="69">
        <v>2.8</v>
      </c>
      <c r="V247" s="69">
        <v>5.8</v>
      </c>
      <c r="W247" s="136">
        <v>12.8</v>
      </c>
      <c r="X247" s="69">
        <v>8.5</v>
      </c>
      <c r="Y247" s="136">
        <v>15.8</v>
      </c>
      <c r="Z247" s="57">
        <f>S247*H247*1000</f>
        <v>399.99999999999949</v>
      </c>
      <c r="AA247" s="71">
        <f>(S247*(Q247+R247))^2/((W247+X247+Y247)/3)</f>
        <v>7.603349563342297E-3</v>
      </c>
      <c r="AB247" s="6" t="s">
        <v>93</v>
      </c>
      <c r="AC247" s="34" t="s">
        <v>53</v>
      </c>
      <c r="AD247" s="42"/>
      <c r="AE247" s="42" t="s">
        <v>145</v>
      </c>
      <c r="AF247" s="34"/>
      <c r="AG247" s="34"/>
      <c r="AH247" s="34"/>
      <c r="AI247" s="34"/>
      <c r="AJ247" s="34"/>
      <c r="AK247" s="34"/>
      <c r="AL247" s="34"/>
      <c r="AM247" s="34"/>
      <c r="AN247" s="34"/>
      <c r="AO247" s="59" t="s">
        <v>66</v>
      </c>
      <c r="AP247" s="6"/>
      <c r="AQ247" s="6"/>
      <c r="AR247" s="34"/>
      <c r="AS247" s="34"/>
      <c r="AT247" s="6"/>
    </row>
    <row r="248" spans="1:46" s="27" customFormat="1" x14ac:dyDescent="0.25">
      <c r="A248" s="57" t="s">
        <v>355</v>
      </c>
      <c r="B248" s="153" t="s">
        <v>43</v>
      </c>
      <c r="C248" s="69">
        <v>97</v>
      </c>
      <c r="D248" s="9">
        <v>-40</v>
      </c>
      <c r="E248" s="30">
        <v>16</v>
      </c>
      <c r="F248" s="30">
        <v>0</v>
      </c>
      <c r="G248" s="69">
        <v>5</v>
      </c>
      <c r="H248" s="69">
        <v>4</v>
      </c>
      <c r="I248" s="57" t="s">
        <v>86</v>
      </c>
      <c r="J248" s="57" t="s">
        <v>45</v>
      </c>
      <c r="K248" s="31" t="s">
        <v>57</v>
      </c>
      <c r="L248" s="142" t="s">
        <v>356</v>
      </c>
      <c r="M248" s="30" t="s">
        <v>74</v>
      </c>
      <c r="N248" s="57" t="s">
        <v>92</v>
      </c>
      <c r="O248" s="57" t="s">
        <v>50</v>
      </c>
      <c r="P248" s="57" t="s">
        <v>51</v>
      </c>
      <c r="Q248" s="139">
        <v>1.5831999999999999</v>
      </c>
      <c r="R248" s="139">
        <v>1.4832000000000001</v>
      </c>
      <c r="S248" s="70">
        <f>Q248-R248</f>
        <v>9.9999999999999867E-2</v>
      </c>
      <c r="T248" s="69">
        <v>8.6</v>
      </c>
      <c r="U248" s="69">
        <v>2.8</v>
      </c>
      <c r="V248" s="69">
        <v>5.8</v>
      </c>
      <c r="W248" s="136">
        <v>12.8</v>
      </c>
      <c r="X248" s="69">
        <v>8.5</v>
      </c>
      <c r="Y248" s="136">
        <v>15.8</v>
      </c>
      <c r="Z248" s="57">
        <f>S248*H248*1000</f>
        <v>399.99999999999949</v>
      </c>
      <c r="AA248" s="71">
        <f>(S248*(Q248+R248))^2/((W248+X248+Y248)/3)</f>
        <v>7.603349563342297E-3</v>
      </c>
      <c r="AB248" s="6" t="s">
        <v>93</v>
      </c>
      <c r="AC248" s="34" t="s">
        <v>53</v>
      </c>
      <c r="AD248" s="42"/>
      <c r="AE248" s="42" t="s">
        <v>145</v>
      </c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8" t="s">
        <v>66</v>
      </c>
      <c r="AQ248" s="6"/>
      <c r="AR248" s="34"/>
      <c r="AS248" s="34"/>
      <c r="AT248" s="6"/>
    </row>
    <row r="249" spans="1:46" s="27" customFormat="1" x14ac:dyDescent="0.25">
      <c r="A249" s="168" t="s">
        <v>359</v>
      </c>
      <c r="B249" s="153" t="s">
        <v>622</v>
      </c>
      <c r="C249" s="69"/>
      <c r="D249" s="9"/>
      <c r="E249" s="30"/>
      <c r="F249" s="30"/>
      <c r="G249" s="69"/>
      <c r="H249" s="69"/>
      <c r="I249" s="57"/>
      <c r="J249" s="57"/>
      <c r="K249" s="31"/>
      <c r="L249" s="142"/>
      <c r="M249" s="30" t="s">
        <v>366</v>
      </c>
      <c r="N249" s="57" t="s">
        <v>354</v>
      </c>
      <c r="O249" s="57" t="s">
        <v>539</v>
      </c>
      <c r="P249" s="57" t="s">
        <v>352</v>
      </c>
      <c r="Q249" s="139"/>
      <c r="R249" s="139"/>
      <c r="S249" s="70"/>
      <c r="T249" s="69"/>
      <c r="U249" s="69"/>
      <c r="V249" s="69"/>
      <c r="W249" s="136"/>
      <c r="X249" s="69"/>
      <c r="Y249" s="136"/>
      <c r="Z249" s="57"/>
      <c r="AA249" s="71"/>
      <c r="AB249" s="6"/>
      <c r="AC249" s="34"/>
      <c r="AD249" s="42"/>
      <c r="AE249" s="42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8"/>
      <c r="AQ249" s="6"/>
      <c r="AR249" s="34"/>
      <c r="AS249" s="34"/>
      <c r="AT249" s="6"/>
    </row>
    <row r="250" spans="1:46" s="27" customFormat="1" x14ac:dyDescent="0.25">
      <c r="A250" s="168" t="s">
        <v>359</v>
      </c>
      <c r="B250" s="157" t="s">
        <v>624</v>
      </c>
      <c r="C250" s="29"/>
      <c r="D250" s="30"/>
      <c r="E250" s="30"/>
      <c r="F250" s="30"/>
      <c r="G250" s="29"/>
      <c r="H250" s="30"/>
      <c r="I250" s="30"/>
      <c r="J250" s="30"/>
      <c r="K250" s="31"/>
      <c r="L250" s="5"/>
      <c r="M250" s="30" t="s">
        <v>366</v>
      </c>
      <c r="N250" s="30" t="s">
        <v>500</v>
      </c>
      <c r="O250" s="57" t="s">
        <v>539</v>
      </c>
      <c r="P250" s="57" t="s">
        <v>352</v>
      </c>
      <c r="Q250" s="32"/>
      <c r="R250" s="32"/>
      <c r="S250" s="32"/>
      <c r="T250" s="29"/>
      <c r="U250" s="29"/>
      <c r="V250" s="29"/>
      <c r="W250" s="29"/>
      <c r="X250" s="29"/>
      <c r="Y250" s="29"/>
      <c r="Z250" s="30"/>
      <c r="AA250" s="33"/>
      <c r="AB250" s="28"/>
      <c r="AC250" s="34"/>
      <c r="AD250" s="30"/>
      <c r="AE250" s="30"/>
      <c r="AF250" s="30"/>
      <c r="AG250" s="30"/>
      <c r="AH250" s="30"/>
      <c r="AI250" s="30"/>
      <c r="AJ250" s="34"/>
      <c r="AK250" s="30"/>
      <c r="AL250" s="34"/>
      <c r="AM250" s="34"/>
      <c r="AN250" s="34"/>
      <c r="AO250" s="59"/>
      <c r="AP250" s="34"/>
      <c r="AQ250" s="34"/>
      <c r="AR250" s="34"/>
      <c r="AS250" s="34"/>
      <c r="AT250" s="6"/>
    </row>
    <row r="251" spans="1:46" s="27" customFormat="1" x14ac:dyDescent="0.25">
      <c r="A251" s="168" t="s">
        <v>359</v>
      </c>
      <c r="B251" s="153" t="s">
        <v>620</v>
      </c>
      <c r="C251" s="69"/>
      <c r="D251" s="9"/>
      <c r="E251" s="30"/>
      <c r="F251" s="30"/>
      <c r="G251" s="69"/>
      <c r="H251" s="69"/>
      <c r="I251" s="57"/>
      <c r="J251" s="57"/>
      <c r="K251" s="31"/>
      <c r="L251" s="142"/>
      <c r="M251" s="30" t="s">
        <v>366</v>
      </c>
      <c r="N251" s="57" t="s">
        <v>496</v>
      </c>
      <c r="O251" s="57" t="s">
        <v>539</v>
      </c>
      <c r="P251" s="57" t="s">
        <v>352</v>
      </c>
      <c r="Q251" s="139"/>
      <c r="R251" s="139"/>
      <c r="S251" s="70"/>
      <c r="T251" s="69"/>
      <c r="U251" s="69"/>
      <c r="V251" s="69"/>
      <c r="W251" s="136"/>
      <c r="X251" s="69"/>
      <c r="Y251" s="136"/>
      <c r="Z251" s="57"/>
      <c r="AA251" s="71"/>
      <c r="AB251" s="6"/>
      <c r="AC251" s="34"/>
      <c r="AD251" s="42"/>
      <c r="AE251" s="42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8"/>
      <c r="AQ251" s="6"/>
      <c r="AR251" s="34"/>
      <c r="AS251" s="34"/>
      <c r="AT251" s="6"/>
    </row>
    <row r="252" spans="1:46" s="27" customFormat="1" x14ac:dyDescent="0.25">
      <c r="A252" s="168" t="s">
        <v>359</v>
      </c>
      <c r="B252" s="153" t="s">
        <v>619</v>
      </c>
      <c r="C252" s="69"/>
      <c r="D252" s="9"/>
      <c r="E252" s="30"/>
      <c r="F252" s="30"/>
      <c r="G252" s="69"/>
      <c r="H252" s="69"/>
      <c r="I252" s="57"/>
      <c r="J252" s="57"/>
      <c r="K252" s="31"/>
      <c r="L252" s="142"/>
      <c r="M252" s="30" t="s">
        <v>366</v>
      </c>
      <c r="N252" s="57" t="s">
        <v>221</v>
      </c>
      <c r="O252" s="57" t="s">
        <v>539</v>
      </c>
      <c r="P252" s="57" t="s">
        <v>314</v>
      </c>
      <c r="Q252" s="139"/>
      <c r="R252" s="139"/>
      <c r="S252" s="70"/>
      <c r="T252" s="69"/>
      <c r="U252" s="69"/>
      <c r="V252" s="69"/>
      <c r="W252" s="136"/>
      <c r="X252" s="69"/>
      <c r="Y252" s="136"/>
      <c r="Z252" s="57"/>
      <c r="AA252" s="71"/>
      <c r="AB252" s="6"/>
      <c r="AC252" s="34"/>
      <c r="AD252" s="42"/>
      <c r="AE252" s="42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8"/>
      <c r="AQ252" s="6"/>
      <c r="AR252" s="34"/>
      <c r="AS252" s="34"/>
      <c r="AT252" s="6"/>
    </row>
    <row r="253" spans="1:46" s="27" customFormat="1" x14ac:dyDescent="0.25">
      <c r="A253" s="168" t="s">
        <v>697</v>
      </c>
      <c r="B253" s="153" t="s">
        <v>621</v>
      </c>
      <c r="C253" s="69"/>
      <c r="D253" s="9"/>
      <c r="E253" s="30"/>
      <c r="F253" s="30"/>
      <c r="G253" s="69"/>
      <c r="H253" s="69"/>
      <c r="I253" s="57"/>
      <c r="J253" s="57"/>
      <c r="K253" s="31"/>
      <c r="L253" s="142"/>
      <c r="M253" s="30" t="s">
        <v>554</v>
      </c>
      <c r="N253" s="57" t="s">
        <v>354</v>
      </c>
      <c r="O253" s="57" t="s">
        <v>539</v>
      </c>
      <c r="P253" s="57" t="s">
        <v>352</v>
      </c>
      <c r="Q253" s="139"/>
      <c r="R253" s="139"/>
      <c r="S253" s="70"/>
      <c r="T253" s="69"/>
      <c r="U253" s="69"/>
      <c r="V253" s="69"/>
      <c r="W253" s="136"/>
      <c r="X253" s="69"/>
      <c r="Y253" s="136"/>
      <c r="Z253" s="57"/>
      <c r="AA253" s="71"/>
      <c r="AB253" s="6"/>
      <c r="AC253" s="34"/>
      <c r="AD253" s="42"/>
      <c r="AE253" s="42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8"/>
      <c r="AQ253" s="6"/>
      <c r="AR253" s="34"/>
      <c r="AS253" s="34"/>
      <c r="AT253" s="6"/>
    </row>
    <row r="254" spans="1:46" s="27" customFormat="1" x14ac:dyDescent="0.25">
      <c r="A254" s="168" t="s">
        <v>359</v>
      </c>
      <c r="B254" s="157" t="s">
        <v>623</v>
      </c>
      <c r="C254" s="29"/>
      <c r="D254" s="30"/>
      <c r="E254" s="30"/>
      <c r="F254" s="30"/>
      <c r="G254" s="29"/>
      <c r="H254" s="30"/>
      <c r="I254" s="30"/>
      <c r="J254" s="30"/>
      <c r="K254" s="31"/>
      <c r="L254" s="5"/>
      <c r="M254" s="30" t="s">
        <v>554</v>
      </c>
      <c r="N254" s="30" t="s">
        <v>500</v>
      </c>
      <c r="O254" s="57" t="s">
        <v>539</v>
      </c>
      <c r="P254" s="57" t="s">
        <v>352</v>
      </c>
      <c r="Q254" s="32"/>
      <c r="R254" s="32"/>
      <c r="S254" s="32"/>
      <c r="T254" s="29"/>
      <c r="U254" s="29"/>
      <c r="V254" s="29"/>
      <c r="W254" s="29"/>
      <c r="X254" s="29"/>
      <c r="Y254" s="29"/>
      <c r="Z254" s="30"/>
      <c r="AA254" s="33"/>
      <c r="AB254" s="28"/>
      <c r="AC254" s="34"/>
      <c r="AD254" s="30"/>
      <c r="AE254" s="30"/>
      <c r="AF254" s="30"/>
      <c r="AG254" s="30"/>
      <c r="AH254" s="30"/>
      <c r="AI254" s="30"/>
      <c r="AJ254" s="34"/>
      <c r="AK254" s="30"/>
      <c r="AL254" s="34"/>
      <c r="AM254" s="34"/>
      <c r="AN254" s="34"/>
      <c r="AO254" s="59"/>
      <c r="AP254" s="34"/>
      <c r="AQ254" s="34"/>
      <c r="AR254" s="34"/>
      <c r="AS254" s="34"/>
      <c r="AT254" s="6"/>
    </row>
    <row r="255" spans="1:46" s="27" customFormat="1" x14ac:dyDescent="0.25">
      <c r="A255" s="168" t="s">
        <v>359</v>
      </c>
      <c r="B255" s="153" t="s">
        <v>698</v>
      </c>
      <c r="C255" s="69"/>
      <c r="D255" s="9"/>
      <c r="E255" s="30"/>
      <c r="F255" s="30"/>
      <c r="G255" s="69"/>
      <c r="H255" s="69"/>
      <c r="I255" s="57"/>
      <c r="J255" s="57"/>
      <c r="K255" s="31"/>
      <c r="L255" s="142"/>
      <c r="M255" s="30" t="s">
        <v>554</v>
      </c>
      <c r="N255" s="57" t="s">
        <v>221</v>
      </c>
      <c r="O255" s="57" t="s">
        <v>539</v>
      </c>
      <c r="P255" s="57" t="s">
        <v>352</v>
      </c>
      <c r="Q255" s="139"/>
      <c r="R255" s="139"/>
      <c r="S255" s="70"/>
      <c r="T255" s="69"/>
      <c r="U255" s="69"/>
      <c r="V255" s="69"/>
      <c r="W255" s="136"/>
      <c r="X255" s="69"/>
      <c r="Y255" s="136"/>
      <c r="Z255" s="57"/>
      <c r="AA255" s="71"/>
      <c r="AB255" s="6"/>
      <c r="AC255" s="34"/>
      <c r="AD255" s="42"/>
      <c r="AE255" s="42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8"/>
      <c r="AQ255" s="6"/>
      <c r="AR255" s="34"/>
      <c r="AS255" s="34"/>
      <c r="AT255" s="6"/>
    </row>
    <row r="256" spans="1:46" s="27" customFormat="1" hidden="1" x14ac:dyDescent="0.25">
      <c r="A256" s="13" t="s">
        <v>365</v>
      </c>
      <c r="B256" s="157" t="s">
        <v>625</v>
      </c>
      <c r="C256" s="54"/>
      <c r="D256" s="55"/>
      <c r="E256" s="30"/>
      <c r="F256" s="30"/>
      <c r="G256" s="54"/>
      <c r="H256" s="6"/>
      <c r="I256" s="30"/>
      <c r="J256" s="30"/>
      <c r="K256" s="31"/>
      <c r="L256" s="12"/>
      <c r="M256" s="30" t="s">
        <v>83</v>
      </c>
      <c r="N256" s="30" t="s">
        <v>474</v>
      </c>
      <c r="O256" s="30" t="s">
        <v>97</v>
      </c>
      <c r="P256" s="30" t="s">
        <v>352</v>
      </c>
      <c r="Q256" s="37"/>
      <c r="R256" s="37"/>
      <c r="S256" s="37"/>
      <c r="T256" s="35"/>
      <c r="U256" s="35"/>
      <c r="V256" s="35"/>
      <c r="W256" s="35"/>
      <c r="X256" s="35"/>
      <c r="Y256" s="35"/>
      <c r="Z256" s="6"/>
      <c r="AA256" s="33"/>
      <c r="AB256" s="6"/>
      <c r="AC256" s="34"/>
      <c r="AD256" s="6"/>
      <c r="AE256" s="30"/>
      <c r="AF256" s="34"/>
      <c r="AG256" s="34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</row>
    <row r="257" spans="1:46" s="27" customFormat="1" x14ac:dyDescent="0.25">
      <c r="A257" s="168" t="s">
        <v>359</v>
      </c>
      <c r="B257" s="153" t="s">
        <v>360</v>
      </c>
      <c r="C257" s="29">
        <v>88.8</v>
      </c>
      <c r="D257" s="30">
        <v>-39</v>
      </c>
      <c r="E257" s="30">
        <v>20</v>
      </c>
      <c r="F257" s="30">
        <v>0</v>
      </c>
      <c r="G257" s="29">
        <v>4.8</v>
      </c>
      <c r="H257" s="30">
        <v>3.25</v>
      </c>
      <c r="I257" s="30" t="s">
        <v>361</v>
      </c>
      <c r="J257" s="30" t="s">
        <v>45</v>
      </c>
      <c r="K257" s="31" t="s">
        <v>81</v>
      </c>
      <c r="L257" s="5" t="s">
        <v>47</v>
      </c>
      <c r="M257" s="30" t="s">
        <v>157</v>
      </c>
      <c r="N257" s="57" t="s">
        <v>354</v>
      </c>
      <c r="O257" s="57" t="s">
        <v>539</v>
      </c>
      <c r="P257" s="57" t="s">
        <v>352</v>
      </c>
      <c r="Q257" s="32">
        <v>1.583</v>
      </c>
      <c r="R257" s="32">
        <v>1.4835</v>
      </c>
      <c r="S257" s="32">
        <v>9.8699999999999996E-2</v>
      </c>
      <c r="T257" s="29">
        <v>8.6</v>
      </c>
      <c r="U257" s="29">
        <v>2.8</v>
      </c>
      <c r="V257" s="29">
        <v>5.8</v>
      </c>
      <c r="W257" s="29">
        <v>11</v>
      </c>
      <c r="X257" s="29">
        <v>5.5</v>
      </c>
      <c r="Y257" s="29">
        <v>14.7</v>
      </c>
      <c r="Z257" s="30">
        <f>S257*H257*1000</f>
        <v>320.77499999999998</v>
      </c>
      <c r="AA257" s="33">
        <f>(S257*(Q257+R257))^2/((W257+X257+Y257)/3)</f>
        <v>8.8081946633271641E-3</v>
      </c>
      <c r="AB257" s="28" t="s">
        <v>158</v>
      </c>
      <c r="AC257" s="34" t="s">
        <v>53</v>
      </c>
      <c r="AD257" s="30"/>
      <c r="AE257" s="30">
        <f>COUNTA(AF257:AS257)</f>
        <v>2</v>
      </c>
      <c r="AF257" s="30"/>
      <c r="AG257" s="30"/>
      <c r="AH257" s="30"/>
      <c r="AI257" s="30"/>
      <c r="AJ257" s="34"/>
      <c r="AK257" s="30"/>
      <c r="AL257" s="34"/>
      <c r="AM257" s="34"/>
      <c r="AN257" s="34"/>
      <c r="AO257" s="59" t="s">
        <v>66</v>
      </c>
      <c r="AP257" s="34" t="s">
        <v>66</v>
      </c>
      <c r="AQ257" s="34"/>
      <c r="AR257" s="34"/>
      <c r="AS257" s="34"/>
      <c r="AT257" s="6"/>
    </row>
    <row r="258" spans="1:46" s="131" customFormat="1" x14ac:dyDescent="0.25">
      <c r="A258" s="169" t="s">
        <v>359</v>
      </c>
      <c r="B258" s="157" t="s">
        <v>362</v>
      </c>
      <c r="C258" s="69">
        <v>88.8</v>
      </c>
      <c r="D258" s="57">
        <v>-39</v>
      </c>
      <c r="E258" s="30">
        <v>20</v>
      </c>
      <c r="F258" s="30">
        <v>0</v>
      </c>
      <c r="G258" s="69">
        <v>4.8</v>
      </c>
      <c r="H258" s="57">
        <v>3.25</v>
      </c>
      <c r="I258" s="57" t="s">
        <v>361</v>
      </c>
      <c r="J258" s="57" t="s">
        <v>363</v>
      </c>
      <c r="K258" s="31" t="s">
        <v>81</v>
      </c>
      <c r="L258" s="142" t="s">
        <v>47</v>
      </c>
      <c r="M258" s="57" t="s">
        <v>157</v>
      </c>
      <c r="N258" s="57" t="s">
        <v>92</v>
      </c>
      <c r="O258" s="57" t="s">
        <v>50</v>
      </c>
      <c r="P258" s="57" t="s">
        <v>51</v>
      </c>
      <c r="Q258" s="70">
        <v>1.583</v>
      </c>
      <c r="R258" s="70">
        <v>1.4835</v>
      </c>
      <c r="S258" s="70">
        <v>9.8699999999999996E-2</v>
      </c>
      <c r="T258" s="69">
        <v>8.6</v>
      </c>
      <c r="U258" s="69">
        <v>2.8</v>
      </c>
      <c r="V258" s="69">
        <v>5.8</v>
      </c>
      <c r="W258" s="69">
        <v>11</v>
      </c>
      <c r="X258" s="69">
        <v>5.5</v>
      </c>
      <c r="Y258" s="69">
        <v>14.7</v>
      </c>
      <c r="Z258" s="57">
        <f>S258*H258*1000</f>
        <v>320.77499999999998</v>
      </c>
      <c r="AA258" s="71">
        <f>(S258*(Q258+R258))^2/((W258+X258+Y258)/3)</f>
        <v>8.8081946633271641E-3</v>
      </c>
      <c r="AB258" s="57" t="s">
        <v>158</v>
      </c>
      <c r="AC258" s="34" t="s">
        <v>53</v>
      </c>
      <c r="AD258" s="42"/>
      <c r="AE258" s="30" t="s">
        <v>364</v>
      </c>
      <c r="AF258" s="30"/>
      <c r="AG258" s="30"/>
      <c r="AH258" s="30"/>
      <c r="AI258" s="30"/>
      <c r="AJ258" s="34"/>
      <c r="AK258" s="30"/>
      <c r="AL258" s="34"/>
      <c r="AM258" s="34"/>
      <c r="AN258" s="34"/>
      <c r="AO258" s="34"/>
      <c r="AP258" s="59" t="s">
        <v>66</v>
      </c>
      <c r="AQ258" s="34"/>
      <c r="AR258" s="34"/>
      <c r="AS258" s="34"/>
      <c r="AT258" s="6"/>
    </row>
    <row r="259" spans="1:46" s="27" customFormat="1" hidden="1" x14ac:dyDescent="0.25">
      <c r="A259" s="152" t="s">
        <v>365</v>
      </c>
      <c r="B259" s="164" t="s">
        <v>43</v>
      </c>
      <c r="C259" s="54"/>
      <c r="D259" s="55"/>
      <c r="E259" s="30"/>
      <c r="F259" s="30"/>
      <c r="G259" s="54"/>
      <c r="H259" s="6"/>
      <c r="I259" s="129"/>
      <c r="J259" s="129"/>
      <c r="K259" s="51"/>
      <c r="L259" s="12"/>
      <c r="M259" s="129"/>
      <c r="N259" s="129"/>
      <c r="O259" s="129"/>
      <c r="P259" s="129"/>
      <c r="Q259" s="37"/>
      <c r="R259" s="37"/>
      <c r="S259" s="37"/>
      <c r="T259" s="35"/>
      <c r="U259" s="35"/>
      <c r="V259" s="35"/>
      <c r="W259" s="35"/>
      <c r="X259" s="35"/>
      <c r="Y259" s="35"/>
      <c r="Z259" s="6"/>
      <c r="AA259" s="33"/>
      <c r="AB259" s="130"/>
      <c r="AC259" s="50"/>
      <c r="AD259" s="135"/>
      <c r="AE259" s="132"/>
      <c r="AF259" s="133"/>
      <c r="AG259" s="133"/>
      <c r="AH259" s="135"/>
      <c r="AI259" s="135"/>
      <c r="AJ259" s="135"/>
      <c r="AK259" s="135"/>
      <c r="AL259" s="135"/>
      <c r="AM259" s="135"/>
      <c r="AN259" s="135"/>
      <c r="AO259" s="135"/>
      <c r="AP259" s="135"/>
      <c r="AQ259" s="135"/>
      <c r="AR259" s="135"/>
      <c r="AS259" s="135"/>
      <c r="AT259" s="135"/>
    </row>
    <row r="260" spans="1:46" s="170" customFormat="1" x14ac:dyDescent="0.25">
      <c r="A260" s="215" t="s">
        <v>365</v>
      </c>
      <c r="B260" s="157" t="s">
        <v>723</v>
      </c>
      <c r="C260" s="54">
        <v>80.099999999999994</v>
      </c>
      <c r="D260" s="55">
        <v>-30</v>
      </c>
      <c r="E260" s="30">
        <v>20</v>
      </c>
      <c r="F260" s="30">
        <v>5</v>
      </c>
      <c r="G260" s="54">
        <v>5</v>
      </c>
      <c r="H260" s="6">
        <v>0</v>
      </c>
      <c r="I260" s="30" t="s">
        <v>86</v>
      </c>
      <c r="J260" s="30" t="s">
        <v>45</v>
      </c>
      <c r="K260" s="31" t="s">
        <v>46</v>
      </c>
      <c r="L260" s="12"/>
      <c r="M260" s="30" t="s">
        <v>366</v>
      </c>
      <c r="N260" s="30" t="s">
        <v>163</v>
      </c>
      <c r="O260" s="30" t="s">
        <v>50</v>
      </c>
      <c r="P260" s="30" t="s">
        <v>51</v>
      </c>
      <c r="Q260" s="37">
        <v>1.5874999999999999</v>
      </c>
      <c r="R260" s="37">
        <v>1.4884999999999999</v>
      </c>
      <c r="S260" s="37">
        <v>9.9000000000000005E-2</v>
      </c>
      <c r="T260" s="35">
        <v>8.59</v>
      </c>
      <c r="U260" s="35">
        <v>3.05</v>
      </c>
      <c r="V260" s="35">
        <v>5.54</v>
      </c>
      <c r="W260" s="35">
        <v>10.199999999999999</v>
      </c>
      <c r="X260" s="35">
        <v>7.6</v>
      </c>
      <c r="Y260" s="35">
        <v>15.7</v>
      </c>
      <c r="Z260" s="6">
        <f t="shared" ref="Z260:Z265" si="31">S260*H260*1000</f>
        <v>0</v>
      </c>
      <c r="AA260" s="33">
        <f t="shared" ref="AA260:AA265" si="32">(S260*(Q260+R260))^2/((W260+X260+Y260)/3)</f>
        <v>8.3046149172537297E-3</v>
      </c>
      <c r="AB260" s="6" t="s">
        <v>136</v>
      </c>
      <c r="AC260" s="34" t="s">
        <v>161</v>
      </c>
      <c r="AD260" s="6"/>
      <c r="AE260" s="30">
        <v>1</v>
      </c>
      <c r="AF260" s="34"/>
      <c r="AG260" s="34" t="s">
        <v>66</v>
      </c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</row>
    <row r="261" spans="1:46" s="170" customFormat="1" x14ac:dyDescent="0.25">
      <c r="A261" s="215" t="s">
        <v>367</v>
      </c>
      <c r="B261" s="157" t="s">
        <v>626</v>
      </c>
      <c r="C261" s="54">
        <v>91</v>
      </c>
      <c r="D261" s="55">
        <v>-30</v>
      </c>
      <c r="E261" s="30">
        <v>27</v>
      </c>
      <c r="F261" s="30">
        <v>5</v>
      </c>
      <c r="G261" s="54">
        <v>2</v>
      </c>
      <c r="H261" s="6">
        <v>4.7</v>
      </c>
      <c r="I261" s="30" t="s">
        <v>86</v>
      </c>
      <c r="J261" s="30" t="s">
        <v>45</v>
      </c>
      <c r="K261" s="31" t="s">
        <v>57</v>
      </c>
      <c r="L261" s="12"/>
      <c r="M261" s="30" t="s">
        <v>366</v>
      </c>
      <c r="N261" s="30" t="s">
        <v>125</v>
      </c>
      <c r="O261" s="30" t="s">
        <v>50</v>
      </c>
      <c r="P261" s="30" t="s">
        <v>51</v>
      </c>
      <c r="Q261" s="37">
        <v>1.5714999999999999</v>
      </c>
      <c r="R261" s="37">
        <v>1.4849000000000001</v>
      </c>
      <c r="S261" s="37">
        <v>8.6599999999999996E-2</v>
      </c>
      <c r="T261" s="35">
        <v>9.0399999999999991</v>
      </c>
      <c r="U261" s="35">
        <v>3.24</v>
      </c>
      <c r="V261" s="35">
        <v>5.8</v>
      </c>
      <c r="W261" s="35">
        <v>9.1999999999999993</v>
      </c>
      <c r="X261" s="35">
        <v>8.8000000000000007</v>
      </c>
      <c r="Y261" s="35">
        <v>20.6</v>
      </c>
      <c r="Z261" s="6">
        <f t="shared" si="31"/>
        <v>407.02</v>
      </c>
      <c r="AA261" s="33">
        <f t="shared" si="32"/>
        <v>5.4449026091485187E-3</v>
      </c>
      <c r="AB261" s="6" t="s">
        <v>93</v>
      </c>
      <c r="AC261" s="6" t="s">
        <v>126</v>
      </c>
      <c r="AD261" s="6"/>
      <c r="AE261" s="30">
        <f>COUNTA(AF261:AS261)</f>
        <v>1</v>
      </c>
      <c r="AF261" s="34" t="s">
        <v>66</v>
      </c>
      <c r="AG261" s="34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</row>
    <row r="262" spans="1:46" s="27" customFormat="1" hidden="1" x14ac:dyDescent="0.25">
      <c r="A262" s="173" t="s">
        <v>370</v>
      </c>
      <c r="B262" s="157" t="s">
        <v>374</v>
      </c>
      <c r="C262" s="54">
        <v>94.9</v>
      </c>
      <c r="D262" s="55">
        <v>-30</v>
      </c>
      <c r="E262" s="30">
        <v>16</v>
      </c>
      <c r="F262" s="30">
        <v>0</v>
      </c>
      <c r="G262" s="78">
        <v>0</v>
      </c>
      <c r="H262" s="6">
        <v>3.95</v>
      </c>
      <c r="I262" s="30" t="s">
        <v>86</v>
      </c>
      <c r="J262" s="30" t="s">
        <v>45</v>
      </c>
      <c r="K262" s="31" t="s">
        <v>46</v>
      </c>
      <c r="L262" s="12"/>
      <c r="M262" s="30" t="s">
        <v>204</v>
      </c>
      <c r="N262" s="30" t="s">
        <v>163</v>
      </c>
      <c r="O262" s="55" t="s">
        <v>61</v>
      </c>
      <c r="P262" s="30" t="s">
        <v>51</v>
      </c>
      <c r="Q262" s="37">
        <v>1.5854999999999999</v>
      </c>
      <c r="R262" s="37">
        <v>1.486</v>
      </c>
      <c r="S262" s="37">
        <v>9.9500000000000005E-2</v>
      </c>
      <c r="T262" s="35">
        <v>8.24</v>
      </c>
      <c r="U262" s="35">
        <v>3.01</v>
      </c>
      <c r="V262" s="35">
        <v>5.23</v>
      </c>
      <c r="W262" s="35">
        <v>11.9</v>
      </c>
      <c r="X262" s="35">
        <v>8.8000000000000007</v>
      </c>
      <c r="Y262" s="35">
        <v>21.3</v>
      </c>
      <c r="Z262" s="6">
        <f t="shared" si="31"/>
        <v>393.02500000000003</v>
      </c>
      <c r="AA262" s="33">
        <f t="shared" si="32"/>
        <v>6.6714335573616083E-3</v>
      </c>
      <c r="AB262" s="6" t="s">
        <v>93</v>
      </c>
      <c r="AC262" s="34" t="s">
        <v>53</v>
      </c>
      <c r="AD262" s="6"/>
      <c r="AE262" s="30">
        <f>COUNTA(AF262:AS262)</f>
        <v>1</v>
      </c>
      <c r="AF262" s="34"/>
      <c r="AG262" s="34" t="s">
        <v>66</v>
      </c>
      <c r="AH262" s="6"/>
      <c r="AI262" s="6"/>
      <c r="AJ262" s="34"/>
      <c r="AK262" s="6"/>
      <c r="AL262" s="6"/>
      <c r="AM262" s="6"/>
      <c r="AN262" s="6"/>
      <c r="AO262" s="6"/>
      <c r="AP262" s="6"/>
      <c r="AQ262" s="6"/>
      <c r="AR262" s="6"/>
      <c r="AS262" s="6"/>
      <c r="AT262" s="6"/>
    </row>
    <row r="263" spans="1:46" s="27" customFormat="1" hidden="1" x14ac:dyDescent="0.25">
      <c r="A263" s="173" t="s">
        <v>370</v>
      </c>
      <c r="B263" s="157" t="s">
        <v>374</v>
      </c>
      <c r="C263" s="54">
        <v>94.9</v>
      </c>
      <c r="D263" s="55">
        <v>-30</v>
      </c>
      <c r="E263" s="30">
        <v>16</v>
      </c>
      <c r="F263" s="30">
        <v>0</v>
      </c>
      <c r="G263" s="78">
        <v>0</v>
      </c>
      <c r="H263" s="6">
        <v>3.95</v>
      </c>
      <c r="I263" s="30" t="s">
        <v>86</v>
      </c>
      <c r="J263" s="30" t="s">
        <v>45</v>
      </c>
      <c r="K263" s="31" t="s">
        <v>375</v>
      </c>
      <c r="L263" s="12"/>
      <c r="M263" s="30" t="s">
        <v>204</v>
      </c>
      <c r="N263" s="30" t="s">
        <v>163</v>
      </c>
      <c r="O263" s="55" t="s">
        <v>61</v>
      </c>
      <c r="P263" s="30" t="s">
        <v>51</v>
      </c>
      <c r="Q263" s="37">
        <v>1.5854999999999999</v>
      </c>
      <c r="R263" s="37">
        <v>1.486</v>
      </c>
      <c r="S263" s="37">
        <v>9.9500000000000005E-2</v>
      </c>
      <c r="T263" s="35">
        <v>8.24</v>
      </c>
      <c r="U263" s="35">
        <v>3.01</v>
      </c>
      <c r="V263" s="35">
        <v>5.23</v>
      </c>
      <c r="W263" s="35">
        <v>11.9</v>
      </c>
      <c r="X263" s="35">
        <v>8.8000000000000007</v>
      </c>
      <c r="Y263" s="35">
        <v>21.3</v>
      </c>
      <c r="Z263" s="6">
        <f t="shared" si="31"/>
        <v>393.02500000000003</v>
      </c>
      <c r="AA263" s="33">
        <f t="shared" si="32"/>
        <v>6.6714335573616083E-3</v>
      </c>
      <c r="AB263" s="6" t="s">
        <v>93</v>
      </c>
      <c r="AC263" s="6" t="s">
        <v>376</v>
      </c>
      <c r="AD263" s="6"/>
      <c r="AE263" s="30">
        <f>COUNTA(AF263:AS263)</f>
        <v>1</v>
      </c>
      <c r="AF263" s="34"/>
      <c r="AG263" s="34" t="s">
        <v>66</v>
      </c>
      <c r="AH263" s="6"/>
      <c r="AI263" s="6"/>
      <c r="AJ263" s="34"/>
      <c r="AK263" s="6"/>
      <c r="AL263" s="6"/>
      <c r="AM263" s="6"/>
      <c r="AN263" s="6"/>
      <c r="AO263" s="6"/>
      <c r="AP263" s="6"/>
      <c r="AQ263" s="6"/>
      <c r="AR263" s="6"/>
      <c r="AS263" s="6"/>
      <c r="AT263" s="6"/>
    </row>
    <row r="264" spans="1:46" s="27" customFormat="1" hidden="1" x14ac:dyDescent="0.25">
      <c r="A264" s="13" t="s">
        <v>370</v>
      </c>
      <c r="B264" s="157" t="s">
        <v>627</v>
      </c>
      <c r="C264" s="54">
        <v>94.9</v>
      </c>
      <c r="D264" s="55">
        <v>-30</v>
      </c>
      <c r="E264" s="30">
        <v>16</v>
      </c>
      <c r="F264" s="30">
        <v>0</v>
      </c>
      <c r="G264" s="78">
        <v>0</v>
      </c>
      <c r="H264" s="6">
        <v>3.95</v>
      </c>
      <c r="I264" s="30" t="s">
        <v>331</v>
      </c>
      <c r="J264" s="30" t="s">
        <v>45</v>
      </c>
      <c r="K264" s="31" t="s">
        <v>57</v>
      </c>
      <c r="L264" s="12"/>
      <c r="M264" s="6" t="s">
        <v>204</v>
      </c>
      <c r="N264" s="30" t="s">
        <v>125</v>
      </c>
      <c r="O264" s="6" t="s">
        <v>61</v>
      </c>
      <c r="P264" s="30" t="s">
        <v>51</v>
      </c>
      <c r="Q264" s="37">
        <v>1.5854999999999999</v>
      </c>
      <c r="R264" s="37">
        <v>1.486</v>
      </c>
      <c r="S264" s="37">
        <v>9.9500000000000005E-2</v>
      </c>
      <c r="T264" s="35">
        <v>8.24</v>
      </c>
      <c r="U264" s="35">
        <v>3.01</v>
      </c>
      <c r="V264" s="35">
        <v>5.23</v>
      </c>
      <c r="W264" s="35">
        <v>11.9</v>
      </c>
      <c r="X264" s="35">
        <v>8.8000000000000007</v>
      </c>
      <c r="Y264" s="35">
        <v>21.3</v>
      </c>
      <c r="Z264" s="6">
        <f t="shared" si="31"/>
        <v>393.02500000000003</v>
      </c>
      <c r="AA264" s="33">
        <f t="shared" si="32"/>
        <v>6.6714335573616083E-3</v>
      </c>
      <c r="AB264" s="6" t="s">
        <v>93</v>
      </c>
      <c r="AC264" s="34" t="s">
        <v>53</v>
      </c>
      <c r="AD264" s="6"/>
      <c r="AE264" s="30">
        <f>COUNTA(AF264:AS264)</f>
        <v>1</v>
      </c>
      <c r="AF264" s="34" t="s">
        <v>66</v>
      </c>
      <c r="AG264" s="6"/>
      <c r="AH264" s="6"/>
      <c r="AI264" s="6"/>
      <c r="AJ264" s="34"/>
      <c r="AK264" s="6"/>
      <c r="AL264" s="6"/>
      <c r="AM264" s="6"/>
      <c r="AN264" s="6"/>
      <c r="AO264" s="6"/>
      <c r="AP264" s="6"/>
      <c r="AQ264" s="6"/>
      <c r="AR264" s="6"/>
      <c r="AS264" s="6"/>
      <c r="AT264" s="6"/>
    </row>
    <row r="265" spans="1:46" s="27" customFormat="1" hidden="1" x14ac:dyDescent="0.25">
      <c r="A265" s="13" t="s">
        <v>370</v>
      </c>
      <c r="B265" s="157" t="s">
        <v>378</v>
      </c>
      <c r="C265" s="54">
        <v>94.9</v>
      </c>
      <c r="D265" s="55">
        <v>-30</v>
      </c>
      <c r="E265" s="30">
        <v>16</v>
      </c>
      <c r="F265" s="30">
        <v>0</v>
      </c>
      <c r="G265" s="78">
        <v>0</v>
      </c>
      <c r="H265" s="6">
        <v>3.95</v>
      </c>
      <c r="I265" s="30" t="s">
        <v>86</v>
      </c>
      <c r="J265" s="30" t="s">
        <v>45</v>
      </c>
      <c r="K265" s="31" t="s">
        <v>57</v>
      </c>
      <c r="L265" s="12"/>
      <c r="M265" s="30" t="s">
        <v>204</v>
      </c>
      <c r="N265" s="30" t="s">
        <v>49</v>
      </c>
      <c r="O265" s="55" t="s">
        <v>61</v>
      </c>
      <c r="P265" s="30" t="s">
        <v>51</v>
      </c>
      <c r="Q265" s="37">
        <v>1.5854999999999999</v>
      </c>
      <c r="R265" s="37">
        <v>1.486</v>
      </c>
      <c r="S265" s="37">
        <v>9.9500000000000005E-2</v>
      </c>
      <c r="T265" s="35">
        <v>8.24</v>
      </c>
      <c r="U265" s="35">
        <v>3.01</v>
      </c>
      <c r="V265" s="35">
        <v>5.23</v>
      </c>
      <c r="W265" s="35">
        <v>11.9</v>
      </c>
      <c r="X265" s="35">
        <v>8.8000000000000007</v>
      </c>
      <c r="Y265" s="35">
        <v>21.3</v>
      </c>
      <c r="Z265" s="6">
        <f t="shared" si="31"/>
        <v>393.02500000000003</v>
      </c>
      <c r="AA265" s="33">
        <f t="shared" si="32"/>
        <v>6.6714335573616083E-3</v>
      </c>
      <c r="AB265" s="6" t="s">
        <v>93</v>
      </c>
      <c r="AC265" s="6" t="s">
        <v>377</v>
      </c>
      <c r="AD265" s="6"/>
      <c r="AE265" s="30">
        <f>COUNTA(AF265:AS265)</f>
        <v>1</v>
      </c>
      <c r="AF265" s="34"/>
      <c r="AG265" s="34"/>
      <c r="AH265" s="6"/>
      <c r="AI265" s="6"/>
      <c r="AJ265" s="34" t="s">
        <v>66</v>
      </c>
      <c r="AK265" s="6"/>
      <c r="AL265" s="6"/>
      <c r="AM265" s="6"/>
      <c r="AN265" s="6"/>
      <c r="AO265" s="6"/>
      <c r="AP265" s="6"/>
      <c r="AQ265" s="6"/>
      <c r="AR265" s="6"/>
      <c r="AS265" s="6"/>
      <c r="AT265" s="6"/>
    </row>
    <row r="266" spans="1:46" s="27" customFormat="1" hidden="1" x14ac:dyDescent="0.25">
      <c r="A266" s="152" t="s">
        <v>370</v>
      </c>
      <c r="B266" s="164" t="s">
        <v>378</v>
      </c>
      <c r="C266" s="54"/>
      <c r="D266" s="55"/>
      <c r="E266" s="30"/>
      <c r="F266" s="30"/>
      <c r="G266" s="78"/>
      <c r="H266" s="6"/>
      <c r="I266" s="129"/>
      <c r="J266" s="129"/>
      <c r="K266" s="51"/>
      <c r="L266" s="12"/>
      <c r="M266" s="129"/>
      <c r="N266" s="129"/>
      <c r="O266" s="128"/>
      <c r="P266" s="129"/>
      <c r="Q266" s="37"/>
      <c r="R266" s="37"/>
      <c r="S266" s="37"/>
      <c r="T266" s="35"/>
      <c r="U266" s="35"/>
      <c r="V266" s="35"/>
      <c r="W266" s="35"/>
      <c r="X266" s="35"/>
      <c r="Y266" s="35"/>
      <c r="Z266" s="6"/>
      <c r="AA266" s="33"/>
      <c r="AB266" s="130"/>
      <c r="AC266" s="50"/>
      <c r="AD266" s="135"/>
      <c r="AE266" s="132"/>
      <c r="AF266" s="133"/>
      <c r="AG266" s="133"/>
      <c r="AH266" s="135"/>
      <c r="AI266" s="135"/>
      <c r="AJ266" s="133"/>
      <c r="AK266" s="135"/>
      <c r="AL266" s="135"/>
      <c r="AM266" s="135"/>
      <c r="AN266" s="135"/>
      <c r="AO266" s="135"/>
      <c r="AP266" s="135"/>
      <c r="AQ266" s="135"/>
      <c r="AR266" s="135"/>
      <c r="AS266" s="135"/>
      <c r="AT266" s="135"/>
    </row>
    <row r="267" spans="1:46" s="27" customFormat="1" hidden="1" x14ac:dyDescent="0.25">
      <c r="A267" s="215" t="s">
        <v>370</v>
      </c>
      <c r="B267" s="157" t="s">
        <v>644</v>
      </c>
      <c r="C267" s="54">
        <v>94.9</v>
      </c>
      <c r="D267" s="55">
        <v>-30</v>
      </c>
      <c r="E267" s="30">
        <v>16</v>
      </c>
      <c r="F267" s="30">
        <v>0</v>
      </c>
      <c r="G267" s="78">
        <v>0</v>
      </c>
      <c r="H267" s="6">
        <v>3.95</v>
      </c>
      <c r="I267" s="30" t="s">
        <v>86</v>
      </c>
      <c r="J267" s="30" t="s">
        <v>45</v>
      </c>
      <c r="K267" s="31" t="s">
        <v>57</v>
      </c>
      <c r="L267" s="12"/>
      <c r="M267" s="6" t="s">
        <v>371</v>
      </c>
      <c r="N267" s="30" t="s">
        <v>125</v>
      </c>
      <c r="O267" s="6" t="s">
        <v>131</v>
      </c>
      <c r="P267" s="30" t="s">
        <v>51</v>
      </c>
      <c r="Q267" s="37">
        <v>1.5854999999999999</v>
      </c>
      <c r="R267" s="37">
        <v>1.486</v>
      </c>
      <c r="S267" s="37">
        <v>9.9500000000000005E-2</v>
      </c>
      <c r="T267" s="35">
        <v>8.24</v>
      </c>
      <c r="U267" s="35">
        <v>3.01</v>
      </c>
      <c r="V267" s="35">
        <v>5.23</v>
      </c>
      <c r="W267" s="35">
        <v>11.9</v>
      </c>
      <c r="X267" s="35">
        <v>8.8000000000000007</v>
      </c>
      <c r="Y267" s="35">
        <v>21.3</v>
      </c>
      <c r="Z267" s="6">
        <f t="shared" ref="Z267:Z282" si="33">S267*H267*1000</f>
        <v>393.02500000000003</v>
      </c>
      <c r="AA267" s="33">
        <f t="shared" ref="AA267:AA282" si="34">(S267*(Q267+R267))^2/((W267+X267+Y267)/3)</f>
        <v>6.6714335573616083E-3</v>
      </c>
      <c r="AB267" s="6" t="s">
        <v>132</v>
      </c>
      <c r="AC267" s="6" t="s">
        <v>53</v>
      </c>
      <c r="AD267" s="6"/>
      <c r="AE267" s="30">
        <f t="shared" ref="AE267:AE282" si="35">COUNTA(AF267:AS267)</f>
        <v>1</v>
      </c>
      <c r="AF267" s="34" t="s">
        <v>66</v>
      </c>
      <c r="AG267" s="6"/>
      <c r="AH267" s="6"/>
      <c r="AI267" s="6"/>
      <c r="AJ267" s="34"/>
      <c r="AK267" s="6"/>
      <c r="AL267" s="6"/>
      <c r="AM267" s="6"/>
      <c r="AN267" s="6"/>
      <c r="AO267" s="6"/>
      <c r="AP267" s="6"/>
      <c r="AQ267" s="6"/>
      <c r="AR267" s="6"/>
      <c r="AS267" s="6"/>
      <c r="AT267" s="6"/>
    </row>
    <row r="268" spans="1:46" s="27" customFormat="1" hidden="1" x14ac:dyDescent="0.25">
      <c r="A268" s="215" t="s">
        <v>370</v>
      </c>
      <c r="B268" s="157" t="s">
        <v>645</v>
      </c>
      <c r="C268" s="54">
        <v>94.9</v>
      </c>
      <c r="D268" s="55">
        <v>-30</v>
      </c>
      <c r="E268" s="30">
        <v>16</v>
      </c>
      <c r="F268" s="30">
        <v>0</v>
      </c>
      <c r="G268" s="78">
        <v>0</v>
      </c>
      <c r="H268" s="6">
        <v>3.95</v>
      </c>
      <c r="I268" s="30" t="s">
        <v>86</v>
      </c>
      <c r="J268" s="30" t="s">
        <v>45</v>
      </c>
      <c r="K268" s="31" t="s">
        <v>46</v>
      </c>
      <c r="L268" s="12"/>
      <c r="M268" s="6" t="s">
        <v>371</v>
      </c>
      <c r="N268" s="30" t="s">
        <v>49</v>
      </c>
      <c r="O268" s="6" t="s">
        <v>131</v>
      </c>
      <c r="P268" s="30" t="s">
        <v>346</v>
      </c>
      <c r="Q268" s="37">
        <v>1.5854999999999999</v>
      </c>
      <c r="R268" s="37">
        <v>1.486</v>
      </c>
      <c r="S268" s="37">
        <v>9.9500000000000005E-2</v>
      </c>
      <c r="T268" s="35">
        <v>8.24</v>
      </c>
      <c r="U268" s="35">
        <v>3.01</v>
      </c>
      <c r="V268" s="35">
        <v>5.23</v>
      </c>
      <c r="W268" s="35">
        <v>11.9</v>
      </c>
      <c r="X268" s="35">
        <v>8.8000000000000007</v>
      </c>
      <c r="Y268" s="35">
        <v>21.3</v>
      </c>
      <c r="Z268" s="6">
        <f t="shared" si="33"/>
        <v>393.02500000000003</v>
      </c>
      <c r="AA268" s="33">
        <f t="shared" si="34"/>
        <v>6.6714335573616083E-3</v>
      </c>
      <c r="AB268" s="6" t="s">
        <v>93</v>
      </c>
      <c r="AC268" s="6" t="s">
        <v>372</v>
      </c>
      <c r="AD268" s="6"/>
      <c r="AE268" s="30">
        <f t="shared" si="35"/>
        <v>1</v>
      </c>
      <c r="AF268" s="34"/>
      <c r="AG268" s="6"/>
      <c r="AH268" s="6"/>
      <c r="AI268" s="6"/>
      <c r="AJ268" s="34" t="s">
        <v>66</v>
      </c>
      <c r="AK268" s="6"/>
      <c r="AL268" s="6"/>
      <c r="AM268" s="6"/>
      <c r="AN268" s="6"/>
      <c r="AO268" s="6"/>
      <c r="AP268" s="6"/>
      <c r="AQ268" s="6"/>
      <c r="AR268" s="6"/>
      <c r="AS268" s="6"/>
      <c r="AT268" s="6"/>
    </row>
    <row r="269" spans="1:46" s="27" customFormat="1" x14ac:dyDescent="0.25">
      <c r="A269" s="215" t="s">
        <v>367</v>
      </c>
      <c r="B269" s="157" t="s">
        <v>368</v>
      </c>
      <c r="C269" s="54">
        <v>91</v>
      </c>
      <c r="D269" s="55">
        <v>-30</v>
      </c>
      <c r="E269" s="30">
        <v>27</v>
      </c>
      <c r="F269" s="30">
        <v>5</v>
      </c>
      <c r="G269" s="54">
        <v>2</v>
      </c>
      <c r="H269" s="6">
        <v>4.7</v>
      </c>
      <c r="I269" s="30" t="s">
        <v>86</v>
      </c>
      <c r="J269" s="30" t="s">
        <v>45</v>
      </c>
      <c r="K269" s="31" t="s">
        <v>46</v>
      </c>
      <c r="L269" s="12"/>
      <c r="M269" s="30" t="s">
        <v>74</v>
      </c>
      <c r="N269" s="30" t="s">
        <v>163</v>
      </c>
      <c r="O269" s="30" t="s">
        <v>50</v>
      </c>
      <c r="P269" s="30" t="s">
        <v>51</v>
      </c>
      <c r="Q269" s="37">
        <v>1.5714999999999999</v>
      </c>
      <c r="R269" s="37">
        <v>1.4849000000000001</v>
      </c>
      <c r="S269" s="37">
        <v>8.6599999999999996E-2</v>
      </c>
      <c r="T269" s="35">
        <v>9.0399999999999991</v>
      </c>
      <c r="U269" s="35">
        <v>3.24</v>
      </c>
      <c r="V269" s="35">
        <v>5.8</v>
      </c>
      <c r="W269" s="35">
        <v>9.1999999999999993</v>
      </c>
      <c r="X269" s="35">
        <v>8.8000000000000007</v>
      </c>
      <c r="Y269" s="35">
        <v>20.6</v>
      </c>
      <c r="Z269" s="6">
        <f t="shared" si="33"/>
        <v>407.02</v>
      </c>
      <c r="AA269" s="33">
        <f t="shared" si="34"/>
        <v>5.4449026091485187E-3</v>
      </c>
      <c r="AB269" s="6" t="s">
        <v>358</v>
      </c>
      <c r="AC269" s="34" t="s">
        <v>265</v>
      </c>
      <c r="AD269" s="6"/>
      <c r="AE269" s="30">
        <f t="shared" si="35"/>
        <v>1</v>
      </c>
      <c r="AF269" s="34"/>
      <c r="AG269" s="34" t="s">
        <v>66</v>
      </c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</row>
    <row r="270" spans="1:46" s="27" customFormat="1" x14ac:dyDescent="0.25">
      <c r="A270" s="215" t="s">
        <v>724</v>
      </c>
      <c r="B270" s="157" t="s">
        <v>725</v>
      </c>
      <c r="C270" s="54">
        <v>94.9</v>
      </c>
      <c r="D270" s="55">
        <v>-30</v>
      </c>
      <c r="E270" s="30">
        <v>16</v>
      </c>
      <c r="F270" s="30">
        <v>0</v>
      </c>
      <c r="G270" s="78">
        <v>5</v>
      </c>
      <c r="H270" s="6">
        <v>3.95</v>
      </c>
      <c r="I270" s="30" t="s">
        <v>86</v>
      </c>
      <c r="J270" s="30" t="s">
        <v>45</v>
      </c>
      <c r="K270" s="31" t="s">
        <v>57</v>
      </c>
      <c r="L270" s="12"/>
      <c r="M270" s="6" t="s">
        <v>74</v>
      </c>
      <c r="N270" s="30" t="s">
        <v>125</v>
      </c>
      <c r="O270" s="6" t="s">
        <v>50</v>
      </c>
      <c r="P270" s="30" t="s">
        <v>346</v>
      </c>
      <c r="Q270" s="37">
        <v>1.5854999999999999</v>
      </c>
      <c r="R270" s="37">
        <v>1.486</v>
      </c>
      <c r="S270" s="37">
        <v>9.9500000000000005E-2</v>
      </c>
      <c r="T270" s="35">
        <v>8.24</v>
      </c>
      <c r="U270" s="35">
        <v>3.01</v>
      </c>
      <c r="V270" s="35">
        <v>5.23</v>
      </c>
      <c r="W270" s="35">
        <v>11.9</v>
      </c>
      <c r="X270" s="35">
        <v>8.8000000000000007</v>
      </c>
      <c r="Y270" s="35">
        <v>21.3</v>
      </c>
      <c r="Z270" s="6">
        <f t="shared" si="33"/>
        <v>393.02500000000003</v>
      </c>
      <c r="AA270" s="33">
        <f t="shared" si="34"/>
        <v>6.6714335573616083E-3</v>
      </c>
      <c r="AB270" s="6" t="s">
        <v>358</v>
      </c>
      <c r="AC270" s="34" t="s">
        <v>53</v>
      </c>
      <c r="AD270" s="6"/>
      <c r="AE270" s="30">
        <f t="shared" si="35"/>
        <v>1</v>
      </c>
      <c r="AF270" s="34" t="s">
        <v>66</v>
      </c>
      <c r="AG270" s="6"/>
      <c r="AH270" s="6"/>
      <c r="AI270" s="6"/>
      <c r="AJ270" s="34"/>
      <c r="AK270" s="6"/>
      <c r="AL270" s="6"/>
      <c r="AM270" s="6"/>
      <c r="AN270" s="6"/>
      <c r="AO270" s="6"/>
      <c r="AP270" s="6"/>
      <c r="AQ270" s="6"/>
      <c r="AR270" s="6"/>
      <c r="AS270" s="6"/>
      <c r="AT270" s="6"/>
    </row>
    <row r="271" spans="1:46" s="27" customFormat="1" hidden="1" x14ac:dyDescent="0.25">
      <c r="A271" s="13" t="s">
        <v>370</v>
      </c>
      <c r="B271" s="157" t="s">
        <v>43</v>
      </c>
      <c r="C271" s="54">
        <v>94.9</v>
      </c>
      <c r="D271" s="55">
        <v>-30</v>
      </c>
      <c r="E271" s="30">
        <v>16</v>
      </c>
      <c r="F271" s="30">
        <v>0</v>
      </c>
      <c r="G271" s="78">
        <v>0</v>
      </c>
      <c r="H271" s="6">
        <v>3.95</v>
      </c>
      <c r="I271" s="30" t="s">
        <v>86</v>
      </c>
      <c r="J271" s="30" t="s">
        <v>45</v>
      </c>
      <c r="K271" s="31" t="s">
        <v>46</v>
      </c>
      <c r="L271" s="12"/>
      <c r="M271" s="30" t="s">
        <v>204</v>
      </c>
      <c r="N271" s="30" t="s">
        <v>163</v>
      </c>
      <c r="O271" s="55" t="s">
        <v>61</v>
      </c>
      <c r="P271" s="30" t="s">
        <v>51</v>
      </c>
      <c r="Q271" s="37">
        <v>1.5854999999999999</v>
      </c>
      <c r="R271" s="37">
        <v>1.486</v>
      </c>
      <c r="S271" s="37">
        <v>9.9500000000000005E-2</v>
      </c>
      <c r="T271" s="35">
        <v>8.24</v>
      </c>
      <c r="U271" s="35">
        <v>3.01</v>
      </c>
      <c r="V271" s="35">
        <v>5.23</v>
      </c>
      <c r="W271" s="35">
        <v>11.9</v>
      </c>
      <c r="X271" s="35">
        <v>8.8000000000000007</v>
      </c>
      <c r="Y271" s="35">
        <v>21.3</v>
      </c>
      <c r="Z271" s="6">
        <f t="shared" si="33"/>
        <v>393.02500000000003</v>
      </c>
      <c r="AA271" s="33">
        <f t="shared" si="34"/>
        <v>6.6714335573616083E-3</v>
      </c>
      <c r="AB271" s="6" t="s">
        <v>93</v>
      </c>
      <c r="AC271" s="6" t="s">
        <v>369</v>
      </c>
      <c r="AD271" s="6"/>
      <c r="AE271" s="30">
        <f t="shared" si="35"/>
        <v>1</v>
      </c>
      <c r="AF271" s="34"/>
      <c r="AG271" s="34" t="s">
        <v>66</v>
      </c>
      <c r="AH271" s="6"/>
      <c r="AI271" s="6"/>
      <c r="AJ271" s="34"/>
      <c r="AK271" s="6"/>
      <c r="AL271" s="6"/>
      <c r="AM271" s="6"/>
      <c r="AN271" s="6"/>
      <c r="AO271" s="6"/>
      <c r="AP271" s="6"/>
      <c r="AQ271" s="6"/>
      <c r="AR271" s="6"/>
      <c r="AS271" s="6"/>
      <c r="AT271" s="6"/>
    </row>
    <row r="272" spans="1:46" s="27" customFormat="1" hidden="1" x14ac:dyDescent="0.25">
      <c r="A272" s="13" t="s">
        <v>370</v>
      </c>
      <c r="B272" s="157" t="s">
        <v>43</v>
      </c>
      <c r="C272" s="54">
        <v>94.9</v>
      </c>
      <c r="D272" s="55">
        <v>-30</v>
      </c>
      <c r="E272" s="30">
        <v>16</v>
      </c>
      <c r="F272" s="30">
        <v>0</v>
      </c>
      <c r="G272" s="78">
        <v>0</v>
      </c>
      <c r="H272" s="6">
        <v>3.95</v>
      </c>
      <c r="I272" s="30" t="s">
        <v>86</v>
      </c>
      <c r="J272" s="30" t="s">
        <v>45</v>
      </c>
      <c r="K272" s="31" t="s">
        <v>46</v>
      </c>
      <c r="L272" s="12"/>
      <c r="M272" s="30" t="s">
        <v>204</v>
      </c>
      <c r="N272" s="30" t="s">
        <v>163</v>
      </c>
      <c r="O272" s="55" t="s">
        <v>61</v>
      </c>
      <c r="P272" s="30" t="s">
        <v>51</v>
      </c>
      <c r="Q272" s="37">
        <v>1.5854999999999999</v>
      </c>
      <c r="R272" s="37">
        <v>1.486</v>
      </c>
      <c r="S272" s="37">
        <v>9.9500000000000005E-2</v>
      </c>
      <c r="T272" s="35">
        <v>8.24</v>
      </c>
      <c r="U272" s="35">
        <v>3.01</v>
      </c>
      <c r="V272" s="35">
        <v>5.23</v>
      </c>
      <c r="W272" s="35">
        <v>11.9</v>
      </c>
      <c r="X272" s="35">
        <v>8.8000000000000007</v>
      </c>
      <c r="Y272" s="35">
        <v>21.3</v>
      </c>
      <c r="Z272" s="6">
        <f t="shared" si="33"/>
        <v>393.02500000000003</v>
      </c>
      <c r="AA272" s="33">
        <f t="shared" si="34"/>
        <v>6.6714335573616083E-3</v>
      </c>
      <c r="AB272" s="6" t="s">
        <v>93</v>
      </c>
      <c r="AC272" s="6" t="s">
        <v>373</v>
      </c>
      <c r="AD272" s="6"/>
      <c r="AE272" s="30">
        <f t="shared" si="35"/>
        <v>1</v>
      </c>
      <c r="AF272" s="34"/>
      <c r="AG272" s="34" t="s">
        <v>66</v>
      </c>
      <c r="AH272" s="6"/>
      <c r="AI272" s="6"/>
      <c r="AJ272" s="34"/>
      <c r="AK272" s="6"/>
      <c r="AL272" s="6"/>
      <c r="AM272" s="6"/>
      <c r="AN272" s="6"/>
      <c r="AO272" s="6"/>
      <c r="AP272" s="6"/>
      <c r="AQ272" s="6"/>
      <c r="AR272" s="6"/>
      <c r="AS272" s="6"/>
      <c r="AT272" s="6"/>
    </row>
    <row r="273" spans="1:46" s="27" customFormat="1" hidden="1" x14ac:dyDescent="0.25">
      <c r="A273" s="13" t="s">
        <v>370</v>
      </c>
      <c r="B273" s="157" t="s">
        <v>43</v>
      </c>
      <c r="C273" s="54">
        <v>94.9</v>
      </c>
      <c r="D273" s="55">
        <v>-30</v>
      </c>
      <c r="E273" s="30">
        <v>16</v>
      </c>
      <c r="F273" s="30">
        <v>0</v>
      </c>
      <c r="G273" s="78">
        <v>0</v>
      </c>
      <c r="H273" s="6">
        <v>3.95</v>
      </c>
      <c r="I273" s="30" t="s">
        <v>86</v>
      </c>
      <c r="J273" s="30" t="s">
        <v>45</v>
      </c>
      <c r="K273" s="31" t="s">
        <v>46</v>
      </c>
      <c r="L273" s="12"/>
      <c r="M273" s="30" t="s">
        <v>204</v>
      </c>
      <c r="N273" s="30" t="s">
        <v>163</v>
      </c>
      <c r="O273" s="55" t="s">
        <v>61</v>
      </c>
      <c r="P273" s="30" t="s">
        <v>51</v>
      </c>
      <c r="Q273" s="37">
        <v>1.5854999999999999</v>
      </c>
      <c r="R273" s="37">
        <v>1.486</v>
      </c>
      <c r="S273" s="37">
        <v>9.9500000000000005E-2</v>
      </c>
      <c r="T273" s="35">
        <v>8.24</v>
      </c>
      <c r="U273" s="35">
        <v>3.01</v>
      </c>
      <c r="V273" s="35">
        <v>5.23</v>
      </c>
      <c r="W273" s="35">
        <v>11.9</v>
      </c>
      <c r="X273" s="35">
        <v>8.8000000000000007</v>
      </c>
      <c r="Y273" s="35">
        <v>21.3</v>
      </c>
      <c r="Z273" s="6">
        <f t="shared" si="33"/>
        <v>393.02500000000003</v>
      </c>
      <c r="AA273" s="33">
        <f t="shared" si="34"/>
        <v>6.6714335573616083E-3</v>
      </c>
      <c r="AB273" s="6" t="s">
        <v>136</v>
      </c>
      <c r="AC273" s="34" t="s">
        <v>53</v>
      </c>
      <c r="AD273" s="6"/>
      <c r="AE273" s="30">
        <f t="shared" si="35"/>
        <v>1</v>
      </c>
      <c r="AF273" s="34"/>
      <c r="AG273" s="34" t="s">
        <v>66</v>
      </c>
      <c r="AH273" s="6"/>
      <c r="AI273" s="6"/>
      <c r="AJ273" s="34"/>
      <c r="AK273" s="6"/>
      <c r="AL273" s="6"/>
      <c r="AM273" s="6"/>
      <c r="AN273" s="6"/>
      <c r="AO273" s="6"/>
      <c r="AP273" s="6"/>
      <c r="AQ273" s="6"/>
      <c r="AR273" s="6"/>
      <c r="AS273" s="6"/>
      <c r="AT273" s="6"/>
    </row>
    <row r="274" spans="1:46" s="131" customFormat="1" hidden="1" x14ac:dyDescent="0.25">
      <c r="A274" s="173" t="s">
        <v>379</v>
      </c>
      <c r="B274" s="157" t="s">
        <v>381</v>
      </c>
      <c r="C274" s="54">
        <v>74.900000000000006</v>
      </c>
      <c r="D274" s="55">
        <v>-20</v>
      </c>
      <c r="E274" s="30">
        <v>0</v>
      </c>
      <c r="F274" s="30">
        <v>5</v>
      </c>
      <c r="G274" s="55">
        <v>5.3</v>
      </c>
      <c r="H274" s="6">
        <v>3.15</v>
      </c>
      <c r="I274" s="30" t="s">
        <v>86</v>
      </c>
      <c r="J274" s="30" t="s">
        <v>45</v>
      </c>
      <c r="K274" s="31" t="s">
        <v>57</v>
      </c>
      <c r="L274" s="12"/>
      <c r="M274" s="30" t="s">
        <v>380</v>
      </c>
      <c r="N274" s="30" t="s">
        <v>60</v>
      </c>
      <c r="O274" s="55" t="s">
        <v>61</v>
      </c>
      <c r="P274" s="30" t="s">
        <v>51</v>
      </c>
      <c r="Q274" s="37">
        <v>1.6254999999999999</v>
      </c>
      <c r="R274" s="37">
        <v>1.496</v>
      </c>
      <c r="S274" s="37">
        <v>0.1295</v>
      </c>
      <c r="T274" s="35">
        <v>7.54</v>
      </c>
      <c r="U274" s="35">
        <v>3.1</v>
      </c>
      <c r="V274" s="35">
        <v>4.4400000000000004</v>
      </c>
      <c r="W274" s="35">
        <v>11</v>
      </c>
      <c r="X274" s="35">
        <v>6.1</v>
      </c>
      <c r="Y274" s="35">
        <v>12.2</v>
      </c>
      <c r="Z274" s="6">
        <f t="shared" si="33"/>
        <v>407.92499999999995</v>
      </c>
      <c r="AA274" s="33">
        <f t="shared" si="34"/>
        <v>1.6730921045023467E-2</v>
      </c>
      <c r="AB274" s="6" t="s">
        <v>136</v>
      </c>
      <c r="AC274" s="34" t="s">
        <v>53</v>
      </c>
      <c r="AD274" s="6"/>
      <c r="AE274" s="30">
        <f t="shared" si="35"/>
        <v>1</v>
      </c>
      <c r="AF274" s="6"/>
      <c r="AG274" s="6"/>
      <c r="AH274" s="34" t="s">
        <v>66</v>
      </c>
      <c r="AI274" s="34"/>
      <c r="AJ274" s="34"/>
      <c r="AK274" s="6"/>
      <c r="AL274" s="6"/>
      <c r="AM274" s="6"/>
      <c r="AN274" s="6"/>
      <c r="AO274" s="6"/>
      <c r="AP274" s="6"/>
      <c r="AQ274" s="6"/>
      <c r="AR274" s="6"/>
      <c r="AS274" s="6"/>
      <c r="AT274" s="6"/>
    </row>
    <row r="275" spans="1:46" s="27" customFormat="1" hidden="1" x14ac:dyDescent="0.25">
      <c r="A275" s="173" t="s">
        <v>379</v>
      </c>
      <c r="B275" s="157" t="s">
        <v>381</v>
      </c>
      <c r="C275" s="54">
        <v>74.900000000000006</v>
      </c>
      <c r="D275" s="55">
        <v>-20</v>
      </c>
      <c r="E275" s="30">
        <v>0</v>
      </c>
      <c r="F275" s="30">
        <v>5</v>
      </c>
      <c r="G275" s="55">
        <v>5.3</v>
      </c>
      <c r="H275" s="6">
        <v>3.15</v>
      </c>
      <c r="I275" s="30" t="s">
        <v>86</v>
      </c>
      <c r="J275" s="30" t="s">
        <v>45</v>
      </c>
      <c r="K275" s="31" t="s">
        <v>57</v>
      </c>
      <c r="L275" s="12"/>
      <c r="M275" s="30" t="s">
        <v>88</v>
      </c>
      <c r="N275" s="30" t="s">
        <v>279</v>
      </c>
      <c r="O275" s="55" t="s">
        <v>61</v>
      </c>
      <c r="P275" s="30" t="s">
        <v>51</v>
      </c>
      <c r="Q275" s="37">
        <v>1.6254999999999999</v>
      </c>
      <c r="R275" s="37">
        <v>1.496</v>
      </c>
      <c r="S275" s="37">
        <v>0.1295</v>
      </c>
      <c r="T275" s="35">
        <v>7.54</v>
      </c>
      <c r="U275" s="35">
        <v>3.1</v>
      </c>
      <c r="V275" s="35">
        <v>4.4400000000000004</v>
      </c>
      <c r="W275" s="35">
        <v>11</v>
      </c>
      <c r="X275" s="35">
        <v>6.1</v>
      </c>
      <c r="Y275" s="35">
        <v>12.2</v>
      </c>
      <c r="Z275" s="6">
        <f t="shared" si="33"/>
        <v>407.92499999999995</v>
      </c>
      <c r="AA275" s="33">
        <f t="shared" si="34"/>
        <v>1.6730921045023467E-2</v>
      </c>
      <c r="AB275" s="6" t="s">
        <v>136</v>
      </c>
      <c r="AC275" s="6" t="s">
        <v>376</v>
      </c>
      <c r="AD275" s="6"/>
      <c r="AE275" s="30">
        <f t="shared" si="35"/>
        <v>1</v>
      </c>
      <c r="AF275" s="6"/>
      <c r="AG275" s="6"/>
      <c r="AH275" s="34" t="s">
        <v>66</v>
      </c>
      <c r="AI275" s="34"/>
      <c r="AJ275" s="34"/>
      <c r="AK275" s="6"/>
      <c r="AL275" s="6"/>
      <c r="AM275" s="6"/>
      <c r="AN275" s="6"/>
      <c r="AO275" s="6"/>
      <c r="AP275" s="6"/>
      <c r="AQ275" s="6"/>
      <c r="AR275" s="6"/>
      <c r="AS275" s="6"/>
      <c r="AT275" s="6"/>
    </row>
    <row r="276" spans="1:46" s="27" customFormat="1" hidden="1" x14ac:dyDescent="0.25">
      <c r="A276" s="173" t="s">
        <v>379</v>
      </c>
      <c r="B276" s="157" t="s">
        <v>381</v>
      </c>
      <c r="C276" s="54">
        <v>74.900000000000006</v>
      </c>
      <c r="D276" s="55">
        <v>-20</v>
      </c>
      <c r="E276" s="30">
        <v>0</v>
      </c>
      <c r="F276" s="30">
        <v>5</v>
      </c>
      <c r="G276" s="55">
        <v>5.3</v>
      </c>
      <c r="H276" s="6">
        <v>3.15</v>
      </c>
      <c r="I276" s="30" t="s">
        <v>86</v>
      </c>
      <c r="J276" s="30" t="s">
        <v>45</v>
      </c>
      <c r="K276" s="31" t="s">
        <v>57</v>
      </c>
      <c r="L276" s="12"/>
      <c r="M276" s="30" t="s">
        <v>88</v>
      </c>
      <c r="N276" s="30" t="s">
        <v>60</v>
      </c>
      <c r="O276" s="55" t="s">
        <v>61</v>
      </c>
      <c r="P276" s="30" t="s">
        <v>51</v>
      </c>
      <c r="Q276" s="37">
        <v>1.6254999999999999</v>
      </c>
      <c r="R276" s="37">
        <v>1.496</v>
      </c>
      <c r="S276" s="37">
        <v>0.1295</v>
      </c>
      <c r="T276" s="35">
        <v>7.54</v>
      </c>
      <c r="U276" s="35">
        <v>3.1</v>
      </c>
      <c r="V276" s="35">
        <v>4.4400000000000004</v>
      </c>
      <c r="W276" s="35">
        <v>11</v>
      </c>
      <c r="X276" s="35">
        <v>6.1</v>
      </c>
      <c r="Y276" s="35">
        <v>12.2</v>
      </c>
      <c r="Z276" s="6">
        <f t="shared" si="33"/>
        <v>407.92499999999995</v>
      </c>
      <c r="AA276" s="33">
        <f t="shared" si="34"/>
        <v>1.6730921045023467E-2</v>
      </c>
      <c r="AB276" s="6" t="s">
        <v>136</v>
      </c>
      <c r="AC276" s="28" t="s">
        <v>357</v>
      </c>
      <c r="AD276" s="6"/>
      <c r="AE276" s="30">
        <f t="shared" si="35"/>
        <v>1</v>
      </c>
      <c r="AF276" s="6"/>
      <c r="AG276" s="6"/>
      <c r="AH276" s="34" t="s">
        <v>66</v>
      </c>
      <c r="AI276" s="34"/>
      <c r="AJ276" s="34"/>
      <c r="AK276" s="6"/>
      <c r="AL276" s="6"/>
      <c r="AM276" s="6"/>
      <c r="AN276" s="6"/>
      <c r="AO276" s="6"/>
      <c r="AP276" s="6"/>
      <c r="AQ276" s="6"/>
      <c r="AR276" s="6"/>
      <c r="AS276" s="6"/>
      <c r="AT276" s="6"/>
    </row>
    <row r="277" spans="1:46" s="27" customFormat="1" hidden="1" x14ac:dyDescent="0.25">
      <c r="A277" s="13" t="s">
        <v>379</v>
      </c>
      <c r="B277" s="157" t="s">
        <v>383</v>
      </c>
      <c r="C277" s="54">
        <v>74.900000000000006</v>
      </c>
      <c r="D277" s="55">
        <v>-20</v>
      </c>
      <c r="E277" s="30">
        <v>0</v>
      </c>
      <c r="F277" s="30">
        <v>5</v>
      </c>
      <c r="G277" s="55">
        <v>5.3</v>
      </c>
      <c r="H277" s="6">
        <v>3.15</v>
      </c>
      <c r="I277" s="30" t="s">
        <v>86</v>
      </c>
      <c r="J277" s="30" t="s">
        <v>45</v>
      </c>
      <c r="K277" s="31" t="s">
        <v>57</v>
      </c>
      <c r="L277" s="12" t="s">
        <v>382</v>
      </c>
      <c r="M277" s="30" t="s">
        <v>88</v>
      </c>
      <c r="N277" s="30" t="s">
        <v>65</v>
      </c>
      <c r="O277" s="55" t="s">
        <v>61</v>
      </c>
      <c r="P277" s="30" t="s">
        <v>51</v>
      </c>
      <c r="Q277" s="37">
        <v>1.6254999999999999</v>
      </c>
      <c r="R277" s="37">
        <v>1.496</v>
      </c>
      <c r="S277" s="37">
        <v>0.1295</v>
      </c>
      <c r="T277" s="35">
        <v>7.54</v>
      </c>
      <c r="U277" s="35">
        <v>3.1</v>
      </c>
      <c r="V277" s="35">
        <v>4.4400000000000004</v>
      </c>
      <c r="W277" s="35">
        <v>11</v>
      </c>
      <c r="X277" s="35">
        <v>6.1</v>
      </c>
      <c r="Y277" s="35">
        <v>12.2</v>
      </c>
      <c r="Z277" s="6">
        <f t="shared" si="33"/>
        <v>407.92499999999995</v>
      </c>
      <c r="AA277" s="33">
        <f t="shared" si="34"/>
        <v>1.6730921045023467E-2</v>
      </c>
      <c r="AB277" s="6" t="s">
        <v>136</v>
      </c>
      <c r="AC277" s="34" t="s">
        <v>53</v>
      </c>
      <c r="AD277" s="6"/>
      <c r="AE277" s="30">
        <f t="shared" si="35"/>
        <v>1</v>
      </c>
      <c r="AF277" s="6"/>
      <c r="AG277" s="6"/>
      <c r="AH277" s="34"/>
      <c r="AI277" s="34" t="s">
        <v>66</v>
      </c>
      <c r="AJ277" s="34"/>
      <c r="AK277" s="6"/>
      <c r="AL277" s="6"/>
      <c r="AM277" s="6"/>
      <c r="AN277" s="6"/>
      <c r="AO277" s="6"/>
      <c r="AP277" s="6"/>
      <c r="AQ277" s="6"/>
      <c r="AR277" s="6"/>
      <c r="AS277" s="6"/>
      <c r="AT277" s="6"/>
    </row>
    <row r="278" spans="1:46" s="27" customFormat="1" hidden="1" x14ac:dyDescent="0.25">
      <c r="A278" s="173" t="s">
        <v>379</v>
      </c>
      <c r="B278" s="157" t="s">
        <v>384</v>
      </c>
      <c r="C278" s="54">
        <v>74.900000000000006</v>
      </c>
      <c r="D278" s="55">
        <v>-20</v>
      </c>
      <c r="E278" s="30">
        <v>0</v>
      </c>
      <c r="F278" s="30">
        <v>5</v>
      </c>
      <c r="G278" s="55">
        <v>5.3</v>
      </c>
      <c r="H278" s="6">
        <v>3.15</v>
      </c>
      <c r="I278" s="30" t="s">
        <v>86</v>
      </c>
      <c r="J278" s="30" t="s">
        <v>45</v>
      </c>
      <c r="K278" s="31" t="s">
        <v>57</v>
      </c>
      <c r="L278" s="12" t="s">
        <v>382</v>
      </c>
      <c r="M278" s="30" t="s">
        <v>380</v>
      </c>
      <c r="N278" s="30" t="s">
        <v>49</v>
      </c>
      <c r="O278" s="55" t="s">
        <v>61</v>
      </c>
      <c r="P278" s="30" t="s">
        <v>51</v>
      </c>
      <c r="Q278" s="37">
        <v>1.6254999999999999</v>
      </c>
      <c r="R278" s="37">
        <v>1.496</v>
      </c>
      <c r="S278" s="37">
        <v>0.1295</v>
      </c>
      <c r="T278" s="35">
        <v>7.54</v>
      </c>
      <c r="U278" s="35">
        <v>3.1</v>
      </c>
      <c r="V278" s="35">
        <v>4.4400000000000004</v>
      </c>
      <c r="W278" s="35">
        <v>11</v>
      </c>
      <c r="X278" s="35">
        <v>6.1</v>
      </c>
      <c r="Y278" s="35">
        <v>12.2</v>
      </c>
      <c r="Z278" s="6">
        <f t="shared" si="33"/>
        <v>407.92499999999995</v>
      </c>
      <c r="AA278" s="33">
        <f t="shared" si="34"/>
        <v>1.6730921045023467E-2</v>
      </c>
      <c r="AB278" s="6" t="s">
        <v>136</v>
      </c>
      <c r="AC278" s="6" t="s">
        <v>372</v>
      </c>
      <c r="AD278" s="6"/>
      <c r="AE278" s="30">
        <f t="shared" si="35"/>
        <v>1</v>
      </c>
      <c r="AF278" s="6"/>
      <c r="AG278" s="6"/>
      <c r="AH278" s="34"/>
      <c r="AI278" s="34"/>
      <c r="AJ278" s="34" t="s">
        <v>66</v>
      </c>
      <c r="AK278" s="6"/>
      <c r="AL278" s="6"/>
      <c r="AM278" s="6"/>
      <c r="AN278" s="6"/>
      <c r="AO278" s="6"/>
      <c r="AP278" s="6"/>
      <c r="AQ278" s="6"/>
      <c r="AR278" s="6"/>
      <c r="AS278" s="6"/>
      <c r="AT278" s="6"/>
    </row>
    <row r="279" spans="1:46" s="27" customFormat="1" hidden="1" x14ac:dyDescent="0.25">
      <c r="A279" s="173" t="s">
        <v>385</v>
      </c>
      <c r="B279" s="157" t="s">
        <v>384</v>
      </c>
      <c r="C279" s="54">
        <v>74.900000000000006</v>
      </c>
      <c r="D279" s="55">
        <v>-20</v>
      </c>
      <c r="E279" s="30">
        <v>0</v>
      </c>
      <c r="F279" s="30">
        <v>5</v>
      </c>
      <c r="G279" s="55">
        <v>5.3</v>
      </c>
      <c r="H279" s="6">
        <v>3.15</v>
      </c>
      <c r="I279" s="30" t="s">
        <v>86</v>
      </c>
      <c r="J279" s="30" t="s">
        <v>45</v>
      </c>
      <c r="K279" s="31" t="s">
        <v>57</v>
      </c>
      <c r="L279" s="12" t="s">
        <v>382</v>
      </c>
      <c r="M279" s="30" t="s">
        <v>59</v>
      </c>
      <c r="N279" s="30" t="s">
        <v>386</v>
      </c>
      <c r="O279" s="55" t="s">
        <v>61</v>
      </c>
      <c r="P279" s="30" t="s">
        <v>51</v>
      </c>
      <c r="Q279" s="37">
        <v>1.6254999999999999</v>
      </c>
      <c r="R279" s="37">
        <v>1.496</v>
      </c>
      <c r="S279" s="37">
        <v>0.1295</v>
      </c>
      <c r="T279" s="35">
        <v>7.54</v>
      </c>
      <c r="U279" s="35">
        <v>3.1</v>
      </c>
      <c r="V279" s="35">
        <v>4.4400000000000004</v>
      </c>
      <c r="W279" s="35">
        <v>11</v>
      </c>
      <c r="X279" s="35">
        <v>6.1</v>
      </c>
      <c r="Y279" s="35">
        <v>12.2</v>
      </c>
      <c r="Z279" s="6">
        <f t="shared" si="33"/>
        <v>407.92499999999995</v>
      </c>
      <c r="AA279" s="33">
        <f t="shared" si="34"/>
        <v>1.6730921045023467E-2</v>
      </c>
      <c r="AB279" s="6" t="s">
        <v>136</v>
      </c>
      <c r="AC279" s="6" t="s">
        <v>376</v>
      </c>
      <c r="AD279" s="6"/>
      <c r="AE279" s="30">
        <f t="shared" si="35"/>
        <v>1</v>
      </c>
      <c r="AF279" s="6"/>
      <c r="AG279" s="6"/>
      <c r="AH279" s="34"/>
      <c r="AI279" s="34"/>
      <c r="AJ279" s="34" t="s">
        <v>66</v>
      </c>
      <c r="AK279" s="6"/>
      <c r="AL279" s="6"/>
      <c r="AM279" s="6"/>
      <c r="AN279" s="6"/>
      <c r="AO279" s="6"/>
      <c r="AP279" s="6"/>
      <c r="AQ279" s="6"/>
      <c r="AR279" s="6"/>
      <c r="AS279" s="6"/>
      <c r="AT279" s="6"/>
    </row>
    <row r="280" spans="1:46" s="27" customFormat="1" hidden="1" x14ac:dyDescent="0.25">
      <c r="A280" s="13" t="s">
        <v>379</v>
      </c>
      <c r="B280" s="157" t="s">
        <v>43</v>
      </c>
      <c r="C280" s="54">
        <v>74.900000000000006</v>
      </c>
      <c r="D280" s="55">
        <v>-20</v>
      </c>
      <c r="E280" s="30">
        <v>0</v>
      </c>
      <c r="F280" s="30">
        <v>5</v>
      </c>
      <c r="G280" s="55">
        <v>5.3</v>
      </c>
      <c r="H280" s="6">
        <v>3.15</v>
      </c>
      <c r="I280" s="30" t="s">
        <v>331</v>
      </c>
      <c r="J280" s="30" t="s">
        <v>363</v>
      </c>
      <c r="K280" s="31" t="s">
        <v>57</v>
      </c>
      <c r="L280" s="12" t="s">
        <v>382</v>
      </c>
      <c r="M280" s="30" t="s">
        <v>107</v>
      </c>
      <c r="N280" s="30" t="s">
        <v>60</v>
      </c>
      <c r="O280" s="55" t="s">
        <v>61</v>
      </c>
      <c r="P280" s="30" t="s">
        <v>51</v>
      </c>
      <c r="Q280" s="37">
        <v>1.6254999999999999</v>
      </c>
      <c r="R280" s="37">
        <v>1.496</v>
      </c>
      <c r="S280" s="37">
        <v>0.1295</v>
      </c>
      <c r="T280" s="35">
        <v>7.54</v>
      </c>
      <c r="U280" s="35">
        <v>3.1</v>
      </c>
      <c r="V280" s="35">
        <v>4.4400000000000004</v>
      </c>
      <c r="W280" s="35">
        <v>11</v>
      </c>
      <c r="X280" s="35">
        <v>6.1</v>
      </c>
      <c r="Y280" s="35">
        <v>12.2</v>
      </c>
      <c r="Z280" s="6">
        <f t="shared" si="33"/>
        <v>407.92499999999995</v>
      </c>
      <c r="AA280" s="33">
        <f t="shared" si="34"/>
        <v>1.6730921045023467E-2</v>
      </c>
      <c r="AB280" s="6" t="s">
        <v>136</v>
      </c>
      <c r="AC280" s="34" t="s">
        <v>53</v>
      </c>
      <c r="AD280" s="6"/>
      <c r="AE280" s="30">
        <f t="shared" si="35"/>
        <v>1</v>
      </c>
      <c r="AF280" s="6"/>
      <c r="AG280" s="6"/>
      <c r="AH280" s="34" t="s">
        <v>66</v>
      </c>
      <c r="AI280" s="34"/>
      <c r="AJ280" s="34"/>
      <c r="AK280" s="6"/>
      <c r="AL280" s="6"/>
      <c r="AM280" s="6"/>
      <c r="AN280" s="6"/>
      <c r="AO280" s="6"/>
      <c r="AP280" s="6"/>
      <c r="AQ280" s="6"/>
      <c r="AR280" s="6"/>
      <c r="AS280" s="6"/>
      <c r="AT280" s="6"/>
    </row>
    <row r="281" spans="1:46" s="27" customFormat="1" x14ac:dyDescent="0.25">
      <c r="A281" s="215" t="s">
        <v>370</v>
      </c>
      <c r="B281" s="157" t="s">
        <v>726</v>
      </c>
      <c r="C281" s="54">
        <v>94.9</v>
      </c>
      <c r="D281" s="55">
        <v>-30</v>
      </c>
      <c r="E281" s="30">
        <v>16</v>
      </c>
      <c r="F281" s="30">
        <v>0</v>
      </c>
      <c r="G281" s="78">
        <v>5</v>
      </c>
      <c r="H281" s="6">
        <v>3.95</v>
      </c>
      <c r="I281" s="30" t="s">
        <v>86</v>
      </c>
      <c r="J281" s="30" t="s">
        <v>45</v>
      </c>
      <c r="K281" s="31" t="s">
        <v>375</v>
      </c>
      <c r="L281" s="12"/>
      <c r="M281" s="30" t="s">
        <v>74</v>
      </c>
      <c r="N281" s="30" t="s">
        <v>163</v>
      </c>
      <c r="O281" s="55" t="s">
        <v>50</v>
      </c>
      <c r="P281" s="30" t="s">
        <v>346</v>
      </c>
      <c r="Q281" s="37">
        <v>1.5854999999999999</v>
      </c>
      <c r="R281" s="37">
        <v>1.486</v>
      </c>
      <c r="S281" s="37">
        <v>9.9500000000000005E-2</v>
      </c>
      <c r="T281" s="35">
        <v>8.24</v>
      </c>
      <c r="U281" s="35">
        <v>3.01</v>
      </c>
      <c r="V281" s="35">
        <v>5.23</v>
      </c>
      <c r="W281" s="35">
        <v>11.9</v>
      </c>
      <c r="X281" s="35">
        <v>8.8000000000000007</v>
      </c>
      <c r="Y281" s="35">
        <v>21.3</v>
      </c>
      <c r="Z281" s="6">
        <f t="shared" si="33"/>
        <v>393.02500000000003</v>
      </c>
      <c r="AA281" s="33">
        <f t="shared" si="34"/>
        <v>6.6714335573616083E-3</v>
      </c>
      <c r="AB281" s="6" t="s">
        <v>93</v>
      </c>
      <c r="AC281" s="34" t="s">
        <v>53</v>
      </c>
      <c r="AD281" s="6"/>
      <c r="AE281" s="30">
        <f t="shared" si="35"/>
        <v>1</v>
      </c>
      <c r="AF281" s="34"/>
      <c r="AG281" s="34" t="s">
        <v>66</v>
      </c>
      <c r="AH281" s="6"/>
      <c r="AI281" s="6"/>
      <c r="AJ281" s="34"/>
      <c r="AK281" s="6"/>
      <c r="AL281" s="6"/>
      <c r="AM281" s="6"/>
      <c r="AN281" s="6"/>
      <c r="AO281" s="6"/>
      <c r="AP281" s="6"/>
      <c r="AQ281" s="6"/>
      <c r="AR281" s="6"/>
      <c r="AS281" s="6"/>
      <c r="AT281" s="6"/>
    </row>
    <row r="282" spans="1:46" s="27" customFormat="1" x14ac:dyDescent="0.25">
      <c r="A282" s="215" t="s">
        <v>701</v>
      </c>
      <c r="B282" s="157" t="s">
        <v>628</v>
      </c>
      <c r="C282" s="54">
        <v>91.9</v>
      </c>
      <c r="D282" s="55">
        <v>-40</v>
      </c>
      <c r="E282" s="30">
        <v>16</v>
      </c>
      <c r="F282" s="30">
        <v>0</v>
      </c>
      <c r="G282" s="54">
        <v>5</v>
      </c>
      <c r="H282" s="6">
        <v>3.85</v>
      </c>
      <c r="I282" s="30" t="s">
        <v>86</v>
      </c>
      <c r="J282" s="30" t="s">
        <v>45</v>
      </c>
      <c r="K282" s="31" t="s">
        <v>46</v>
      </c>
      <c r="L282" s="12"/>
      <c r="M282" s="30" t="s">
        <v>74</v>
      </c>
      <c r="N282" s="30" t="s">
        <v>125</v>
      </c>
      <c r="O282" s="30" t="s">
        <v>50</v>
      </c>
      <c r="P282" s="30" t="s">
        <v>51</v>
      </c>
      <c r="Q282" s="37">
        <v>1.58</v>
      </c>
      <c r="R282" s="37">
        <v>1.4810000000000001</v>
      </c>
      <c r="S282" s="37">
        <v>9.9000000000000005E-2</v>
      </c>
      <c r="T282" s="35">
        <v>8.8000000000000007</v>
      </c>
      <c r="U282" s="35">
        <v>3.1</v>
      </c>
      <c r="V282" s="35">
        <v>5.7</v>
      </c>
      <c r="W282" s="35">
        <v>10.199999999999999</v>
      </c>
      <c r="X282" s="35">
        <v>9</v>
      </c>
      <c r="Y282" s="35">
        <v>20.100000000000001</v>
      </c>
      <c r="Z282" s="6">
        <f t="shared" si="33"/>
        <v>381.15000000000003</v>
      </c>
      <c r="AA282" s="33">
        <f t="shared" si="34"/>
        <v>7.010124848931298E-3</v>
      </c>
      <c r="AB282" s="6" t="s">
        <v>136</v>
      </c>
      <c r="AC282" s="34" t="s">
        <v>265</v>
      </c>
      <c r="AD282" s="6"/>
      <c r="AE282" s="30">
        <f t="shared" si="35"/>
        <v>1</v>
      </c>
      <c r="AF282" s="34" t="s">
        <v>66</v>
      </c>
      <c r="AG282" s="34"/>
      <c r="AH282" s="34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</row>
    <row r="283" spans="1:46" s="27" customFormat="1" x14ac:dyDescent="0.25">
      <c r="A283" s="215" t="s">
        <v>387</v>
      </c>
      <c r="B283" s="157" t="s">
        <v>630</v>
      </c>
      <c r="C283" s="54"/>
      <c r="D283" s="55"/>
      <c r="E283" s="30"/>
      <c r="F283" s="30"/>
      <c r="G283" s="54"/>
      <c r="H283" s="6"/>
      <c r="I283" s="30"/>
      <c r="J283" s="30"/>
      <c r="K283" s="31"/>
      <c r="L283" s="12"/>
      <c r="M283" s="30" t="s">
        <v>366</v>
      </c>
      <c r="N283" s="30" t="s">
        <v>474</v>
      </c>
      <c r="O283" s="30" t="s">
        <v>539</v>
      </c>
      <c r="P283" s="30" t="s">
        <v>352</v>
      </c>
      <c r="Q283" s="37"/>
      <c r="R283" s="37"/>
      <c r="S283" s="37"/>
      <c r="T283" s="35"/>
      <c r="U283" s="35"/>
      <c r="V283" s="35"/>
      <c r="W283" s="35"/>
      <c r="X283" s="35"/>
      <c r="Y283" s="35"/>
      <c r="Z283" s="6"/>
      <c r="AA283" s="33"/>
      <c r="AB283" s="6"/>
      <c r="AC283" s="34"/>
      <c r="AD283" s="6"/>
      <c r="AE283" s="30"/>
      <c r="AF283" s="34"/>
      <c r="AG283" s="34"/>
      <c r="AH283" s="34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</row>
    <row r="284" spans="1:46" s="27" customFormat="1" x14ac:dyDescent="0.25">
      <c r="A284" s="173" t="s">
        <v>387</v>
      </c>
      <c r="B284" s="157" t="s">
        <v>389</v>
      </c>
      <c r="C284" s="54">
        <v>91.9</v>
      </c>
      <c r="D284" s="55">
        <v>-40</v>
      </c>
      <c r="E284" s="30">
        <v>16</v>
      </c>
      <c r="F284" s="30">
        <v>0</v>
      </c>
      <c r="G284" s="54">
        <v>5</v>
      </c>
      <c r="H284" s="6">
        <v>3.85</v>
      </c>
      <c r="I284" s="30" t="s">
        <v>86</v>
      </c>
      <c r="J284" s="30" t="s">
        <v>45</v>
      </c>
      <c r="K284" s="31" t="s">
        <v>46</v>
      </c>
      <c r="L284" s="12"/>
      <c r="M284" s="30" t="s">
        <v>48</v>
      </c>
      <c r="N284" s="30" t="s">
        <v>60</v>
      </c>
      <c r="O284" s="30" t="s">
        <v>338</v>
      </c>
      <c r="P284" s="30" t="s">
        <v>51</v>
      </c>
      <c r="Q284" s="37">
        <v>1.58</v>
      </c>
      <c r="R284" s="37">
        <v>1.4810000000000001</v>
      </c>
      <c r="S284" s="37">
        <v>9.9000000000000005E-2</v>
      </c>
      <c r="T284" s="35">
        <v>8.8000000000000007</v>
      </c>
      <c r="U284" s="35">
        <v>3.1</v>
      </c>
      <c r="V284" s="35">
        <v>5.7</v>
      </c>
      <c r="W284" s="35">
        <v>10.199999999999999</v>
      </c>
      <c r="X284" s="35">
        <v>9</v>
      </c>
      <c r="Y284" s="35">
        <v>20.100000000000001</v>
      </c>
      <c r="Z284" s="6">
        <f>S284*H284*1000</f>
        <v>381.15000000000003</v>
      </c>
      <c r="AA284" s="33">
        <f>(S284*(Q284+R284))^2/((W284+X284+Y284)/3)</f>
        <v>7.010124848931298E-3</v>
      </c>
      <c r="AB284" s="6" t="s">
        <v>136</v>
      </c>
      <c r="AC284" s="34" t="s">
        <v>53</v>
      </c>
      <c r="AD284" s="6"/>
      <c r="AE284" s="30">
        <f>COUNTA(AF284:AS284)</f>
        <v>1</v>
      </c>
      <c r="AF284" s="34" t="s">
        <v>66</v>
      </c>
      <c r="AG284" s="34"/>
      <c r="AH284" s="34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</row>
    <row r="285" spans="1:46" s="27" customFormat="1" hidden="1" x14ac:dyDescent="0.25">
      <c r="A285" s="215" t="s">
        <v>387</v>
      </c>
      <c r="B285" s="157" t="s">
        <v>631</v>
      </c>
      <c r="C285" s="54">
        <v>91.9</v>
      </c>
      <c r="D285" s="55">
        <v>-40</v>
      </c>
      <c r="E285" s="30">
        <v>16</v>
      </c>
      <c r="F285" s="30">
        <v>0</v>
      </c>
      <c r="G285" s="54">
        <v>5</v>
      </c>
      <c r="H285" s="6">
        <v>3.85</v>
      </c>
      <c r="I285" s="30" t="s">
        <v>86</v>
      </c>
      <c r="J285" s="30" t="s">
        <v>45</v>
      </c>
      <c r="K285" s="31" t="s">
        <v>57</v>
      </c>
      <c r="L285" s="12"/>
      <c r="M285" s="30" t="s">
        <v>388</v>
      </c>
      <c r="N285" s="30" t="s">
        <v>49</v>
      </c>
      <c r="O285" s="55" t="s">
        <v>131</v>
      </c>
      <c r="P285" s="30" t="s">
        <v>346</v>
      </c>
      <c r="Q285" s="37">
        <v>1.58</v>
      </c>
      <c r="R285" s="37">
        <v>1.4810000000000001</v>
      </c>
      <c r="S285" s="37">
        <v>9.9000000000000005E-2</v>
      </c>
      <c r="T285" s="35">
        <v>8.8000000000000007</v>
      </c>
      <c r="U285" s="35">
        <v>3.1</v>
      </c>
      <c r="V285" s="35">
        <v>5.7</v>
      </c>
      <c r="W285" s="35">
        <v>10.199999999999999</v>
      </c>
      <c r="X285" s="35">
        <v>9</v>
      </c>
      <c r="Y285" s="35">
        <v>20.100000000000001</v>
      </c>
      <c r="Z285" s="6">
        <f>S285*H285*1000</f>
        <v>381.15000000000003</v>
      </c>
      <c r="AA285" s="33">
        <f>(S285*(Q285+R285))^2/((W285+X285+Y285)/3)</f>
        <v>7.010124848931298E-3</v>
      </c>
      <c r="AB285" s="6" t="s">
        <v>132</v>
      </c>
      <c r="AC285" s="6" t="s">
        <v>53</v>
      </c>
      <c r="AD285" s="6"/>
      <c r="AE285" s="30">
        <f>COUNTA(AF285:AS285)</f>
        <v>1</v>
      </c>
      <c r="AF285" s="6"/>
      <c r="AG285" s="6"/>
      <c r="AH285" s="6"/>
      <c r="AI285" s="6"/>
      <c r="AJ285" s="34" t="s">
        <v>66</v>
      </c>
      <c r="AK285" s="6"/>
      <c r="AL285" s="6"/>
      <c r="AM285" s="6"/>
      <c r="AN285" s="6"/>
      <c r="AO285" s="6"/>
      <c r="AP285" s="6"/>
      <c r="AQ285" s="6"/>
      <c r="AR285" s="6"/>
      <c r="AS285" s="6"/>
      <c r="AT285" s="6"/>
    </row>
    <row r="286" spans="1:46" s="27" customFormat="1" x14ac:dyDescent="0.25">
      <c r="A286" s="173" t="s">
        <v>387</v>
      </c>
      <c r="B286" s="157" t="s">
        <v>389</v>
      </c>
      <c r="C286" s="54">
        <v>91.9</v>
      </c>
      <c r="D286" s="55">
        <v>-40</v>
      </c>
      <c r="E286" s="30">
        <v>16</v>
      </c>
      <c r="F286" s="30">
        <v>0</v>
      </c>
      <c r="G286" s="54">
        <v>5</v>
      </c>
      <c r="H286" s="6">
        <v>3.85</v>
      </c>
      <c r="I286" s="30" t="s">
        <v>86</v>
      </c>
      <c r="J286" s="30" t="s">
        <v>45</v>
      </c>
      <c r="K286" s="31" t="s">
        <v>46</v>
      </c>
      <c r="L286" s="12"/>
      <c r="M286" s="30" t="s">
        <v>48</v>
      </c>
      <c r="N286" s="30" t="s">
        <v>60</v>
      </c>
      <c r="O286" s="30" t="s">
        <v>50</v>
      </c>
      <c r="P286" s="30" t="s">
        <v>51</v>
      </c>
      <c r="Q286" s="37">
        <v>1.58</v>
      </c>
      <c r="R286" s="37">
        <v>1.4810000000000001</v>
      </c>
      <c r="S286" s="37">
        <v>9.9000000000000005E-2</v>
      </c>
      <c r="T286" s="35">
        <v>8.8000000000000007</v>
      </c>
      <c r="U286" s="35">
        <v>3.1</v>
      </c>
      <c r="V286" s="35">
        <v>5.7</v>
      </c>
      <c r="W286" s="35">
        <v>10.199999999999999</v>
      </c>
      <c r="X286" s="35">
        <v>9</v>
      </c>
      <c r="Y286" s="35">
        <v>20.100000000000001</v>
      </c>
      <c r="Z286" s="6">
        <f>S286*H286*1000</f>
        <v>381.15000000000003</v>
      </c>
      <c r="AA286" s="33">
        <f>(S286*(Q286+R286))^2/((W286+X286+Y286)/3)</f>
        <v>7.010124848931298E-3</v>
      </c>
      <c r="AB286" s="6" t="s">
        <v>136</v>
      </c>
      <c r="AC286" s="28" t="s">
        <v>357</v>
      </c>
      <c r="AD286" s="6"/>
      <c r="AE286" s="30">
        <f>COUNTA(AF286:AS286)</f>
        <v>1</v>
      </c>
      <c r="AF286" s="34" t="s">
        <v>271</v>
      </c>
      <c r="AG286" s="34"/>
      <c r="AH286" s="34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</row>
    <row r="287" spans="1:46" s="27" customFormat="1" x14ac:dyDescent="0.25">
      <c r="A287" s="13" t="s">
        <v>387</v>
      </c>
      <c r="B287" s="157" t="s">
        <v>629</v>
      </c>
      <c r="C287" s="54">
        <v>91.9</v>
      </c>
      <c r="D287" s="55">
        <v>-40</v>
      </c>
      <c r="E287" s="30">
        <v>16</v>
      </c>
      <c r="F287" s="30">
        <v>0</v>
      </c>
      <c r="G287" s="54">
        <v>5</v>
      </c>
      <c r="H287" s="6">
        <v>3.85</v>
      </c>
      <c r="I287" s="30" t="s">
        <v>331</v>
      </c>
      <c r="J287" s="30" t="s">
        <v>45</v>
      </c>
      <c r="K287" s="31" t="s">
        <v>46</v>
      </c>
      <c r="L287" s="12"/>
      <c r="M287" s="30" t="s">
        <v>48</v>
      </c>
      <c r="N287" s="30" t="s">
        <v>163</v>
      </c>
      <c r="O287" s="30" t="s">
        <v>338</v>
      </c>
      <c r="P287" s="30" t="s">
        <v>51</v>
      </c>
      <c r="Q287" s="37">
        <v>1.58</v>
      </c>
      <c r="R287" s="37">
        <v>1.4810000000000001</v>
      </c>
      <c r="S287" s="37">
        <v>9.9000000000000005E-2</v>
      </c>
      <c r="T287" s="35">
        <v>8.8000000000000007</v>
      </c>
      <c r="U287" s="35">
        <v>3.1</v>
      </c>
      <c r="V287" s="35">
        <v>5.7</v>
      </c>
      <c r="W287" s="35">
        <v>10.199999999999999</v>
      </c>
      <c r="X287" s="35">
        <v>9</v>
      </c>
      <c r="Y287" s="35">
        <v>20.100000000000001</v>
      </c>
      <c r="Z287" s="6">
        <f>S287*H287*1000</f>
        <v>381.15000000000003</v>
      </c>
      <c r="AA287" s="33">
        <f>(S287*(Q287+R287))^2/((W287+X287+Y287)/3)</f>
        <v>7.010124848931298E-3</v>
      </c>
      <c r="AB287" s="6" t="s">
        <v>136</v>
      </c>
      <c r="AC287" s="34" t="s">
        <v>53</v>
      </c>
      <c r="AD287" s="6"/>
      <c r="AE287" s="30">
        <f>COUNTA(AF287:AS287)</f>
        <v>1</v>
      </c>
      <c r="AF287" s="34" t="s">
        <v>66</v>
      </c>
      <c r="AG287" s="34"/>
      <c r="AH287" s="34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</row>
    <row r="288" spans="1:46" s="27" customFormat="1" hidden="1" x14ac:dyDescent="0.25">
      <c r="A288" s="55" t="s">
        <v>390</v>
      </c>
      <c r="B288" s="154" t="s">
        <v>632</v>
      </c>
      <c r="C288" s="35"/>
      <c r="D288" s="6"/>
      <c r="E288" s="30"/>
      <c r="F288" s="30"/>
      <c r="G288" s="35"/>
      <c r="H288" s="6"/>
      <c r="I288" s="30"/>
      <c r="J288" s="30"/>
      <c r="K288" s="31"/>
      <c r="L288" s="12"/>
      <c r="M288" s="30" t="s">
        <v>525</v>
      </c>
      <c r="N288" s="30" t="s">
        <v>333</v>
      </c>
      <c r="O288" s="6" t="s">
        <v>97</v>
      </c>
      <c r="P288" s="6" t="s">
        <v>352</v>
      </c>
      <c r="Q288" s="37"/>
      <c r="R288" s="37"/>
      <c r="S288" s="32"/>
      <c r="T288" s="29"/>
      <c r="U288" s="29"/>
      <c r="V288" s="29"/>
      <c r="W288" s="35"/>
      <c r="X288" s="29"/>
      <c r="Y288" s="35"/>
      <c r="Z288" s="30"/>
      <c r="AA288" s="33"/>
      <c r="AB288" s="6"/>
      <c r="AC288" s="34"/>
      <c r="AD288" s="6"/>
      <c r="AE288" s="30"/>
      <c r="AF288" s="38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</row>
    <row r="289" spans="1:46" s="27" customFormat="1" hidden="1" x14ac:dyDescent="0.25">
      <c r="A289" s="9" t="s">
        <v>390</v>
      </c>
      <c r="B289" s="154" t="s">
        <v>636</v>
      </c>
      <c r="C289" s="136"/>
      <c r="D289" s="9"/>
      <c r="E289" s="30"/>
      <c r="F289" s="30"/>
      <c r="G289" s="136"/>
      <c r="H289" s="9"/>
      <c r="I289" s="57"/>
      <c r="J289" s="57"/>
      <c r="K289" s="31"/>
      <c r="L289" s="143"/>
      <c r="M289" s="30" t="s">
        <v>96</v>
      </c>
      <c r="N289" s="57" t="s">
        <v>221</v>
      </c>
      <c r="O289" s="9" t="s">
        <v>97</v>
      </c>
      <c r="P289" s="9" t="s">
        <v>352</v>
      </c>
      <c r="Q289" s="139"/>
      <c r="R289" s="139"/>
      <c r="S289" s="70"/>
      <c r="T289" s="69"/>
      <c r="U289" s="69"/>
      <c r="V289" s="69"/>
      <c r="W289" s="136"/>
      <c r="X289" s="69"/>
      <c r="Y289" s="136"/>
      <c r="Z289" s="57"/>
      <c r="AA289" s="71"/>
      <c r="AB289" s="9"/>
      <c r="AC289" s="34"/>
      <c r="AD289" s="40"/>
      <c r="AE289" s="30"/>
      <c r="AF289" s="6"/>
      <c r="AG289" s="6"/>
      <c r="AH289" s="38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</row>
    <row r="290" spans="1:46" s="27" customFormat="1" hidden="1" x14ac:dyDescent="0.25">
      <c r="A290" s="55" t="s">
        <v>390</v>
      </c>
      <c r="B290" s="154" t="s">
        <v>634</v>
      </c>
      <c r="C290" s="35"/>
      <c r="D290" s="6"/>
      <c r="E290" s="30"/>
      <c r="F290" s="30"/>
      <c r="G290" s="35"/>
      <c r="H290" s="6"/>
      <c r="I290" s="30"/>
      <c r="J290" s="30"/>
      <c r="K290" s="31"/>
      <c r="L290" s="12"/>
      <c r="M290" s="30" t="s">
        <v>525</v>
      </c>
      <c r="N290" s="30" t="s">
        <v>474</v>
      </c>
      <c r="O290" s="6" t="s">
        <v>97</v>
      </c>
      <c r="P290" s="6" t="s">
        <v>352</v>
      </c>
      <c r="Q290" s="37"/>
      <c r="R290" s="37"/>
      <c r="S290" s="32"/>
      <c r="T290" s="29"/>
      <c r="U290" s="29"/>
      <c r="V290" s="29"/>
      <c r="W290" s="35"/>
      <c r="X290" s="29"/>
      <c r="Y290" s="35"/>
      <c r="Z290" s="30"/>
      <c r="AA290" s="33"/>
      <c r="AB290" s="6"/>
      <c r="AC290" s="34"/>
      <c r="AD290" s="6"/>
      <c r="AE290" s="30"/>
      <c r="AF290" s="38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</row>
    <row r="291" spans="1:46" s="27" customFormat="1" hidden="1" x14ac:dyDescent="0.25">
      <c r="A291" s="55" t="s">
        <v>390</v>
      </c>
      <c r="B291" s="154" t="s">
        <v>635</v>
      </c>
      <c r="C291" s="35"/>
      <c r="D291" s="6"/>
      <c r="E291" s="30"/>
      <c r="F291" s="30"/>
      <c r="G291" s="35"/>
      <c r="H291" s="6"/>
      <c r="I291" s="30"/>
      <c r="J291" s="30"/>
      <c r="K291" s="31"/>
      <c r="L291" s="12"/>
      <c r="M291" s="30" t="s">
        <v>96</v>
      </c>
      <c r="N291" s="30" t="s">
        <v>474</v>
      </c>
      <c r="O291" s="6" t="s">
        <v>97</v>
      </c>
      <c r="P291" s="6" t="s">
        <v>352</v>
      </c>
      <c r="Q291" s="37"/>
      <c r="R291" s="37"/>
      <c r="S291" s="32"/>
      <c r="T291" s="29"/>
      <c r="U291" s="29"/>
      <c r="V291" s="29"/>
      <c r="W291" s="35"/>
      <c r="X291" s="29"/>
      <c r="Y291" s="35"/>
      <c r="Z291" s="30"/>
      <c r="AA291" s="33"/>
      <c r="AB291" s="6"/>
      <c r="AC291" s="34"/>
      <c r="AD291" s="6"/>
      <c r="AE291" s="30"/>
      <c r="AF291" s="38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</row>
    <row r="292" spans="1:46" s="27" customFormat="1" hidden="1" x14ac:dyDescent="0.25">
      <c r="A292" s="186" t="s">
        <v>390</v>
      </c>
      <c r="B292" s="154" t="s">
        <v>392</v>
      </c>
      <c r="C292" s="35">
        <v>106.1</v>
      </c>
      <c r="D292" s="6">
        <v>-40</v>
      </c>
      <c r="E292" s="30">
        <v>25</v>
      </c>
      <c r="F292" s="30">
        <v>0</v>
      </c>
      <c r="G292" s="35">
        <v>6</v>
      </c>
      <c r="H292" s="6">
        <v>3.2</v>
      </c>
      <c r="I292" s="30" t="s">
        <v>44</v>
      </c>
      <c r="J292" s="30" t="s">
        <v>45</v>
      </c>
      <c r="K292" s="31" t="s">
        <v>57</v>
      </c>
      <c r="L292" s="12" t="s">
        <v>391</v>
      </c>
      <c r="M292" s="30" t="s">
        <v>130</v>
      </c>
      <c r="N292" s="30" t="s">
        <v>125</v>
      </c>
      <c r="O292" s="6" t="s">
        <v>131</v>
      </c>
      <c r="P292" s="6" t="s">
        <v>51</v>
      </c>
      <c r="Q292" s="37">
        <v>1.601</v>
      </c>
      <c r="R292" s="37">
        <v>1.486</v>
      </c>
      <c r="S292" s="32">
        <f>Q292-R292</f>
        <v>0.11499999999999999</v>
      </c>
      <c r="T292" s="29">
        <v>6.6</v>
      </c>
      <c r="U292" s="29">
        <v>2.7</v>
      </c>
      <c r="V292" s="29">
        <v>3.9</v>
      </c>
      <c r="W292" s="35">
        <v>14.6</v>
      </c>
      <c r="X292" s="29">
        <v>9.1999999999999993</v>
      </c>
      <c r="Y292" s="35">
        <v>17.600000000000001</v>
      </c>
      <c r="Z292" s="30">
        <f>S292*H292*1000</f>
        <v>368</v>
      </c>
      <c r="AA292" s="33">
        <f>(S292*(Q292+R292))^2/((W292+X292+Y292)/3)</f>
        <v>9.1325036249999981E-3</v>
      </c>
      <c r="AB292" s="6" t="s">
        <v>182</v>
      </c>
      <c r="AC292" s="34" t="s">
        <v>53</v>
      </c>
      <c r="AD292" s="6"/>
      <c r="AE292" s="30">
        <f>COUNTA(AF292:AS292)</f>
        <v>3</v>
      </c>
      <c r="AF292" s="38" t="s">
        <v>66</v>
      </c>
      <c r="AG292" s="6"/>
      <c r="AH292" s="6" t="s">
        <v>66</v>
      </c>
      <c r="AI292" s="6"/>
      <c r="AJ292" s="6" t="s">
        <v>66</v>
      </c>
      <c r="AK292" s="6"/>
      <c r="AL292" s="6"/>
      <c r="AM292" s="6"/>
      <c r="AN292" s="6"/>
      <c r="AO292" s="6"/>
      <c r="AP292" s="6"/>
      <c r="AQ292" s="6"/>
      <c r="AR292" s="6"/>
      <c r="AS292" s="6"/>
      <c r="AT292" s="6"/>
    </row>
    <row r="293" spans="1:46" s="27" customFormat="1" hidden="1" x14ac:dyDescent="0.25">
      <c r="A293" s="187" t="s">
        <v>390</v>
      </c>
      <c r="B293" s="154" t="s">
        <v>395</v>
      </c>
      <c r="C293" s="136">
        <v>106.1</v>
      </c>
      <c r="D293" s="9">
        <v>-40</v>
      </c>
      <c r="E293" s="30">
        <v>25</v>
      </c>
      <c r="F293" s="30">
        <v>0</v>
      </c>
      <c r="G293" s="136">
        <v>6</v>
      </c>
      <c r="H293" s="9">
        <v>3.2</v>
      </c>
      <c r="I293" s="57" t="s">
        <v>44</v>
      </c>
      <c r="J293" s="57" t="s">
        <v>45</v>
      </c>
      <c r="K293" s="31" t="s">
        <v>57</v>
      </c>
      <c r="L293" s="143" t="s">
        <v>391</v>
      </c>
      <c r="M293" s="30" t="s">
        <v>396</v>
      </c>
      <c r="N293" s="57" t="s">
        <v>394</v>
      </c>
      <c r="O293" s="9" t="s">
        <v>131</v>
      </c>
      <c r="P293" s="9" t="s">
        <v>51</v>
      </c>
      <c r="Q293" s="139">
        <v>1.601</v>
      </c>
      <c r="R293" s="139">
        <v>1.486</v>
      </c>
      <c r="S293" s="70">
        <f>Q293-R293</f>
        <v>0.11499999999999999</v>
      </c>
      <c r="T293" s="69">
        <v>6.6</v>
      </c>
      <c r="U293" s="69">
        <v>2.7</v>
      </c>
      <c r="V293" s="69">
        <v>3.9</v>
      </c>
      <c r="W293" s="136">
        <v>14.6</v>
      </c>
      <c r="X293" s="69">
        <v>9.1999999999999993</v>
      </c>
      <c r="Y293" s="136">
        <v>17.600000000000001</v>
      </c>
      <c r="Z293" s="57">
        <f>S293*H293*1000</f>
        <v>368</v>
      </c>
      <c r="AA293" s="71">
        <f>(S293*(Q293+R293))^2/((W293+X293+Y293)/3)</f>
        <v>9.1325036249999981E-3</v>
      </c>
      <c r="AB293" s="9" t="s">
        <v>182</v>
      </c>
      <c r="AC293" s="34" t="s">
        <v>53</v>
      </c>
      <c r="AD293" s="40"/>
      <c r="AE293" s="30" t="s">
        <v>145</v>
      </c>
      <c r="AF293" s="6"/>
      <c r="AG293" s="6"/>
      <c r="AH293" s="38" t="s">
        <v>66</v>
      </c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</row>
    <row r="294" spans="1:46" s="27" customFormat="1" hidden="1" x14ac:dyDescent="0.25">
      <c r="A294" s="186" t="s">
        <v>390</v>
      </c>
      <c r="B294" s="154" t="s">
        <v>633</v>
      </c>
      <c r="C294" s="35"/>
      <c r="D294" s="6"/>
      <c r="E294" s="30"/>
      <c r="F294" s="30"/>
      <c r="G294" s="35"/>
      <c r="H294" s="6"/>
      <c r="I294" s="30"/>
      <c r="J294" s="30"/>
      <c r="K294" s="31"/>
      <c r="L294" s="12"/>
      <c r="M294" s="30" t="s">
        <v>371</v>
      </c>
      <c r="N294" s="30" t="s">
        <v>474</v>
      </c>
      <c r="O294" s="6" t="s">
        <v>196</v>
      </c>
      <c r="P294" s="6" t="s">
        <v>352</v>
      </c>
      <c r="Q294" s="37"/>
      <c r="R294" s="37"/>
      <c r="S294" s="32"/>
      <c r="T294" s="29"/>
      <c r="U294" s="29"/>
      <c r="V294" s="29"/>
      <c r="W294" s="35"/>
      <c r="X294" s="29"/>
      <c r="Y294" s="35"/>
      <c r="Z294" s="30"/>
      <c r="AA294" s="33"/>
      <c r="AB294" s="6"/>
      <c r="AC294" s="34"/>
      <c r="AD294" s="6"/>
      <c r="AE294" s="30"/>
      <c r="AF294" s="38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</row>
    <row r="295" spans="1:46" s="27" customFormat="1" hidden="1" x14ac:dyDescent="0.25">
      <c r="A295" s="187" t="s">
        <v>390</v>
      </c>
      <c r="B295" s="154" t="s">
        <v>393</v>
      </c>
      <c r="C295" s="136">
        <v>106.1</v>
      </c>
      <c r="D295" s="9">
        <v>-40</v>
      </c>
      <c r="E295" s="30">
        <v>25</v>
      </c>
      <c r="F295" s="30">
        <v>0</v>
      </c>
      <c r="G295" s="136">
        <v>6</v>
      </c>
      <c r="H295" s="9">
        <v>3.2</v>
      </c>
      <c r="I295" s="57" t="s">
        <v>44</v>
      </c>
      <c r="J295" s="57" t="s">
        <v>45</v>
      </c>
      <c r="K295" s="31" t="s">
        <v>57</v>
      </c>
      <c r="L295" s="143" t="s">
        <v>391</v>
      </c>
      <c r="M295" s="30" t="s">
        <v>194</v>
      </c>
      <c r="N295" s="57" t="s">
        <v>394</v>
      </c>
      <c r="O295" s="9" t="s">
        <v>131</v>
      </c>
      <c r="P295" s="9" t="s">
        <v>51</v>
      </c>
      <c r="Q295" s="139">
        <v>1.601</v>
      </c>
      <c r="R295" s="139">
        <v>1.486</v>
      </c>
      <c r="S295" s="70">
        <f>Q295-R295</f>
        <v>0.11499999999999999</v>
      </c>
      <c r="T295" s="69">
        <v>6.6</v>
      </c>
      <c r="U295" s="69">
        <v>2.7</v>
      </c>
      <c r="V295" s="69">
        <v>3.9</v>
      </c>
      <c r="W295" s="136">
        <v>14.6</v>
      </c>
      <c r="X295" s="69">
        <v>9.1999999999999993</v>
      </c>
      <c r="Y295" s="136">
        <v>17.600000000000001</v>
      </c>
      <c r="Z295" s="57">
        <f t="shared" ref="Z295:Z309" si="36">S295*H295*1000</f>
        <v>368</v>
      </c>
      <c r="AA295" s="71">
        <f t="shared" ref="AA295:AA309" si="37">(S295*(Q295+R295))^2/((W295+X295+Y295)/3)</f>
        <v>9.1325036249999981E-3</v>
      </c>
      <c r="AB295" s="9" t="s">
        <v>182</v>
      </c>
      <c r="AC295" s="34" t="s">
        <v>265</v>
      </c>
      <c r="AD295" s="40"/>
      <c r="AE295" s="30" t="s">
        <v>145</v>
      </c>
      <c r="AF295" s="6"/>
      <c r="AG295" s="6"/>
      <c r="AH295" s="38" t="s">
        <v>66</v>
      </c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</row>
    <row r="296" spans="1:46" s="27" customFormat="1" hidden="1" x14ac:dyDescent="0.25">
      <c r="A296" s="55" t="s">
        <v>390</v>
      </c>
      <c r="B296" s="154" t="s">
        <v>43</v>
      </c>
      <c r="C296" s="35">
        <v>106.1</v>
      </c>
      <c r="D296" s="6">
        <v>-40</v>
      </c>
      <c r="E296" s="30">
        <v>25</v>
      </c>
      <c r="F296" s="30">
        <v>0</v>
      </c>
      <c r="G296" s="35">
        <v>6</v>
      </c>
      <c r="H296" s="6">
        <v>3.2</v>
      </c>
      <c r="I296" s="30" t="s">
        <v>44</v>
      </c>
      <c r="J296" s="30" t="s">
        <v>45</v>
      </c>
      <c r="K296" s="31" t="s">
        <v>57</v>
      </c>
      <c r="L296" s="12" t="s">
        <v>391</v>
      </c>
      <c r="M296" s="30" t="s">
        <v>194</v>
      </c>
      <c r="N296" s="30" t="s">
        <v>125</v>
      </c>
      <c r="O296" s="6" t="s">
        <v>131</v>
      </c>
      <c r="P296" s="6" t="s">
        <v>51</v>
      </c>
      <c r="Q296" s="37">
        <v>1.601</v>
      </c>
      <c r="R296" s="37">
        <v>1.486</v>
      </c>
      <c r="S296" s="32">
        <f>Q296-R296</f>
        <v>0.11499999999999999</v>
      </c>
      <c r="T296" s="29">
        <v>6.6</v>
      </c>
      <c r="U296" s="29">
        <v>2.7</v>
      </c>
      <c r="V296" s="29">
        <v>3.9</v>
      </c>
      <c r="W296" s="35">
        <v>14.6</v>
      </c>
      <c r="X296" s="29">
        <v>9.1999999999999993</v>
      </c>
      <c r="Y296" s="35">
        <v>17.600000000000001</v>
      </c>
      <c r="Z296" s="30">
        <f t="shared" si="36"/>
        <v>368</v>
      </c>
      <c r="AA296" s="33">
        <f t="shared" si="37"/>
        <v>9.1325036249999981E-3</v>
      </c>
      <c r="AB296" s="6" t="s">
        <v>182</v>
      </c>
      <c r="AC296" s="34" t="s">
        <v>53</v>
      </c>
      <c r="AD296" s="6"/>
      <c r="AE296" s="30">
        <f>COUNTA(AF296:AS296)</f>
        <v>3</v>
      </c>
      <c r="AF296" s="38" t="s">
        <v>66</v>
      </c>
      <c r="AG296" s="6"/>
      <c r="AH296" s="6" t="s">
        <v>66</v>
      </c>
      <c r="AI296" s="6"/>
      <c r="AJ296" s="6" t="s">
        <v>271</v>
      </c>
      <c r="AK296" s="6"/>
      <c r="AL296" s="6"/>
      <c r="AM296" s="6"/>
      <c r="AN296" s="6"/>
      <c r="AO296" s="6"/>
      <c r="AP296" s="6"/>
      <c r="AQ296" s="6"/>
      <c r="AR296" s="6"/>
      <c r="AS296" s="6"/>
      <c r="AT296" s="6"/>
    </row>
    <row r="297" spans="1:46" s="27" customFormat="1" hidden="1" x14ac:dyDescent="0.25">
      <c r="A297" s="9" t="s">
        <v>390</v>
      </c>
      <c r="B297" s="154" t="s">
        <v>43</v>
      </c>
      <c r="C297" s="136">
        <v>106.1</v>
      </c>
      <c r="D297" s="9">
        <v>-40</v>
      </c>
      <c r="E297" s="30">
        <v>25</v>
      </c>
      <c r="F297" s="30">
        <v>0</v>
      </c>
      <c r="G297" s="136">
        <v>6</v>
      </c>
      <c r="H297" s="9">
        <v>3.2</v>
      </c>
      <c r="I297" s="57" t="s">
        <v>337</v>
      </c>
      <c r="J297" s="57" t="s">
        <v>45</v>
      </c>
      <c r="K297" s="31" t="s">
        <v>57</v>
      </c>
      <c r="L297" s="143" t="s">
        <v>391</v>
      </c>
      <c r="M297" s="30" t="s">
        <v>194</v>
      </c>
      <c r="N297" s="57" t="s">
        <v>49</v>
      </c>
      <c r="O297" s="9" t="s">
        <v>131</v>
      </c>
      <c r="P297" s="9" t="s">
        <v>51</v>
      </c>
      <c r="Q297" s="139">
        <v>1.601</v>
      </c>
      <c r="R297" s="139">
        <v>1.486</v>
      </c>
      <c r="S297" s="70">
        <f>Q297-R297</f>
        <v>0.11499999999999999</v>
      </c>
      <c r="T297" s="69">
        <v>6.6</v>
      </c>
      <c r="U297" s="69">
        <v>2.7</v>
      </c>
      <c r="V297" s="69">
        <v>3.9</v>
      </c>
      <c r="W297" s="136">
        <v>14.6</v>
      </c>
      <c r="X297" s="69">
        <v>9.1999999999999993</v>
      </c>
      <c r="Y297" s="136">
        <v>17.600000000000001</v>
      </c>
      <c r="Z297" s="57">
        <f t="shared" si="36"/>
        <v>368</v>
      </c>
      <c r="AA297" s="71">
        <f t="shared" si="37"/>
        <v>9.1325036249999981E-3</v>
      </c>
      <c r="AB297" s="9" t="s">
        <v>182</v>
      </c>
      <c r="AC297" s="34" t="s">
        <v>265</v>
      </c>
      <c r="AD297" s="40"/>
      <c r="AE297" s="30" t="s">
        <v>145</v>
      </c>
      <c r="AF297" s="6"/>
      <c r="AG297" s="6"/>
      <c r="AH297" s="6"/>
      <c r="AI297" s="6"/>
      <c r="AJ297" s="38" t="s">
        <v>66</v>
      </c>
      <c r="AK297" s="6"/>
      <c r="AL297" s="6"/>
      <c r="AM297" s="6"/>
      <c r="AN297" s="6"/>
      <c r="AO297" s="6"/>
      <c r="AP297" s="6"/>
      <c r="AQ297" s="6"/>
      <c r="AR297" s="6"/>
      <c r="AS297" s="6"/>
      <c r="AT297" s="6"/>
    </row>
    <row r="298" spans="1:46" s="27" customFormat="1" hidden="1" x14ac:dyDescent="0.25">
      <c r="A298" s="9" t="s">
        <v>390</v>
      </c>
      <c r="B298" s="154" t="s">
        <v>43</v>
      </c>
      <c r="C298" s="136">
        <v>106.1</v>
      </c>
      <c r="D298" s="9">
        <v>-40</v>
      </c>
      <c r="E298" s="30">
        <v>25</v>
      </c>
      <c r="F298" s="30">
        <v>0</v>
      </c>
      <c r="G298" s="136">
        <v>6</v>
      </c>
      <c r="H298" s="9">
        <v>3.2</v>
      </c>
      <c r="I298" s="57" t="s">
        <v>44</v>
      </c>
      <c r="J298" s="57" t="s">
        <v>45</v>
      </c>
      <c r="K298" s="31" t="s">
        <v>57</v>
      </c>
      <c r="L298" s="143" t="s">
        <v>397</v>
      </c>
      <c r="M298" s="30" t="s">
        <v>396</v>
      </c>
      <c r="N298" s="57" t="s">
        <v>49</v>
      </c>
      <c r="O298" s="9" t="s">
        <v>131</v>
      </c>
      <c r="P298" s="9" t="s">
        <v>51</v>
      </c>
      <c r="Q298" s="139">
        <v>1.601</v>
      </c>
      <c r="R298" s="139">
        <v>1.486</v>
      </c>
      <c r="S298" s="70">
        <f>Q298-R298</f>
        <v>0.11499999999999999</v>
      </c>
      <c r="T298" s="69">
        <v>6.6</v>
      </c>
      <c r="U298" s="69">
        <v>2.7</v>
      </c>
      <c r="V298" s="69">
        <v>3.9</v>
      </c>
      <c r="W298" s="136">
        <v>14.6</v>
      </c>
      <c r="X298" s="69">
        <v>9.1999999999999993</v>
      </c>
      <c r="Y298" s="136">
        <v>17.600000000000001</v>
      </c>
      <c r="Z298" s="57">
        <f t="shared" si="36"/>
        <v>368</v>
      </c>
      <c r="AA298" s="71">
        <f t="shared" si="37"/>
        <v>9.1325036249999981E-3</v>
      </c>
      <c r="AB298" s="9" t="s">
        <v>182</v>
      </c>
      <c r="AC298" s="34" t="s">
        <v>265</v>
      </c>
      <c r="AD298" s="40"/>
      <c r="AE298" s="30" t="s">
        <v>145</v>
      </c>
      <c r="AF298" s="6"/>
      <c r="AG298" s="6"/>
      <c r="AH298" s="6"/>
      <c r="AI298" s="6"/>
      <c r="AJ298" s="38" t="s">
        <v>66</v>
      </c>
      <c r="AK298" s="6"/>
      <c r="AL298" s="6"/>
      <c r="AM298" s="6"/>
      <c r="AN298" s="6"/>
      <c r="AO298" s="6"/>
      <c r="AP298" s="6"/>
      <c r="AQ298" s="6"/>
      <c r="AR298" s="6"/>
      <c r="AS298" s="6"/>
      <c r="AT298" s="6"/>
    </row>
    <row r="299" spans="1:46" s="27" customFormat="1" hidden="1" x14ac:dyDescent="0.25">
      <c r="A299" s="13" t="s">
        <v>398</v>
      </c>
      <c r="B299" s="153" t="s">
        <v>399</v>
      </c>
      <c r="C299" s="54">
        <v>75.099999999999994</v>
      </c>
      <c r="D299" s="55">
        <v>-20</v>
      </c>
      <c r="E299" s="30">
        <v>3</v>
      </c>
      <c r="F299" s="30">
        <v>0</v>
      </c>
      <c r="G299" s="54">
        <v>6</v>
      </c>
      <c r="H299" s="6">
        <v>3</v>
      </c>
      <c r="I299" s="30" t="s">
        <v>86</v>
      </c>
      <c r="J299" s="30" t="s">
        <v>45</v>
      </c>
      <c r="K299" s="31" t="s">
        <v>57</v>
      </c>
      <c r="L299" s="12" t="s">
        <v>400</v>
      </c>
      <c r="M299" s="30" t="s">
        <v>204</v>
      </c>
      <c r="N299" s="30" t="s">
        <v>125</v>
      </c>
      <c r="O299" s="55" t="s">
        <v>61</v>
      </c>
      <c r="P299" s="30" t="s">
        <v>51</v>
      </c>
      <c r="Q299" s="37">
        <v>1.6496</v>
      </c>
      <c r="R299" s="37">
        <v>1.4996</v>
      </c>
      <c r="S299" s="37">
        <v>0.15</v>
      </c>
      <c r="T299" s="35">
        <v>6.76</v>
      </c>
      <c r="U299" s="35">
        <v>3.11</v>
      </c>
      <c r="V299" s="35">
        <v>3.65</v>
      </c>
      <c r="W299" s="35">
        <v>11.9</v>
      </c>
      <c r="X299" s="35">
        <v>6.1</v>
      </c>
      <c r="Y299" s="35">
        <v>11</v>
      </c>
      <c r="Z299" s="6">
        <f t="shared" si="36"/>
        <v>449.99999999999994</v>
      </c>
      <c r="AA299" s="33">
        <f t="shared" si="37"/>
        <v>2.3083744593103448E-2</v>
      </c>
      <c r="AB299" s="6" t="s">
        <v>136</v>
      </c>
      <c r="AC299" s="34" t="s">
        <v>53</v>
      </c>
      <c r="AD299" s="6"/>
      <c r="AE299" s="30">
        <f>COUNTA(AF299:AS299)</f>
        <v>1</v>
      </c>
      <c r="AF299" s="34" t="s">
        <v>66</v>
      </c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</row>
    <row r="300" spans="1:46" s="27" customFormat="1" hidden="1" x14ac:dyDescent="0.25">
      <c r="A300" s="34" t="s">
        <v>401</v>
      </c>
      <c r="B300" s="153" t="s">
        <v>402</v>
      </c>
      <c r="C300" s="80">
        <v>89.9</v>
      </c>
      <c r="D300" s="34">
        <v>-30</v>
      </c>
      <c r="E300" s="30">
        <v>18</v>
      </c>
      <c r="F300" s="30">
        <v>0</v>
      </c>
      <c r="G300" s="29">
        <v>5</v>
      </c>
      <c r="H300" s="34">
        <v>3.2</v>
      </c>
      <c r="I300" s="30" t="s">
        <v>44</v>
      </c>
      <c r="J300" s="30" t="s">
        <v>45</v>
      </c>
      <c r="K300" s="31" t="s">
        <v>57</v>
      </c>
      <c r="L300" s="12" t="s">
        <v>403</v>
      </c>
      <c r="M300" s="30" t="s">
        <v>83</v>
      </c>
      <c r="N300" s="30" t="s">
        <v>60</v>
      </c>
      <c r="O300" s="30" t="s">
        <v>61</v>
      </c>
      <c r="P300" s="6" t="s">
        <v>51</v>
      </c>
      <c r="Q300" s="32">
        <v>1.5860000000000001</v>
      </c>
      <c r="R300" s="32">
        <v>1.486</v>
      </c>
      <c r="S300" s="32">
        <f>Q300-R300</f>
        <v>0.10000000000000009</v>
      </c>
      <c r="T300" s="29">
        <v>8.5</v>
      </c>
      <c r="U300" s="29">
        <v>3</v>
      </c>
      <c r="V300" s="29">
        <v>5.5</v>
      </c>
      <c r="W300" s="29">
        <v>12.4</v>
      </c>
      <c r="X300" s="29">
        <v>6.8</v>
      </c>
      <c r="Y300" s="29">
        <v>14</v>
      </c>
      <c r="Z300" s="30">
        <f t="shared" si="36"/>
        <v>320.00000000000028</v>
      </c>
      <c r="AA300" s="33">
        <f t="shared" si="37"/>
        <v>8.527575903614474E-3</v>
      </c>
      <c r="AB300" s="34" t="s">
        <v>182</v>
      </c>
      <c r="AC300" s="34" t="s">
        <v>53</v>
      </c>
      <c r="AD300" s="34"/>
      <c r="AE300" s="30">
        <f>COUNTA(AF300:AS300)</f>
        <v>3</v>
      </c>
      <c r="AF300" s="6"/>
      <c r="AG300" s="6"/>
      <c r="AH300" s="59" t="s">
        <v>63</v>
      </c>
      <c r="AI300" s="34" t="s">
        <v>63</v>
      </c>
      <c r="AJ300" s="34" t="s">
        <v>63</v>
      </c>
      <c r="AK300" s="6"/>
      <c r="AL300" s="6"/>
      <c r="AM300" s="6"/>
      <c r="AN300" s="6"/>
      <c r="AO300" s="6"/>
      <c r="AP300" s="6"/>
      <c r="AQ300" s="6"/>
      <c r="AR300" s="6"/>
      <c r="AS300" s="6"/>
      <c r="AT300" s="6"/>
    </row>
    <row r="301" spans="1:46" s="27" customFormat="1" hidden="1" x14ac:dyDescent="0.25">
      <c r="A301" s="57" t="s">
        <v>401</v>
      </c>
      <c r="B301" s="153" t="s">
        <v>406</v>
      </c>
      <c r="C301" s="69">
        <v>89.9</v>
      </c>
      <c r="D301" s="57">
        <v>-30</v>
      </c>
      <c r="E301" s="30">
        <v>18</v>
      </c>
      <c r="F301" s="30">
        <v>0</v>
      </c>
      <c r="G301" s="69">
        <v>5</v>
      </c>
      <c r="H301" s="57">
        <v>3.2</v>
      </c>
      <c r="I301" s="57" t="s">
        <v>44</v>
      </c>
      <c r="J301" s="57" t="s">
        <v>45</v>
      </c>
      <c r="K301" s="31" t="s">
        <v>57</v>
      </c>
      <c r="L301" s="143" t="s">
        <v>410</v>
      </c>
      <c r="M301" s="57" t="s">
        <v>83</v>
      </c>
      <c r="N301" s="57" t="s">
        <v>49</v>
      </c>
      <c r="O301" s="57" t="s">
        <v>61</v>
      </c>
      <c r="P301" s="9" t="s">
        <v>51</v>
      </c>
      <c r="Q301" s="70">
        <v>1.5860000000000001</v>
      </c>
      <c r="R301" s="70">
        <v>1.486</v>
      </c>
      <c r="S301" s="70">
        <f>Q301-R301</f>
        <v>0.10000000000000009</v>
      </c>
      <c r="T301" s="69">
        <v>8.5</v>
      </c>
      <c r="U301" s="69">
        <v>3</v>
      </c>
      <c r="V301" s="69">
        <v>5.5</v>
      </c>
      <c r="W301" s="69">
        <v>12.4</v>
      </c>
      <c r="X301" s="69">
        <v>6.8</v>
      </c>
      <c r="Y301" s="69">
        <v>14</v>
      </c>
      <c r="Z301" s="57">
        <f t="shared" si="36"/>
        <v>320.00000000000028</v>
      </c>
      <c r="AA301" s="71">
        <f t="shared" si="37"/>
        <v>8.527575903614474E-3</v>
      </c>
      <c r="AB301" s="57" t="s">
        <v>182</v>
      </c>
      <c r="AC301" s="34" t="s">
        <v>53</v>
      </c>
      <c r="AD301" s="42"/>
      <c r="AE301" s="30" t="s">
        <v>145</v>
      </c>
      <c r="AF301" s="6"/>
      <c r="AG301" s="6"/>
      <c r="AH301" s="34"/>
      <c r="AI301" s="34"/>
      <c r="AJ301" s="59" t="s">
        <v>66</v>
      </c>
      <c r="AK301" s="6"/>
      <c r="AL301" s="6"/>
      <c r="AM301" s="6"/>
      <c r="AN301" s="6"/>
      <c r="AO301" s="6"/>
      <c r="AP301" s="6"/>
      <c r="AQ301" s="6"/>
      <c r="AR301" s="6"/>
      <c r="AS301" s="6"/>
      <c r="AT301" s="6"/>
    </row>
    <row r="302" spans="1:46" s="27" customFormat="1" hidden="1" x14ac:dyDescent="0.25">
      <c r="A302" s="180" t="s">
        <v>404</v>
      </c>
      <c r="B302" s="153" t="s">
        <v>405</v>
      </c>
      <c r="C302" s="69">
        <v>89.9</v>
      </c>
      <c r="D302" s="57">
        <v>-30</v>
      </c>
      <c r="E302" s="30">
        <v>18</v>
      </c>
      <c r="F302" s="30">
        <v>0</v>
      </c>
      <c r="G302" s="69">
        <v>5</v>
      </c>
      <c r="H302" s="57">
        <v>3.2</v>
      </c>
      <c r="I302" s="57" t="s">
        <v>44</v>
      </c>
      <c r="J302" s="57" t="s">
        <v>45</v>
      </c>
      <c r="K302" s="31" t="s">
        <v>57</v>
      </c>
      <c r="L302" s="143" t="s">
        <v>403</v>
      </c>
      <c r="M302" s="57" t="s">
        <v>83</v>
      </c>
      <c r="N302" s="57" t="s">
        <v>65</v>
      </c>
      <c r="O302" s="57" t="s">
        <v>320</v>
      </c>
      <c r="P302" s="9" t="s">
        <v>51</v>
      </c>
      <c r="Q302" s="70">
        <v>1.5860000000000001</v>
      </c>
      <c r="R302" s="70">
        <v>1.486</v>
      </c>
      <c r="S302" s="70">
        <f>Q302-R302</f>
        <v>0.10000000000000009</v>
      </c>
      <c r="T302" s="69">
        <v>8.5</v>
      </c>
      <c r="U302" s="69">
        <v>3</v>
      </c>
      <c r="V302" s="69">
        <v>5.5</v>
      </c>
      <c r="W302" s="69">
        <v>12.4</v>
      </c>
      <c r="X302" s="69">
        <v>6.8</v>
      </c>
      <c r="Y302" s="69">
        <v>14</v>
      </c>
      <c r="Z302" s="57">
        <f t="shared" si="36"/>
        <v>320.00000000000028</v>
      </c>
      <c r="AA302" s="71">
        <f t="shared" si="37"/>
        <v>8.527575903614474E-3</v>
      </c>
      <c r="AB302" s="57" t="s">
        <v>182</v>
      </c>
      <c r="AC302" s="34" t="s">
        <v>53</v>
      </c>
      <c r="AD302" s="42"/>
      <c r="AE302" s="30" t="s">
        <v>145</v>
      </c>
      <c r="AF302" s="6"/>
      <c r="AG302" s="6"/>
      <c r="AH302" s="34"/>
      <c r="AI302" s="59" t="s">
        <v>271</v>
      </c>
      <c r="AJ302" s="34"/>
      <c r="AK302" s="6"/>
      <c r="AL302" s="6"/>
      <c r="AM302" s="6"/>
      <c r="AN302" s="6"/>
      <c r="AO302" s="6"/>
      <c r="AP302" s="6"/>
      <c r="AQ302" s="6"/>
      <c r="AR302" s="6"/>
      <c r="AS302" s="6"/>
      <c r="AT302" s="6"/>
    </row>
    <row r="303" spans="1:46" s="27" customFormat="1" hidden="1" x14ac:dyDescent="0.25">
      <c r="A303" s="181" t="s">
        <v>401</v>
      </c>
      <c r="B303" s="153" t="s">
        <v>405</v>
      </c>
      <c r="C303" s="29">
        <v>89.9</v>
      </c>
      <c r="D303" s="30">
        <v>-30</v>
      </c>
      <c r="E303" s="30">
        <v>18</v>
      </c>
      <c r="F303" s="30">
        <v>0</v>
      </c>
      <c r="G303" s="29">
        <v>5</v>
      </c>
      <c r="H303" s="30">
        <v>3.2</v>
      </c>
      <c r="I303" s="30" t="s">
        <v>305</v>
      </c>
      <c r="J303" s="30" t="s">
        <v>45</v>
      </c>
      <c r="K303" s="31" t="s">
        <v>81</v>
      </c>
      <c r="L303" s="5" t="s">
        <v>407</v>
      </c>
      <c r="M303" s="30" t="s">
        <v>83</v>
      </c>
      <c r="N303" s="30" t="s">
        <v>65</v>
      </c>
      <c r="O303" s="30" t="s">
        <v>61</v>
      </c>
      <c r="P303" s="30" t="s">
        <v>51</v>
      </c>
      <c r="Q303" s="32">
        <v>1.5860000000000001</v>
      </c>
      <c r="R303" s="32">
        <v>1.486</v>
      </c>
      <c r="S303" s="32">
        <f>Q303-R303</f>
        <v>0.10000000000000009</v>
      </c>
      <c r="T303" s="29">
        <v>8.5</v>
      </c>
      <c r="U303" s="29">
        <v>3</v>
      </c>
      <c r="V303" s="29">
        <v>5.5</v>
      </c>
      <c r="W303" s="29">
        <v>12.4</v>
      </c>
      <c r="X303" s="29">
        <v>6.8</v>
      </c>
      <c r="Y303" s="29">
        <v>14</v>
      </c>
      <c r="Z303" s="30">
        <f t="shared" si="36"/>
        <v>320.00000000000028</v>
      </c>
      <c r="AA303" s="33">
        <f t="shared" si="37"/>
        <v>8.527575903614474E-3</v>
      </c>
      <c r="AB303" s="28" t="s">
        <v>408</v>
      </c>
      <c r="AC303" s="34" t="s">
        <v>53</v>
      </c>
      <c r="AD303" s="30" t="s">
        <v>63</v>
      </c>
      <c r="AE303" s="30">
        <f t="shared" ref="AE303:AE309" si="38">COUNTA(AF303:AS303)</f>
        <v>1</v>
      </c>
      <c r="AF303" s="34"/>
      <c r="AG303" s="34"/>
      <c r="AH303" s="34"/>
      <c r="AI303" s="34" t="s">
        <v>68</v>
      </c>
      <c r="AJ303" s="34"/>
      <c r="AK303" s="34"/>
      <c r="AL303" s="34"/>
      <c r="AM303" s="34"/>
      <c r="AN303" s="34"/>
      <c r="AO303" s="34"/>
      <c r="AP303" s="34"/>
      <c r="AQ303" s="34"/>
      <c r="AR303" s="53"/>
      <c r="AS303" s="34"/>
      <c r="AT303" s="6"/>
    </row>
    <row r="304" spans="1:46" s="27" customFormat="1" hidden="1" x14ac:dyDescent="0.25">
      <c r="A304" s="181" t="s">
        <v>401</v>
      </c>
      <c r="B304" s="153" t="s">
        <v>405</v>
      </c>
      <c r="C304" s="29">
        <v>89.9</v>
      </c>
      <c r="D304" s="30">
        <v>-30</v>
      </c>
      <c r="E304" s="30">
        <v>18</v>
      </c>
      <c r="F304" s="30">
        <v>0</v>
      </c>
      <c r="G304" s="29">
        <v>5</v>
      </c>
      <c r="H304" s="30">
        <v>3.2</v>
      </c>
      <c r="I304" s="30" t="s">
        <v>67</v>
      </c>
      <c r="J304" s="30" t="s">
        <v>45</v>
      </c>
      <c r="K304" s="31" t="s">
        <v>284</v>
      </c>
      <c r="L304" s="5" t="s">
        <v>409</v>
      </c>
      <c r="M304" s="30" t="s">
        <v>83</v>
      </c>
      <c r="N304" s="30" t="s">
        <v>65</v>
      </c>
      <c r="O304" s="30" t="s">
        <v>320</v>
      </c>
      <c r="P304" s="30" t="s">
        <v>51</v>
      </c>
      <c r="Q304" s="32">
        <v>1.5860000000000001</v>
      </c>
      <c r="R304" s="32">
        <v>1.486</v>
      </c>
      <c r="S304" s="32">
        <f>Q304-R304</f>
        <v>0.10000000000000009</v>
      </c>
      <c r="T304" s="29">
        <v>8.5</v>
      </c>
      <c r="U304" s="29">
        <v>3</v>
      </c>
      <c r="V304" s="29">
        <v>5.5</v>
      </c>
      <c r="W304" s="29">
        <v>12.4</v>
      </c>
      <c r="X304" s="29">
        <v>6.8</v>
      </c>
      <c r="Y304" s="29">
        <v>14</v>
      </c>
      <c r="Z304" s="30">
        <f t="shared" si="36"/>
        <v>320.00000000000028</v>
      </c>
      <c r="AA304" s="33">
        <f t="shared" si="37"/>
        <v>8.527575903614474E-3</v>
      </c>
      <c r="AB304" s="28" t="s">
        <v>69</v>
      </c>
      <c r="AC304" s="34" t="s">
        <v>53</v>
      </c>
      <c r="AD304" s="30"/>
      <c r="AE304" s="30">
        <f t="shared" si="38"/>
        <v>1</v>
      </c>
      <c r="AF304" s="34"/>
      <c r="AG304" s="34"/>
      <c r="AH304" s="34"/>
      <c r="AI304" s="34" t="s">
        <v>63</v>
      </c>
      <c r="AJ304" s="34"/>
      <c r="AK304" s="34"/>
      <c r="AL304" s="34"/>
      <c r="AM304" s="34"/>
      <c r="AN304" s="34"/>
      <c r="AO304" s="34"/>
      <c r="AP304" s="34"/>
      <c r="AQ304" s="34"/>
      <c r="AR304" s="53"/>
      <c r="AS304" s="34"/>
      <c r="AT304" s="6"/>
    </row>
    <row r="305" spans="1:46" s="27" customFormat="1" x14ac:dyDescent="0.25">
      <c r="A305" s="13" t="s">
        <v>387</v>
      </c>
      <c r="B305" s="154" t="s">
        <v>43</v>
      </c>
      <c r="C305" s="54">
        <v>91.9</v>
      </c>
      <c r="D305" s="55">
        <v>-40</v>
      </c>
      <c r="E305" s="30">
        <v>16</v>
      </c>
      <c r="F305" s="30">
        <v>0</v>
      </c>
      <c r="G305" s="54">
        <v>5</v>
      </c>
      <c r="H305" s="6">
        <v>3.85</v>
      </c>
      <c r="I305" s="30" t="s">
        <v>86</v>
      </c>
      <c r="J305" s="30" t="s">
        <v>45</v>
      </c>
      <c r="K305" s="31" t="s">
        <v>46</v>
      </c>
      <c r="L305" s="12"/>
      <c r="M305" s="30" t="s">
        <v>299</v>
      </c>
      <c r="N305" s="30" t="s">
        <v>60</v>
      </c>
      <c r="O305" s="30" t="s">
        <v>50</v>
      </c>
      <c r="P305" s="30" t="s">
        <v>51</v>
      </c>
      <c r="Q305" s="37">
        <v>1.58</v>
      </c>
      <c r="R305" s="37">
        <v>1.4810000000000001</v>
      </c>
      <c r="S305" s="37">
        <v>9.9000000000000005E-2</v>
      </c>
      <c r="T305" s="35">
        <v>8.8000000000000007</v>
      </c>
      <c r="U305" s="35">
        <v>3.1</v>
      </c>
      <c r="V305" s="35">
        <v>5.7</v>
      </c>
      <c r="W305" s="35">
        <v>10.199999999999999</v>
      </c>
      <c r="X305" s="35">
        <v>9</v>
      </c>
      <c r="Y305" s="35">
        <v>20.100000000000001</v>
      </c>
      <c r="Z305" s="6">
        <f t="shared" si="36"/>
        <v>381.15000000000003</v>
      </c>
      <c r="AA305" s="33">
        <f t="shared" si="37"/>
        <v>7.010124848931298E-3</v>
      </c>
      <c r="AB305" s="6" t="s">
        <v>136</v>
      </c>
      <c r="AC305" s="34" t="s">
        <v>265</v>
      </c>
      <c r="AD305" s="6"/>
      <c r="AE305" s="30">
        <f t="shared" si="38"/>
        <v>1</v>
      </c>
      <c r="AF305" s="34" t="s">
        <v>66</v>
      </c>
      <c r="AG305" s="34"/>
      <c r="AH305" s="34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</row>
    <row r="306" spans="1:46" s="27" customFormat="1" hidden="1" x14ac:dyDescent="0.25">
      <c r="A306" s="28" t="s">
        <v>401</v>
      </c>
      <c r="B306" s="153" t="s">
        <v>514</v>
      </c>
      <c r="C306" s="29">
        <v>89.9</v>
      </c>
      <c r="D306" s="30">
        <v>-30</v>
      </c>
      <c r="E306" s="30">
        <v>18</v>
      </c>
      <c r="F306" s="30">
        <v>0</v>
      </c>
      <c r="G306" s="29">
        <v>5</v>
      </c>
      <c r="H306" s="30">
        <v>3.2</v>
      </c>
      <c r="I306" s="30" t="s">
        <v>67</v>
      </c>
      <c r="J306" s="30" t="s">
        <v>45</v>
      </c>
      <c r="K306" s="31" t="s">
        <v>284</v>
      </c>
      <c r="L306" s="5" t="s">
        <v>411</v>
      </c>
      <c r="M306" s="30" t="s">
        <v>83</v>
      </c>
      <c r="N306" s="30" t="s">
        <v>188</v>
      </c>
      <c r="O306" s="30" t="s">
        <v>61</v>
      </c>
      <c r="P306" s="30" t="s">
        <v>51</v>
      </c>
      <c r="Q306" s="32">
        <v>1.5860000000000001</v>
      </c>
      <c r="R306" s="32">
        <v>1.486</v>
      </c>
      <c r="S306" s="32">
        <f>Q306-R306</f>
        <v>0.10000000000000009</v>
      </c>
      <c r="T306" s="29">
        <v>8.5</v>
      </c>
      <c r="U306" s="29">
        <v>3</v>
      </c>
      <c r="V306" s="29">
        <v>5.5</v>
      </c>
      <c r="W306" s="29">
        <v>12.4</v>
      </c>
      <c r="X306" s="29">
        <v>6.8</v>
      </c>
      <c r="Y306" s="29">
        <v>14</v>
      </c>
      <c r="Z306" s="30">
        <f t="shared" si="36"/>
        <v>320.00000000000028</v>
      </c>
      <c r="AA306" s="33">
        <f t="shared" si="37"/>
        <v>8.527575903614474E-3</v>
      </c>
      <c r="AB306" s="28" t="s">
        <v>250</v>
      </c>
      <c r="AC306" s="34" t="s">
        <v>53</v>
      </c>
      <c r="AD306" s="30"/>
      <c r="AE306" s="30">
        <f t="shared" si="38"/>
        <v>1</v>
      </c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 t="s">
        <v>254</v>
      </c>
      <c r="AR306" s="53"/>
      <c r="AS306" s="34"/>
      <c r="AT306" s="6"/>
    </row>
    <row r="307" spans="1:46" s="27" customFormat="1" hidden="1" x14ac:dyDescent="0.25">
      <c r="A307" s="13" t="s">
        <v>413</v>
      </c>
      <c r="B307" s="157" t="s">
        <v>414</v>
      </c>
      <c r="C307" s="54">
        <v>75</v>
      </c>
      <c r="D307" s="55">
        <v>-30</v>
      </c>
      <c r="E307" s="30">
        <v>0</v>
      </c>
      <c r="F307" s="30">
        <v>0</v>
      </c>
      <c r="G307" s="54">
        <v>4.5</v>
      </c>
      <c r="H307" s="6">
        <v>0</v>
      </c>
      <c r="I307" s="30" t="s">
        <v>86</v>
      </c>
      <c r="J307" s="30" t="s">
        <v>45</v>
      </c>
      <c r="K307" s="31" t="s">
        <v>284</v>
      </c>
      <c r="L307" s="12" t="s">
        <v>415</v>
      </c>
      <c r="M307" s="6" t="s">
        <v>107</v>
      </c>
      <c r="N307" s="30" t="s">
        <v>65</v>
      </c>
      <c r="O307" s="55" t="s">
        <v>61</v>
      </c>
      <c r="P307" s="30" t="s">
        <v>51</v>
      </c>
      <c r="Q307" s="37">
        <v>1.5880000000000001</v>
      </c>
      <c r="R307" s="37">
        <v>1.488</v>
      </c>
      <c r="S307" s="37">
        <v>0.1</v>
      </c>
      <c r="T307" s="35">
        <v>8.1999999999999993</v>
      </c>
      <c r="U307" s="35">
        <v>3</v>
      </c>
      <c r="V307" s="35">
        <v>5.2</v>
      </c>
      <c r="W307" s="35">
        <v>9.1999999999999993</v>
      </c>
      <c r="X307" s="35">
        <v>5.0999999999999996</v>
      </c>
      <c r="Y307" s="35">
        <v>9.3000000000000007</v>
      </c>
      <c r="Z307" s="6">
        <f t="shared" si="36"/>
        <v>0</v>
      </c>
      <c r="AA307" s="33">
        <f t="shared" si="37"/>
        <v>1.2027681355932206E-2</v>
      </c>
      <c r="AB307" s="6"/>
      <c r="AC307" s="6"/>
      <c r="AD307" s="6"/>
      <c r="AE307" s="30">
        <f t="shared" si="38"/>
        <v>1</v>
      </c>
      <c r="AF307" s="6"/>
      <c r="AG307" s="6"/>
      <c r="AH307" s="6"/>
      <c r="AI307" s="34" t="s">
        <v>66</v>
      </c>
      <c r="AJ307" s="34"/>
      <c r="AK307" s="6"/>
      <c r="AL307" s="6"/>
      <c r="AM307" s="6"/>
      <c r="AN307" s="6"/>
      <c r="AO307" s="6"/>
      <c r="AP307" s="6"/>
      <c r="AQ307" s="6"/>
      <c r="AR307" s="6"/>
      <c r="AS307" s="6"/>
      <c r="AT307" s="6"/>
    </row>
    <row r="308" spans="1:46" s="27" customFormat="1" hidden="1" x14ac:dyDescent="0.25">
      <c r="A308" s="13" t="s">
        <v>413</v>
      </c>
      <c r="B308" s="154" t="s">
        <v>416</v>
      </c>
      <c r="C308" s="54">
        <v>75</v>
      </c>
      <c r="D308" s="55">
        <v>-30</v>
      </c>
      <c r="E308" s="30">
        <v>0</v>
      </c>
      <c r="F308" s="30">
        <v>0</v>
      </c>
      <c r="G308" s="54">
        <v>4.5</v>
      </c>
      <c r="H308" s="6">
        <v>0</v>
      </c>
      <c r="I308" s="30" t="s">
        <v>331</v>
      </c>
      <c r="J308" s="30" t="s">
        <v>45</v>
      </c>
      <c r="K308" s="31" t="s">
        <v>284</v>
      </c>
      <c r="L308" s="12" t="s">
        <v>415</v>
      </c>
      <c r="M308" s="6" t="s">
        <v>107</v>
      </c>
      <c r="N308" s="30" t="s">
        <v>386</v>
      </c>
      <c r="O308" s="55" t="s">
        <v>61</v>
      </c>
      <c r="P308" s="30" t="s">
        <v>51</v>
      </c>
      <c r="Q308" s="37">
        <v>1.5880000000000001</v>
      </c>
      <c r="R308" s="37">
        <v>1.488</v>
      </c>
      <c r="S308" s="37">
        <v>0.1</v>
      </c>
      <c r="T308" s="35">
        <v>8.1999999999999993</v>
      </c>
      <c r="U308" s="35">
        <v>3</v>
      </c>
      <c r="V308" s="35">
        <v>5.2</v>
      </c>
      <c r="W308" s="35">
        <v>9.1999999999999993</v>
      </c>
      <c r="X308" s="35">
        <v>5.0999999999999996</v>
      </c>
      <c r="Y308" s="35">
        <v>9.3000000000000007</v>
      </c>
      <c r="Z308" s="6">
        <f t="shared" si="36"/>
        <v>0</v>
      </c>
      <c r="AA308" s="33">
        <f t="shared" si="37"/>
        <v>1.2027681355932206E-2</v>
      </c>
      <c r="AB308" s="167" t="s">
        <v>661</v>
      </c>
      <c r="AC308" s="3" t="s">
        <v>662</v>
      </c>
      <c r="AD308" s="6"/>
      <c r="AE308" s="30">
        <f t="shared" si="38"/>
        <v>1</v>
      </c>
      <c r="AF308" s="6"/>
      <c r="AG308" s="6"/>
      <c r="AH308" s="6"/>
      <c r="AI308" s="34"/>
      <c r="AJ308" s="34" t="s">
        <v>66</v>
      </c>
      <c r="AK308" s="6"/>
      <c r="AL308" s="6"/>
      <c r="AM308" s="6"/>
      <c r="AN308" s="6"/>
      <c r="AO308" s="6"/>
      <c r="AP308" s="6"/>
      <c r="AQ308" s="6"/>
      <c r="AR308" s="6"/>
      <c r="AS308" s="6"/>
      <c r="AT308" s="6"/>
    </row>
    <row r="309" spans="1:46" s="27" customFormat="1" hidden="1" x14ac:dyDescent="0.25">
      <c r="A309" s="6" t="s">
        <v>417</v>
      </c>
      <c r="B309" s="154" t="s">
        <v>418</v>
      </c>
      <c r="C309" s="35">
        <v>90.3</v>
      </c>
      <c r="D309" s="6">
        <v>-30</v>
      </c>
      <c r="E309" s="30">
        <v>30</v>
      </c>
      <c r="F309" s="30">
        <v>0</v>
      </c>
      <c r="G309" s="35">
        <v>3.5</v>
      </c>
      <c r="H309" s="6">
        <v>5.2</v>
      </c>
      <c r="I309" s="30" t="s">
        <v>419</v>
      </c>
      <c r="J309" s="30" t="s">
        <v>45</v>
      </c>
      <c r="K309" s="31" t="s">
        <v>57</v>
      </c>
      <c r="L309" s="12" t="s">
        <v>420</v>
      </c>
      <c r="M309" s="6" t="s">
        <v>107</v>
      </c>
      <c r="N309" s="30" t="s">
        <v>163</v>
      </c>
      <c r="O309" s="30" t="s">
        <v>97</v>
      </c>
      <c r="P309" s="6" t="s">
        <v>51</v>
      </c>
      <c r="Q309" s="37">
        <v>1.6519999999999999</v>
      </c>
      <c r="R309" s="37">
        <v>1.5009999999999999</v>
      </c>
      <c r="S309" s="32">
        <f>Q309-R309</f>
        <v>0.15100000000000002</v>
      </c>
      <c r="T309" s="29">
        <v>8</v>
      </c>
      <c r="U309" s="29">
        <v>3.2</v>
      </c>
      <c r="V309" s="29">
        <v>4.8</v>
      </c>
      <c r="W309" s="35">
        <v>12.7</v>
      </c>
      <c r="X309" s="29">
        <v>7.1</v>
      </c>
      <c r="Y309" s="35">
        <v>15.8</v>
      </c>
      <c r="Z309" s="30">
        <f t="shared" si="36"/>
        <v>785.20000000000016</v>
      </c>
      <c r="AA309" s="33">
        <f t="shared" si="37"/>
        <v>1.9101747186151687E-2</v>
      </c>
      <c r="AB309" s="6" t="s">
        <v>182</v>
      </c>
      <c r="AC309" s="34" t="s">
        <v>53</v>
      </c>
      <c r="AD309" s="6"/>
      <c r="AE309" s="30">
        <f t="shared" si="38"/>
        <v>1</v>
      </c>
      <c r="AF309" s="6"/>
      <c r="AG309" s="6" t="s">
        <v>66</v>
      </c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</row>
    <row r="310" spans="1:46" s="27" customFormat="1" hidden="1" x14ac:dyDescent="0.25">
      <c r="A310" s="6" t="s">
        <v>417</v>
      </c>
      <c r="B310" s="154" t="s">
        <v>638</v>
      </c>
      <c r="C310" s="35"/>
      <c r="D310" s="6"/>
      <c r="E310" s="30"/>
      <c r="F310" s="30"/>
      <c r="G310" s="35"/>
      <c r="H310" s="6"/>
      <c r="I310" s="30"/>
      <c r="J310" s="30"/>
      <c r="K310" s="31"/>
      <c r="L310" s="12"/>
      <c r="M310" s="6" t="s">
        <v>59</v>
      </c>
      <c r="N310" s="30" t="s">
        <v>221</v>
      </c>
      <c r="O310" s="30" t="s">
        <v>97</v>
      </c>
      <c r="P310" s="6" t="s">
        <v>352</v>
      </c>
      <c r="Q310" s="37"/>
      <c r="R310" s="37"/>
      <c r="S310" s="32"/>
      <c r="T310" s="29"/>
      <c r="U310" s="29"/>
      <c r="V310" s="29"/>
      <c r="W310" s="35"/>
      <c r="X310" s="29"/>
      <c r="Y310" s="35"/>
      <c r="Z310" s="30"/>
      <c r="AA310" s="33"/>
      <c r="AB310" s="6"/>
      <c r="AC310" s="34"/>
      <c r="AD310" s="6"/>
      <c r="AE310" s="30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</row>
    <row r="311" spans="1:46" s="27" customFormat="1" hidden="1" x14ac:dyDescent="0.25">
      <c r="A311" s="6" t="s">
        <v>421</v>
      </c>
      <c r="B311" s="154" t="s">
        <v>422</v>
      </c>
      <c r="C311" s="35">
        <v>101.2</v>
      </c>
      <c r="D311" s="6">
        <v>-30</v>
      </c>
      <c r="E311" s="30">
        <v>30</v>
      </c>
      <c r="F311" s="30">
        <v>0</v>
      </c>
      <c r="G311" s="35">
        <v>4.5</v>
      </c>
      <c r="H311" s="6">
        <v>4.5</v>
      </c>
      <c r="I311" s="30" t="s">
        <v>419</v>
      </c>
      <c r="J311" s="30" t="s">
        <v>45</v>
      </c>
      <c r="K311" s="31" t="s">
        <v>57</v>
      </c>
      <c r="L311" s="12" t="s">
        <v>420</v>
      </c>
      <c r="M311" s="6" t="s">
        <v>107</v>
      </c>
      <c r="N311" s="30" t="s">
        <v>163</v>
      </c>
      <c r="O311" s="30" t="s">
        <v>61</v>
      </c>
      <c r="P311" s="6" t="s">
        <v>246</v>
      </c>
      <c r="Q311" s="37">
        <v>1.712</v>
      </c>
      <c r="R311" s="37">
        <v>1.5109999999999999</v>
      </c>
      <c r="S311" s="32">
        <f t="shared" ref="S311:S317" si="39">Q311-R311</f>
        <v>0.20100000000000007</v>
      </c>
      <c r="T311" s="29">
        <v>7.1</v>
      </c>
      <c r="U311" s="29">
        <v>3.2</v>
      </c>
      <c r="V311" s="29">
        <v>3.9</v>
      </c>
      <c r="W311" s="35">
        <v>16.600000000000001</v>
      </c>
      <c r="X311" s="29">
        <v>8.1999999999999993</v>
      </c>
      <c r="Y311" s="35">
        <v>18.3</v>
      </c>
      <c r="Z311" s="30">
        <f t="shared" ref="Z311:Z321" si="40">S311*H311*1000</f>
        <v>904.50000000000034</v>
      </c>
      <c r="AA311" s="33">
        <f t="shared" ref="AA311:AA321" si="41">(S311*(Q311+R311))^2/((W311+X311+Y311)/3)</f>
        <v>2.9211691832645024E-2</v>
      </c>
      <c r="AB311" s="6" t="s">
        <v>182</v>
      </c>
      <c r="AC311" s="34" t="s">
        <v>53</v>
      </c>
      <c r="AD311" s="6"/>
      <c r="AE311" s="30">
        <f t="shared" ref="AE311:AE321" si="42">COUNTA(AF311:AS311)</f>
        <v>1</v>
      </c>
      <c r="AF311" s="6"/>
      <c r="AG311" s="6" t="s">
        <v>246</v>
      </c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</row>
    <row r="312" spans="1:46" s="27" customFormat="1" hidden="1" x14ac:dyDescent="0.25">
      <c r="A312" s="55" t="s">
        <v>423</v>
      </c>
      <c r="B312" s="154" t="s">
        <v>640</v>
      </c>
      <c r="C312" s="35">
        <v>103.9</v>
      </c>
      <c r="D312" s="6">
        <v>-40</v>
      </c>
      <c r="E312" s="30">
        <v>30</v>
      </c>
      <c r="F312" s="30">
        <v>0</v>
      </c>
      <c r="G312" s="35">
        <v>3.8</v>
      </c>
      <c r="H312" s="6">
        <v>4.5</v>
      </c>
      <c r="I312" s="30" t="s">
        <v>419</v>
      </c>
      <c r="J312" s="30" t="s">
        <v>45</v>
      </c>
      <c r="K312" s="31" t="s">
        <v>57</v>
      </c>
      <c r="L312" s="12" t="s">
        <v>425</v>
      </c>
      <c r="M312" s="30" t="s">
        <v>107</v>
      </c>
      <c r="N312" s="30" t="s">
        <v>60</v>
      </c>
      <c r="O312" s="6" t="s">
        <v>61</v>
      </c>
      <c r="P312" s="30" t="s">
        <v>68</v>
      </c>
      <c r="Q312" s="37">
        <v>1.7133</v>
      </c>
      <c r="R312" s="37">
        <v>1.5109999999999999</v>
      </c>
      <c r="S312" s="32">
        <f t="shared" si="39"/>
        <v>0.20230000000000015</v>
      </c>
      <c r="T312" s="29">
        <v>9.6</v>
      </c>
      <c r="U312" s="29">
        <v>3.5</v>
      </c>
      <c r="V312" s="29">
        <v>6.1</v>
      </c>
      <c r="W312" s="35">
        <v>17.100000000000001</v>
      </c>
      <c r="X312" s="29">
        <v>7.1</v>
      </c>
      <c r="Y312" s="35">
        <v>13.6</v>
      </c>
      <c r="Z312" s="30">
        <f t="shared" si="40"/>
        <v>910.3500000000007</v>
      </c>
      <c r="AA312" s="33">
        <f t="shared" si="41"/>
        <v>3.3766971164705763E-2</v>
      </c>
      <c r="AB312" s="6" t="s">
        <v>182</v>
      </c>
      <c r="AC312" s="34" t="s">
        <v>53</v>
      </c>
      <c r="AD312" s="6"/>
      <c r="AE312" s="30">
        <f t="shared" si="42"/>
        <v>1</v>
      </c>
      <c r="AF312" s="6"/>
      <c r="AG312" s="6"/>
      <c r="AH312" s="6" t="s">
        <v>68</v>
      </c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</row>
    <row r="313" spans="1:46" s="27" customFormat="1" hidden="1" x14ac:dyDescent="0.25">
      <c r="A313" s="186" t="s">
        <v>703</v>
      </c>
      <c r="B313" s="154" t="s">
        <v>639</v>
      </c>
      <c r="C313" s="35">
        <v>103.9</v>
      </c>
      <c r="D313" s="6">
        <v>-40</v>
      </c>
      <c r="E313" s="30">
        <v>30</v>
      </c>
      <c r="F313" s="30">
        <v>0</v>
      </c>
      <c r="G313" s="35">
        <v>3.8</v>
      </c>
      <c r="H313" s="6">
        <v>4.5</v>
      </c>
      <c r="I313" s="30" t="s">
        <v>419</v>
      </c>
      <c r="J313" s="30" t="s">
        <v>45</v>
      </c>
      <c r="K313" s="31" t="s">
        <v>57</v>
      </c>
      <c r="L313" s="12" t="s">
        <v>424</v>
      </c>
      <c r="M313" s="30" t="s">
        <v>130</v>
      </c>
      <c r="N313" s="30" t="s">
        <v>60</v>
      </c>
      <c r="O313" s="6" t="s">
        <v>131</v>
      </c>
      <c r="P313" s="30" t="s">
        <v>261</v>
      </c>
      <c r="Q313" s="37">
        <v>1.7133</v>
      </c>
      <c r="R313" s="37">
        <v>1.5109999999999999</v>
      </c>
      <c r="S313" s="32">
        <f t="shared" si="39"/>
        <v>0.20230000000000015</v>
      </c>
      <c r="T313" s="29">
        <v>9.6</v>
      </c>
      <c r="U313" s="29">
        <v>3.5</v>
      </c>
      <c r="V313" s="29">
        <v>6.1</v>
      </c>
      <c r="W313" s="35">
        <v>17.100000000000001</v>
      </c>
      <c r="X313" s="29">
        <v>7.1</v>
      </c>
      <c r="Y313" s="35">
        <v>13.6</v>
      </c>
      <c r="Z313" s="30">
        <f t="shared" si="40"/>
        <v>910.3500000000007</v>
      </c>
      <c r="AA313" s="33">
        <f t="shared" si="41"/>
        <v>3.3766971164705763E-2</v>
      </c>
      <c r="AB313" s="6" t="s">
        <v>182</v>
      </c>
      <c r="AC313" s="34" t="s">
        <v>53</v>
      </c>
      <c r="AD313" s="6"/>
      <c r="AE313" s="30">
        <f t="shared" si="42"/>
        <v>1</v>
      </c>
      <c r="AF313" s="6"/>
      <c r="AG313" s="6"/>
      <c r="AH313" s="6" t="s">
        <v>261</v>
      </c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</row>
    <row r="314" spans="1:46" s="27" customFormat="1" x14ac:dyDescent="0.25">
      <c r="A314" s="168" t="s">
        <v>401</v>
      </c>
      <c r="B314" s="157" t="s">
        <v>727</v>
      </c>
      <c r="C314" s="29">
        <v>89.9</v>
      </c>
      <c r="D314" s="30">
        <v>-30</v>
      </c>
      <c r="E314" s="30">
        <v>18</v>
      </c>
      <c r="F314" s="30">
        <v>0</v>
      </c>
      <c r="G314" s="29">
        <v>5</v>
      </c>
      <c r="H314" s="30">
        <v>3.2</v>
      </c>
      <c r="I314" s="30" t="s">
        <v>67</v>
      </c>
      <c r="J314" s="30" t="s">
        <v>45</v>
      </c>
      <c r="K314" s="31" t="s">
        <v>284</v>
      </c>
      <c r="L314" s="5" t="s">
        <v>412</v>
      </c>
      <c r="M314" s="30" t="s">
        <v>157</v>
      </c>
      <c r="N314" s="30" t="s">
        <v>188</v>
      </c>
      <c r="O314" s="30" t="s">
        <v>50</v>
      </c>
      <c r="P314" s="30" t="s">
        <v>346</v>
      </c>
      <c r="Q314" s="32">
        <v>1.5860000000000001</v>
      </c>
      <c r="R314" s="32">
        <v>1.486</v>
      </c>
      <c r="S314" s="32">
        <f t="shared" si="39"/>
        <v>0.10000000000000009</v>
      </c>
      <c r="T314" s="29">
        <v>8.5</v>
      </c>
      <c r="U314" s="29">
        <v>3</v>
      </c>
      <c r="V314" s="29">
        <v>5.5</v>
      </c>
      <c r="W314" s="29">
        <v>12.4</v>
      </c>
      <c r="X314" s="29">
        <v>6.8</v>
      </c>
      <c r="Y314" s="29">
        <v>14</v>
      </c>
      <c r="Z314" s="30">
        <f t="shared" si="40"/>
        <v>320.00000000000028</v>
      </c>
      <c r="AA314" s="33">
        <f t="shared" si="41"/>
        <v>8.527575903614474E-3</v>
      </c>
      <c r="AB314" s="28" t="s">
        <v>250</v>
      </c>
      <c r="AC314" s="34" t="s">
        <v>53</v>
      </c>
      <c r="AD314" s="30"/>
      <c r="AE314" s="30">
        <f t="shared" si="42"/>
        <v>1</v>
      </c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53"/>
      <c r="AS314" s="34" t="s">
        <v>254</v>
      </c>
      <c r="AT314" s="6"/>
    </row>
    <row r="315" spans="1:46" s="27" customFormat="1" hidden="1" x14ac:dyDescent="0.25">
      <c r="A315" s="186" t="s">
        <v>705</v>
      </c>
      <c r="B315" s="154" t="s">
        <v>426</v>
      </c>
      <c r="C315" s="35">
        <v>111.5</v>
      </c>
      <c r="D315" s="6">
        <v>-40</v>
      </c>
      <c r="E315" s="30">
        <v>24</v>
      </c>
      <c r="F315" s="30">
        <v>0</v>
      </c>
      <c r="G315" s="35">
        <v>6</v>
      </c>
      <c r="H315" s="6">
        <v>3.1</v>
      </c>
      <c r="I315" s="30" t="s">
        <v>281</v>
      </c>
      <c r="J315" s="30" t="s">
        <v>45</v>
      </c>
      <c r="K315" s="31" t="s">
        <v>57</v>
      </c>
      <c r="L315" s="12" t="s">
        <v>427</v>
      </c>
      <c r="M315" s="30" t="s">
        <v>194</v>
      </c>
      <c r="N315" s="30" t="s">
        <v>75</v>
      </c>
      <c r="O315" s="6" t="s">
        <v>131</v>
      </c>
      <c r="P315" s="6" t="s">
        <v>555</v>
      </c>
      <c r="Q315" s="37">
        <v>1.61</v>
      </c>
      <c r="R315" s="37">
        <v>1.4910000000000001</v>
      </c>
      <c r="S315" s="32">
        <f t="shared" si="39"/>
        <v>0.11899999999999999</v>
      </c>
      <c r="T315" s="29">
        <v>7.11</v>
      </c>
      <c r="U315" s="29">
        <v>3.63</v>
      </c>
      <c r="V315" s="29">
        <v>3.48</v>
      </c>
      <c r="W315" s="35">
        <v>14</v>
      </c>
      <c r="X315" s="29">
        <v>9.3000000000000007</v>
      </c>
      <c r="Y315" s="35">
        <v>20.9</v>
      </c>
      <c r="Z315" s="30">
        <f t="shared" si="40"/>
        <v>368.9</v>
      </c>
      <c r="AA315" s="33">
        <f t="shared" si="41"/>
        <v>9.2426485765384602E-3</v>
      </c>
      <c r="AB315" s="6" t="s">
        <v>308</v>
      </c>
      <c r="AC315" s="34" t="s">
        <v>53</v>
      </c>
      <c r="AD315" s="6"/>
      <c r="AE315" s="30">
        <f t="shared" si="42"/>
        <v>1</v>
      </c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 t="s">
        <v>246</v>
      </c>
      <c r="AS315" s="6"/>
      <c r="AT315" s="6"/>
    </row>
    <row r="316" spans="1:46" s="27" customFormat="1" hidden="1" x14ac:dyDescent="0.25">
      <c r="A316" s="186" t="s">
        <v>428</v>
      </c>
      <c r="B316" s="157" t="s">
        <v>430</v>
      </c>
      <c r="C316" s="35">
        <v>100</v>
      </c>
      <c r="D316" s="6">
        <v>-40</v>
      </c>
      <c r="E316" s="30">
        <v>25</v>
      </c>
      <c r="F316" s="30">
        <v>0</v>
      </c>
      <c r="G316" s="35">
        <v>6</v>
      </c>
      <c r="H316" s="6">
        <v>3.2</v>
      </c>
      <c r="I316" s="30" t="s">
        <v>337</v>
      </c>
      <c r="J316" s="30" t="s">
        <v>45</v>
      </c>
      <c r="K316" s="31" t="s">
        <v>57</v>
      </c>
      <c r="L316" s="12" t="s">
        <v>429</v>
      </c>
      <c r="M316" s="6" t="s">
        <v>130</v>
      </c>
      <c r="N316" s="30" t="s">
        <v>60</v>
      </c>
      <c r="O316" s="6" t="s">
        <v>131</v>
      </c>
      <c r="P316" s="6" t="s">
        <v>68</v>
      </c>
      <c r="Q316" s="37">
        <v>1.5959000000000001</v>
      </c>
      <c r="R316" s="37">
        <v>1.4882</v>
      </c>
      <c r="S316" s="32">
        <f t="shared" si="39"/>
        <v>0.10770000000000013</v>
      </c>
      <c r="T316" s="6" t="s">
        <v>113</v>
      </c>
      <c r="U316" s="6" t="s">
        <v>113</v>
      </c>
      <c r="V316" s="6" t="s">
        <v>113</v>
      </c>
      <c r="W316" s="35">
        <v>14.1</v>
      </c>
      <c r="X316" s="29">
        <f>W316/2</f>
        <v>7.05</v>
      </c>
      <c r="Y316" s="35">
        <v>14.4</v>
      </c>
      <c r="Z316" s="30">
        <f t="shared" si="40"/>
        <v>344.64000000000044</v>
      </c>
      <c r="AA316" s="33">
        <f t="shared" si="41"/>
        <v>9.3104347095616189E-3</v>
      </c>
      <c r="AB316" s="6" t="s">
        <v>182</v>
      </c>
      <c r="AC316" s="34" t="s">
        <v>53</v>
      </c>
      <c r="AD316" s="6"/>
      <c r="AE316" s="30">
        <f t="shared" si="42"/>
        <v>1</v>
      </c>
      <c r="AF316" s="6"/>
      <c r="AG316" s="6"/>
      <c r="AH316" s="6" t="s">
        <v>68</v>
      </c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</row>
    <row r="317" spans="1:46" s="27" customFormat="1" hidden="1" x14ac:dyDescent="0.25">
      <c r="A317" s="186" t="s">
        <v>428</v>
      </c>
      <c r="B317" s="157" t="s">
        <v>646</v>
      </c>
      <c r="C317" s="35">
        <v>100</v>
      </c>
      <c r="D317" s="6">
        <v>-40</v>
      </c>
      <c r="E317" s="30">
        <v>25</v>
      </c>
      <c r="F317" s="30">
        <v>0</v>
      </c>
      <c r="G317" s="35">
        <v>6</v>
      </c>
      <c r="H317" s="6">
        <v>3.2</v>
      </c>
      <c r="I317" s="30" t="s">
        <v>44</v>
      </c>
      <c r="J317" s="30" t="s">
        <v>45</v>
      </c>
      <c r="K317" s="31" t="s">
        <v>57</v>
      </c>
      <c r="L317" s="12" t="s">
        <v>429</v>
      </c>
      <c r="M317" s="6" t="s">
        <v>192</v>
      </c>
      <c r="N317" s="30" t="s">
        <v>60</v>
      </c>
      <c r="O317" s="6" t="s">
        <v>131</v>
      </c>
      <c r="P317" s="6" t="s">
        <v>68</v>
      </c>
      <c r="Q317" s="37">
        <v>1.5959000000000001</v>
      </c>
      <c r="R317" s="37">
        <v>1.4882</v>
      </c>
      <c r="S317" s="32">
        <f t="shared" si="39"/>
        <v>0.10770000000000013</v>
      </c>
      <c r="T317" s="6" t="s">
        <v>113</v>
      </c>
      <c r="U317" s="6" t="s">
        <v>113</v>
      </c>
      <c r="V317" s="6" t="s">
        <v>113</v>
      </c>
      <c r="W317" s="35">
        <v>14.1</v>
      </c>
      <c r="X317" s="29">
        <f>W317/2</f>
        <v>7.05</v>
      </c>
      <c r="Y317" s="35">
        <v>14.4</v>
      </c>
      <c r="Z317" s="30">
        <f t="shared" si="40"/>
        <v>344.64000000000044</v>
      </c>
      <c r="AA317" s="33">
        <f t="shared" si="41"/>
        <v>9.3104347095616189E-3</v>
      </c>
      <c r="AB317" s="6" t="s">
        <v>182</v>
      </c>
      <c r="AC317" s="34" t="s">
        <v>53</v>
      </c>
      <c r="AD317" s="6"/>
      <c r="AE317" s="30">
        <f t="shared" si="42"/>
        <v>1</v>
      </c>
      <c r="AF317" s="6"/>
      <c r="AG317" s="6"/>
      <c r="AH317" s="6" t="s">
        <v>68</v>
      </c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</row>
    <row r="318" spans="1:46" s="27" customFormat="1" hidden="1" x14ac:dyDescent="0.25">
      <c r="A318" s="13" t="s">
        <v>431</v>
      </c>
      <c r="B318" s="157" t="s">
        <v>432</v>
      </c>
      <c r="C318" s="54">
        <v>74.2</v>
      </c>
      <c r="D318" s="55">
        <v>-20</v>
      </c>
      <c r="E318" s="30">
        <v>0</v>
      </c>
      <c r="F318" s="30">
        <v>4</v>
      </c>
      <c r="G318" s="54">
        <v>8</v>
      </c>
      <c r="H318" s="6">
        <v>0</v>
      </c>
      <c r="I318" s="30" t="s">
        <v>433</v>
      </c>
      <c r="J318" s="30" t="s">
        <v>73</v>
      </c>
      <c r="K318" s="34" t="s">
        <v>57</v>
      </c>
      <c r="L318" s="12"/>
      <c r="M318" s="6" t="s">
        <v>103</v>
      </c>
      <c r="N318" s="6" t="s">
        <v>70</v>
      </c>
      <c r="O318" s="6" t="s">
        <v>103</v>
      </c>
      <c r="P318" s="262" t="s">
        <v>51</v>
      </c>
      <c r="Q318" s="37">
        <v>1.5918000000000001</v>
      </c>
      <c r="R318" s="37">
        <v>1.4864999999999999</v>
      </c>
      <c r="S318" s="37">
        <v>0.1053</v>
      </c>
      <c r="T318" s="35">
        <v>3.23</v>
      </c>
      <c r="U318" s="35">
        <v>6.1</v>
      </c>
      <c r="V318" s="35">
        <v>-2.87</v>
      </c>
      <c r="W318" s="35">
        <v>16.5</v>
      </c>
      <c r="X318" s="35">
        <f>W318/2</f>
        <v>8.25</v>
      </c>
      <c r="Y318" s="35">
        <v>14.1</v>
      </c>
      <c r="Z318" s="6">
        <f t="shared" si="40"/>
        <v>0</v>
      </c>
      <c r="AA318" s="33">
        <f t="shared" si="41"/>
        <v>8.1135115476525174E-3</v>
      </c>
      <c r="AB318" s="3" t="s">
        <v>663</v>
      </c>
      <c r="AC318" s="178" t="s">
        <v>662</v>
      </c>
      <c r="AD318" s="6"/>
      <c r="AE318" s="30">
        <f t="shared" si="42"/>
        <v>1</v>
      </c>
      <c r="AF318" s="6"/>
      <c r="AG318" s="6"/>
      <c r="AH318" s="6"/>
      <c r="AI318" s="6"/>
      <c r="AJ318" s="6"/>
      <c r="AK318" s="6"/>
      <c r="AL318" s="6" t="s">
        <v>66</v>
      </c>
      <c r="AM318" s="6"/>
      <c r="AN318" s="6"/>
      <c r="AO318" s="6"/>
      <c r="AP318" s="6"/>
      <c r="AQ318" s="6"/>
      <c r="AR318" s="6"/>
      <c r="AS318" s="6"/>
      <c r="AT318" s="6"/>
    </row>
    <row r="319" spans="1:46" s="27" customFormat="1" hidden="1" x14ac:dyDescent="0.25">
      <c r="A319" s="13" t="s">
        <v>434</v>
      </c>
      <c r="B319" s="157" t="s">
        <v>435</v>
      </c>
      <c r="C319" s="35">
        <v>75</v>
      </c>
      <c r="D319" s="77">
        <v>-20</v>
      </c>
      <c r="E319" s="30">
        <v>18</v>
      </c>
      <c r="F319" s="30">
        <v>5</v>
      </c>
      <c r="G319" s="54">
        <v>8</v>
      </c>
      <c r="H319" s="6">
        <v>3.5</v>
      </c>
      <c r="I319" s="30" t="s">
        <v>101</v>
      </c>
      <c r="J319" s="6" t="s">
        <v>73</v>
      </c>
      <c r="K319" s="31" t="s">
        <v>57</v>
      </c>
      <c r="L319" s="12" t="s">
        <v>436</v>
      </c>
      <c r="M319" s="6" t="s">
        <v>103</v>
      </c>
      <c r="N319" s="30" t="s">
        <v>89</v>
      </c>
      <c r="O319" s="6" t="s">
        <v>103</v>
      </c>
      <c r="P319" s="9" t="s">
        <v>51</v>
      </c>
      <c r="Q319" s="6" t="s">
        <v>291</v>
      </c>
      <c r="R319" s="6" t="s">
        <v>291</v>
      </c>
      <c r="S319" s="6" t="s">
        <v>291</v>
      </c>
      <c r="T319" s="6" t="s">
        <v>291</v>
      </c>
      <c r="U319" s="6" t="s">
        <v>291</v>
      </c>
      <c r="V319" s="6" t="s">
        <v>291</v>
      </c>
      <c r="W319" s="6" t="s">
        <v>291</v>
      </c>
      <c r="X319" s="6" t="s">
        <v>291</v>
      </c>
      <c r="Y319" s="6" t="s">
        <v>291</v>
      </c>
      <c r="Z319" s="6" t="e">
        <f t="shared" si="40"/>
        <v>#VALUE!</v>
      </c>
      <c r="AA319" s="33" t="e">
        <f t="shared" si="41"/>
        <v>#VALUE!</v>
      </c>
      <c r="AB319" s="6" t="s">
        <v>104</v>
      </c>
      <c r="AC319" s="34" t="s">
        <v>53</v>
      </c>
      <c r="AD319" s="6"/>
      <c r="AE319" s="30">
        <f t="shared" si="42"/>
        <v>1</v>
      </c>
      <c r="AF319" s="6"/>
      <c r="AG319" s="6"/>
      <c r="AH319" s="6"/>
      <c r="AI319" s="6"/>
      <c r="AJ319" s="6"/>
      <c r="AK319" s="6" t="s">
        <v>66</v>
      </c>
      <c r="AL319" s="6"/>
      <c r="AM319" s="6"/>
      <c r="AN319" s="6"/>
      <c r="AO319" s="6"/>
      <c r="AP319" s="6"/>
      <c r="AQ319" s="6"/>
      <c r="AR319" s="6"/>
      <c r="AS319" s="6"/>
      <c r="AT319" s="6"/>
    </row>
    <row r="320" spans="1:46" s="27" customFormat="1" hidden="1" x14ac:dyDescent="0.25">
      <c r="A320" s="13" t="s">
        <v>437</v>
      </c>
      <c r="B320" s="157" t="s">
        <v>438</v>
      </c>
      <c r="C320" s="54">
        <v>76.5</v>
      </c>
      <c r="D320" s="55">
        <v>-20</v>
      </c>
      <c r="E320" s="30">
        <v>18</v>
      </c>
      <c r="F320" s="30">
        <v>5</v>
      </c>
      <c r="G320" s="54">
        <v>8</v>
      </c>
      <c r="H320" s="6">
        <v>3.5</v>
      </c>
      <c r="I320" s="30" t="s">
        <v>286</v>
      </c>
      <c r="J320" s="30" t="s">
        <v>73</v>
      </c>
      <c r="K320" s="31" t="s">
        <v>57</v>
      </c>
      <c r="L320" s="12" t="s">
        <v>436</v>
      </c>
      <c r="M320" s="6" t="s">
        <v>103</v>
      </c>
      <c r="N320" s="30" t="s">
        <v>70</v>
      </c>
      <c r="O320" s="6" t="s">
        <v>103</v>
      </c>
      <c r="P320" s="9" t="s">
        <v>51</v>
      </c>
      <c r="Q320" s="37">
        <v>1.5891</v>
      </c>
      <c r="R320" s="37">
        <v>1.4862</v>
      </c>
      <c r="S320" s="37">
        <v>0.10290000000000001</v>
      </c>
      <c r="T320" s="35">
        <v>3.37</v>
      </c>
      <c r="U320" s="35">
        <v>6.31</v>
      </c>
      <c r="V320" s="35">
        <v>-2.94</v>
      </c>
      <c r="W320" s="35">
        <v>16.3</v>
      </c>
      <c r="X320" s="35">
        <f>W320/2</f>
        <v>8.15</v>
      </c>
      <c r="Y320" s="35">
        <v>14.5</v>
      </c>
      <c r="Z320" s="6">
        <f t="shared" si="40"/>
        <v>360.15000000000003</v>
      </c>
      <c r="AA320" s="33">
        <f t="shared" si="41"/>
        <v>7.7129322882405838E-3</v>
      </c>
      <c r="AB320" s="6" t="s">
        <v>439</v>
      </c>
      <c r="AC320" s="179" t="s">
        <v>53</v>
      </c>
      <c r="AD320" s="6"/>
      <c r="AE320" s="30">
        <f t="shared" si="42"/>
        <v>1</v>
      </c>
      <c r="AF320" s="6"/>
      <c r="AG320" s="6"/>
      <c r="AH320" s="6"/>
      <c r="AI320" s="6"/>
      <c r="AJ320" s="6"/>
      <c r="AK320" s="6"/>
      <c r="AL320" s="6" t="s">
        <v>66</v>
      </c>
      <c r="AM320" s="6"/>
      <c r="AN320" s="6"/>
      <c r="AO320" s="6"/>
      <c r="AP320" s="6"/>
      <c r="AQ320" s="6"/>
      <c r="AR320" s="6"/>
      <c r="AS320" s="6"/>
      <c r="AT320" s="6"/>
    </row>
    <row r="321" spans="1:46" s="27" customFormat="1" hidden="1" x14ac:dyDescent="0.25">
      <c r="A321" s="13" t="s">
        <v>440</v>
      </c>
      <c r="B321" s="153" t="s">
        <v>441</v>
      </c>
      <c r="C321" s="54">
        <v>74.900000000000006</v>
      </c>
      <c r="D321" s="55">
        <v>-20</v>
      </c>
      <c r="E321" s="30">
        <v>18</v>
      </c>
      <c r="F321" s="30">
        <v>5</v>
      </c>
      <c r="G321" s="54">
        <v>8</v>
      </c>
      <c r="H321" s="6">
        <v>3.5</v>
      </c>
      <c r="I321" s="30" t="s">
        <v>101</v>
      </c>
      <c r="J321" s="30" t="s">
        <v>73</v>
      </c>
      <c r="K321" s="31" t="s">
        <v>57</v>
      </c>
      <c r="L321" s="12" t="s">
        <v>436</v>
      </c>
      <c r="M321" s="6" t="s">
        <v>103</v>
      </c>
      <c r="N321" s="30" t="s">
        <v>89</v>
      </c>
      <c r="O321" s="6" t="s">
        <v>103</v>
      </c>
      <c r="P321" s="9" t="s">
        <v>51</v>
      </c>
      <c r="Q321" s="37">
        <v>1.5904</v>
      </c>
      <c r="R321" s="37">
        <v>1.4877</v>
      </c>
      <c r="S321" s="37">
        <v>0.1027</v>
      </c>
      <c r="T321" s="35">
        <v>3.47</v>
      </c>
      <c r="U321" s="35">
        <v>6.34</v>
      </c>
      <c r="V321" s="35">
        <v>-2.87</v>
      </c>
      <c r="W321" s="35">
        <v>14.5</v>
      </c>
      <c r="X321" s="35">
        <f>W321/2</f>
        <v>7.25</v>
      </c>
      <c r="Y321" s="35">
        <v>14.3</v>
      </c>
      <c r="Z321" s="6">
        <f t="shared" si="40"/>
        <v>359.45</v>
      </c>
      <c r="AA321" s="33">
        <f t="shared" si="41"/>
        <v>8.3161501622377454E-3</v>
      </c>
      <c r="AB321" s="6" t="s">
        <v>442</v>
      </c>
      <c r="AC321" s="34" t="s">
        <v>53</v>
      </c>
      <c r="AD321" s="6"/>
      <c r="AE321" s="30">
        <f t="shared" si="42"/>
        <v>1</v>
      </c>
      <c r="AF321" s="6"/>
      <c r="AG321" s="6"/>
      <c r="AH321" s="6"/>
      <c r="AI321" s="6"/>
      <c r="AJ321" s="6"/>
      <c r="AK321" s="6" t="s">
        <v>66</v>
      </c>
      <c r="AL321" s="6"/>
      <c r="AM321" s="6"/>
      <c r="AN321" s="6"/>
      <c r="AO321" s="6"/>
      <c r="AP321" s="6"/>
      <c r="AQ321" s="6"/>
      <c r="AR321" s="6"/>
      <c r="AS321" s="6"/>
      <c r="AT321" s="6"/>
    </row>
    <row r="322" spans="1:46" s="27" customFormat="1" hidden="1" x14ac:dyDescent="0.25">
      <c r="A322" s="28" t="s">
        <v>443</v>
      </c>
      <c r="B322" s="157" t="s">
        <v>641</v>
      </c>
      <c r="C322" s="29"/>
      <c r="D322" s="30"/>
      <c r="E322" s="30"/>
      <c r="F322" s="30"/>
      <c r="G322" s="29"/>
      <c r="H322" s="30"/>
      <c r="I322" s="30"/>
      <c r="J322" s="30"/>
      <c r="K322" s="31"/>
      <c r="L322" s="5"/>
      <c r="M322" s="30" t="s">
        <v>529</v>
      </c>
      <c r="N322" s="30" t="s">
        <v>221</v>
      </c>
      <c r="O322" s="30" t="s">
        <v>97</v>
      </c>
      <c r="P322" s="30" t="s">
        <v>584</v>
      </c>
      <c r="Q322" s="23"/>
      <c r="R322" s="23"/>
      <c r="S322" s="32"/>
      <c r="T322" s="6"/>
      <c r="U322" s="6"/>
      <c r="V322" s="6"/>
      <c r="W322" s="29"/>
      <c r="X322" s="29"/>
      <c r="Y322" s="29"/>
      <c r="Z322" s="30"/>
      <c r="AA322" s="33"/>
      <c r="AB322" s="28"/>
      <c r="AC322" s="34"/>
      <c r="AD322" s="30"/>
      <c r="AE322" s="30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6"/>
    </row>
    <row r="323" spans="1:46" s="27" customFormat="1" hidden="1" x14ac:dyDescent="0.25">
      <c r="A323" s="28" t="s">
        <v>443</v>
      </c>
      <c r="B323" s="157" t="s">
        <v>43</v>
      </c>
      <c r="C323" s="29">
        <v>96</v>
      </c>
      <c r="D323" s="30">
        <v>-15</v>
      </c>
      <c r="E323" s="30">
        <v>25</v>
      </c>
      <c r="F323" s="30">
        <v>0</v>
      </c>
      <c r="G323" s="29">
        <v>7</v>
      </c>
      <c r="H323" s="30">
        <v>3.25</v>
      </c>
      <c r="I323" s="30" t="s">
        <v>281</v>
      </c>
      <c r="J323" s="30" t="s">
        <v>287</v>
      </c>
      <c r="K323" s="31" t="s">
        <v>57</v>
      </c>
      <c r="L323" s="5" t="s">
        <v>444</v>
      </c>
      <c r="M323" s="30" t="s">
        <v>107</v>
      </c>
      <c r="N323" s="30" t="s">
        <v>49</v>
      </c>
      <c r="O323" s="30" t="s">
        <v>61</v>
      </c>
      <c r="P323" s="30" t="s">
        <v>246</v>
      </c>
      <c r="Q323" s="23">
        <v>1.5582</v>
      </c>
      <c r="R323" s="23">
        <v>1.4749000000000001</v>
      </c>
      <c r="S323" s="32">
        <f>Q323-R323</f>
        <v>8.329999999999993E-2</v>
      </c>
      <c r="T323" s="6" t="s">
        <v>113</v>
      </c>
      <c r="U323" s="6" t="s">
        <v>113</v>
      </c>
      <c r="V323" s="6" t="s">
        <v>113</v>
      </c>
      <c r="W323" s="29">
        <v>26</v>
      </c>
      <c r="X323" s="29">
        <f>W323/2</f>
        <v>13</v>
      </c>
      <c r="Y323" s="29">
        <v>25.4</v>
      </c>
      <c r="Z323" s="30">
        <f>S323*H323*1000</f>
        <v>270.7249999999998</v>
      </c>
      <c r="AA323" s="33">
        <f>(S323*(Q323+R323))^2/((W323+X323+Y323)/3)</f>
        <v>2.9737116089102234E-3</v>
      </c>
      <c r="AB323" s="28" t="s">
        <v>186</v>
      </c>
      <c r="AC323" s="34" t="s">
        <v>53</v>
      </c>
      <c r="AD323" s="30"/>
      <c r="AE323" s="30">
        <f>COUNTA(AF323:AS323)</f>
        <v>1</v>
      </c>
      <c r="AF323" s="34"/>
      <c r="AG323" s="34"/>
      <c r="AH323" s="34"/>
      <c r="AI323" s="34"/>
      <c r="AJ323" s="34" t="s">
        <v>68</v>
      </c>
      <c r="AK323" s="34"/>
      <c r="AL323" s="34"/>
      <c r="AM323" s="34"/>
      <c r="AN323" s="34"/>
      <c r="AO323" s="34"/>
      <c r="AP323" s="34"/>
      <c r="AQ323" s="34"/>
      <c r="AR323" s="34"/>
      <c r="AS323" s="34"/>
      <c r="AT323" s="6"/>
    </row>
    <row r="324" spans="1:46" s="27" customFormat="1" hidden="1" x14ac:dyDescent="0.25">
      <c r="A324" s="13" t="s">
        <v>445</v>
      </c>
      <c r="B324" s="157" t="s">
        <v>642</v>
      </c>
      <c r="C324" s="29"/>
      <c r="D324" s="30"/>
      <c r="E324" s="30"/>
      <c r="F324" s="30"/>
      <c r="G324" s="29"/>
      <c r="H324" s="30"/>
      <c r="I324" s="30"/>
      <c r="J324" s="30"/>
      <c r="K324" s="31"/>
      <c r="L324" s="5"/>
      <c r="M324" s="30" t="s">
        <v>83</v>
      </c>
      <c r="N324" s="30" t="s">
        <v>333</v>
      </c>
      <c r="O324" s="30" t="s">
        <v>97</v>
      </c>
      <c r="P324" s="30" t="s">
        <v>352</v>
      </c>
      <c r="Q324" s="23"/>
      <c r="R324" s="23"/>
      <c r="S324" s="32"/>
      <c r="T324" s="6"/>
      <c r="U324" s="6"/>
      <c r="V324" s="6"/>
      <c r="W324" s="29"/>
      <c r="X324" s="29"/>
      <c r="Y324" s="29"/>
      <c r="Z324" s="30"/>
      <c r="AA324" s="33"/>
      <c r="AB324" s="28"/>
      <c r="AC324" s="34"/>
      <c r="AD324" s="30"/>
      <c r="AE324" s="30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6"/>
    </row>
    <row r="325" spans="1:46" s="27" customFormat="1" hidden="1" x14ac:dyDescent="0.25">
      <c r="A325" s="13" t="s">
        <v>445</v>
      </c>
      <c r="B325" s="157" t="s">
        <v>448</v>
      </c>
      <c r="C325" s="54">
        <v>75.599999999999994</v>
      </c>
      <c r="D325" s="55">
        <v>-30</v>
      </c>
      <c r="E325" s="30">
        <v>10</v>
      </c>
      <c r="F325" s="30">
        <v>0</v>
      </c>
      <c r="G325" s="54">
        <v>4.1500000000000004</v>
      </c>
      <c r="H325" s="6">
        <v>0</v>
      </c>
      <c r="I325" s="31" t="s">
        <v>86</v>
      </c>
      <c r="J325" s="30" t="s">
        <v>45</v>
      </c>
      <c r="K325" s="31" t="s">
        <v>57</v>
      </c>
      <c r="L325" s="16" t="s">
        <v>446</v>
      </c>
      <c r="M325" s="55" t="s">
        <v>107</v>
      </c>
      <c r="N325" s="31" t="s">
        <v>60</v>
      </c>
      <c r="O325" s="55" t="s">
        <v>61</v>
      </c>
      <c r="P325" s="31" t="s">
        <v>51</v>
      </c>
      <c r="Q325" s="37">
        <v>1.5880000000000001</v>
      </c>
      <c r="R325" s="37">
        <v>1.488</v>
      </c>
      <c r="S325" s="37">
        <v>0.1</v>
      </c>
      <c r="T325" s="35">
        <v>8.1999999999999993</v>
      </c>
      <c r="U325" s="35">
        <v>3.1</v>
      </c>
      <c r="V325" s="35">
        <v>5.0999999999999996</v>
      </c>
      <c r="W325" s="35">
        <v>9.1999999999999993</v>
      </c>
      <c r="X325" s="35">
        <v>8</v>
      </c>
      <c r="Y325" s="35">
        <v>17.3</v>
      </c>
      <c r="Z325" s="6">
        <f t="shared" ref="Z325:Z341" si="43">S325*H325*1000</f>
        <v>0</v>
      </c>
      <c r="AA325" s="33">
        <f t="shared" ref="AA325:AA341" si="44">(S325*(Q325+R325))^2/((W325+X325+Y325)/3)</f>
        <v>8.2276313043478273E-3</v>
      </c>
      <c r="AB325" s="6" t="s">
        <v>136</v>
      </c>
      <c r="AC325" s="6" t="s">
        <v>372</v>
      </c>
      <c r="AD325" s="6"/>
      <c r="AE325" s="31">
        <f t="shared" ref="AE325:AE331" si="45">COUNTA(AF325:AS325)</f>
        <v>1</v>
      </c>
      <c r="AF325" s="55"/>
      <c r="AG325" s="81"/>
      <c r="AH325" s="82" t="s">
        <v>66</v>
      </c>
      <c r="AI325" s="81"/>
      <c r="AJ325" s="81"/>
      <c r="AK325" s="6"/>
      <c r="AL325" s="6"/>
      <c r="AM325" s="6"/>
      <c r="AN325" s="6"/>
      <c r="AO325" s="6"/>
      <c r="AP325" s="6"/>
      <c r="AQ325" s="6"/>
      <c r="AR325" s="6"/>
      <c r="AS325" s="6"/>
      <c r="AT325" s="6"/>
    </row>
    <row r="326" spans="1:46" s="27" customFormat="1" hidden="1" x14ac:dyDescent="0.25">
      <c r="A326" s="13" t="s">
        <v>445</v>
      </c>
      <c r="B326" s="157" t="s">
        <v>449</v>
      </c>
      <c r="C326" s="54">
        <v>75.599999999999994</v>
      </c>
      <c r="D326" s="55">
        <v>-30</v>
      </c>
      <c r="E326" s="30">
        <v>10</v>
      </c>
      <c r="F326" s="30">
        <v>0</v>
      </c>
      <c r="G326" s="54">
        <v>4.1500000000000004</v>
      </c>
      <c r="H326" s="6">
        <v>0</v>
      </c>
      <c r="I326" s="31" t="s">
        <v>86</v>
      </c>
      <c r="J326" s="30" t="s">
        <v>45</v>
      </c>
      <c r="K326" s="31" t="s">
        <v>57</v>
      </c>
      <c r="L326" s="16" t="s">
        <v>446</v>
      </c>
      <c r="M326" s="55" t="s">
        <v>107</v>
      </c>
      <c r="N326" s="31" t="s">
        <v>65</v>
      </c>
      <c r="O326" s="55" t="s">
        <v>61</v>
      </c>
      <c r="P326" s="31" t="s">
        <v>51</v>
      </c>
      <c r="Q326" s="37">
        <v>1.5880000000000001</v>
      </c>
      <c r="R326" s="37">
        <v>1.488</v>
      </c>
      <c r="S326" s="37">
        <v>0.1</v>
      </c>
      <c r="T326" s="35">
        <v>8.1999999999999993</v>
      </c>
      <c r="U326" s="35">
        <v>3.1</v>
      </c>
      <c r="V326" s="35">
        <v>5.0999999999999996</v>
      </c>
      <c r="W326" s="35">
        <v>9.1999999999999993</v>
      </c>
      <c r="X326" s="35">
        <v>8</v>
      </c>
      <c r="Y326" s="35">
        <v>17.3</v>
      </c>
      <c r="Z326" s="6">
        <f t="shared" si="43"/>
        <v>0</v>
      </c>
      <c r="AA326" s="33">
        <f t="shared" si="44"/>
        <v>8.2276313043478273E-3</v>
      </c>
      <c r="AB326" s="6" t="s">
        <v>136</v>
      </c>
      <c r="AC326" s="6" t="s">
        <v>447</v>
      </c>
      <c r="AD326" s="6"/>
      <c r="AE326" s="31">
        <f t="shared" si="45"/>
        <v>1</v>
      </c>
      <c r="AF326" s="55"/>
      <c r="AG326" s="81"/>
      <c r="AH326" s="81"/>
      <c r="AI326" s="82" t="s">
        <v>66</v>
      </c>
      <c r="AJ326" s="81"/>
      <c r="AK326" s="6"/>
      <c r="AL326" s="6"/>
      <c r="AM326" s="6"/>
      <c r="AN326" s="6"/>
      <c r="AO326" s="6"/>
      <c r="AP326" s="6"/>
      <c r="AQ326" s="6"/>
      <c r="AR326" s="6"/>
      <c r="AS326" s="6"/>
      <c r="AT326" s="6"/>
    </row>
    <row r="327" spans="1:46" s="27" customFormat="1" hidden="1" x14ac:dyDescent="0.25">
      <c r="A327" s="173" t="s">
        <v>445</v>
      </c>
      <c r="B327" s="157" t="s">
        <v>450</v>
      </c>
      <c r="C327" s="54">
        <v>75.599999999999994</v>
      </c>
      <c r="D327" s="55">
        <v>-30</v>
      </c>
      <c r="E327" s="30">
        <v>10</v>
      </c>
      <c r="F327" s="30">
        <v>0</v>
      </c>
      <c r="G327" s="54">
        <v>4.1500000000000004</v>
      </c>
      <c r="H327" s="6">
        <v>0</v>
      </c>
      <c r="I327" s="31" t="s">
        <v>86</v>
      </c>
      <c r="J327" s="30" t="s">
        <v>45</v>
      </c>
      <c r="K327" s="31" t="s">
        <v>57</v>
      </c>
      <c r="L327" s="16" t="s">
        <v>446</v>
      </c>
      <c r="M327" s="55" t="s">
        <v>107</v>
      </c>
      <c r="N327" s="31" t="s">
        <v>49</v>
      </c>
      <c r="O327" s="55" t="s">
        <v>61</v>
      </c>
      <c r="P327" s="31" t="s">
        <v>51</v>
      </c>
      <c r="Q327" s="37">
        <v>1.5880000000000001</v>
      </c>
      <c r="R327" s="37">
        <v>1.488</v>
      </c>
      <c r="S327" s="37">
        <v>0.1</v>
      </c>
      <c r="T327" s="35">
        <v>8.1999999999999993</v>
      </c>
      <c r="U327" s="35">
        <v>3.1</v>
      </c>
      <c r="V327" s="35">
        <v>5.0999999999999996</v>
      </c>
      <c r="W327" s="35">
        <v>9.1999999999999993</v>
      </c>
      <c r="X327" s="35">
        <v>8</v>
      </c>
      <c r="Y327" s="35">
        <v>17.3</v>
      </c>
      <c r="Z327" s="6">
        <f t="shared" si="43"/>
        <v>0</v>
      </c>
      <c r="AA327" s="33">
        <f t="shared" si="44"/>
        <v>8.2276313043478273E-3</v>
      </c>
      <c r="AB327" s="6" t="s">
        <v>136</v>
      </c>
      <c r="AC327" s="6" t="s">
        <v>372</v>
      </c>
      <c r="AD327" s="6"/>
      <c r="AE327" s="31">
        <f t="shared" si="45"/>
        <v>1</v>
      </c>
      <c r="AF327" s="55"/>
      <c r="AG327" s="81"/>
      <c r="AH327" s="81"/>
      <c r="AI327" s="81"/>
      <c r="AJ327" s="81" t="s">
        <v>66</v>
      </c>
      <c r="AK327" s="6"/>
      <c r="AL327" s="6"/>
      <c r="AM327" s="6"/>
      <c r="AN327" s="6"/>
      <c r="AO327" s="6"/>
      <c r="AP327" s="6"/>
      <c r="AQ327" s="6"/>
      <c r="AR327" s="6"/>
      <c r="AS327" s="6"/>
      <c r="AT327" s="6"/>
    </row>
    <row r="328" spans="1:46" s="27" customFormat="1" hidden="1" x14ac:dyDescent="0.25">
      <c r="A328" s="173" t="s">
        <v>445</v>
      </c>
      <c r="B328" s="157" t="s">
        <v>450</v>
      </c>
      <c r="C328" s="54">
        <v>75.599999999999994</v>
      </c>
      <c r="D328" s="55">
        <v>-30</v>
      </c>
      <c r="E328" s="30">
        <v>10</v>
      </c>
      <c r="F328" s="30">
        <v>0</v>
      </c>
      <c r="G328" s="54">
        <v>4.1500000000000004</v>
      </c>
      <c r="H328" s="6">
        <v>0</v>
      </c>
      <c r="I328" s="31" t="s">
        <v>86</v>
      </c>
      <c r="J328" s="30" t="s">
        <v>45</v>
      </c>
      <c r="K328" s="31" t="s">
        <v>57</v>
      </c>
      <c r="L328" s="16" t="s">
        <v>446</v>
      </c>
      <c r="M328" s="55" t="s">
        <v>107</v>
      </c>
      <c r="N328" s="31" t="s">
        <v>49</v>
      </c>
      <c r="O328" s="55" t="s">
        <v>61</v>
      </c>
      <c r="P328" s="31" t="s">
        <v>51</v>
      </c>
      <c r="Q328" s="37">
        <v>1.5880000000000001</v>
      </c>
      <c r="R328" s="37">
        <v>1.488</v>
      </c>
      <c r="S328" s="37">
        <v>0.1</v>
      </c>
      <c r="T328" s="35">
        <v>8.1999999999999993</v>
      </c>
      <c r="U328" s="35">
        <v>3.1</v>
      </c>
      <c r="V328" s="35">
        <v>5.0999999999999996</v>
      </c>
      <c r="W328" s="35">
        <v>9.1999999999999993</v>
      </c>
      <c r="X328" s="35">
        <v>8</v>
      </c>
      <c r="Y328" s="35">
        <v>17.3</v>
      </c>
      <c r="Z328" s="6">
        <f t="shared" si="43"/>
        <v>0</v>
      </c>
      <c r="AA328" s="33">
        <f t="shared" si="44"/>
        <v>8.2276313043478273E-3</v>
      </c>
      <c r="AB328" s="6" t="s">
        <v>136</v>
      </c>
      <c r="AC328" s="6" t="s">
        <v>451</v>
      </c>
      <c r="AD328" s="6"/>
      <c r="AE328" s="31">
        <f t="shared" si="45"/>
        <v>1</v>
      </c>
      <c r="AF328" s="55"/>
      <c r="AG328" s="81"/>
      <c r="AH328" s="81"/>
      <c r="AI328" s="81"/>
      <c r="AJ328" s="81" t="s">
        <v>66</v>
      </c>
      <c r="AK328" s="6"/>
      <c r="AL328" s="6"/>
      <c r="AM328" s="6"/>
      <c r="AN328" s="6"/>
      <c r="AO328" s="6"/>
      <c r="AP328" s="6"/>
      <c r="AQ328" s="6"/>
      <c r="AR328" s="6"/>
      <c r="AS328" s="6"/>
      <c r="AT328" s="6"/>
    </row>
    <row r="329" spans="1:46" s="27" customFormat="1" hidden="1" x14ac:dyDescent="0.25">
      <c r="A329" s="13" t="s">
        <v>445</v>
      </c>
      <c r="B329" s="157" t="s">
        <v>43</v>
      </c>
      <c r="C329" s="54">
        <v>75.599999999999994</v>
      </c>
      <c r="D329" s="55">
        <v>-30</v>
      </c>
      <c r="E329" s="30">
        <v>10</v>
      </c>
      <c r="F329" s="30">
        <v>0</v>
      </c>
      <c r="G329" s="54">
        <v>4.1500000000000004</v>
      </c>
      <c r="H329" s="6">
        <v>0</v>
      </c>
      <c r="I329" s="31" t="s">
        <v>86</v>
      </c>
      <c r="J329" s="30" t="s">
        <v>45</v>
      </c>
      <c r="K329" s="31" t="s">
        <v>57</v>
      </c>
      <c r="L329" s="16" t="s">
        <v>446</v>
      </c>
      <c r="M329" s="55" t="s">
        <v>107</v>
      </c>
      <c r="N329" s="31" t="s">
        <v>163</v>
      </c>
      <c r="O329" s="55" t="s">
        <v>61</v>
      </c>
      <c r="P329" s="31" t="s">
        <v>51</v>
      </c>
      <c r="Q329" s="37">
        <v>1.5880000000000001</v>
      </c>
      <c r="R329" s="37">
        <v>1.488</v>
      </c>
      <c r="S329" s="37">
        <v>0.1</v>
      </c>
      <c r="T329" s="35">
        <v>8.1999999999999993</v>
      </c>
      <c r="U329" s="35">
        <v>3.1</v>
      </c>
      <c r="V329" s="35">
        <v>5.0999999999999996</v>
      </c>
      <c r="W329" s="35">
        <v>9.1999999999999993</v>
      </c>
      <c r="X329" s="35">
        <v>8</v>
      </c>
      <c r="Y329" s="35">
        <v>17.3</v>
      </c>
      <c r="Z329" s="6">
        <f t="shared" si="43"/>
        <v>0</v>
      </c>
      <c r="AA329" s="33">
        <f t="shared" si="44"/>
        <v>8.2276313043478273E-3</v>
      </c>
      <c r="AB329" s="6" t="s">
        <v>136</v>
      </c>
      <c r="AC329" s="6" t="s">
        <v>447</v>
      </c>
      <c r="AD329" s="6"/>
      <c r="AE329" s="31">
        <f t="shared" si="45"/>
        <v>1</v>
      </c>
      <c r="AF329" s="55"/>
      <c r="AG329" s="81" t="s">
        <v>66</v>
      </c>
      <c r="AH329" s="81"/>
      <c r="AI329" s="81"/>
      <c r="AJ329" s="81"/>
      <c r="AK329" s="6"/>
      <c r="AL329" s="6"/>
      <c r="AM329" s="6"/>
      <c r="AN329" s="6"/>
      <c r="AO329" s="6"/>
      <c r="AP329" s="6"/>
      <c r="AQ329" s="6"/>
      <c r="AR329" s="6"/>
      <c r="AS329" s="6"/>
      <c r="AT329" s="6"/>
    </row>
    <row r="330" spans="1:46" s="27" customFormat="1" hidden="1" x14ac:dyDescent="0.25">
      <c r="A330" s="13" t="s">
        <v>445</v>
      </c>
      <c r="B330" s="153" t="s">
        <v>43</v>
      </c>
      <c r="C330" s="54">
        <v>75.599999999999994</v>
      </c>
      <c r="D330" s="55">
        <v>-30</v>
      </c>
      <c r="E330" s="30">
        <v>0</v>
      </c>
      <c r="F330" s="30">
        <v>0</v>
      </c>
      <c r="G330" s="54">
        <v>4.5</v>
      </c>
      <c r="H330" s="6">
        <v>0</v>
      </c>
      <c r="I330" s="31" t="s">
        <v>86</v>
      </c>
      <c r="J330" s="30" t="s">
        <v>45</v>
      </c>
      <c r="K330" s="31" t="s">
        <v>57</v>
      </c>
      <c r="L330" s="16" t="s">
        <v>446</v>
      </c>
      <c r="M330" s="55" t="s">
        <v>107</v>
      </c>
      <c r="N330" s="31" t="s">
        <v>120</v>
      </c>
      <c r="O330" s="55" t="s">
        <v>61</v>
      </c>
      <c r="P330" s="31" t="s">
        <v>51</v>
      </c>
      <c r="Q330" s="37">
        <v>1.5880000000000001</v>
      </c>
      <c r="R330" s="37">
        <v>1.488</v>
      </c>
      <c r="S330" s="37">
        <v>0.1</v>
      </c>
      <c r="T330" s="35">
        <v>8.1999999999999993</v>
      </c>
      <c r="U330" s="35">
        <v>3.1</v>
      </c>
      <c r="V330" s="35">
        <v>5.0999999999999996</v>
      </c>
      <c r="W330" s="35">
        <v>9.1999999999999993</v>
      </c>
      <c r="X330" s="35">
        <v>8</v>
      </c>
      <c r="Y330" s="35">
        <v>17.3</v>
      </c>
      <c r="Z330" s="6">
        <f t="shared" si="43"/>
        <v>0</v>
      </c>
      <c r="AA330" s="33">
        <f t="shared" si="44"/>
        <v>8.2276313043478273E-3</v>
      </c>
      <c r="AB330" s="6"/>
      <c r="AC330" s="6"/>
      <c r="AD330" s="6"/>
      <c r="AE330" s="31">
        <f t="shared" si="45"/>
        <v>0</v>
      </c>
      <c r="AF330" s="55"/>
      <c r="AG330" s="81"/>
      <c r="AH330" s="81"/>
      <c r="AI330" s="81"/>
      <c r="AJ330" s="81"/>
      <c r="AK330" s="6"/>
      <c r="AL330" s="6"/>
      <c r="AM330" s="6"/>
      <c r="AN330" s="6"/>
      <c r="AO330" s="6"/>
      <c r="AP330" s="6"/>
      <c r="AQ330" s="6"/>
      <c r="AR330" s="6"/>
      <c r="AS330" s="6"/>
      <c r="AT330" s="6"/>
    </row>
    <row r="331" spans="1:46" s="27" customFormat="1" hidden="1" x14ac:dyDescent="0.25">
      <c r="A331" s="13" t="s">
        <v>445</v>
      </c>
      <c r="B331" s="153" t="s">
        <v>43</v>
      </c>
      <c r="C331" s="54">
        <v>75.599999999999994</v>
      </c>
      <c r="D331" s="55">
        <v>-30</v>
      </c>
      <c r="E331" s="30">
        <v>0</v>
      </c>
      <c r="F331" s="30">
        <v>0</v>
      </c>
      <c r="G331" s="54">
        <v>4.5</v>
      </c>
      <c r="H331" s="6">
        <v>0</v>
      </c>
      <c r="I331" s="31" t="s">
        <v>86</v>
      </c>
      <c r="J331" s="30" t="s">
        <v>45</v>
      </c>
      <c r="K331" s="31" t="s">
        <v>57</v>
      </c>
      <c r="L331" s="16" t="s">
        <v>446</v>
      </c>
      <c r="M331" s="55" t="s">
        <v>107</v>
      </c>
      <c r="N331" s="31" t="s">
        <v>92</v>
      </c>
      <c r="O331" s="55" t="s">
        <v>61</v>
      </c>
      <c r="P331" s="31" t="s">
        <v>51</v>
      </c>
      <c r="Q331" s="37">
        <v>1.5880000000000001</v>
      </c>
      <c r="R331" s="37">
        <v>1.488</v>
      </c>
      <c r="S331" s="37">
        <v>0.1</v>
      </c>
      <c r="T331" s="35">
        <v>8.1999999999999993</v>
      </c>
      <c r="U331" s="35">
        <v>3.1</v>
      </c>
      <c r="V331" s="35">
        <v>5.0999999999999996</v>
      </c>
      <c r="W331" s="35">
        <v>9.1999999999999993</v>
      </c>
      <c r="X331" s="35">
        <v>8</v>
      </c>
      <c r="Y331" s="35">
        <v>17.3</v>
      </c>
      <c r="Z331" s="6">
        <f t="shared" si="43"/>
        <v>0</v>
      </c>
      <c r="AA331" s="33">
        <f t="shared" si="44"/>
        <v>8.2276313043478273E-3</v>
      </c>
      <c r="AB331" s="6"/>
      <c r="AC331" s="6"/>
      <c r="AD331" s="6"/>
      <c r="AE331" s="31">
        <f t="shared" si="45"/>
        <v>0</v>
      </c>
      <c r="AF331" s="55"/>
      <c r="AG331" s="81"/>
      <c r="AH331" s="81"/>
      <c r="AI331" s="81"/>
      <c r="AJ331" s="81"/>
      <c r="AK331" s="6"/>
      <c r="AL331" s="6"/>
      <c r="AM331" s="6"/>
      <c r="AN331" s="6"/>
      <c r="AO331" s="6"/>
      <c r="AP331" s="6"/>
      <c r="AQ331" s="6"/>
      <c r="AR331" s="6"/>
      <c r="AS331" s="6"/>
      <c r="AT331" s="6"/>
    </row>
    <row r="332" spans="1:46" s="27" customFormat="1" hidden="1" x14ac:dyDescent="0.25">
      <c r="A332" s="24" t="s">
        <v>452</v>
      </c>
      <c r="B332" s="153" t="s">
        <v>43</v>
      </c>
      <c r="C332" s="60">
        <v>100.7</v>
      </c>
      <c r="D332" s="83">
        <v>-30</v>
      </c>
      <c r="E332" s="30">
        <v>20</v>
      </c>
      <c r="F332" s="30">
        <v>0</v>
      </c>
      <c r="G332" s="60">
        <v>4.8</v>
      </c>
      <c r="H332" s="60">
        <v>4</v>
      </c>
      <c r="I332" s="24" t="s">
        <v>86</v>
      </c>
      <c r="J332" s="24" t="s">
        <v>45</v>
      </c>
      <c r="K332" s="31" t="s">
        <v>57</v>
      </c>
      <c r="L332" s="17" t="s">
        <v>453</v>
      </c>
      <c r="M332" s="84" t="s">
        <v>96</v>
      </c>
      <c r="N332" s="24" t="s">
        <v>351</v>
      </c>
      <c r="O332" s="24" t="s">
        <v>61</v>
      </c>
      <c r="P332" s="30" t="s">
        <v>51</v>
      </c>
      <c r="Q332" s="37">
        <v>1.587</v>
      </c>
      <c r="R332" s="37">
        <v>1.4870000000000001</v>
      </c>
      <c r="S332" s="32">
        <f t="shared" ref="S332:S340" si="46">Q332-R332</f>
        <v>9.9999999999999867E-2</v>
      </c>
      <c r="T332" s="29">
        <v>9</v>
      </c>
      <c r="U332" s="29">
        <v>3.1</v>
      </c>
      <c r="V332" s="29">
        <v>5.9</v>
      </c>
      <c r="W332" s="35">
        <v>11</v>
      </c>
      <c r="X332" s="29">
        <v>11.9</v>
      </c>
      <c r="Y332" s="35">
        <v>24.1</v>
      </c>
      <c r="Z332" s="30">
        <f t="shared" si="43"/>
        <v>399.99999999999949</v>
      </c>
      <c r="AA332" s="33">
        <f t="shared" si="44"/>
        <v>6.0315804255318978E-3</v>
      </c>
      <c r="AB332" s="28"/>
      <c r="AC332" s="28"/>
      <c r="AD332" s="24"/>
      <c r="AE332" s="30">
        <v>1</v>
      </c>
      <c r="AF332" s="34"/>
      <c r="AG332" s="34"/>
      <c r="AH332" s="34"/>
      <c r="AI332" s="34"/>
      <c r="AJ332" s="34"/>
      <c r="AK332" s="34"/>
      <c r="AL332" s="34"/>
      <c r="AM332" s="34"/>
      <c r="AN332" s="34" t="s">
        <v>66</v>
      </c>
      <c r="AO332" s="34"/>
      <c r="AP332" s="6"/>
      <c r="AQ332" s="6"/>
      <c r="AR332" s="34"/>
      <c r="AS332" s="34"/>
      <c r="AT332" s="6"/>
    </row>
    <row r="333" spans="1:46" s="27" customFormat="1" x14ac:dyDescent="0.25">
      <c r="A333" s="168" t="s">
        <v>452</v>
      </c>
      <c r="B333" s="153" t="s">
        <v>728</v>
      </c>
      <c r="C333" s="29">
        <v>100.7</v>
      </c>
      <c r="D333" s="6">
        <v>-30</v>
      </c>
      <c r="E333" s="30">
        <v>20</v>
      </c>
      <c r="F333" s="30">
        <v>0</v>
      </c>
      <c r="G333" s="29">
        <v>4.8</v>
      </c>
      <c r="H333" s="29">
        <v>4</v>
      </c>
      <c r="I333" s="30" t="s">
        <v>86</v>
      </c>
      <c r="J333" s="30" t="s">
        <v>45</v>
      </c>
      <c r="K333" s="31" t="s">
        <v>57</v>
      </c>
      <c r="L333" s="5" t="s">
        <v>453</v>
      </c>
      <c r="M333" s="84" t="s">
        <v>74</v>
      </c>
      <c r="N333" s="30" t="s">
        <v>351</v>
      </c>
      <c r="O333" s="30" t="s">
        <v>50</v>
      </c>
      <c r="P333" s="30" t="s">
        <v>51</v>
      </c>
      <c r="Q333" s="37">
        <v>1.587</v>
      </c>
      <c r="R333" s="37">
        <v>1.4870000000000001</v>
      </c>
      <c r="S333" s="32">
        <f t="shared" si="46"/>
        <v>9.9999999999999867E-2</v>
      </c>
      <c r="T333" s="29">
        <v>9</v>
      </c>
      <c r="U333" s="29">
        <v>3.1</v>
      </c>
      <c r="V333" s="29">
        <v>5.9</v>
      </c>
      <c r="W333" s="35">
        <v>11</v>
      </c>
      <c r="X333" s="29">
        <v>11.9</v>
      </c>
      <c r="Y333" s="35">
        <v>24.1</v>
      </c>
      <c r="Z333" s="30">
        <f t="shared" si="43"/>
        <v>399.99999999999949</v>
      </c>
      <c r="AA333" s="33">
        <f t="shared" si="44"/>
        <v>6.0315804255318978E-3</v>
      </c>
      <c r="AB333" s="6" t="s">
        <v>93</v>
      </c>
      <c r="AC333" s="28" t="s">
        <v>454</v>
      </c>
      <c r="AD333" s="30"/>
      <c r="AE333" s="30">
        <f t="shared" ref="AE333:AE340" si="47">COUNTA(AF333:AS333)</f>
        <v>1</v>
      </c>
      <c r="AF333" s="34"/>
      <c r="AG333" s="34"/>
      <c r="AH333" s="34"/>
      <c r="AI333" s="34"/>
      <c r="AJ333" s="34"/>
      <c r="AK333" s="34"/>
      <c r="AL333" s="34"/>
      <c r="AM333" s="34"/>
      <c r="AN333" s="34" t="s">
        <v>66</v>
      </c>
      <c r="AO333" s="34"/>
      <c r="AP333" s="6"/>
      <c r="AQ333" s="6"/>
      <c r="AR333" s="34"/>
      <c r="AS333" s="34"/>
      <c r="AT333" s="6"/>
    </row>
    <row r="334" spans="1:46" s="27" customFormat="1" x14ac:dyDescent="0.25">
      <c r="A334" s="28" t="s">
        <v>729</v>
      </c>
      <c r="B334" s="154" t="s">
        <v>43</v>
      </c>
      <c r="C334" s="29">
        <v>80</v>
      </c>
      <c r="D334" s="30">
        <v>-30</v>
      </c>
      <c r="E334" s="30">
        <v>35</v>
      </c>
      <c r="F334" s="30">
        <v>0</v>
      </c>
      <c r="G334" s="29">
        <v>5</v>
      </c>
      <c r="H334" s="30">
        <v>3.2</v>
      </c>
      <c r="I334" s="30" t="s">
        <v>67</v>
      </c>
      <c r="J334" s="30" t="s">
        <v>73</v>
      </c>
      <c r="K334" s="31" t="s">
        <v>57</v>
      </c>
      <c r="L334" s="5" t="s">
        <v>455</v>
      </c>
      <c r="M334" s="30" t="s">
        <v>48</v>
      </c>
      <c r="N334" s="30" t="s">
        <v>188</v>
      </c>
      <c r="O334" s="30" t="s">
        <v>50</v>
      </c>
      <c r="P334" s="30" t="s">
        <v>51</v>
      </c>
      <c r="Q334" s="32">
        <v>1.5860000000000001</v>
      </c>
      <c r="R334" s="32">
        <v>1.486</v>
      </c>
      <c r="S334" s="32">
        <f t="shared" si="46"/>
        <v>0.10000000000000009</v>
      </c>
      <c r="T334" s="6" t="s">
        <v>113</v>
      </c>
      <c r="U334" s="6" t="s">
        <v>113</v>
      </c>
      <c r="V334" s="6" t="s">
        <v>113</v>
      </c>
      <c r="W334" s="29">
        <v>15.2</v>
      </c>
      <c r="X334" s="29">
        <f>W334/2</f>
        <v>7.6</v>
      </c>
      <c r="Y334" s="29">
        <v>14.7</v>
      </c>
      <c r="Z334" s="30">
        <f t="shared" si="43"/>
        <v>320.00000000000028</v>
      </c>
      <c r="AA334" s="33">
        <f t="shared" si="44"/>
        <v>7.5497472000000156E-3</v>
      </c>
      <c r="AB334" s="28" t="s">
        <v>308</v>
      </c>
      <c r="AC334" s="28" t="s">
        <v>253</v>
      </c>
      <c r="AD334" s="30"/>
      <c r="AE334" s="30">
        <f t="shared" si="47"/>
        <v>1</v>
      </c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53"/>
      <c r="AS334" s="34" t="s">
        <v>254</v>
      </c>
      <c r="AT334" s="6"/>
    </row>
    <row r="335" spans="1:46" s="27" customFormat="1" hidden="1" x14ac:dyDescent="0.25">
      <c r="A335" s="55" t="s">
        <v>456</v>
      </c>
      <c r="B335" s="154" t="s">
        <v>43</v>
      </c>
      <c r="C335" s="35">
        <v>104.2</v>
      </c>
      <c r="D335" s="6">
        <v>-40</v>
      </c>
      <c r="E335" s="30">
        <v>14</v>
      </c>
      <c r="F335" s="30">
        <v>0</v>
      </c>
      <c r="G335" s="29">
        <v>5</v>
      </c>
      <c r="H335" s="29">
        <v>3</v>
      </c>
      <c r="I335" s="30" t="s">
        <v>86</v>
      </c>
      <c r="J335" s="30" t="s">
        <v>45</v>
      </c>
      <c r="K335" s="31" t="s">
        <v>57</v>
      </c>
      <c r="L335" s="12" t="s">
        <v>457</v>
      </c>
      <c r="M335" s="30" t="s">
        <v>130</v>
      </c>
      <c r="N335" s="30" t="s">
        <v>351</v>
      </c>
      <c r="O335" s="6" t="s">
        <v>131</v>
      </c>
      <c r="P335" s="30" t="s">
        <v>51</v>
      </c>
      <c r="Q335" s="37">
        <v>1.6160000000000001</v>
      </c>
      <c r="R335" s="37">
        <v>1.494</v>
      </c>
      <c r="S335" s="32">
        <f t="shared" si="46"/>
        <v>0.12200000000000011</v>
      </c>
      <c r="T335" s="29">
        <v>9.6</v>
      </c>
      <c r="U335" s="29">
        <v>3.1</v>
      </c>
      <c r="V335" s="29">
        <v>6.5</v>
      </c>
      <c r="W335" s="35">
        <v>13</v>
      </c>
      <c r="X335" s="29">
        <v>9.4</v>
      </c>
      <c r="Y335" s="35">
        <v>20.7</v>
      </c>
      <c r="Z335" s="30">
        <f t="shared" si="43"/>
        <v>366.00000000000034</v>
      </c>
      <c r="AA335" s="33">
        <f t="shared" si="44"/>
        <v>1.0020385364269161E-2</v>
      </c>
      <c r="AB335" s="6" t="s">
        <v>93</v>
      </c>
      <c r="AC335" s="34" t="s">
        <v>53</v>
      </c>
      <c r="AD335" s="6"/>
      <c r="AE335" s="30">
        <f t="shared" si="47"/>
        <v>1</v>
      </c>
      <c r="AF335" s="34"/>
      <c r="AG335" s="34"/>
      <c r="AH335" s="34"/>
      <c r="AI335" s="34"/>
      <c r="AJ335" s="34"/>
      <c r="AK335" s="34"/>
      <c r="AL335" s="34"/>
      <c r="AM335" s="34"/>
      <c r="AN335" s="85" t="s">
        <v>66</v>
      </c>
      <c r="AO335" s="34"/>
      <c r="AP335" s="6"/>
      <c r="AQ335" s="6"/>
      <c r="AR335" s="6"/>
      <c r="AS335" s="6"/>
      <c r="AT335" s="6"/>
    </row>
    <row r="336" spans="1:46" s="27" customFormat="1" hidden="1" x14ac:dyDescent="0.25">
      <c r="A336" s="55" t="s">
        <v>456</v>
      </c>
      <c r="B336" s="154" t="s">
        <v>43</v>
      </c>
      <c r="C336" s="35">
        <v>104.2</v>
      </c>
      <c r="D336" s="6">
        <v>-40</v>
      </c>
      <c r="E336" s="30">
        <v>14</v>
      </c>
      <c r="F336" s="30">
        <v>0</v>
      </c>
      <c r="G336" s="29">
        <v>5</v>
      </c>
      <c r="H336" s="29">
        <v>3</v>
      </c>
      <c r="I336" s="30" t="s">
        <v>86</v>
      </c>
      <c r="J336" s="30" t="s">
        <v>45</v>
      </c>
      <c r="K336" s="31" t="s">
        <v>57</v>
      </c>
      <c r="L336" s="12" t="s">
        <v>457</v>
      </c>
      <c r="M336" s="30" t="s">
        <v>130</v>
      </c>
      <c r="N336" s="30" t="s">
        <v>120</v>
      </c>
      <c r="O336" s="6" t="s">
        <v>131</v>
      </c>
      <c r="P336" s="30" t="s">
        <v>51</v>
      </c>
      <c r="Q336" s="37">
        <v>1.6160000000000001</v>
      </c>
      <c r="R336" s="37">
        <v>1.494</v>
      </c>
      <c r="S336" s="32">
        <f t="shared" si="46"/>
        <v>0.12200000000000011</v>
      </c>
      <c r="T336" s="29">
        <v>9.6</v>
      </c>
      <c r="U336" s="29">
        <v>3.1</v>
      </c>
      <c r="V336" s="29">
        <v>6.5</v>
      </c>
      <c r="W336" s="35">
        <v>13</v>
      </c>
      <c r="X336" s="29">
        <v>9.4</v>
      </c>
      <c r="Y336" s="35">
        <v>20.7</v>
      </c>
      <c r="Z336" s="30">
        <f t="shared" si="43"/>
        <v>366.00000000000034</v>
      </c>
      <c r="AA336" s="33">
        <f t="shared" si="44"/>
        <v>1.0020385364269161E-2</v>
      </c>
      <c r="AB336" s="6" t="s">
        <v>93</v>
      </c>
      <c r="AC336" s="34" t="s">
        <v>53</v>
      </c>
      <c r="AD336" s="6"/>
      <c r="AE336" s="30">
        <f t="shared" si="47"/>
        <v>1</v>
      </c>
      <c r="AF336" s="34"/>
      <c r="AG336" s="34"/>
      <c r="AH336" s="34"/>
      <c r="AI336" s="34"/>
      <c r="AJ336" s="34"/>
      <c r="AK336" s="34"/>
      <c r="AL336" s="34"/>
      <c r="AM336" s="34"/>
      <c r="AN336" s="34"/>
      <c r="AO336" s="85" t="s">
        <v>66</v>
      </c>
      <c r="AP336" s="6"/>
      <c r="AQ336" s="6"/>
      <c r="AR336" s="6"/>
      <c r="AS336" s="6"/>
      <c r="AT336" s="6"/>
    </row>
    <row r="337" spans="1:46" s="27" customFormat="1" hidden="1" x14ac:dyDescent="0.25">
      <c r="A337" s="55" t="s">
        <v>456</v>
      </c>
      <c r="B337" s="154" t="s">
        <v>43</v>
      </c>
      <c r="C337" s="35">
        <v>104.2</v>
      </c>
      <c r="D337" s="6">
        <v>-40</v>
      </c>
      <c r="E337" s="30">
        <v>14</v>
      </c>
      <c r="F337" s="30">
        <v>0</v>
      </c>
      <c r="G337" s="29">
        <v>5</v>
      </c>
      <c r="H337" s="29">
        <v>3</v>
      </c>
      <c r="I337" s="30" t="s">
        <v>86</v>
      </c>
      <c r="J337" s="30" t="s">
        <v>45</v>
      </c>
      <c r="K337" s="31" t="s">
        <v>57</v>
      </c>
      <c r="L337" s="12" t="s">
        <v>457</v>
      </c>
      <c r="M337" s="30" t="s">
        <v>192</v>
      </c>
      <c r="N337" s="30" t="s">
        <v>92</v>
      </c>
      <c r="O337" s="6" t="s">
        <v>131</v>
      </c>
      <c r="P337" s="30" t="s">
        <v>51</v>
      </c>
      <c r="Q337" s="37">
        <v>1.6160000000000001</v>
      </c>
      <c r="R337" s="37">
        <v>1.494</v>
      </c>
      <c r="S337" s="32">
        <f t="shared" si="46"/>
        <v>0.12200000000000011</v>
      </c>
      <c r="T337" s="29">
        <v>9.6</v>
      </c>
      <c r="U337" s="29">
        <v>3.1</v>
      </c>
      <c r="V337" s="29">
        <v>6.5</v>
      </c>
      <c r="W337" s="35">
        <v>13</v>
      </c>
      <c r="X337" s="29">
        <v>9.4</v>
      </c>
      <c r="Y337" s="35">
        <v>20.7</v>
      </c>
      <c r="Z337" s="30">
        <f t="shared" si="43"/>
        <v>366.00000000000034</v>
      </c>
      <c r="AA337" s="33">
        <f t="shared" si="44"/>
        <v>1.0020385364269161E-2</v>
      </c>
      <c r="AB337" s="6" t="s">
        <v>93</v>
      </c>
      <c r="AC337" s="34" t="s">
        <v>53</v>
      </c>
      <c r="AD337" s="6"/>
      <c r="AE337" s="30">
        <f t="shared" si="47"/>
        <v>1</v>
      </c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 t="s">
        <v>66</v>
      </c>
      <c r="AQ337" s="6"/>
      <c r="AR337" s="6"/>
      <c r="AS337" s="6"/>
      <c r="AT337" s="6"/>
    </row>
    <row r="338" spans="1:46" s="27" customFormat="1" hidden="1" x14ac:dyDescent="0.25">
      <c r="A338" s="55" t="s">
        <v>456</v>
      </c>
      <c r="B338" s="154" t="s">
        <v>43</v>
      </c>
      <c r="C338" s="35">
        <v>104.2</v>
      </c>
      <c r="D338" s="6">
        <v>-40</v>
      </c>
      <c r="E338" s="30">
        <v>14</v>
      </c>
      <c r="F338" s="30">
        <v>0</v>
      </c>
      <c r="G338" s="29">
        <v>5</v>
      </c>
      <c r="H338" s="29">
        <v>3</v>
      </c>
      <c r="I338" s="30" t="s">
        <v>86</v>
      </c>
      <c r="J338" s="30" t="s">
        <v>45</v>
      </c>
      <c r="K338" s="31" t="s">
        <v>57</v>
      </c>
      <c r="L338" s="12" t="s">
        <v>457</v>
      </c>
      <c r="M338" s="30" t="s">
        <v>130</v>
      </c>
      <c r="N338" s="30" t="s">
        <v>92</v>
      </c>
      <c r="O338" s="6" t="s">
        <v>131</v>
      </c>
      <c r="P338" s="30" t="s">
        <v>51</v>
      </c>
      <c r="Q338" s="37">
        <v>1.6160000000000001</v>
      </c>
      <c r="R338" s="37">
        <v>1.494</v>
      </c>
      <c r="S338" s="32">
        <f t="shared" si="46"/>
        <v>0.12200000000000011</v>
      </c>
      <c r="T338" s="29">
        <v>9.6</v>
      </c>
      <c r="U338" s="29">
        <v>3.1</v>
      </c>
      <c r="V338" s="29">
        <v>6.5</v>
      </c>
      <c r="W338" s="35">
        <v>13</v>
      </c>
      <c r="X338" s="29">
        <v>9.4</v>
      </c>
      <c r="Y338" s="35">
        <v>20.7</v>
      </c>
      <c r="Z338" s="30">
        <f t="shared" si="43"/>
        <v>366.00000000000034</v>
      </c>
      <c r="AA338" s="33">
        <f t="shared" si="44"/>
        <v>1.0020385364269161E-2</v>
      </c>
      <c r="AB338" s="6" t="s">
        <v>93</v>
      </c>
      <c r="AC338" s="34" t="s">
        <v>53</v>
      </c>
      <c r="AD338" s="6"/>
      <c r="AE338" s="30">
        <f t="shared" si="47"/>
        <v>1</v>
      </c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 t="s">
        <v>66</v>
      </c>
      <c r="AQ338" s="6"/>
      <c r="AR338" s="6"/>
      <c r="AS338" s="6"/>
      <c r="AT338" s="6"/>
    </row>
    <row r="339" spans="1:46" s="27" customFormat="1" hidden="1" x14ac:dyDescent="0.25">
      <c r="A339" s="55" t="s">
        <v>456</v>
      </c>
      <c r="B339" s="153" t="s">
        <v>43</v>
      </c>
      <c r="C339" s="35">
        <v>104.2</v>
      </c>
      <c r="D339" s="6">
        <v>-40</v>
      </c>
      <c r="E339" s="30">
        <v>14</v>
      </c>
      <c r="F339" s="30">
        <v>0</v>
      </c>
      <c r="G339" s="29">
        <v>5</v>
      </c>
      <c r="H339" s="29">
        <v>3</v>
      </c>
      <c r="I339" s="30" t="s">
        <v>86</v>
      </c>
      <c r="J339" s="30" t="s">
        <v>45</v>
      </c>
      <c r="K339" s="31" t="s">
        <v>57</v>
      </c>
      <c r="L339" s="12" t="s">
        <v>457</v>
      </c>
      <c r="M339" s="30" t="s">
        <v>130</v>
      </c>
      <c r="N339" s="30" t="s">
        <v>75</v>
      </c>
      <c r="O339" s="6" t="s">
        <v>131</v>
      </c>
      <c r="P339" s="30" t="s">
        <v>51</v>
      </c>
      <c r="Q339" s="37">
        <v>1.6160000000000001</v>
      </c>
      <c r="R339" s="37">
        <v>1.494</v>
      </c>
      <c r="S339" s="32">
        <f t="shared" si="46"/>
        <v>0.12200000000000011</v>
      </c>
      <c r="T339" s="29">
        <v>9.6</v>
      </c>
      <c r="U339" s="29">
        <v>3.1</v>
      </c>
      <c r="V339" s="29">
        <v>6.5</v>
      </c>
      <c r="W339" s="35">
        <v>13</v>
      </c>
      <c r="X339" s="29">
        <v>9.4</v>
      </c>
      <c r="Y339" s="35">
        <v>20.7</v>
      </c>
      <c r="Z339" s="30">
        <f t="shared" si="43"/>
        <v>366.00000000000034</v>
      </c>
      <c r="AA339" s="33">
        <f t="shared" si="44"/>
        <v>1.0020385364269161E-2</v>
      </c>
      <c r="AB339" s="6" t="s">
        <v>93</v>
      </c>
      <c r="AC339" s="34" t="s">
        <v>53</v>
      </c>
      <c r="AD339" s="6"/>
      <c r="AE339" s="30">
        <f t="shared" si="47"/>
        <v>1</v>
      </c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86" t="s">
        <v>66</v>
      </c>
      <c r="AS339" s="6"/>
      <c r="AT339" s="6"/>
    </row>
    <row r="340" spans="1:46" s="27" customFormat="1" x14ac:dyDescent="0.25">
      <c r="A340" s="168" t="s">
        <v>706</v>
      </c>
      <c r="B340" s="157" t="s">
        <v>458</v>
      </c>
      <c r="C340" s="29">
        <v>84.6</v>
      </c>
      <c r="D340" s="30">
        <v>-30</v>
      </c>
      <c r="E340" s="30">
        <v>8</v>
      </c>
      <c r="F340" s="30">
        <v>0</v>
      </c>
      <c r="G340" s="29">
        <v>3.2</v>
      </c>
      <c r="H340" s="30">
        <v>2.95</v>
      </c>
      <c r="I340" s="30" t="s">
        <v>419</v>
      </c>
      <c r="J340" s="30" t="s">
        <v>45</v>
      </c>
      <c r="K340" s="31" t="s">
        <v>57</v>
      </c>
      <c r="L340" s="5" t="s">
        <v>459</v>
      </c>
      <c r="M340" s="30" t="s">
        <v>74</v>
      </c>
      <c r="N340" s="30" t="s">
        <v>75</v>
      </c>
      <c r="O340" s="30" t="s">
        <v>50</v>
      </c>
      <c r="P340" s="30" t="s">
        <v>51</v>
      </c>
      <c r="Q340" s="32">
        <v>1.544</v>
      </c>
      <c r="R340" s="32">
        <v>1.4690000000000001</v>
      </c>
      <c r="S340" s="32">
        <f t="shared" si="46"/>
        <v>7.4999999999999956E-2</v>
      </c>
      <c r="T340" s="29">
        <v>13.8</v>
      </c>
      <c r="U340" s="29">
        <v>3.8</v>
      </c>
      <c r="V340" s="29">
        <v>10</v>
      </c>
      <c r="W340" s="29">
        <v>8.3000000000000007</v>
      </c>
      <c r="X340" s="29">
        <v>5.3</v>
      </c>
      <c r="Y340" s="29">
        <v>12.4</v>
      </c>
      <c r="Z340" s="30">
        <f t="shared" si="43"/>
        <v>221.24999999999989</v>
      </c>
      <c r="AA340" s="33">
        <f t="shared" si="44"/>
        <v>5.8920808413461473E-3</v>
      </c>
      <c r="AB340" s="28" t="s">
        <v>460</v>
      </c>
      <c r="AC340" s="34" t="s">
        <v>53</v>
      </c>
      <c r="AD340" s="30"/>
      <c r="AE340" s="30">
        <f t="shared" si="47"/>
        <v>1</v>
      </c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 t="s">
        <v>254</v>
      </c>
      <c r="AS340" s="34"/>
      <c r="AT340" s="6"/>
    </row>
    <row r="341" spans="1:46" s="27" customFormat="1" x14ac:dyDescent="0.25">
      <c r="A341" s="6" t="s">
        <v>461</v>
      </c>
      <c r="B341" s="153" t="s">
        <v>43</v>
      </c>
      <c r="C341" s="6">
        <v>70.3</v>
      </c>
      <c r="D341" s="6">
        <v>-30</v>
      </c>
      <c r="E341" s="6" t="s">
        <v>462</v>
      </c>
      <c r="F341" s="6">
        <v>0</v>
      </c>
      <c r="G341" s="78">
        <v>4.2</v>
      </c>
      <c r="H341" s="6">
        <v>2.2999999999999998</v>
      </c>
      <c r="I341" s="30" t="s">
        <v>463</v>
      </c>
      <c r="J341" s="30" t="s">
        <v>45</v>
      </c>
      <c r="K341" s="55" t="s">
        <v>46</v>
      </c>
      <c r="L341" s="12" t="s">
        <v>464</v>
      </c>
      <c r="M341" s="6" t="s">
        <v>74</v>
      </c>
      <c r="N341" s="30" t="s">
        <v>75</v>
      </c>
      <c r="O341" s="6" t="s">
        <v>50</v>
      </c>
      <c r="P341" s="6" t="s">
        <v>68</v>
      </c>
      <c r="Q341" s="6">
        <v>1.603</v>
      </c>
      <c r="R341" s="6">
        <v>1.484</v>
      </c>
      <c r="S341" s="6">
        <v>0.11899999999999999</v>
      </c>
      <c r="T341" s="6">
        <v>16.2</v>
      </c>
      <c r="U341" s="6">
        <v>3.8</v>
      </c>
      <c r="V341" s="6">
        <v>12.4</v>
      </c>
      <c r="W341" s="6">
        <v>8.1999999999999993</v>
      </c>
      <c r="X341" s="6">
        <v>5.3</v>
      </c>
      <c r="Y341" s="6">
        <v>10.7</v>
      </c>
      <c r="Z341" s="30">
        <f t="shared" si="43"/>
        <v>273.69999999999993</v>
      </c>
      <c r="AA341" s="33">
        <f t="shared" si="44"/>
        <v>1.6729119001115695E-2</v>
      </c>
      <c r="AB341" s="28" t="s">
        <v>460</v>
      </c>
      <c r="AC341" s="34" t="s">
        <v>53</v>
      </c>
      <c r="AD341" s="6"/>
      <c r="AE341" s="6">
        <v>1</v>
      </c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 t="s">
        <v>68</v>
      </c>
      <c r="AS341" s="6"/>
      <c r="AT341" s="25"/>
    </row>
    <row r="342" spans="1:46" s="27" customFormat="1" hidden="1" x14ac:dyDescent="0.25">
      <c r="A342" s="57"/>
      <c r="B342" s="153" t="s">
        <v>637</v>
      </c>
      <c r="C342" s="69"/>
      <c r="D342" s="57"/>
      <c r="E342" s="30"/>
      <c r="F342" s="30"/>
      <c r="G342" s="69"/>
      <c r="H342" s="57"/>
      <c r="I342" s="57"/>
      <c r="J342" s="57"/>
      <c r="K342" s="31"/>
      <c r="L342" s="143"/>
      <c r="M342" s="57" t="s">
        <v>83</v>
      </c>
      <c r="N342" s="57" t="s">
        <v>500</v>
      </c>
      <c r="O342" s="57" t="s">
        <v>97</v>
      </c>
      <c r="P342" s="9" t="s">
        <v>314</v>
      </c>
      <c r="Q342" s="70"/>
      <c r="R342" s="70"/>
      <c r="S342" s="70"/>
      <c r="T342" s="69"/>
      <c r="U342" s="69"/>
      <c r="V342" s="69"/>
      <c r="W342" s="69"/>
      <c r="X342" s="69"/>
      <c r="Y342" s="69"/>
      <c r="Z342" s="57"/>
      <c r="AA342" s="71"/>
      <c r="AB342" s="57"/>
      <c r="AC342" s="34"/>
      <c r="AD342" s="42"/>
      <c r="AE342" s="30"/>
      <c r="AF342" s="6"/>
      <c r="AG342" s="6"/>
      <c r="AH342" s="34"/>
      <c r="AI342" s="34"/>
      <c r="AJ342" s="59"/>
      <c r="AK342" s="6"/>
      <c r="AL342" s="6"/>
      <c r="AM342" s="6"/>
      <c r="AN342" s="6"/>
      <c r="AO342" s="6"/>
      <c r="AP342" s="6"/>
      <c r="AQ342" s="6"/>
      <c r="AR342" s="6"/>
      <c r="AS342" s="6"/>
      <c r="AT342" s="6"/>
    </row>
    <row r="343" spans="1:46" s="27" customFormat="1" hidden="1" x14ac:dyDescent="0.25">
      <c r="A343" s="13"/>
      <c r="B343" s="157"/>
      <c r="C343" s="54"/>
      <c r="D343" s="55"/>
      <c r="E343" s="30"/>
      <c r="F343" s="30"/>
      <c r="G343" s="54"/>
      <c r="H343" s="6"/>
      <c r="I343" s="30"/>
      <c r="J343" s="30"/>
      <c r="K343" s="31"/>
      <c r="L343" s="12"/>
      <c r="M343" s="6"/>
      <c r="N343" s="30" t="s">
        <v>394</v>
      </c>
      <c r="O343" s="6"/>
      <c r="P343" s="9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33"/>
      <c r="AB343" s="6"/>
      <c r="AC343" s="6"/>
      <c r="AD343" s="6"/>
      <c r="AE343" s="30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</row>
    <row r="344" spans="1:46" ht="13.5" customHeight="1" x14ac:dyDescent="0.25"/>
  </sheetData>
  <autoFilter ref="A1:AT343">
    <filterColumn colId="14">
      <filters>
        <filter val="MD"/>
      </filters>
    </filterColumn>
    <sortState ref="A2:AT341">
      <sortCondition ref="A1:A343"/>
    </sortState>
  </autoFilter>
  <sortState ref="A2:AY268">
    <sortCondition ref="A2:A268"/>
    <sortCondition ref="N2:N268"/>
    <sortCondition ref="I2:I268"/>
    <sortCondition ref="O2:O268"/>
    <sortCondition ref="M2:M268"/>
  </sortState>
  <phoneticPr fontId="4" type="noConversion"/>
  <conditionalFormatting sqref="AE329 AE241:AE268 AE2:AE177 AE179:AE180 AE182:AE237 AE270 AE272:AE298 AE300:AE323">
    <cfRule type="cellIs" dxfId="366" priority="197" operator="notEqual">
      <formula>1</formula>
    </cfRule>
  </conditionalFormatting>
  <conditionalFormatting sqref="M277:M297 M270 M225:M234 M236 M245:M265 M241:M243 O316 O112:O113 M2:M6 O319:O328 M308:M329 O331:O341 M331:M341 M9:M10 M12:M14 M17:M21 M23:M26 M29:M37 M39:M59 M73 M76 M78:M83 O95:O104 M86:M135 M137:M140 M143:M158 M160:M161 M163:M177 M186:M187 M189:M214 M61:M71 M179:M180 M182:M184 M272:M275">
    <cfRule type="cellIs" dxfId="365" priority="193" operator="equal">
      <formula>"AA"</formula>
    </cfRule>
    <cfRule type="containsText" dxfId="364" priority="194" operator="containsText" text="ITI">
      <formula>NOT(ISERROR(SEARCH("ITI",M2)))</formula>
    </cfRule>
    <cfRule type="containsText" dxfId="363" priority="195" operator="containsText" text="MD">
      <formula>NOT(ISERROR(SEARCH("MD",M2)))</formula>
    </cfRule>
  </conditionalFormatting>
  <conditionalFormatting sqref="AE337:AE338">
    <cfRule type="cellIs" dxfId="362" priority="185" operator="notEqual">
      <formula>1</formula>
    </cfRule>
  </conditionalFormatting>
  <conditionalFormatting sqref="AE339">
    <cfRule type="cellIs" dxfId="361" priority="183" operator="notEqual">
      <formula>1</formula>
    </cfRule>
  </conditionalFormatting>
  <conditionalFormatting sqref="AE324:AE328">
    <cfRule type="cellIs" dxfId="360" priority="191" operator="notEqual">
      <formula>1</formula>
    </cfRule>
  </conditionalFormatting>
  <conditionalFormatting sqref="AE331">
    <cfRule type="cellIs" dxfId="359" priority="189" operator="notEqual">
      <formula>1</formula>
    </cfRule>
  </conditionalFormatting>
  <conditionalFormatting sqref="AE332:AE336">
    <cfRule type="cellIs" dxfId="358" priority="187" operator="notEqual">
      <formula>1</formula>
    </cfRule>
  </conditionalFormatting>
  <conditionalFormatting sqref="AE340:AE341">
    <cfRule type="cellIs" dxfId="357" priority="181" operator="notEqual">
      <formula>1</formula>
    </cfRule>
  </conditionalFormatting>
  <conditionalFormatting sqref="AE330">
    <cfRule type="cellIs" dxfId="356" priority="180" operator="notEqual">
      <formula>1</formula>
    </cfRule>
  </conditionalFormatting>
  <conditionalFormatting sqref="M330">
    <cfRule type="cellIs" dxfId="355" priority="176" operator="equal">
      <formula>"AA"</formula>
    </cfRule>
    <cfRule type="containsText" dxfId="354" priority="177" operator="containsText" text="ITI">
      <formula>NOT(ISERROR(SEARCH("ITI",M330)))</formula>
    </cfRule>
    <cfRule type="containsText" dxfId="353" priority="178" operator="containsText" text="MD">
      <formula>NOT(ISERROR(SEARCH("MD",M330)))</formula>
    </cfRule>
  </conditionalFormatting>
  <conditionalFormatting sqref="M342:M343">
    <cfRule type="cellIs" dxfId="352" priority="172" operator="equal">
      <formula>"AA"</formula>
    </cfRule>
    <cfRule type="containsText" dxfId="351" priority="173" operator="containsText" text="ITI">
      <formula>NOT(ISERROR(SEARCH("ITI",M342)))</formula>
    </cfRule>
    <cfRule type="containsText" dxfId="350" priority="174" operator="containsText" text="MD">
      <formula>NOT(ISERROR(SEARCH("MD",M342)))</formula>
    </cfRule>
  </conditionalFormatting>
  <conditionalFormatting sqref="M238:M239">
    <cfRule type="cellIs" dxfId="349" priority="168" operator="equal">
      <formula>"AA"</formula>
    </cfRule>
    <cfRule type="containsText" dxfId="348" priority="169" operator="containsText" text="ITI">
      <formula>NOT(ISERROR(SEARCH("ITI",M238)))</formula>
    </cfRule>
    <cfRule type="containsText" dxfId="347" priority="170" operator="containsText" text="MD">
      <formula>NOT(ISERROR(SEARCH("MD",M238)))</formula>
    </cfRule>
  </conditionalFormatting>
  <conditionalFormatting sqref="T238:T239">
    <cfRule type="cellIs" dxfId="346" priority="167" operator="notEqual">
      <formula>1</formula>
    </cfRule>
  </conditionalFormatting>
  <conditionalFormatting sqref="C1 B86:B169 B171:B177 B214:B239 B305:B342 B179:B180 B182:B212 B270 B272:B298 B300:B303 B241:B268">
    <cfRule type="containsBlanks" dxfId="345" priority="166">
      <formula>LEN(TRIM(B1))=0</formula>
    </cfRule>
  </conditionalFormatting>
  <conditionalFormatting sqref="D1">
    <cfRule type="containsBlanks" dxfId="344" priority="165">
      <formula>LEN(TRIM(D1))=0</formula>
    </cfRule>
  </conditionalFormatting>
  <conditionalFormatting sqref="I1">
    <cfRule type="cellIs" dxfId="343" priority="164" operator="equal">
      <formula>"VA"</formula>
    </cfRule>
  </conditionalFormatting>
  <conditionalFormatting sqref="I1">
    <cfRule type="containsBlanks" dxfId="342" priority="163">
      <formula>LEN(TRIM(I1))=0</formula>
    </cfRule>
  </conditionalFormatting>
  <conditionalFormatting sqref="J1">
    <cfRule type="containsBlanks" dxfId="341" priority="162">
      <formula>LEN(TRIM(J1))=0</formula>
    </cfRule>
  </conditionalFormatting>
  <conditionalFormatting sqref="K1">
    <cfRule type="containsBlanks" dxfId="340" priority="161">
      <formula>LEN(TRIM(K1))=0</formula>
    </cfRule>
  </conditionalFormatting>
  <conditionalFormatting sqref="L1">
    <cfRule type="containsBlanks" dxfId="339" priority="160">
      <formula>LEN(TRIM(L1))=0</formula>
    </cfRule>
  </conditionalFormatting>
  <conditionalFormatting sqref="M1">
    <cfRule type="containsBlanks" dxfId="338" priority="159">
      <formula>LEN(TRIM(M1))=0</formula>
    </cfRule>
  </conditionalFormatting>
  <conditionalFormatting sqref="N1">
    <cfRule type="containsBlanks" dxfId="337" priority="158">
      <formula>LEN(TRIM(N1))=0</formula>
    </cfRule>
  </conditionalFormatting>
  <conditionalFormatting sqref="B9:B10 B12:B14 B17:B21 B23:B25 B29:B37 B73 B76 B79:B83 B61:B65 B39:B59 B67:B71 B1:B6">
    <cfRule type="containsBlanks" dxfId="336" priority="157">
      <formula>LEN(TRIM(B1))=0</formula>
    </cfRule>
  </conditionalFormatting>
  <conditionalFormatting sqref="B17:B21 B23:B25 B29:B37 B73 B76 B79:B83 B86:B169 B171:B177 B214:B239 B305:B343 B61:B65 B39:B59 B67:B71 B179:B180 B182:B212 B270 B272:B298 B300:B303 B241:B268">
    <cfRule type="containsText" dxfId="335" priority="156" operator="containsText" text="缺">
      <formula>NOT(ISERROR(SEARCH("缺",B17)))</formula>
    </cfRule>
  </conditionalFormatting>
  <conditionalFormatting sqref="B9:B10 B12:B14 B17:B21 B23:B25 B29:B37 B73 B76 B79:B83 B61:B65 B39:B59 B67:B71 B1:B6">
    <cfRule type="containsText" dxfId="334" priority="155" operator="containsText" text="缺">
      <formula>NOT(ISERROR(SEARCH("缺",B1)))</formula>
    </cfRule>
  </conditionalFormatting>
  <conditionalFormatting sqref="A1">
    <cfRule type="containsBlanks" dxfId="333" priority="153">
      <formula>LEN(TRIM(A1))=0</formula>
    </cfRule>
  </conditionalFormatting>
  <conditionalFormatting sqref="P1">
    <cfRule type="containsBlanks" dxfId="332" priority="76">
      <formula>LEN(TRIM(P1))=0</formula>
    </cfRule>
  </conditionalFormatting>
  <conditionalFormatting sqref="N7:N8">
    <cfRule type="cellIs" dxfId="331" priority="146" operator="equal">
      <formula>"AA"</formula>
    </cfRule>
    <cfRule type="containsText" dxfId="330" priority="147" operator="containsText" text="ITI">
      <formula>NOT(ISERROR(SEARCH("ITI",N7)))</formula>
    </cfRule>
    <cfRule type="containsText" dxfId="329" priority="148" operator="containsText" text="MD">
      <formula>NOT(ISERROR(SEARCH("MD",N7)))</formula>
    </cfRule>
  </conditionalFormatting>
  <conditionalFormatting sqref="M11">
    <cfRule type="cellIs" dxfId="328" priority="140" operator="equal">
      <formula>"AA"</formula>
    </cfRule>
    <cfRule type="containsText" dxfId="327" priority="141" operator="containsText" text="ITI">
      <formula>NOT(ISERROR(SEARCH("ITI",M11)))</formula>
    </cfRule>
    <cfRule type="containsText" dxfId="326" priority="142" operator="containsText" text="MD">
      <formula>NOT(ISERROR(SEARCH("MD",M11)))</formula>
    </cfRule>
  </conditionalFormatting>
  <conditionalFormatting sqref="B7:B8">
    <cfRule type="containsBlanks" dxfId="325" priority="152">
      <formula>LEN(TRIM(B7))=0</formula>
    </cfRule>
  </conditionalFormatting>
  <conditionalFormatting sqref="B7:B8">
    <cfRule type="containsText" dxfId="324" priority="151" operator="containsText" text="缺">
      <formula>NOT(ISERROR(SEARCH("缺",B7)))</formula>
    </cfRule>
  </conditionalFormatting>
  <conditionalFormatting sqref="O7:O8">
    <cfRule type="containsBlanks" dxfId="323" priority="150">
      <formula>LEN(TRIM(O7))=0</formula>
    </cfRule>
  </conditionalFormatting>
  <conditionalFormatting sqref="P7:P8">
    <cfRule type="cellIs" dxfId="322" priority="149" operator="equal">
      <formula>"RLS"</formula>
    </cfRule>
  </conditionalFormatting>
  <conditionalFormatting sqref="M38">
    <cfRule type="cellIs" dxfId="321" priority="107" operator="equal">
      <formula>"AA"</formula>
    </cfRule>
    <cfRule type="containsText" dxfId="320" priority="108" operator="containsText" text="ITI">
      <formula>NOT(ISERROR(SEARCH("ITI",M38)))</formula>
    </cfRule>
    <cfRule type="containsText" dxfId="319" priority="109" operator="containsText" text="MD">
      <formula>NOT(ISERROR(SEARCH("MD",M38)))</formula>
    </cfRule>
  </conditionalFormatting>
  <conditionalFormatting sqref="B11">
    <cfRule type="containsBlanks" dxfId="318" priority="145">
      <formula>LEN(TRIM(B11))=0</formula>
    </cfRule>
  </conditionalFormatting>
  <conditionalFormatting sqref="B11">
    <cfRule type="containsText" dxfId="317" priority="144" operator="containsText" text="缺">
      <formula>NOT(ISERROR(SEARCH("缺",B11)))</formula>
    </cfRule>
  </conditionalFormatting>
  <conditionalFormatting sqref="M77">
    <cfRule type="cellIs" dxfId="316" priority="84" operator="equal">
      <formula>"AA"</formula>
    </cfRule>
    <cfRule type="containsText" dxfId="315" priority="85" operator="containsText" text="ITI">
      <formula>NOT(ISERROR(SEARCH("ITI",M77)))</formula>
    </cfRule>
    <cfRule type="containsText" dxfId="314" priority="86" operator="containsText" text="MD">
      <formula>NOT(ISERROR(SEARCH("MD",M77)))</formula>
    </cfRule>
  </conditionalFormatting>
  <conditionalFormatting sqref="P11">
    <cfRule type="cellIs" dxfId="313" priority="143" operator="equal">
      <formula>"RLS"</formula>
    </cfRule>
  </conditionalFormatting>
  <conditionalFormatting sqref="M84:M85">
    <cfRule type="cellIs" dxfId="312" priority="78" operator="equal">
      <formula>"AA"</formula>
    </cfRule>
    <cfRule type="containsText" dxfId="311" priority="79" operator="containsText" text="ITI">
      <formula>NOT(ISERROR(SEARCH("ITI",M84)))</formula>
    </cfRule>
    <cfRule type="containsText" dxfId="310" priority="80" operator="containsText" text="MD">
      <formula>NOT(ISERROR(SEARCH("MD",M84)))</formula>
    </cfRule>
  </conditionalFormatting>
  <conditionalFormatting sqref="B15:B16">
    <cfRule type="containsBlanks" dxfId="309" priority="139">
      <formula>LEN(TRIM(B15))=0</formula>
    </cfRule>
  </conditionalFormatting>
  <conditionalFormatting sqref="B15:B16">
    <cfRule type="containsText" dxfId="308" priority="138" operator="containsText" text="缺">
      <formula>NOT(ISERROR(SEARCH("缺",B15)))</formula>
    </cfRule>
  </conditionalFormatting>
  <conditionalFormatting sqref="P15:P16">
    <cfRule type="cellIs" dxfId="307" priority="137" operator="equal">
      <formula>"RLS"</formula>
    </cfRule>
  </conditionalFormatting>
  <conditionalFormatting sqref="M15:M16">
    <cfRule type="cellIs" dxfId="306" priority="134" operator="equal">
      <formula>"AA"</formula>
    </cfRule>
    <cfRule type="containsText" dxfId="305" priority="135" operator="containsText" text="ITI">
      <formula>NOT(ISERROR(SEARCH("ITI",M15)))</formula>
    </cfRule>
    <cfRule type="containsText" dxfId="304" priority="136" operator="containsText" text="MD">
      <formula>NOT(ISERROR(SEARCH("MD",M15)))</formula>
    </cfRule>
  </conditionalFormatting>
  <conditionalFormatting sqref="P22">
    <cfRule type="cellIs" dxfId="303" priority="129" operator="equal">
      <formula>"RLS"</formula>
    </cfRule>
  </conditionalFormatting>
  <conditionalFormatting sqref="M22">
    <cfRule type="cellIs" dxfId="302" priority="126" operator="equal">
      <formula>"AA"</formula>
    </cfRule>
    <cfRule type="containsText" dxfId="301" priority="127" operator="containsText" text="ITI">
      <formula>NOT(ISERROR(SEARCH("ITI",M22)))</formula>
    </cfRule>
    <cfRule type="containsText" dxfId="300" priority="128" operator="containsText" text="MD">
      <formula>NOT(ISERROR(SEARCH("MD",M22)))</formula>
    </cfRule>
  </conditionalFormatting>
  <conditionalFormatting sqref="B22">
    <cfRule type="cellIs" dxfId="299" priority="123" operator="equal">
      <formula>"AA"</formula>
    </cfRule>
    <cfRule type="containsText" dxfId="298" priority="124" operator="containsText" text="ITI">
      <formula>NOT(ISERROR(SEARCH("ITI",B22)))</formula>
    </cfRule>
    <cfRule type="containsText" dxfId="297" priority="125" operator="containsText" text="MD">
      <formula>NOT(ISERROR(SEARCH("MD",B22)))</formula>
    </cfRule>
  </conditionalFormatting>
  <conditionalFormatting sqref="B26">
    <cfRule type="containsBlanks" dxfId="296" priority="122">
      <formula>LEN(TRIM(B26))=0</formula>
    </cfRule>
  </conditionalFormatting>
  <conditionalFormatting sqref="B26">
    <cfRule type="containsText" dxfId="295" priority="121" operator="containsText" text="缺">
      <formula>NOT(ISERROR(SEARCH("缺",B26)))</formula>
    </cfRule>
  </conditionalFormatting>
  <conditionalFormatting sqref="B26">
    <cfRule type="containsText" dxfId="294" priority="120" operator="containsText" text="缺">
      <formula>NOT(ISERROR(SEARCH("缺",B26)))</formula>
    </cfRule>
  </conditionalFormatting>
  <conditionalFormatting sqref="B27">
    <cfRule type="cellIs" dxfId="293" priority="117" operator="equal">
      <formula>"缺"</formula>
    </cfRule>
    <cfRule type="cellIs" dxfId="292" priority="118" operator="equal">
      <formula>"缺"</formula>
    </cfRule>
    <cfRule type="containsText" dxfId="291" priority="119" operator="containsText" text="缺">
      <formula>NOT(ISERROR(SEARCH("缺",B27)))</formula>
    </cfRule>
  </conditionalFormatting>
  <conditionalFormatting sqref="B27">
    <cfRule type="containsText" dxfId="290" priority="116" operator="containsText" text="缺">
      <formula>NOT(ISERROR(SEARCH("缺",B27)))</formula>
    </cfRule>
  </conditionalFormatting>
  <conditionalFormatting sqref="B28">
    <cfRule type="containsBlanks" dxfId="289" priority="115">
      <formula>LEN(TRIM(B28))=0</formula>
    </cfRule>
  </conditionalFormatting>
  <conditionalFormatting sqref="B28">
    <cfRule type="containsText" dxfId="288" priority="114" operator="containsText" text="缺">
      <formula>NOT(ISERROR(SEARCH("缺",B28)))</formula>
    </cfRule>
  </conditionalFormatting>
  <conditionalFormatting sqref="B28">
    <cfRule type="containsText" dxfId="287" priority="113" operator="containsText" text="缺">
      <formula>NOT(ISERROR(SEARCH("缺",B28)))</formula>
    </cfRule>
  </conditionalFormatting>
  <conditionalFormatting sqref="B38">
    <cfRule type="containsBlanks" dxfId="286" priority="112">
      <formula>LEN(TRIM(B38))=0</formula>
    </cfRule>
  </conditionalFormatting>
  <conditionalFormatting sqref="B38">
    <cfRule type="containsText" dxfId="285" priority="111" operator="containsText" text="缺">
      <formula>NOT(ISERROR(SEARCH("缺",B38)))</formula>
    </cfRule>
  </conditionalFormatting>
  <conditionalFormatting sqref="B38">
    <cfRule type="containsText" dxfId="284" priority="110" operator="containsText" text="缺">
      <formula>NOT(ISERROR(SEARCH("缺",B38)))</formula>
    </cfRule>
  </conditionalFormatting>
  <conditionalFormatting sqref="B72">
    <cfRule type="containsText" dxfId="283" priority="101" operator="containsText" text="缺">
      <formula>NOT(ISERROR(SEARCH("缺",B72)))</formula>
    </cfRule>
  </conditionalFormatting>
  <conditionalFormatting sqref="M72">
    <cfRule type="cellIs" dxfId="282" priority="104" operator="equal">
      <formula>"AA"</formula>
    </cfRule>
    <cfRule type="containsText" dxfId="281" priority="105" operator="containsText" text="ITI">
      <formula>NOT(ISERROR(SEARCH("ITI",M72)))</formula>
    </cfRule>
    <cfRule type="containsText" dxfId="280" priority="106" operator="containsText" text="MD">
      <formula>NOT(ISERROR(SEARCH("MD",M72)))</formula>
    </cfRule>
  </conditionalFormatting>
  <conditionalFormatting sqref="B72">
    <cfRule type="containsBlanks" dxfId="279" priority="103">
      <formula>LEN(TRIM(B72))=0</formula>
    </cfRule>
  </conditionalFormatting>
  <conditionalFormatting sqref="B72">
    <cfRule type="containsText" dxfId="278" priority="102" operator="containsText" text="缺">
      <formula>NOT(ISERROR(SEARCH("缺",B72)))</formula>
    </cfRule>
  </conditionalFormatting>
  <conditionalFormatting sqref="B74">
    <cfRule type="containsBlanks" dxfId="277" priority="100">
      <formula>LEN(TRIM(B74))=0</formula>
    </cfRule>
  </conditionalFormatting>
  <conditionalFormatting sqref="B74">
    <cfRule type="containsText" dxfId="276" priority="99" operator="containsText" text="缺">
      <formula>NOT(ISERROR(SEARCH("缺",B74)))</formula>
    </cfRule>
  </conditionalFormatting>
  <conditionalFormatting sqref="B75">
    <cfRule type="containsBlanks" dxfId="275" priority="98">
      <formula>LEN(TRIM(B75))=0</formula>
    </cfRule>
  </conditionalFormatting>
  <conditionalFormatting sqref="B75">
    <cfRule type="containsText" dxfId="274" priority="97" operator="containsText" text="缺">
      <formula>NOT(ISERROR(SEARCH("缺",B75)))</formula>
    </cfRule>
  </conditionalFormatting>
  <conditionalFormatting sqref="B74:B75">
    <cfRule type="containsText" dxfId="273" priority="96" operator="containsText" text="缺">
      <formula>NOT(ISERROR(SEARCH("缺",B74)))</formula>
    </cfRule>
  </conditionalFormatting>
  <conditionalFormatting sqref="B77">
    <cfRule type="containsBlanks" dxfId="272" priority="95">
      <formula>LEN(TRIM(B77))=0</formula>
    </cfRule>
  </conditionalFormatting>
  <conditionalFormatting sqref="B77">
    <cfRule type="containsText" dxfId="271" priority="94" operator="containsText" text="缺">
      <formula>NOT(ISERROR(SEARCH("缺",B77)))</formula>
    </cfRule>
  </conditionalFormatting>
  <conditionalFormatting sqref="B77">
    <cfRule type="containsText" dxfId="270" priority="93" operator="containsText" text="缺">
      <formula>NOT(ISERROR(SEARCH("缺",B77)))</formula>
    </cfRule>
  </conditionalFormatting>
  <conditionalFormatting sqref="B78">
    <cfRule type="containsBlanks" dxfId="269" priority="92">
      <formula>LEN(TRIM(B78))=0</formula>
    </cfRule>
  </conditionalFormatting>
  <conditionalFormatting sqref="B78">
    <cfRule type="containsText" dxfId="268" priority="91" operator="containsText" text="缺">
      <formula>NOT(ISERROR(SEARCH("缺",B78)))</formula>
    </cfRule>
  </conditionalFormatting>
  <conditionalFormatting sqref="B78">
    <cfRule type="containsText" dxfId="267" priority="90" operator="containsText" text="缺">
      <formula>NOT(ISERROR(SEARCH("缺",B78)))</formula>
    </cfRule>
  </conditionalFormatting>
  <conditionalFormatting sqref="M74:M75">
    <cfRule type="cellIs" dxfId="266" priority="87" operator="equal">
      <formula>"AA"</formula>
    </cfRule>
    <cfRule type="containsText" dxfId="265" priority="88" operator="containsText" text="ITI">
      <formula>NOT(ISERROR(SEARCH("ITI",M74)))</formula>
    </cfRule>
    <cfRule type="containsText" dxfId="264" priority="89" operator="containsText" text="MD">
      <formula>NOT(ISERROR(SEARCH("MD",M74)))</formula>
    </cfRule>
  </conditionalFormatting>
  <conditionalFormatting sqref="B84:B85">
    <cfRule type="containsBlanks" dxfId="263" priority="83">
      <formula>LEN(TRIM(B84))=0</formula>
    </cfRule>
  </conditionalFormatting>
  <conditionalFormatting sqref="B84:B85">
    <cfRule type="containsText" dxfId="262" priority="82" operator="containsText" text="缺">
      <formula>NOT(ISERROR(SEARCH("缺",B84)))</formula>
    </cfRule>
  </conditionalFormatting>
  <conditionalFormatting sqref="B84:B85">
    <cfRule type="containsText" dxfId="261" priority="81" operator="containsText" text="缺">
      <formula>NOT(ISERROR(SEARCH("缺",B84)))</formula>
    </cfRule>
  </conditionalFormatting>
  <conditionalFormatting sqref="O1">
    <cfRule type="containsBlanks" dxfId="260" priority="77">
      <formula>LEN(TRIM(O1))=0</formula>
    </cfRule>
  </conditionalFormatting>
  <conditionalFormatting sqref="M136">
    <cfRule type="cellIs" dxfId="259" priority="73" operator="equal">
      <formula>"AA"</formula>
    </cfRule>
    <cfRule type="containsText" dxfId="258" priority="74" operator="containsText" text="ITI">
      <formula>NOT(ISERROR(SEARCH("ITI",M136)))</formula>
    </cfRule>
    <cfRule type="containsText" dxfId="257" priority="75" operator="containsText" text="MD">
      <formula>NOT(ISERROR(SEARCH("MD",M136)))</formula>
    </cfRule>
  </conditionalFormatting>
  <conditionalFormatting sqref="M141:M142">
    <cfRule type="cellIs" dxfId="256" priority="70" operator="equal">
      <formula>"AA"</formula>
    </cfRule>
    <cfRule type="containsText" dxfId="255" priority="71" operator="containsText" text="ITI">
      <formula>NOT(ISERROR(SEARCH("ITI",M141)))</formula>
    </cfRule>
    <cfRule type="containsText" dxfId="254" priority="72" operator="containsText" text="MD">
      <formula>NOT(ISERROR(SEARCH("MD",M141)))</formula>
    </cfRule>
  </conditionalFormatting>
  <conditionalFormatting sqref="M159">
    <cfRule type="cellIs" dxfId="253" priority="67" operator="equal">
      <formula>"AA"</formula>
    </cfRule>
    <cfRule type="containsText" dxfId="252" priority="68" operator="containsText" text="ITI">
      <formula>NOT(ISERROR(SEARCH("ITI",M159)))</formula>
    </cfRule>
    <cfRule type="containsText" dxfId="251" priority="69" operator="containsText" text="MD">
      <formula>NOT(ISERROR(SEARCH("MD",M159)))</formula>
    </cfRule>
  </conditionalFormatting>
  <conditionalFormatting sqref="M162">
    <cfRule type="cellIs" dxfId="250" priority="64" operator="equal">
      <formula>"AA"</formula>
    </cfRule>
    <cfRule type="containsText" dxfId="249" priority="65" operator="containsText" text="ITI">
      <formula>NOT(ISERROR(SEARCH("ITI",M162)))</formula>
    </cfRule>
    <cfRule type="containsText" dxfId="248" priority="66" operator="containsText" text="MD">
      <formula>NOT(ISERROR(SEARCH("MD",M162)))</formula>
    </cfRule>
  </conditionalFormatting>
  <conditionalFormatting sqref="M185">
    <cfRule type="cellIs" dxfId="247" priority="61" operator="equal">
      <formula>"AA"</formula>
    </cfRule>
    <cfRule type="containsText" dxfId="246" priority="62" operator="containsText" text="ITI">
      <formula>NOT(ISERROR(SEARCH("ITI",M185)))</formula>
    </cfRule>
    <cfRule type="containsText" dxfId="245" priority="63" operator="containsText" text="MD">
      <formula>NOT(ISERROR(SEARCH("MD",M185)))</formula>
    </cfRule>
  </conditionalFormatting>
  <conditionalFormatting sqref="M188">
    <cfRule type="cellIs" dxfId="244" priority="58" operator="equal">
      <formula>"AA"</formula>
    </cfRule>
    <cfRule type="containsText" dxfId="243" priority="59" operator="containsText" text="ITI">
      <formula>NOT(ISERROR(SEARCH("ITI",M188)))</formula>
    </cfRule>
    <cfRule type="containsText" dxfId="242" priority="60" operator="containsText" text="MD">
      <formula>NOT(ISERROR(SEARCH("MD",M188)))</formula>
    </cfRule>
  </conditionalFormatting>
  <conditionalFormatting sqref="B213">
    <cfRule type="containsBlanks" dxfId="241" priority="57">
      <formula>LEN(TRIM(B213))=0</formula>
    </cfRule>
  </conditionalFormatting>
  <conditionalFormatting sqref="B213">
    <cfRule type="containsText" dxfId="240" priority="56" operator="containsText" text="缺">
      <formula>NOT(ISERROR(SEARCH("缺",B213)))</formula>
    </cfRule>
  </conditionalFormatting>
  <conditionalFormatting sqref="M237">
    <cfRule type="cellIs" dxfId="239" priority="53" operator="equal">
      <formula>"AA"</formula>
    </cfRule>
    <cfRule type="containsText" dxfId="238" priority="54" operator="containsText" text="ITI">
      <formula>NOT(ISERROR(SEARCH("ITI",M237)))</formula>
    </cfRule>
    <cfRule type="containsText" dxfId="237" priority="55" operator="containsText" text="MD">
      <formula>NOT(ISERROR(SEARCH("MD",M237)))</formula>
    </cfRule>
  </conditionalFormatting>
  <conditionalFormatting sqref="B304">
    <cfRule type="containsBlanks" dxfId="236" priority="52">
      <formula>LEN(TRIM(B304))=0</formula>
    </cfRule>
  </conditionalFormatting>
  <conditionalFormatting sqref="B304">
    <cfRule type="containsText" dxfId="235" priority="51" operator="containsText" text="缺">
      <formula>NOT(ISERROR(SEARCH("缺",B304)))</formula>
    </cfRule>
  </conditionalFormatting>
  <conditionalFormatting sqref="B343">
    <cfRule type="containsBlanks" dxfId="234" priority="50">
      <formula>LEN(TRIM(B343))=0</formula>
    </cfRule>
  </conditionalFormatting>
  <conditionalFormatting sqref="B60">
    <cfRule type="containsBlanks" dxfId="233" priority="49">
      <formula>LEN(TRIM(B60))=0</formula>
    </cfRule>
  </conditionalFormatting>
  <conditionalFormatting sqref="B60">
    <cfRule type="containsText" dxfId="232" priority="48" operator="containsText" text="缺">
      <formula>NOT(ISERROR(SEARCH("缺",B60)))</formula>
    </cfRule>
  </conditionalFormatting>
  <conditionalFormatting sqref="B60">
    <cfRule type="containsText" dxfId="231" priority="47" operator="containsText" text="缺">
      <formula>NOT(ISERROR(SEARCH("缺",B60)))</formula>
    </cfRule>
  </conditionalFormatting>
  <conditionalFormatting sqref="K60">
    <cfRule type="cellIs" dxfId="230" priority="44" operator="equal">
      <formula>"AA"</formula>
    </cfRule>
    <cfRule type="containsText" dxfId="229" priority="45" operator="containsText" text="ITI">
      <formula>NOT(ISERROR(SEARCH("ITI",K60)))</formula>
    </cfRule>
    <cfRule type="containsText" dxfId="228" priority="46" operator="containsText" text="MD">
      <formula>NOT(ISERROR(SEARCH("MD",K60)))</formula>
    </cfRule>
  </conditionalFormatting>
  <conditionalFormatting sqref="M60">
    <cfRule type="cellIs" dxfId="227" priority="41" operator="equal">
      <formula>"AA"</formula>
    </cfRule>
    <cfRule type="containsText" dxfId="226" priority="42" operator="containsText" text="ITI">
      <formula>NOT(ISERROR(SEARCH("ITI",M60)))</formula>
    </cfRule>
    <cfRule type="containsText" dxfId="225" priority="43" operator="containsText" text="MD">
      <formula>NOT(ISERROR(SEARCH("MD",M60)))</formula>
    </cfRule>
  </conditionalFormatting>
  <conditionalFormatting sqref="B66">
    <cfRule type="containsBlanks" dxfId="224" priority="37">
      <formula>LEN(TRIM(B66))=0</formula>
    </cfRule>
  </conditionalFormatting>
  <conditionalFormatting sqref="B66">
    <cfRule type="containsText" dxfId="223" priority="36" operator="containsText" text="缺">
      <formula>NOT(ISERROR(SEARCH("缺",B66)))</formula>
    </cfRule>
  </conditionalFormatting>
  <conditionalFormatting sqref="B66">
    <cfRule type="containsText" dxfId="222" priority="35" operator="containsText" text="缺">
      <formula>NOT(ISERROR(SEARCH("缺",B66)))</formula>
    </cfRule>
  </conditionalFormatting>
  <conditionalFormatting sqref="AE178">
    <cfRule type="cellIs" dxfId="221" priority="34" operator="notEqual">
      <formula>1</formula>
    </cfRule>
  </conditionalFormatting>
  <conditionalFormatting sqref="M178">
    <cfRule type="cellIs" dxfId="220" priority="31" operator="equal">
      <formula>"AA"</formula>
    </cfRule>
    <cfRule type="containsText" dxfId="219" priority="32" operator="containsText" text="ITI">
      <formula>NOT(ISERROR(SEARCH("ITI",M178)))</formula>
    </cfRule>
    <cfRule type="containsText" dxfId="218" priority="33" operator="containsText" text="MD">
      <formula>NOT(ISERROR(SEARCH("MD",M178)))</formula>
    </cfRule>
  </conditionalFormatting>
  <conditionalFormatting sqref="B178">
    <cfRule type="containsBlanks" dxfId="217" priority="30">
      <formula>LEN(TRIM(B178))=0</formula>
    </cfRule>
  </conditionalFormatting>
  <conditionalFormatting sqref="B178">
    <cfRule type="containsText" dxfId="216" priority="29" operator="containsText" text="缺">
      <formula>NOT(ISERROR(SEARCH("缺",B178)))</formula>
    </cfRule>
  </conditionalFormatting>
  <conditionalFormatting sqref="AE181">
    <cfRule type="cellIs" dxfId="215" priority="28" operator="notEqual">
      <formula>1</formula>
    </cfRule>
  </conditionalFormatting>
  <conditionalFormatting sqref="M181">
    <cfRule type="cellIs" dxfId="214" priority="25" operator="equal">
      <formula>"AA"</formula>
    </cfRule>
    <cfRule type="containsText" dxfId="213" priority="26" operator="containsText" text="ITI">
      <formula>NOT(ISERROR(SEARCH("ITI",M181)))</formula>
    </cfRule>
    <cfRule type="containsText" dxfId="212" priority="27" operator="containsText" text="MD">
      <formula>NOT(ISERROR(SEARCH("MD",M181)))</formula>
    </cfRule>
  </conditionalFormatting>
  <conditionalFormatting sqref="B181">
    <cfRule type="containsBlanks" dxfId="211" priority="24">
      <formula>LEN(TRIM(B181))=0</formula>
    </cfRule>
  </conditionalFormatting>
  <conditionalFormatting sqref="B181">
    <cfRule type="containsText" dxfId="210" priority="23" operator="containsText" text="缺">
      <formula>NOT(ISERROR(SEARCH("缺",B181)))</formula>
    </cfRule>
  </conditionalFormatting>
  <conditionalFormatting sqref="B269">
    <cfRule type="containsText" dxfId="209" priority="20" operator="containsText" text="缺">
      <formula>NOT(ISERROR(SEARCH("缺",B269)))</formula>
    </cfRule>
  </conditionalFormatting>
  <conditionalFormatting sqref="AE269">
    <cfRule type="cellIs" dxfId="208" priority="22" operator="notEqual">
      <formula>1</formula>
    </cfRule>
  </conditionalFormatting>
  <conditionalFormatting sqref="B269">
    <cfRule type="containsBlanks" dxfId="207" priority="21">
      <formula>LEN(TRIM(B269))=0</formula>
    </cfRule>
  </conditionalFormatting>
  <conditionalFormatting sqref="B271">
    <cfRule type="containsText" dxfId="206" priority="14" operator="containsText" text="缺">
      <formula>NOT(ISERROR(SEARCH("缺",B271)))</formula>
    </cfRule>
  </conditionalFormatting>
  <conditionalFormatting sqref="AE271">
    <cfRule type="cellIs" dxfId="205" priority="19" operator="notEqual">
      <formula>1</formula>
    </cfRule>
  </conditionalFormatting>
  <conditionalFormatting sqref="M271">
    <cfRule type="cellIs" dxfId="204" priority="16" operator="equal">
      <formula>"AA"</formula>
    </cfRule>
    <cfRule type="containsText" dxfId="203" priority="17" operator="containsText" text="ITI">
      <formula>NOT(ISERROR(SEARCH("ITI",M271)))</formula>
    </cfRule>
    <cfRule type="containsText" dxfId="202" priority="18" operator="containsText" text="MD">
      <formula>NOT(ISERROR(SEARCH("MD",M271)))</formula>
    </cfRule>
  </conditionalFormatting>
  <conditionalFormatting sqref="B271">
    <cfRule type="containsBlanks" dxfId="201" priority="15">
      <formula>LEN(TRIM(B271))=0</formula>
    </cfRule>
  </conditionalFormatting>
  <conditionalFormatting sqref="AE299">
    <cfRule type="cellIs" dxfId="200" priority="13" operator="notEqual">
      <formula>1</formula>
    </cfRule>
  </conditionalFormatting>
  <conditionalFormatting sqref="M299">
    <cfRule type="cellIs" dxfId="199" priority="10" operator="equal">
      <formula>"AA"</formula>
    </cfRule>
    <cfRule type="containsText" dxfId="198" priority="11" operator="containsText" text="ITI">
      <formula>NOT(ISERROR(SEARCH("ITI",M299)))</formula>
    </cfRule>
    <cfRule type="containsText" dxfId="197" priority="12" operator="containsText" text="MD">
      <formula>NOT(ISERROR(SEARCH("MD",M299)))</formula>
    </cfRule>
  </conditionalFormatting>
  <conditionalFormatting sqref="B299">
    <cfRule type="containsBlanks" dxfId="196" priority="9">
      <formula>LEN(TRIM(B299))=0</formula>
    </cfRule>
  </conditionalFormatting>
  <conditionalFormatting sqref="B299">
    <cfRule type="containsText" dxfId="195" priority="8" operator="containsText" text="缺">
      <formula>NOT(ISERROR(SEARCH("缺",B299)))</formula>
    </cfRule>
  </conditionalFormatting>
  <conditionalFormatting sqref="B2">
    <cfRule type="containsText" dxfId="194" priority="7" operator="containsText" text="缺">
      <formula>NOT(ISERROR(SEARCH("缺",B2)))</formula>
    </cfRule>
  </conditionalFormatting>
  <conditionalFormatting sqref="M240">
    <cfRule type="cellIs" dxfId="193" priority="4" operator="equal">
      <formula>"AA"</formula>
    </cfRule>
    <cfRule type="containsText" dxfId="192" priority="5" operator="containsText" text="ITI">
      <formula>NOT(ISERROR(SEARCH("ITI",M240)))</formula>
    </cfRule>
    <cfRule type="containsText" dxfId="191" priority="6" operator="containsText" text="MD">
      <formula>NOT(ISERROR(SEARCH("MD",M240)))</formula>
    </cfRule>
  </conditionalFormatting>
  <conditionalFormatting sqref="T240">
    <cfRule type="cellIs" dxfId="190" priority="3" operator="notEqual">
      <formula>1</formula>
    </cfRule>
  </conditionalFormatting>
  <conditionalFormatting sqref="B240">
    <cfRule type="containsBlanks" dxfId="189" priority="2">
      <formula>LEN(TRIM(B240))=0</formula>
    </cfRule>
  </conditionalFormatting>
  <conditionalFormatting sqref="B240">
    <cfRule type="containsText" dxfId="188" priority="1" operator="containsText" text="缺">
      <formula>NOT(ISERROR(SEARCH("缺",B240)))</formula>
    </cfRule>
  </conditionalFormatting>
  <dataValidations count="7">
    <dataValidation type="list" allowBlank="1" showInputMessage="1" showErrorMessage="1" sqref="M22">
      <formula1>Application</formula1>
    </dataValidation>
    <dataValidation type="list" allowBlank="1" showInputMessage="1" showErrorMessage="1" sqref="O22">
      <formula1>BU</formula1>
    </dataValidation>
    <dataValidation type="list" allowBlank="1" showInputMessage="1" showErrorMessage="1" sqref="N22">
      <formula1>FAB</formula1>
    </dataValidation>
    <dataValidation type="list" allowBlank="1" showInputMessage="1" showErrorMessage="1" sqref="P22">
      <formula1>TRPhase</formula1>
    </dataValidation>
    <dataValidation type="list" allowBlank="1" showInputMessage="1" showErrorMessage="1" sqref="K1:K59 K61:K343">
      <formula1>收斂材料</formula1>
    </dataValidation>
    <dataValidation type="list" allowBlank="1" showInputMessage="1" showErrorMessage="1" sqref="I1:I343">
      <formula1>液晶mode</formula1>
    </dataValidation>
    <dataValidation type="list" allowBlank="1" showInputMessage="1" showErrorMessage="1" sqref="J1:J343">
      <formula1>正負型液晶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工作表2!$D$3:$D$18</xm:f>
          </x14:formula1>
          <xm:sqref>M1:M21 M23:M37 K60 M73 M76 M78:M83 M39:M71 M86:M1048576</xm:sqref>
        </x14:dataValidation>
        <x14:dataValidation type="list" allowBlank="1" showInputMessage="1" showErrorMessage="1">
          <x14:formula1>
            <xm:f>工作表2!$C$3:$C$7</xm:f>
          </x14:formula1>
          <xm:sqref>O1:O21 O23:O37 O39:O71 O73 O76 O78:O83 O86:O1048576</xm:sqref>
        </x14:dataValidation>
        <x14:dataValidation type="list" allowBlank="1" showInputMessage="1" showErrorMessage="1">
          <x14:formula1>
            <xm:f>工作表2!$B$3:$B$17</xm:f>
          </x14:formula1>
          <xm:sqref>N1:N21 N23:N37 L60 N73 N76 N78:N83 N39:N71 N86:N1048576</xm:sqref>
        </x14:dataValidation>
        <x14:dataValidation type="list" allowBlank="1" showInputMessage="1" showErrorMessage="1">
          <x14:formula1>
            <xm:f>工作表2!$H$3:$H$9</xm:f>
          </x14:formula1>
          <xm:sqref>P1:P21 P23:P37 P39:P71 P73 P76 P78:P83 P86:P1048576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U348"/>
  <sheetViews>
    <sheetView tabSelected="1" zoomScale="90" zoomScaleNormal="90" workbookViewId="0">
      <pane ySplit="1" topLeftCell="A2" activePane="bottomLeft" state="frozen"/>
      <selection pane="bottomLeft" activeCell="C14" sqref="C14"/>
    </sheetView>
  </sheetViews>
  <sheetFormatPr defaultRowHeight="15.75" x14ac:dyDescent="0.25"/>
  <cols>
    <col min="1" max="1" width="16.5546875" bestFit="1" customWidth="1"/>
    <col min="2" max="2" width="10.109375" customWidth="1"/>
    <col min="3" max="3" width="16.6640625" style="165" customWidth="1"/>
    <col min="4" max="13" width="8.88671875" hidden="1" customWidth="1"/>
    <col min="16" max="16" width="8.88671875" style="124"/>
    <col min="18" max="26" width="8.88671875" hidden="1" customWidth="1"/>
    <col min="27" max="28" width="8.88671875" customWidth="1"/>
    <col min="29" max="29" width="13.88671875" bestFit="1" customWidth="1"/>
    <col min="30" max="30" width="10.44140625" bestFit="1" customWidth="1"/>
    <col min="31" max="31" width="3.21875" customWidth="1"/>
    <col min="32" max="32" width="8.88671875" customWidth="1"/>
    <col min="33" max="33" width="4.88671875" customWidth="1"/>
    <col min="34" max="34" width="5.109375" customWidth="1"/>
    <col min="35" max="40" width="4.88671875" customWidth="1"/>
    <col min="41" max="42" width="3.109375" customWidth="1"/>
    <col min="43" max="44" width="3.88671875" customWidth="1"/>
    <col min="45" max="45" width="5.109375" customWidth="1"/>
    <col min="46" max="46" width="5" customWidth="1"/>
    <col min="47" max="47" width="3.5546875" customWidth="1"/>
  </cols>
  <sheetData>
    <row r="1" spans="1:47" s="27" customFormat="1" ht="15.75" customHeight="1" x14ac:dyDescent="0.25">
      <c r="A1" s="241" t="s">
        <v>0</v>
      </c>
      <c r="B1" s="241" t="s">
        <v>778</v>
      </c>
      <c r="C1" s="24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43" t="s">
        <v>12</v>
      </c>
      <c r="O1" s="244" t="s">
        <v>13</v>
      </c>
      <c r="P1" s="241" t="s">
        <v>556</v>
      </c>
      <c r="Q1" s="244" t="s">
        <v>557</v>
      </c>
      <c r="R1" s="26" t="s">
        <v>14</v>
      </c>
      <c r="S1" s="26" t="s">
        <v>15</v>
      </c>
      <c r="T1" s="26" t="s">
        <v>16</v>
      </c>
      <c r="U1" s="26" t="s">
        <v>17</v>
      </c>
      <c r="V1" s="26" t="s">
        <v>18</v>
      </c>
      <c r="W1" s="26" t="s">
        <v>19</v>
      </c>
      <c r="X1" s="26" t="s">
        <v>20</v>
      </c>
      <c r="Y1" s="26" t="s">
        <v>21</v>
      </c>
      <c r="Z1" s="26" t="s">
        <v>22</v>
      </c>
      <c r="AA1" s="26" t="s">
        <v>23</v>
      </c>
      <c r="AB1" s="26" t="s">
        <v>24</v>
      </c>
      <c r="AC1" s="245" t="s">
        <v>25</v>
      </c>
      <c r="AD1" s="245" t="s">
        <v>26</v>
      </c>
      <c r="AE1" s="245" t="s">
        <v>27</v>
      </c>
      <c r="AF1" s="26" t="s">
        <v>28</v>
      </c>
      <c r="AG1" s="26" t="s">
        <v>29</v>
      </c>
      <c r="AH1" s="26" t="s">
        <v>30</v>
      </c>
      <c r="AI1" s="26" t="s">
        <v>31</v>
      </c>
      <c r="AJ1" s="26" t="s">
        <v>32</v>
      </c>
      <c r="AK1" s="26" t="s">
        <v>33</v>
      </c>
      <c r="AL1" s="26" t="s">
        <v>34</v>
      </c>
      <c r="AM1" s="26" t="s">
        <v>35</v>
      </c>
      <c r="AN1" s="26" t="s">
        <v>36</v>
      </c>
      <c r="AO1" s="26" t="s">
        <v>37</v>
      </c>
      <c r="AP1" s="26" t="s">
        <v>38</v>
      </c>
      <c r="AQ1" s="26" t="s">
        <v>39</v>
      </c>
      <c r="AR1" s="26" t="s">
        <v>40</v>
      </c>
      <c r="AS1" s="26" t="s">
        <v>41</v>
      </c>
      <c r="AT1" s="26" t="s">
        <v>42</v>
      </c>
      <c r="AU1" s="6"/>
    </row>
    <row r="2" spans="1:47" s="27" customFormat="1" ht="15.75" customHeight="1" x14ac:dyDescent="0.25">
      <c r="A2" s="168" t="s">
        <v>676</v>
      </c>
      <c r="B2" s="168"/>
      <c r="C2" s="224" t="s">
        <v>708</v>
      </c>
      <c r="D2" s="204">
        <v>90.7</v>
      </c>
      <c r="E2" s="30">
        <v>-20</v>
      </c>
      <c r="F2" s="30">
        <v>20</v>
      </c>
      <c r="G2" s="30">
        <v>0</v>
      </c>
      <c r="H2" s="29">
        <v>4.5</v>
      </c>
      <c r="I2" s="30">
        <v>3.25</v>
      </c>
      <c r="J2" s="30" t="s">
        <v>44</v>
      </c>
      <c r="K2" s="30" t="s">
        <v>45</v>
      </c>
      <c r="L2" s="31" t="s">
        <v>46</v>
      </c>
      <c r="M2" s="205" t="s">
        <v>47</v>
      </c>
      <c r="N2" s="30" t="s">
        <v>48</v>
      </c>
      <c r="O2" s="30" t="s">
        <v>49</v>
      </c>
      <c r="P2" s="30" t="s">
        <v>50</v>
      </c>
      <c r="Q2" s="30" t="s">
        <v>51</v>
      </c>
      <c r="R2" s="125">
        <v>1.5829</v>
      </c>
      <c r="S2" s="32">
        <v>1.4843</v>
      </c>
      <c r="T2" s="32">
        <f>R2-S2</f>
        <v>9.8600000000000021E-2</v>
      </c>
      <c r="U2" s="29">
        <v>9.1999999999999993</v>
      </c>
      <c r="V2" s="29">
        <v>3.15</v>
      </c>
      <c r="W2" s="29">
        <v>6.05</v>
      </c>
      <c r="X2" s="29">
        <v>13.61</v>
      </c>
      <c r="Y2" s="29">
        <v>6.8</v>
      </c>
      <c r="Z2" s="29">
        <v>15.8</v>
      </c>
      <c r="AA2" s="30">
        <f>T2*I2*1000</f>
        <v>320.45000000000005</v>
      </c>
      <c r="AB2" s="189">
        <f>(T2*(R2+S2))^2/((X2+Y2+Z2)/3)</f>
        <v>7.5775838515200001E-3</v>
      </c>
      <c r="AC2" s="28" t="s">
        <v>52</v>
      </c>
      <c r="AD2" s="34" t="s">
        <v>53</v>
      </c>
      <c r="AE2" s="30"/>
      <c r="AF2" s="210">
        <f>COUNTA(AG2:AT2)</f>
        <v>1</v>
      </c>
      <c r="AG2" s="30"/>
      <c r="AH2" s="30"/>
      <c r="AI2" s="30"/>
      <c r="AJ2" s="30"/>
      <c r="AK2" s="34" t="s">
        <v>54</v>
      </c>
      <c r="AL2" s="30"/>
      <c r="AM2" s="34"/>
      <c r="AN2" s="34"/>
      <c r="AO2" s="34"/>
      <c r="AP2" s="34"/>
      <c r="AQ2" s="34"/>
      <c r="AR2" s="34"/>
      <c r="AS2" s="34"/>
      <c r="AT2" s="34"/>
      <c r="AU2" s="6"/>
    </row>
    <row r="3" spans="1:47" s="27" customFormat="1" ht="15.75" customHeight="1" x14ac:dyDescent="0.25">
      <c r="A3" s="6" t="s">
        <v>55</v>
      </c>
      <c r="B3" s="6"/>
      <c r="C3" s="154" t="s">
        <v>56</v>
      </c>
      <c r="D3" s="35">
        <v>73.900000000000006</v>
      </c>
      <c r="E3" s="6">
        <v>-20</v>
      </c>
      <c r="F3" s="30">
        <v>14</v>
      </c>
      <c r="G3" s="30">
        <v>0</v>
      </c>
      <c r="H3" s="35">
        <v>6</v>
      </c>
      <c r="I3" s="6">
        <v>3.2</v>
      </c>
      <c r="J3" s="30" t="s">
        <v>44</v>
      </c>
      <c r="K3" s="30" t="s">
        <v>45</v>
      </c>
      <c r="L3" s="31" t="s">
        <v>57</v>
      </c>
      <c r="M3" s="7" t="s">
        <v>58</v>
      </c>
      <c r="N3" s="30" t="s">
        <v>59</v>
      </c>
      <c r="O3" s="30" t="s">
        <v>60</v>
      </c>
      <c r="P3" s="30" t="s">
        <v>61</v>
      </c>
      <c r="Q3" s="36" t="s">
        <v>51</v>
      </c>
      <c r="R3" s="37">
        <v>1.5880000000000001</v>
      </c>
      <c r="S3" s="37">
        <v>1.4863999999999999</v>
      </c>
      <c r="T3" s="32">
        <f>R3-S3</f>
        <v>0.10160000000000013</v>
      </c>
      <c r="U3" s="29">
        <v>8.36</v>
      </c>
      <c r="V3" s="29">
        <v>3.12</v>
      </c>
      <c r="W3" s="29">
        <v>5.24</v>
      </c>
      <c r="X3" s="35">
        <v>11.83</v>
      </c>
      <c r="Y3" s="29">
        <v>5.91</v>
      </c>
      <c r="Z3" s="35">
        <v>13.47</v>
      </c>
      <c r="AA3" s="30">
        <f>T3*I3*1000</f>
        <v>325.12000000000046</v>
      </c>
      <c r="AB3" s="33">
        <f>(T3*(R3+S3))^2/((X3+Y3+Z3)/3)</f>
        <v>9.3785488500213246E-3</v>
      </c>
      <c r="AC3" s="34" t="s">
        <v>62</v>
      </c>
      <c r="AD3" s="34" t="s">
        <v>53</v>
      </c>
      <c r="AE3" s="6"/>
      <c r="AF3" s="30">
        <f>COUNTA(AG3:AT3)</f>
        <v>1</v>
      </c>
      <c r="AG3" s="6"/>
      <c r="AH3" s="6"/>
      <c r="AI3" s="38" t="s">
        <v>63</v>
      </c>
      <c r="AJ3" s="6"/>
      <c r="AK3" s="25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s="27" customFormat="1" ht="15.75" customHeight="1" x14ac:dyDescent="0.25">
      <c r="A4" s="9" t="s">
        <v>55</v>
      </c>
      <c r="B4" s="9"/>
      <c r="C4" s="154" t="s">
        <v>730</v>
      </c>
      <c r="D4" s="39">
        <v>73.900000000000006</v>
      </c>
      <c r="E4" s="40">
        <v>-20</v>
      </c>
      <c r="F4" s="41">
        <v>14</v>
      </c>
      <c r="G4" s="41">
        <v>0</v>
      </c>
      <c r="H4" s="39">
        <v>6</v>
      </c>
      <c r="I4" s="40">
        <v>3.2</v>
      </c>
      <c r="J4" s="42" t="s">
        <v>44</v>
      </c>
      <c r="K4" s="42" t="s">
        <v>45</v>
      </c>
      <c r="L4" s="43" t="s">
        <v>57</v>
      </c>
      <c r="M4" s="10" t="s">
        <v>58</v>
      </c>
      <c r="N4" s="42" t="s">
        <v>59</v>
      </c>
      <c r="O4" s="42" t="s">
        <v>65</v>
      </c>
      <c r="P4" s="42" t="s">
        <v>61</v>
      </c>
      <c r="Q4" s="44" t="s">
        <v>51</v>
      </c>
      <c r="R4" s="45">
        <v>1.5880000000000001</v>
      </c>
      <c r="S4" s="45">
        <v>1.4863999999999999</v>
      </c>
      <c r="T4" s="46">
        <f>R4-S4</f>
        <v>0.10160000000000013</v>
      </c>
      <c r="U4" s="47">
        <v>8.36</v>
      </c>
      <c r="V4" s="47">
        <v>3.12</v>
      </c>
      <c r="W4" s="47">
        <v>5.24</v>
      </c>
      <c r="X4" s="39">
        <v>11.83</v>
      </c>
      <c r="Y4" s="47">
        <v>5.91</v>
      </c>
      <c r="Z4" s="39">
        <v>13.47</v>
      </c>
      <c r="AA4" s="42">
        <f>T4*I4*1000</f>
        <v>325.12000000000046</v>
      </c>
      <c r="AB4" s="48">
        <f>(T4*(R4+S4))^2/((X4+Y4+Z4)/3)</f>
        <v>9.3785488500213246E-3</v>
      </c>
      <c r="AC4" s="42" t="s">
        <v>62</v>
      </c>
      <c r="AD4" s="49" t="s">
        <v>53</v>
      </c>
      <c r="AE4" s="40"/>
      <c r="AF4" s="30">
        <v>1</v>
      </c>
      <c r="AG4" s="6"/>
      <c r="AH4" s="6"/>
      <c r="AI4" s="6"/>
      <c r="AJ4" s="38" t="s">
        <v>66</v>
      </c>
      <c r="AK4" s="25"/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s="27" customFormat="1" ht="15.75" customHeight="1" x14ac:dyDescent="0.25">
      <c r="A5" s="20" t="s">
        <v>508</v>
      </c>
      <c r="B5" s="20"/>
      <c r="C5" s="273" t="s">
        <v>509</v>
      </c>
      <c r="D5" s="136"/>
      <c r="E5" s="9"/>
      <c r="F5" s="30"/>
      <c r="G5" s="30"/>
      <c r="H5" s="136"/>
      <c r="I5" s="9"/>
      <c r="J5" s="57"/>
      <c r="K5" s="57"/>
      <c r="L5" s="31"/>
      <c r="M5" s="137"/>
      <c r="N5" s="15" t="s">
        <v>651</v>
      </c>
      <c r="O5" s="15" t="s">
        <v>500</v>
      </c>
      <c r="P5" s="140" t="s">
        <v>512</v>
      </c>
      <c r="Q5" s="141" t="s">
        <v>510</v>
      </c>
      <c r="R5" s="139"/>
      <c r="S5" s="139"/>
      <c r="T5" s="70"/>
      <c r="U5" s="69"/>
      <c r="V5" s="69"/>
      <c r="W5" s="69"/>
      <c r="X5" s="136"/>
      <c r="Y5" s="69"/>
      <c r="Z5" s="136"/>
      <c r="AA5" s="57"/>
      <c r="AB5" s="71"/>
      <c r="AC5" s="57"/>
      <c r="AD5" s="34"/>
      <c r="AE5" s="40"/>
      <c r="AF5" s="30"/>
      <c r="AG5" s="6"/>
      <c r="AH5" s="6"/>
      <c r="AI5" s="6"/>
      <c r="AJ5" s="6"/>
      <c r="AK5" s="25"/>
      <c r="AL5" s="6"/>
      <c r="AM5" s="38"/>
      <c r="AN5" s="6"/>
      <c r="AO5" s="6"/>
      <c r="AP5" s="6"/>
      <c r="AQ5" s="6"/>
      <c r="AR5" s="6"/>
      <c r="AS5" s="6"/>
      <c r="AT5" s="6"/>
      <c r="AU5" s="6"/>
    </row>
    <row r="6" spans="1:47" s="27" customFormat="1" ht="15.75" customHeight="1" x14ac:dyDescent="0.25">
      <c r="A6" s="20" t="s">
        <v>55</v>
      </c>
      <c r="B6" s="20"/>
      <c r="C6" s="273" t="s">
        <v>511</v>
      </c>
      <c r="D6" s="136"/>
      <c r="E6" s="9"/>
      <c r="F6" s="30"/>
      <c r="G6" s="30"/>
      <c r="H6" s="136"/>
      <c r="I6" s="9"/>
      <c r="J6" s="57"/>
      <c r="K6" s="57"/>
      <c r="L6" s="31"/>
      <c r="M6" s="137"/>
      <c r="N6" s="15" t="s">
        <v>651</v>
      </c>
      <c r="O6" s="15" t="s">
        <v>534</v>
      </c>
      <c r="P6" s="140" t="s">
        <v>512</v>
      </c>
      <c r="Q6" s="141" t="s">
        <v>510</v>
      </c>
      <c r="R6" s="139"/>
      <c r="S6" s="139"/>
      <c r="T6" s="70"/>
      <c r="U6" s="69"/>
      <c r="V6" s="69"/>
      <c r="W6" s="69"/>
      <c r="X6" s="136"/>
      <c r="Y6" s="69"/>
      <c r="Z6" s="136"/>
      <c r="AA6" s="57"/>
      <c r="AB6" s="71"/>
      <c r="AC6" s="57"/>
      <c r="AD6" s="34"/>
      <c r="AE6" s="40"/>
      <c r="AF6" s="30"/>
      <c r="AG6" s="6"/>
      <c r="AH6" s="6"/>
      <c r="AI6" s="6"/>
      <c r="AJ6" s="6"/>
      <c r="AK6" s="25"/>
      <c r="AL6" s="6"/>
      <c r="AM6" s="38"/>
      <c r="AN6" s="6"/>
      <c r="AO6" s="6"/>
      <c r="AP6" s="6"/>
      <c r="AQ6" s="6"/>
      <c r="AR6" s="6"/>
      <c r="AS6" s="6"/>
      <c r="AT6" s="6"/>
      <c r="AU6" s="6"/>
    </row>
    <row r="7" spans="1:47" s="27" customFormat="1" ht="15.75" customHeight="1" x14ac:dyDescent="0.25">
      <c r="A7" s="9" t="s">
        <v>55</v>
      </c>
      <c r="B7" s="9" t="s">
        <v>738</v>
      </c>
      <c r="C7" s="272" t="s">
        <v>514</v>
      </c>
      <c r="D7" s="136">
        <v>73.900000000000006</v>
      </c>
      <c r="E7" s="9">
        <v>-20</v>
      </c>
      <c r="F7" s="30">
        <v>14</v>
      </c>
      <c r="G7" s="30">
        <v>0</v>
      </c>
      <c r="H7" s="136">
        <v>6</v>
      </c>
      <c r="I7" s="9">
        <v>3.2</v>
      </c>
      <c r="J7" s="271" t="s">
        <v>44</v>
      </c>
      <c r="K7" s="57" t="s">
        <v>45</v>
      </c>
      <c r="L7" s="31" t="s">
        <v>57</v>
      </c>
      <c r="M7" s="137" t="s">
        <v>58</v>
      </c>
      <c r="N7" s="57" t="s">
        <v>59</v>
      </c>
      <c r="O7" s="271" t="s">
        <v>70</v>
      </c>
      <c r="P7" s="57" t="s">
        <v>61</v>
      </c>
      <c r="Q7" s="260" t="s">
        <v>51</v>
      </c>
      <c r="R7" s="139">
        <v>1.5880000000000001</v>
      </c>
      <c r="S7" s="139">
        <v>1.4863999999999999</v>
      </c>
      <c r="T7" s="70">
        <f>R7-S7</f>
        <v>0.10160000000000013</v>
      </c>
      <c r="U7" s="69">
        <v>8.36</v>
      </c>
      <c r="V7" s="69">
        <v>3.12</v>
      </c>
      <c r="W7" s="69">
        <v>5.24</v>
      </c>
      <c r="X7" s="136">
        <v>11.83</v>
      </c>
      <c r="Y7" s="69">
        <v>5.91</v>
      </c>
      <c r="Z7" s="136">
        <v>13.47</v>
      </c>
      <c r="AA7" s="57">
        <f>T7*I7*1000</f>
        <v>325.12000000000046</v>
      </c>
      <c r="AB7" s="71">
        <f>(T7*(R7+S7))^2/((X7+Y7+Z7)/3)</f>
        <v>9.3785488500213246E-3</v>
      </c>
      <c r="AC7" s="57" t="s">
        <v>62</v>
      </c>
      <c r="AD7" s="34" t="s">
        <v>53</v>
      </c>
      <c r="AE7" s="40"/>
      <c r="AF7" s="30">
        <v>1</v>
      </c>
      <c r="AG7" s="6"/>
      <c r="AH7" s="6"/>
      <c r="AI7" s="6"/>
      <c r="AJ7" s="6"/>
      <c r="AK7" s="25"/>
      <c r="AL7" s="6"/>
      <c r="AM7" s="38" t="s">
        <v>66</v>
      </c>
      <c r="AN7" s="6"/>
      <c r="AO7" s="6"/>
      <c r="AP7" s="6"/>
      <c r="AQ7" s="6"/>
      <c r="AR7" s="6"/>
      <c r="AS7" s="6"/>
      <c r="AT7" s="6"/>
      <c r="AU7" s="6"/>
    </row>
    <row r="8" spans="1:47" s="27" customFormat="1" ht="15.75" customHeight="1" x14ac:dyDescent="0.25">
      <c r="A8" s="6" t="s">
        <v>55</v>
      </c>
      <c r="B8" s="6"/>
      <c r="C8" s="272" t="s">
        <v>731</v>
      </c>
      <c r="D8" s="35">
        <v>73.900000000000006</v>
      </c>
      <c r="E8" s="6">
        <v>-20</v>
      </c>
      <c r="F8" s="30">
        <v>14</v>
      </c>
      <c r="G8" s="30">
        <v>0</v>
      </c>
      <c r="H8" s="35">
        <v>6</v>
      </c>
      <c r="I8" s="6">
        <v>3.2</v>
      </c>
      <c r="J8" s="64" t="s">
        <v>67</v>
      </c>
      <c r="K8" s="30" t="s">
        <v>45</v>
      </c>
      <c r="L8" s="31" t="s">
        <v>57</v>
      </c>
      <c r="M8" s="7" t="s">
        <v>58</v>
      </c>
      <c r="N8" s="30" t="s">
        <v>59</v>
      </c>
      <c r="O8" s="64" t="s">
        <v>65</v>
      </c>
      <c r="P8" s="30" t="s">
        <v>61</v>
      </c>
      <c r="Q8" s="36" t="s">
        <v>68</v>
      </c>
      <c r="R8" s="37">
        <v>1.5880000000000001</v>
      </c>
      <c r="S8" s="37">
        <v>1.4863999999999999</v>
      </c>
      <c r="T8" s="32">
        <f>R8-S8</f>
        <v>0.10160000000000013</v>
      </c>
      <c r="U8" s="29">
        <v>8.36</v>
      </c>
      <c r="V8" s="29">
        <v>3.12</v>
      </c>
      <c r="W8" s="29">
        <v>5.24</v>
      </c>
      <c r="X8" s="35">
        <v>11.83</v>
      </c>
      <c r="Y8" s="29">
        <v>5.91</v>
      </c>
      <c r="Z8" s="35">
        <v>13.47</v>
      </c>
      <c r="AA8" s="30">
        <f>T8*I8*1000</f>
        <v>325.12000000000046</v>
      </c>
      <c r="AB8" s="33">
        <f>(T8*(R8+S8))^2/((X8+Y8+Z8)/3)</f>
        <v>9.3785488500213246E-3</v>
      </c>
      <c r="AC8" s="28" t="s">
        <v>69</v>
      </c>
      <c r="AD8" s="34" t="s">
        <v>53</v>
      </c>
      <c r="AE8" s="6"/>
      <c r="AF8" s="30">
        <f>COUNTA(AG8:AT8)</f>
        <v>1</v>
      </c>
      <c r="AG8" s="6"/>
      <c r="AH8" s="6"/>
      <c r="AI8" s="6"/>
      <c r="AJ8" s="6" t="s">
        <v>68</v>
      </c>
      <c r="AK8" s="25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s="27" customFormat="1" ht="15.75" customHeight="1" x14ac:dyDescent="0.25">
      <c r="A9" s="168" t="s">
        <v>71</v>
      </c>
      <c r="B9" s="168"/>
      <c r="C9" s="153" t="s">
        <v>72</v>
      </c>
      <c r="D9" s="29">
        <v>84.2</v>
      </c>
      <c r="E9" s="30">
        <v>0</v>
      </c>
      <c r="F9" s="30">
        <v>25</v>
      </c>
      <c r="G9" s="30">
        <v>0</v>
      </c>
      <c r="H9" s="29">
        <v>5</v>
      </c>
      <c r="I9" s="30">
        <v>2.8</v>
      </c>
      <c r="J9" s="30" t="s">
        <v>67</v>
      </c>
      <c r="K9" s="30" t="s">
        <v>73</v>
      </c>
      <c r="L9" s="31" t="s">
        <v>57</v>
      </c>
      <c r="M9" s="5" t="s">
        <v>47</v>
      </c>
      <c r="N9" s="30" t="s">
        <v>74</v>
      </c>
      <c r="O9" s="30" t="s">
        <v>75</v>
      </c>
      <c r="P9" s="30" t="s">
        <v>50</v>
      </c>
      <c r="Q9" s="30" t="s">
        <v>51</v>
      </c>
      <c r="R9" s="32">
        <v>1.5974999999999999</v>
      </c>
      <c r="S9" s="32">
        <v>1.4830000000000001</v>
      </c>
      <c r="T9" s="32">
        <f>R9-S9</f>
        <v>0.11449999999999982</v>
      </c>
      <c r="U9" s="29">
        <v>3.7</v>
      </c>
      <c r="V9" s="29">
        <v>7.5</v>
      </c>
      <c r="W9" s="29">
        <v>-3.8</v>
      </c>
      <c r="X9" s="29">
        <v>15</v>
      </c>
      <c r="Y9" s="29">
        <v>7.5</v>
      </c>
      <c r="Z9" s="29">
        <v>17.5</v>
      </c>
      <c r="AA9" s="30">
        <f>T9*I9*1000</f>
        <v>320.59999999999951</v>
      </c>
      <c r="AB9" s="33">
        <f>(T9*(R9+S9))^2/((X9+Y9+Z9)/3)</f>
        <v>9.3307093835671567E-3</v>
      </c>
      <c r="AC9" s="28" t="s">
        <v>76</v>
      </c>
      <c r="AD9" s="28" t="s">
        <v>77</v>
      </c>
      <c r="AE9" s="30"/>
      <c r="AF9" s="30">
        <f>COUNTA(AG9:AT9)</f>
        <v>1</v>
      </c>
      <c r="AG9" s="34"/>
      <c r="AH9" s="34"/>
      <c r="AI9" s="34"/>
      <c r="AJ9" s="34"/>
      <c r="AK9" s="50"/>
      <c r="AL9" s="34"/>
      <c r="AM9" s="50"/>
      <c r="AN9" s="50"/>
      <c r="AO9" s="50"/>
      <c r="AP9" s="51"/>
      <c r="AQ9" s="51"/>
      <c r="AR9" s="51"/>
      <c r="AS9" s="34" t="s">
        <v>54</v>
      </c>
      <c r="AT9" s="52"/>
      <c r="AU9" s="6"/>
    </row>
    <row r="10" spans="1:47" s="27" customFormat="1" ht="15.75" customHeight="1" x14ac:dyDescent="0.25">
      <c r="A10" s="168" t="s">
        <v>677</v>
      </c>
      <c r="B10" s="168"/>
      <c r="C10" s="224" t="s">
        <v>515</v>
      </c>
      <c r="D10" s="29"/>
      <c r="E10" s="30"/>
      <c r="F10" s="30"/>
      <c r="G10" s="30"/>
      <c r="H10" s="29"/>
      <c r="I10" s="30"/>
      <c r="J10" s="30"/>
      <c r="K10" s="30"/>
      <c r="L10" s="31"/>
      <c r="M10" s="5"/>
      <c r="N10" s="225" t="s">
        <v>516</v>
      </c>
      <c r="O10" s="225" t="s">
        <v>354</v>
      </c>
      <c r="P10" s="225" t="s">
        <v>517</v>
      </c>
      <c r="Q10" s="225" t="s">
        <v>510</v>
      </c>
      <c r="R10" s="32"/>
      <c r="S10" s="32"/>
      <c r="T10" s="32"/>
      <c r="U10" s="29"/>
      <c r="V10" s="29"/>
      <c r="W10" s="29"/>
      <c r="X10" s="29"/>
      <c r="Y10" s="29"/>
      <c r="Z10" s="29"/>
      <c r="AA10" s="30"/>
      <c r="AB10" s="33"/>
      <c r="AC10" s="28"/>
      <c r="AD10" s="28"/>
      <c r="AE10" s="30"/>
      <c r="AF10" s="30"/>
      <c r="AG10" s="34"/>
      <c r="AH10" s="34"/>
      <c r="AI10" s="34"/>
      <c r="AJ10" s="34"/>
      <c r="AK10" s="50"/>
      <c r="AL10" s="34"/>
      <c r="AM10" s="50"/>
      <c r="AN10" s="50"/>
      <c r="AO10" s="50"/>
      <c r="AP10" s="51"/>
      <c r="AQ10" s="51"/>
      <c r="AR10" s="51"/>
      <c r="AS10" s="34"/>
      <c r="AT10" s="52"/>
      <c r="AU10" s="6"/>
    </row>
    <row r="11" spans="1:47" s="27" customFormat="1" ht="15.75" customHeight="1" x14ac:dyDescent="0.25">
      <c r="A11" s="168" t="s">
        <v>71</v>
      </c>
      <c r="B11" s="168"/>
      <c r="C11" s="153" t="s">
        <v>78</v>
      </c>
      <c r="D11" s="29">
        <v>84.2</v>
      </c>
      <c r="E11" s="30">
        <v>0</v>
      </c>
      <c r="F11" s="30">
        <v>25</v>
      </c>
      <c r="G11" s="30">
        <v>0</v>
      </c>
      <c r="H11" s="29">
        <v>5</v>
      </c>
      <c r="I11" s="30">
        <v>2.8</v>
      </c>
      <c r="J11" s="30" t="s">
        <v>67</v>
      </c>
      <c r="K11" s="30" t="s">
        <v>73</v>
      </c>
      <c r="L11" s="31" t="s">
        <v>57</v>
      </c>
      <c r="M11" s="5" t="s">
        <v>47</v>
      </c>
      <c r="N11" s="30" t="s">
        <v>48</v>
      </c>
      <c r="O11" s="30" t="s">
        <v>75</v>
      </c>
      <c r="P11" s="30" t="s">
        <v>50</v>
      </c>
      <c r="Q11" s="30" t="s">
        <v>51</v>
      </c>
      <c r="R11" s="32">
        <v>1.5974999999999999</v>
      </c>
      <c r="S11" s="32">
        <v>1.4830000000000001</v>
      </c>
      <c r="T11" s="32">
        <f>R11-S11</f>
        <v>0.11449999999999982</v>
      </c>
      <c r="U11" s="29">
        <v>3.7</v>
      </c>
      <c r="V11" s="29">
        <v>7.5</v>
      </c>
      <c r="W11" s="29">
        <v>-3.8</v>
      </c>
      <c r="X11" s="29">
        <v>15</v>
      </c>
      <c r="Y11" s="29">
        <v>7.5</v>
      </c>
      <c r="Z11" s="29">
        <v>17.5</v>
      </c>
      <c r="AA11" s="30">
        <f>T11*I11*1000</f>
        <v>320.59999999999951</v>
      </c>
      <c r="AB11" s="33">
        <f>(T11*(R11+S11))^2/((X11+Y11+Z11)/3)</f>
        <v>9.3307093835671567E-3</v>
      </c>
      <c r="AC11" s="28" t="s">
        <v>76</v>
      </c>
      <c r="AD11" s="28" t="s">
        <v>77</v>
      </c>
      <c r="AE11" s="30"/>
      <c r="AF11" s="30">
        <f>COUNTA(AG11:AT11)</f>
        <v>1</v>
      </c>
      <c r="AG11" s="34"/>
      <c r="AH11" s="34"/>
      <c r="AI11" s="34"/>
      <c r="AJ11" s="34"/>
      <c r="AK11" s="50"/>
      <c r="AL11" s="34"/>
      <c r="AM11" s="50"/>
      <c r="AN11" s="50"/>
      <c r="AO11" s="50"/>
      <c r="AP11" s="51"/>
      <c r="AQ11" s="51"/>
      <c r="AR11" s="51"/>
      <c r="AS11" s="34" t="s">
        <v>54</v>
      </c>
      <c r="AT11" s="52"/>
      <c r="AU11" s="6"/>
    </row>
    <row r="12" spans="1:47" s="27" customFormat="1" x14ac:dyDescent="0.25">
      <c r="A12" s="28" t="s">
        <v>79</v>
      </c>
      <c r="B12" s="28"/>
      <c r="C12" s="153" t="s">
        <v>80</v>
      </c>
      <c r="D12" s="29">
        <v>88.7</v>
      </c>
      <c r="E12" s="30">
        <v>-30</v>
      </c>
      <c r="F12" s="30">
        <v>24</v>
      </c>
      <c r="G12" s="30">
        <v>0</v>
      </c>
      <c r="H12" s="29">
        <v>0</v>
      </c>
      <c r="I12" s="30">
        <v>3.2</v>
      </c>
      <c r="J12" s="30" t="s">
        <v>67</v>
      </c>
      <c r="K12" s="30" t="s">
        <v>45</v>
      </c>
      <c r="L12" s="31" t="s">
        <v>81</v>
      </c>
      <c r="M12" s="5" t="s">
        <v>82</v>
      </c>
      <c r="N12" s="30" t="s">
        <v>83</v>
      </c>
      <c r="O12" s="30" t="s">
        <v>65</v>
      </c>
      <c r="P12" s="30" t="s">
        <v>61</v>
      </c>
      <c r="Q12" s="30" t="s">
        <v>68</v>
      </c>
      <c r="R12" s="32">
        <v>1.5841000000000001</v>
      </c>
      <c r="S12" s="32">
        <v>1.4837</v>
      </c>
      <c r="T12" s="32">
        <f>R12-S12</f>
        <v>0.10040000000000004</v>
      </c>
      <c r="U12" s="29">
        <v>9.84</v>
      </c>
      <c r="V12" s="29">
        <v>3.07</v>
      </c>
      <c r="W12" s="29">
        <v>6.77</v>
      </c>
      <c r="X12" s="29">
        <v>13.77</v>
      </c>
      <c r="Y12" s="29">
        <v>6.89</v>
      </c>
      <c r="Z12" s="29">
        <v>16.27</v>
      </c>
      <c r="AA12" s="30">
        <f>T12*I12*1000</f>
        <v>321.2800000000002</v>
      </c>
      <c r="AB12" s="33">
        <f>(T12*(R12+S12))^2/((X12+Y12+Z12)/3)</f>
        <v>7.7066113704869601E-3</v>
      </c>
      <c r="AC12" s="28" t="s">
        <v>69</v>
      </c>
      <c r="AD12" s="34" t="s">
        <v>53</v>
      </c>
      <c r="AE12" s="30" t="s">
        <v>63</v>
      </c>
      <c r="AF12" s="30">
        <f>COUNTA(AG12:AT12)</f>
        <v>1</v>
      </c>
      <c r="AG12" s="34"/>
      <c r="AH12" s="34"/>
      <c r="AI12" s="34"/>
      <c r="AJ12" s="34" t="s">
        <v>68</v>
      </c>
      <c r="AK12" s="34"/>
      <c r="AL12" s="34"/>
      <c r="AM12" s="34"/>
      <c r="AN12" s="34"/>
      <c r="AO12" s="34"/>
      <c r="AP12" s="34"/>
      <c r="AQ12" s="34"/>
      <c r="AR12" s="34"/>
      <c r="AS12" s="53"/>
      <c r="AT12" s="34"/>
      <c r="AU12" s="6"/>
    </row>
    <row r="13" spans="1:47" s="27" customFormat="1" x14ac:dyDescent="0.25">
      <c r="A13" s="3" t="s">
        <v>84</v>
      </c>
      <c r="B13" s="3"/>
      <c r="C13" s="156" t="s">
        <v>518</v>
      </c>
      <c r="D13" s="54"/>
      <c r="E13" s="55"/>
      <c r="F13" s="30"/>
      <c r="G13" s="30"/>
      <c r="H13" s="54"/>
      <c r="I13" s="6"/>
      <c r="J13" s="30"/>
      <c r="K13" s="30"/>
      <c r="L13" s="31"/>
      <c r="M13" s="12"/>
      <c r="N13" s="11" t="s">
        <v>59</v>
      </c>
      <c r="O13" s="4" t="s">
        <v>394</v>
      </c>
      <c r="P13" s="11" t="s">
        <v>97</v>
      </c>
      <c r="Q13" s="4" t="s">
        <v>352</v>
      </c>
      <c r="R13" s="37"/>
      <c r="S13" s="37"/>
      <c r="T13" s="37"/>
      <c r="U13" s="35"/>
      <c r="V13" s="35"/>
      <c r="W13" s="35"/>
      <c r="X13" s="35"/>
      <c r="Y13" s="35"/>
      <c r="Z13" s="35"/>
      <c r="AA13" s="6"/>
      <c r="AB13" s="33"/>
      <c r="AC13" s="6"/>
      <c r="AD13" s="6"/>
      <c r="AE13" s="6"/>
      <c r="AF13" s="30"/>
      <c r="AG13" s="6"/>
      <c r="AH13" s="6"/>
      <c r="AI13" s="6"/>
      <c r="AJ13" s="6"/>
      <c r="AK13" s="34"/>
      <c r="AL13" s="34"/>
      <c r="AM13" s="6"/>
      <c r="AN13" s="6"/>
      <c r="AO13" s="6"/>
      <c r="AP13" s="6"/>
      <c r="AQ13" s="34"/>
      <c r="AR13" s="6"/>
      <c r="AS13" s="6"/>
      <c r="AT13" s="6"/>
      <c r="AU13" s="6"/>
    </row>
    <row r="14" spans="1:47" s="27" customFormat="1" x14ac:dyDescent="0.25">
      <c r="A14" s="3" t="s">
        <v>519</v>
      </c>
      <c r="B14" s="3"/>
      <c r="C14" s="156" t="s">
        <v>520</v>
      </c>
      <c r="D14" s="54"/>
      <c r="E14" s="55"/>
      <c r="F14" s="30"/>
      <c r="G14" s="30"/>
      <c r="H14" s="54"/>
      <c r="I14" s="6"/>
      <c r="J14" s="30"/>
      <c r="K14" s="30"/>
      <c r="L14" s="31"/>
      <c r="M14" s="12"/>
      <c r="N14" s="11" t="s">
        <v>59</v>
      </c>
      <c r="O14" s="4" t="s">
        <v>221</v>
      </c>
      <c r="P14" s="11" t="s">
        <v>97</v>
      </c>
      <c r="Q14" s="4" t="s">
        <v>352</v>
      </c>
      <c r="R14" s="37"/>
      <c r="S14" s="37"/>
      <c r="T14" s="37"/>
      <c r="U14" s="35"/>
      <c r="V14" s="35"/>
      <c r="W14" s="35"/>
      <c r="X14" s="35"/>
      <c r="Y14" s="35"/>
      <c r="Z14" s="35"/>
      <c r="AA14" s="6"/>
      <c r="AB14" s="33"/>
      <c r="AC14" s="6"/>
      <c r="AD14" s="6"/>
      <c r="AE14" s="6"/>
      <c r="AF14" s="30"/>
      <c r="AG14" s="6"/>
      <c r="AH14" s="6"/>
      <c r="AI14" s="6"/>
      <c r="AJ14" s="6"/>
      <c r="AK14" s="34"/>
      <c r="AL14" s="34"/>
      <c r="AM14" s="6"/>
      <c r="AN14" s="6"/>
      <c r="AO14" s="6"/>
      <c r="AP14" s="6"/>
      <c r="AQ14" s="34"/>
      <c r="AR14" s="6"/>
      <c r="AS14" s="6"/>
      <c r="AT14" s="6"/>
      <c r="AU14" s="6"/>
    </row>
    <row r="15" spans="1:47" s="27" customFormat="1" x14ac:dyDescent="0.25">
      <c r="A15" s="6" t="s">
        <v>84</v>
      </c>
      <c r="B15" s="6"/>
      <c r="C15" s="154" t="s">
        <v>91</v>
      </c>
      <c r="D15" s="54">
        <v>77.5</v>
      </c>
      <c r="E15" s="55">
        <v>-30</v>
      </c>
      <c r="F15" s="30">
        <v>0</v>
      </c>
      <c r="G15" s="30">
        <v>5</v>
      </c>
      <c r="H15" s="54">
        <v>5.5</v>
      </c>
      <c r="I15" s="6">
        <v>3.15</v>
      </c>
      <c r="J15" s="30" t="s">
        <v>86</v>
      </c>
      <c r="K15" s="30" t="s">
        <v>45</v>
      </c>
      <c r="L15" s="31" t="s">
        <v>46</v>
      </c>
      <c r="M15" s="12" t="s">
        <v>87</v>
      </c>
      <c r="N15" s="55" t="s">
        <v>88</v>
      </c>
      <c r="O15" s="30" t="s">
        <v>92</v>
      </c>
      <c r="P15" s="55" t="s">
        <v>61</v>
      </c>
      <c r="Q15" s="30" t="s">
        <v>51</v>
      </c>
      <c r="R15" s="37">
        <v>1.627</v>
      </c>
      <c r="S15" s="37">
        <v>1.4970000000000001</v>
      </c>
      <c r="T15" s="37">
        <v>0.13</v>
      </c>
      <c r="U15" s="35">
        <v>8</v>
      </c>
      <c r="V15" s="35">
        <v>3</v>
      </c>
      <c r="W15" s="35">
        <v>5</v>
      </c>
      <c r="X15" s="35">
        <v>11.6</v>
      </c>
      <c r="Y15" s="35">
        <v>6.9</v>
      </c>
      <c r="Z15" s="35">
        <v>13.9</v>
      </c>
      <c r="AA15" s="6">
        <f t="shared" ref="AA15:AA29" si="0">T15*I15*1000</f>
        <v>409.5</v>
      </c>
      <c r="AB15" s="33">
        <f t="shared" ref="AB15:AB29" si="1">(T15*(R15+S15))^2/((X15+Y15+Z15)/3)</f>
        <v>1.5271616148148153E-2</v>
      </c>
      <c r="AC15" s="6" t="s">
        <v>93</v>
      </c>
      <c r="AD15" s="6"/>
      <c r="AE15" s="6"/>
      <c r="AF15" s="30">
        <f t="shared" ref="AF15:AF29" si="2">COUNTA(AG15:AT15)</f>
        <v>1</v>
      </c>
      <c r="AG15" s="6"/>
      <c r="AH15" s="6"/>
      <c r="AI15" s="6"/>
      <c r="AJ15" s="6"/>
      <c r="AK15" s="34"/>
      <c r="AL15" s="34"/>
      <c r="AM15" s="6"/>
      <c r="AN15" s="6"/>
      <c r="AO15" s="6"/>
      <c r="AP15" s="6"/>
      <c r="AQ15" s="34" t="s">
        <v>66</v>
      </c>
      <c r="AR15" s="6"/>
      <c r="AS15" s="6"/>
      <c r="AT15" s="6"/>
      <c r="AU15" s="6"/>
    </row>
    <row r="16" spans="1:47" s="27" customFormat="1" x14ac:dyDescent="0.25">
      <c r="A16" s="6" t="s">
        <v>84</v>
      </c>
      <c r="B16" s="6"/>
      <c r="C16" s="154" t="s">
        <v>85</v>
      </c>
      <c r="D16" s="54">
        <v>77.5</v>
      </c>
      <c r="E16" s="55">
        <v>-30</v>
      </c>
      <c r="F16" s="30">
        <v>0</v>
      </c>
      <c r="G16" s="30">
        <v>5</v>
      </c>
      <c r="H16" s="54">
        <v>5.5</v>
      </c>
      <c r="I16" s="6">
        <v>3.15</v>
      </c>
      <c r="J16" s="30" t="s">
        <v>86</v>
      </c>
      <c r="K16" s="30" t="s">
        <v>45</v>
      </c>
      <c r="L16" s="31" t="s">
        <v>57</v>
      </c>
      <c r="M16" s="12" t="s">
        <v>87</v>
      </c>
      <c r="N16" s="55" t="s">
        <v>88</v>
      </c>
      <c r="O16" s="30" t="s">
        <v>89</v>
      </c>
      <c r="P16" s="55" t="s">
        <v>61</v>
      </c>
      <c r="Q16" s="30" t="s">
        <v>51</v>
      </c>
      <c r="R16" s="37">
        <v>1.627</v>
      </c>
      <c r="S16" s="37">
        <v>1.4970000000000001</v>
      </c>
      <c r="T16" s="37">
        <v>0.13</v>
      </c>
      <c r="U16" s="35">
        <v>8</v>
      </c>
      <c r="V16" s="35">
        <v>3</v>
      </c>
      <c r="W16" s="35">
        <v>5</v>
      </c>
      <c r="X16" s="35">
        <v>11.6</v>
      </c>
      <c r="Y16" s="35">
        <v>6.9</v>
      </c>
      <c r="Z16" s="35">
        <v>13.9</v>
      </c>
      <c r="AA16" s="6">
        <f t="shared" si="0"/>
        <v>409.5</v>
      </c>
      <c r="AB16" s="33">
        <f t="shared" si="1"/>
        <v>1.5271616148148153E-2</v>
      </c>
      <c r="AC16" s="6" t="s">
        <v>90</v>
      </c>
      <c r="AD16" s="34" t="s">
        <v>53</v>
      </c>
      <c r="AE16" s="6"/>
      <c r="AF16" s="30">
        <f t="shared" si="2"/>
        <v>1</v>
      </c>
      <c r="AG16" s="6"/>
      <c r="AH16" s="6"/>
      <c r="AI16" s="6"/>
      <c r="AJ16" s="6"/>
      <c r="AK16" s="34"/>
      <c r="AL16" s="34" t="s">
        <v>66</v>
      </c>
      <c r="AM16" s="6"/>
      <c r="AN16" s="6"/>
      <c r="AO16" s="6"/>
      <c r="AP16" s="6"/>
      <c r="AQ16" s="34"/>
      <c r="AR16" s="6"/>
      <c r="AS16" s="6"/>
      <c r="AT16" s="6"/>
      <c r="AU16" s="6"/>
    </row>
    <row r="17" spans="1:47" s="27" customFormat="1" ht="15.75" customHeight="1" x14ac:dyDescent="0.25">
      <c r="A17" s="13" t="s">
        <v>94</v>
      </c>
      <c r="B17" s="13" t="s">
        <v>738</v>
      </c>
      <c r="C17" s="157" t="s">
        <v>43</v>
      </c>
      <c r="D17" s="54">
        <v>100</v>
      </c>
      <c r="E17" s="55">
        <v>-30</v>
      </c>
      <c r="F17" s="30">
        <v>16</v>
      </c>
      <c r="G17" s="30">
        <v>0</v>
      </c>
      <c r="H17" s="54">
        <v>0</v>
      </c>
      <c r="I17" s="6">
        <v>0</v>
      </c>
      <c r="J17" s="30" t="s">
        <v>86</v>
      </c>
      <c r="K17" s="30" t="s">
        <v>45</v>
      </c>
      <c r="L17" s="31" t="s">
        <v>57</v>
      </c>
      <c r="M17" s="12" t="s">
        <v>95</v>
      </c>
      <c r="N17" s="55" t="s">
        <v>96</v>
      </c>
      <c r="O17" s="30" t="s">
        <v>75</v>
      </c>
      <c r="P17" s="55" t="s">
        <v>97</v>
      </c>
      <c r="Q17" s="30" t="s">
        <v>51</v>
      </c>
      <c r="R17" s="37">
        <v>1.5835999999999999</v>
      </c>
      <c r="S17" s="37">
        <v>1.4898</v>
      </c>
      <c r="T17" s="37">
        <v>9.3799999999999994E-2</v>
      </c>
      <c r="U17" s="35">
        <v>8.34</v>
      </c>
      <c r="V17" s="35">
        <v>3.63</v>
      </c>
      <c r="W17" s="35">
        <v>4.71</v>
      </c>
      <c r="X17" s="35">
        <v>10.9</v>
      </c>
      <c r="Y17" s="35">
        <v>8.5</v>
      </c>
      <c r="Z17" s="35">
        <v>19.8</v>
      </c>
      <c r="AA17" s="6">
        <f t="shared" si="0"/>
        <v>0</v>
      </c>
      <c r="AB17" s="33">
        <f t="shared" si="1"/>
        <v>6.3603210535259991E-3</v>
      </c>
      <c r="AC17" s="6" t="s">
        <v>98</v>
      </c>
      <c r="AD17" s="6" t="s">
        <v>53</v>
      </c>
      <c r="AE17" s="6"/>
      <c r="AF17" s="30">
        <f t="shared" si="2"/>
        <v>1</v>
      </c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 t="s">
        <v>66</v>
      </c>
      <c r="AT17" s="6"/>
      <c r="AU17" s="6"/>
    </row>
    <row r="18" spans="1:47" s="27" customFormat="1" ht="15.75" customHeight="1" x14ac:dyDescent="0.25">
      <c r="A18" s="274" t="s">
        <v>94</v>
      </c>
      <c r="B18" s="274" t="s">
        <v>738</v>
      </c>
      <c r="C18" s="275" t="s">
        <v>733</v>
      </c>
      <c r="D18" s="276"/>
      <c r="E18" s="277"/>
      <c r="F18" s="64"/>
      <c r="G18" s="64"/>
      <c r="H18" s="276"/>
      <c r="I18" s="65"/>
      <c r="J18" s="64"/>
      <c r="K18" s="64"/>
      <c r="L18" s="278"/>
      <c r="M18" s="279"/>
      <c r="N18" s="277" t="s">
        <v>371</v>
      </c>
      <c r="O18" s="64" t="s">
        <v>333</v>
      </c>
      <c r="P18" s="277" t="s">
        <v>196</v>
      </c>
      <c r="Q18" s="64" t="s">
        <v>352</v>
      </c>
      <c r="R18" s="37"/>
      <c r="S18" s="37"/>
      <c r="T18" s="37"/>
      <c r="U18" s="35"/>
      <c r="V18" s="35"/>
      <c r="W18" s="35"/>
      <c r="X18" s="35"/>
      <c r="Y18" s="35"/>
      <c r="Z18" s="35"/>
      <c r="AA18" s="6"/>
      <c r="AB18" s="33"/>
      <c r="AC18" s="6"/>
      <c r="AD18" s="6"/>
      <c r="AE18" s="6"/>
      <c r="AF18" s="30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47" s="27" customFormat="1" ht="15.75" customHeight="1" x14ac:dyDescent="0.25">
      <c r="A19" s="274" t="s">
        <v>94</v>
      </c>
      <c r="B19" s="274" t="s">
        <v>738</v>
      </c>
      <c r="C19" s="275" t="s">
        <v>732</v>
      </c>
      <c r="D19" s="276"/>
      <c r="E19" s="277"/>
      <c r="F19" s="64"/>
      <c r="G19" s="64"/>
      <c r="H19" s="276"/>
      <c r="I19" s="65"/>
      <c r="J19" s="64"/>
      <c r="K19" s="64"/>
      <c r="L19" s="278"/>
      <c r="M19" s="279"/>
      <c r="N19" s="277" t="s">
        <v>525</v>
      </c>
      <c r="O19" s="64" t="s">
        <v>333</v>
      </c>
      <c r="P19" s="277" t="s">
        <v>196</v>
      </c>
      <c r="Q19" s="64" t="s">
        <v>352</v>
      </c>
      <c r="R19" s="37"/>
      <c r="S19" s="37"/>
      <c r="T19" s="37"/>
      <c r="U19" s="35"/>
      <c r="V19" s="35"/>
      <c r="W19" s="35"/>
      <c r="X19" s="35"/>
      <c r="Y19" s="35"/>
      <c r="Z19" s="35"/>
      <c r="AA19" s="6"/>
      <c r="AB19" s="33"/>
      <c r="AC19" s="6"/>
      <c r="AD19" s="6"/>
      <c r="AE19" s="6"/>
      <c r="AF19" s="30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47" s="27" customFormat="1" ht="15.75" customHeight="1" x14ac:dyDescent="0.25">
      <c r="A20" s="13" t="s">
        <v>99</v>
      </c>
      <c r="B20" s="13"/>
      <c r="C20" s="157" t="s">
        <v>100</v>
      </c>
      <c r="D20" s="54">
        <v>75</v>
      </c>
      <c r="E20" s="55">
        <v>-30</v>
      </c>
      <c r="F20" s="30">
        <v>18</v>
      </c>
      <c r="G20" s="30">
        <v>5</v>
      </c>
      <c r="H20" s="54">
        <v>8</v>
      </c>
      <c r="I20" s="6">
        <v>3.5</v>
      </c>
      <c r="J20" s="30" t="s">
        <v>101</v>
      </c>
      <c r="K20" s="30" t="s">
        <v>73</v>
      </c>
      <c r="L20" s="31" t="s">
        <v>57</v>
      </c>
      <c r="M20" s="12" t="s">
        <v>102</v>
      </c>
      <c r="N20" s="6" t="s">
        <v>103</v>
      </c>
      <c r="O20" s="30" t="s">
        <v>89</v>
      </c>
      <c r="P20" s="6" t="s">
        <v>103</v>
      </c>
      <c r="Q20" s="9" t="s">
        <v>51</v>
      </c>
      <c r="R20" s="37">
        <v>1.5914999999999999</v>
      </c>
      <c r="S20" s="37">
        <v>1.4858</v>
      </c>
      <c r="T20" s="37">
        <v>0.1057</v>
      </c>
      <c r="U20" s="35">
        <v>3.3</v>
      </c>
      <c r="V20" s="35">
        <v>5.7</v>
      </c>
      <c r="W20" s="35">
        <v>-2.4</v>
      </c>
      <c r="X20" s="35">
        <v>13.5</v>
      </c>
      <c r="Y20" s="35">
        <v>8.1</v>
      </c>
      <c r="Z20" s="35">
        <v>14.2</v>
      </c>
      <c r="AA20" s="6">
        <f t="shared" si="0"/>
        <v>369.95</v>
      </c>
      <c r="AB20" s="33">
        <f t="shared" si="1"/>
        <v>8.8660030499809039E-3</v>
      </c>
      <c r="AC20" s="6" t="s">
        <v>104</v>
      </c>
      <c r="AD20" s="34" t="s">
        <v>53</v>
      </c>
      <c r="AE20" s="6"/>
      <c r="AF20" s="30">
        <f t="shared" si="2"/>
        <v>1</v>
      </c>
      <c r="AG20" s="6"/>
      <c r="AH20" s="6"/>
      <c r="AI20" s="6"/>
      <c r="AJ20" s="6"/>
      <c r="AK20" s="6"/>
      <c r="AL20" s="6" t="s">
        <v>66</v>
      </c>
      <c r="AM20" s="6"/>
      <c r="AN20" s="6"/>
      <c r="AO20" s="6"/>
      <c r="AP20" s="6"/>
      <c r="AQ20" s="6"/>
      <c r="AR20" s="6"/>
      <c r="AS20" s="6"/>
      <c r="AT20" s="6"/>
      <c r="AU20" s="6"/>
    </row>
    <row r="21" spans="1:47" s="27" customFormat="1" ht="15.75" customHeight="1" x14ac:dyDescent="0.25">
      <c r="A21" s="13" t="s">
        <v>105</v>
      </c>
      <c r="B21" s="13"/>
      <c r="C21" s="157" t="s">
        <v>106</v>
      </c>
      <c r="D21" s="54">
        <v>77.2</v>
      </c>
      <c r="E21" s="55">
        <v>-30</v>
      </c>
      <c r="F21" s="30">
        <v>0</v>
      </c>
      <c r="G21" s="30">
        <v>8</v>
      </c>
      <c r="H21" s="54">
        <v>4.5</v>
      </c>
      <c r="I21" s="6">
        <v>4.1500000000000004</v>
      </c>
      <c r="J21" s="30" t="s">
        <v>86</v>
      </c>
      <c r="K21" s="30" t="s">
        <v>45</v>
      </c>
      <c r="L21" s="31" t="s">
        <v>57</v>
      </c>
      <c r="M21" s="12"/>
      <c r="N21" s="55" t="s">
        <v>107</v>
      </c>
      <c r="O21" s="30" t="s">
        <v>60</v>
      </c>
      <c r="P21" s="55" t="s">
        <v>61</v>
      </c>
      <c r="Q21" s="30" t="s">
        <v>51</v>
      </c>
      <c r="R21" s="37">
        <v>1.5820000000000001</v>
      </c>
      <c r="S21" s="37">
        <v>1.482</v>
      </c>
      <c r="T21" s="37">
        <v>0.1</v>
      </c>
      <c r="U21" s="35">
        <v>10.8</v>
      </c>
      <c r="V21" s="35">
        <v>3.2</v>
      </c>
      <c r="W21" s="35">
        <v>7.6</v>
      </c>
      <c r="X21" s="35">
        <v>10.8</v>
      </c>
      <c r="Y21" s="35">
        <v>6.5</v>
      </c>
      <c r="Z21" s="35">
        <v>12.7</v>
      </c>
      <c r="AA21" s="6">
        <f t="shared" si="0"/>
        <v>415.00000000000006</v>
      </c>
      <c r="AB21" s="33">
        <f t="shared" si="1"/>
        <v>9.3880960000000003E-3</v>
      </c>
      <c r="AC21" s="119" t="s">
        <v>90</v>
      </c>
      <c r="AD21" s="34" t="s">
        <v>53</v>
      </c>
      <c r="AE21" s="6"/>
      <c r="AF21" s="30">
        <f t="shared" si="2"/>
        <v>1</v>
      </c>
      <c r="AG21" s="6"/>
      <c r="AH21" s="6"/>
      <c r="AI21" s="34" t="s">
        <v>66</v>
      </c>
      <c r="AJ21" s="6"/>
      <c r="AK21" s="34"/>
      <c r="AL21" s="34"/>
      <c r="AM21" s="6"/>
      <c r="AN21" s="6"/>
      <c r="AO21" s="6"/>
      <c r="AP21" s="6"/>
      <c r="AQ21" s="6"/>
      <c r="AR21" s="6"/>
      <c r="AS21" s="6"/>
      <c r="AT21" s="6"/>
      <c r="AU21" s="6"/>
    </row>
    <row r="22" spans="1:47" s="27" customFormat="1" ht="15.75" customHeight="1" x14ac:dyDescent="0.25">
      <c r="A22" s="13" t="s">
        <v>105</v>
      </c>
      <c r="B22" s="13"/>
      <c r="C22" s="157" t="s">
        <v>108</v>
      </c>
      <c r="D22" s="54">
        <v>77.2</v>
      </c>
      <c r="E22" s="55">
        <v>-30</v>
      </c>
      <c r="F22" s="30">
        <v>0</v>
      </c>
      <c r="G22" s="30">
        <v>8</v>
      </c>
      <c r="H22" s="54">
        <v>4.5</v>
      </c>
      <c r="I22" s="6">
        <v>4.1500000000000004</v>
      </c>
      <c r="J22" s="30" t="s">
        <v>86</v>
      </c>
      <c r="K22" s="30" t="s">
        <v>45</v>
      </c>
      <c r="L22" s="31" t="s">
        <v>46</v>
      </c>
      <c r="M22" s="12"/>
      <c r="N22" s="55" t="s">
        <v>107</v>
      </c>
      <c r="O22" s="30" t="s">
        <v>49</v>
      </c>
      <c r="P22" s="55" t="s">
        <v>61</v>
      </c>
      <c r="Q22" s="30" t="s">
        <v>51</v>
      </c>
      <c r="R22" s="37">
        <v>1.5820000000000001</v>
      </c>
      <c r="S22" s="37">
        <v>1.482</v>
      </c>
      <c r="T22" s="37">
        <v>0.1</v>
      </c>
      <c r="U22" s="35">
        <v>10.8</v>
      </c>
      <c r="V22" s="35">
        <v>3.2</v>
      </c>
      <c r="W22" s="35">
        <v>7.6</v>
      </c>
      <c r="X22" s="35">
        <v>10.8</v>
      </c>
      <c r="Y22" s="35">
        <v>6.5</v>
      </c>
      <c r="Z22" s="35">
        <v>12.7</v>
      </c>
      <c r="AA22" s="6">
        <f t="shared" si="0"/>
        <v>415.00000000000006</v>
      </c>
      <c r="AB22" s="33">
        <f t="shared" si="1"/>
        <v>9.3880960000000003E-3</v>
      </c>
      <c r="AC22" s="119" t="s">
        <v>90</v>
      </c>
      <c r="AD22" s="34" t="s">
        <v>53</v>
      </c>
      <c r="AE22" s="6"/>
      <c r="AF22" s="30">
        <f t="shared" si="2"/>
        <v>1</v>
      </c>
      <c r="AG22" s="6"/>
      <c r="AH22" s="6"/>
      <c r="AI22" s="34"/>
      <c r="AJ22" s="6"/>
      <c r="AK22" s="34" t="s">
        <v>66</v>
      </c>
      <c r="AL22" s="34"/>
      <c r="AM22" s="6"/>
      <c r="AN22" s="6"/>
      <c r="AO22" s="6"/>
      <c r="AP22" s="6"/>
      <c r="AQ22" s="6"/>
      <c r="AR22" s="6"/>
      <c r="AS22" s="6"/>
      <c r="AT22" s="6"/>
      <c r="AU22" s="6"/>
    </row>
    <row r="23" spans="1:47" s="27" customFormat="1" ht="15.75" customHeight="1" x14ac:dyDescent="0.25">
      <c r="A23" s="13" t="s">
        <v>105</v>
      </c>
      <c r="B23" s="193"/>
      <c r="C23" s="158" t="s">
        <v>109</v>
      </c>
      <c r="D23" s="118">
        <v>77.2</v>
      </c>
      <c r="E23" s="111">
        <v>-30</v>
      </c>
      <c r="F23" s="112">
        <v>0</v>
      </c>
      <c r="G23" s="112">
        <v>8</v>
      </c>
      <c r="H23" s="118">
        <v>4.5</v>
      </c>
      <c r="I23" s="119">
        <v>4.1500000000000004</v>
      </c>
      <c r="J23" s="112" t="s">
        <v>86</v>
      </c>
      <c r="K23" s="112" t="s">
        <v>45</v>
      </c>
      <c r="L23" s="217" t="s">
        <v>46</v>
      </c>
      <c r="M23" s="120"/>
      <c r="N23" s="111" t="s">
        <v>107</v>
      </c>
      <c r="O23" s="112" t="s">
        <v>89</v>
      </c>
      <c r="P23" s="111" t="s">
        <v>61</v>
      </c>
      <c r="Q23" s="112" t="s">
        <v>51</v>
      </c>
      <c r="R23" s="121">
        <v>1.5820000000000001</v>
      </c>
      <c r="S23" s="121">
        <v>1.482</v>
      </c>
      <c r="T23" s="121">
        <v>0.1</v>
      </c>
      <c r="U23" s="122">
        <v>10.8</v>
      </c>
      <c r="V23" s="122">
        <v>3.2</v>
      </c>
      <c r="W23" s="122">
        <v>7.6</v>
      </c>
      <c r="X23" s="122">
        <v>10.8</v>
      </c>
      <c r="Y23" s="122">
        <v>6.5</v>
      </c>
      <c r="Z23" s="122">
        <v>12.7</v>
      </c>
      <c r="AA23" s="119">
        <f t="shared" si="0"/>
        <v>415.00000000000006</v>
      </c>
      <c r="AB23" s="123">
        <f t="shared" si="1"/>
        <v>9.3880960000000003E-3</v>
      </c>
      <c r="AC23" s="119" t="s">
        <v>90</v>
      </c>
      <c r="AD23" s="34" t="s">
        <v>53</v>
      </c>
      <c r="AE23" s="6"/>
      <c r="AF23" s="30">
        <f t="shared" si="2"/>
        <v>1</v>
      </c>
      <c r="AG23" s="6"/>
      <c r="AH23" s="6"/>
      <c r="AI23" s="34"/>
      <c r="AJ23" s="6"/>
      <c r="AK23" s="34"/>
      <c r="AL23" s="34" t="s">
        <v>66</v>
      </c>
      <c r="AM23" s="6"/>
      <c r="AN23" s="6"/>
      <c r="AO23" s="6"/>
      <c r="AP23" s="6"/>
      <c r="AQ23" s="6"/>
      <c r="AR23" s="6"/>
      <c r="AS23" s="6"/>
      <c r="AT23" s="6"/>
      <c r="AU23" s="6"/>
    </row>
    <row r="24" spans="1:47" s="27" customFormat="1" ht="15.75" customHeight="1" x14ac:dyDescent="0.25">
      <c r="A24" s="117" t="s">
        <v>110</v>
      </c>
      <c r="B24" s="117"/>
      <c r="C24" s="252" t="s">
        <v>522</v>
      </c>
      <c r="D24" s="35" t="s">
        <v>111</v>
      </c>
      <c r="E24" s="35" t="s">
        <v>111</v>
      </c>
      <c r="F24" s="30">
        <v>0</v>
      </c>
      <c r="G24" s="30">
        <v>8</v>
      </c>
      <c r="H24" s="54">
        <v>6</v>
      </c>
      <c r="I24" s="6">
        <v>0</v>
      </c>
      <c r="J24" s="30" t="s">
        <v>112</v>
      </c>
      <c r="K24" s="35" t="s">
        <v>111</v>
      </c>
      <c r="L24" s="31" t="s">
        <v>57</v>
      </c>
      <c r="M24" s="12"/>
      <c r="N24" s="11" t="s">
        <v>96</v>
      </c>
      <c r="O24" s="11" t="s">
        <v>394</v>
      </c>
      <c r="P24" s="11" t="s">
        <v>97</v>
      </c>
      <c r="Q24" s="11" t="s">
        <v>314</v>
      </c>
      <c r="R24" s="6" t="s">
        <v>113</v>
      </c>
      <c r="S24" s="6" t="s">
        <v>113</v>
      </c>
      <c r="T24" s="6" t="s">
        <v>113</v>
      </c>
      <c r="U24" s="6" t="s">
        <v>113</v>
      </c>
      <c r="V24" s="6" t="s">
        <v>113</v>
      </c>
      <c r="W24" s="6" t="s">
        <v>113</v>
      </c>
      <c r="X24" s="6" t="s">
        <v>113</v>
      </c>
      <c r="Y24" s="6" t="s">
        <v>113</v>
      </c>
      <c r="Z24" s="6" t="s">
        <v>113</v>
      </c>
      <c r="AA24" s="6" t="e">
        <f t="shared" si="0"/>
        <v>#VALUE!</v>
      </c>
      <c r="AB24" s="33" t="e">
        <f t="shared" si="1"/>
        <v>#VALUE!</v>
      </c>
      <c r="AC24" s="6"/>
      <c r="AD24" s="6"/>
      <c r="AE24" s="6"/>
      <c r="AF24" s="30">
        <f t="shared" si="2"/>
        <v>0</v>
      </c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s="27" customFormat="1" ht="15.75" customHeight="1" x14ac:dyDescent="0.25">
      <c r="A25" s="116" t="s">
        <v>114</v>
      </c>
      <c r="B25" s="116" t="s">
        <v>738</v>
      </c>
      <c r="C25" s="154" t="s">
        <v>43</v>
      </c>
      <c r="D25" s="35">
        <v>75.7</v>
      </c>
      <c r="E25" s="6">
        <v>-25</v>
      </c>
      <c r="F25" s="30">
        <v>14</v>
      </c>
      <c r="G25" s="30">
        <v>0</v>
      </c>
      <c r="H25" s="35">
        <v>5.5</v>
      </c>
      <c r="I25" s="6">
        <v>3.2</v>
      </c>
      <c r="J25" s="30" t="s">
        <v>44</v>
      </c>
      <c r="K25" s="30" t="s">
        <v>45</v>
      </c>
      <c r="L25" s="31" t="s">
        <v>57</v>
      </c>
      <c r="M25" s="7" t="s">
        <v>115</v>
      </c>
      <c r="N25" s="30" t="s">
        <v>59</v>
      </c>
      <c r="O25" s="30" t="s">
        <v>70</v>
      </c>
      <c r="P25" s="30" t="s">
        <v>61</v>
      </c>
      <c r="Q25" s="36" t="s">
        <v>51</v>
      </c>
      <c r="R25" s="37">
        <v>1.5854999999999999</v>
      </c>
      <c r="S25" s="37">
        <v>1.4835</v>
      </c>
      <c r="T25" s="32">
        <v>0.10199999999999987</v>
      </c>
      <c r="U25" s="6" t="s">
        <v>113</v>
      </c>
      <c r="V25" s="6" t="s">
        <v>113</v>
      </c>
      <c r="W25" s="6" t="s">
        <v>113</v>
      </c>
      <c r="X25" s="35">
        <v>11.8</v>
      </c>
      <c r="Y25" s="29">
        <f>X25/2</f>
        <v>5.9</v>
      </c>
      <c r="Z25" s="35">
        <v>13.9</v>
      </c>
      <c r="AA25" s="30">
        <f t="shared" si="0"/>
        <v>326.39999999999958</v>
      </c>
      <c r="AB25" s="33">
        <f t="shared" si="1"/>
        <v>9.3031129218987107E-3</v>
      </c>
      <c r="AC25" s="34" t="s">
        <v>62</v>
      </c>
      <c r="AD25" s="34" t="s">
        <v>53</v>
      </c>
      <c r="AE25" s="6"/>
      <c r="AF25" s="30">
        <f t="shared" si="2"/>
        <v>1</v>
      </c>
      <c r="AG25" s="6"/>
      <c r="AH25" s="6"/>
      <c r="AI25" s="6"/>
      <c r="AJ25" s="6"/>
      <c r="AK25" s="6"/>
      <c r="AL25" s="6"/>
      <c r="AM25" s="6" t="s">
        <v>63</v>
      </c>
      <c r="AN25" s="6"/>
      <c r="AO25" s="6"/>
      <c r="AP25" s="6"/>
      <c r="AQ25" s="6"/>
      <c r="AR25" s="6"/>
      <c r="AS25" s="6"/>
      <c r="AT25" s="6"/>
      <c r="AU25" s="6"/>
    </row>
    <row r="26" spans="1:47" s="27" customFormat="1" ht="15.75" customHeight="1" x14ac:dyDescent="0.25">
      <c r="A26" s="249" t="s">
        <v>709</v>
      </c>
      <c r="B26" s="249"/>
      <c r="C26" s="153" t="s">
        <v>710</v>
      </c>
      <c r="D26" s="29">
        <v>80.8</v>
      </c>
      <c r="E26" s="30">
        <v>-30</v>
      </c>
      <c r="F26" s="30">
        <v>25</v>
      </c>
      <c r="G26" s="30">
        <v>0</v>
      </c>
      <c r="H26" s="29">
        <v>5</v>
      </c>
      <c r="I26" s="30">
        <v>3.1</v>
      </c>
      <c r="J26" s="30" t="s">
        <v>67</v>
      </c>
      <c r="K26" s="30" t="s">
        <v>73</v>
      </c>
      <c r="L26" s="31" t="s">
        <v>81</v>
      </c>
      <c r="M26" s="5" t="s">
        <v>116</v>
      </c>
      <c r="N26" s="30" t="s">
        <v>48</v>
      </c>
      <c r="O26" s="30" t="s">
        <v>92</v>
      </c>
      <c r="P26" s="30" t="s">
        <v>50</v>
      </c>
      <c r="Q26" s="30" t="s">
        <v>68</v>
      </c>
      <c r="R26" s="32">
        <v>1.5895999999999999</v>
      </c>
      <c r="S26" s="32">
        <v>1.4856</v>
      </c>
      <c r="T26" s="32">
        <f>R26-S26</f>
        <v>0.10399999999999987</v>
      </c>
      <c r="U26" s="29">
        <v>3.5</v>
      </c>
      <c r="V26" s="29">
        <v>6.9</v>
      </c>
      <c r="W26" s="29">
        <v>-3.4</v>
      </c>
      <c r="X26" s="29">
        <v>15.4</v>
      </c>
      <c r="Y26" s="29">
        <v>9.1999999999999993</v>
      </c>
      <c r="Z26" s="29">
        <v>17</v>
      </c>
      <c r="AA26" s="30">
        <f t="shared" si="0"/>
        <v>322.39999999999964</v>
      </c>
      <c r="AB26" s="33">
        <f t="shared" si="1"/>
        <v>7.3763469311999806E-3</v>
      </c>
      <c r="AC26" s="28" t="s">
        <v>76</v>
      </c>
      <c r="AD26" s="34" t="s">
        <v>53</v>
      </c>
      <c r="AE26" s="30"/>
      <c r="AF26" s="30">
        <f t="shared" si="2"/>
        <v>1</v>
      </c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 t="s">
        <v>68</v>
      </c>
      <c r="AR26" s="34"/>
      <c r="AS26" s="34"/>
      <c r="AT26" s="34"/>
      <c r="AU26" s="6"/>
    </row>
    <row r="27" spans="1:47" s="27" customFormat="1" ht="15.75" customHeight="1" x14ac:dyDescent="0.25">
      <c r="A27" s="249" t="s">
        <v>117</v>
      </c>
      <c r="B27" s="249"/>
      <c r="C27" s="153" t="s">
        <v>118</v>
      </c>
      <c r="D27" s="35">
        <v>101.5</v>
      </c>
      <c r="E27" s="6">
        <v>-30</v>
      </c>
      <c r="F27" s="30">
        <v>30</v>
      </c>
      <c r="G27" s="30">
        <v>0</v>
      </c>
      <c r="H27" s="29">
        <v>4.5</v>
      </c>
      <c r="I27" s="29">
        <v>4</v>
      </c>
      <c r="J27" s="30" t="s">
        <v>86</v>
      </c>
      <c r="K27" s="30" t="s">
        <v>45</v>
      </c>
      <c r="L27" s="31" t="s">
        <v>57</v>
      </c>
      <c r="M27" s="5" t="s">
        <v>119</v>
      </c>
      <c r="N27" s="30" t="s">
        <v>74</v>
      </c>
      <c r="O27" s="30" t="s">
        <v>120</v>
      </c>
      <c r="P27" s="30" t="s">
        <v>50</v>
      </c>
      <c r="Q27" s="30" t="s">
        <v>51</v>
      </c>
      <c r="R27" s="56">
        <v>1.5789</v>
      </c>
      <c r="S27" s="56">
        <v>1.4811000000000001</v>
      </c>
      <c r="T27" s="32">
        <f>R27-S27</f>
        <v>9.7799999999999887E-2</v>
      </c>
      <c r="U27" s="29">
        <v>10.5</v>
      </c>
      <c r="V27" s="29">
        <v>3.2</v>
      </c>
      <c r="W27" s="29">
        <v>7.3</v>
      </c>
      <c r="X27" s="35">
        <v>12.4</v>
      </c>
      <c r="Y27" s="29">
        <v>6.3</v>
      </c>
      <c r="Z27" s="35">
        <v>16.8</v>
      </c>
      <c r="AA27" s="30">
        <f t="shared" si="0"/>
        <v>391.19999999999953</v>
      </c>
      <c r="AB27" s="33">
        <f t="shared" si="1"/>
        <v>7.568563590760545E-3</v>
      </c>
      <c r="AC27" s="6" t="s">
        <v>93</v>
      </c>
      <c r="AD27" s="28" t="s">
        <v>121</v>
      </c>
      <c r="AE27" s="6"/>
      <c r="AF27" s="30">
        <f t="shared" si="2"/>
        <v>1</v>
      </c>
      <c r="AG27" s="6"/>
      <c r="AH27" s="6"/>
      <c r="AI27" s="6"/>
      <c r="AJ27" s="6"/>
      <c r="AK27" s="6"/>
      <c r="AL27" s="6"/>
      <c r="AM27" s="6"/>
      <c r="AN27" s="6"/>
      <c r="AO27" s="6"/>
      <c r="AP27" s="34" t="s">
        <v>66</v>
      </c>
      <c r="AQ27" s="6"/>
      <c r="AR27" s="6"/>
      <c r="AS27" s="6"/>
      <c r="AT27" s="6"/>
      <c r="AU27" s="6"/>
    </row>
    <row r="28" spans="1:47" s="170" customFormat="1" ht="15.75" customHeight="1" x14ac:dyDescent="0.25">
      <c r="A28" s="249" t="s">
        <v>117</v>
      </c>
      <c r="B28" s="249"/>
      <c r="C28" s="159" t="s">
        <v>523</v>
      </c>
      <c r="D28" s="35">
        <v>101.5</v>
      </c>
      <c r="E28" s="6">
        <v>-30</v>
      </c>
      <c r="F28" s="30">
        <v>30</v>
      </c>
      <c r="G28" s="30">
        <v>0</v>
      </c>
      <c r="H28" s="29">
        <v>4.5</v>
      </c>
      <c r="I28" s="29">
        <v>4</v>
      </c>
      <c r="J28" s="30" t="s">
        <v>86</v>
      </c>
      <c r="K28" s="30" t="s">
        <v>45</v>
      </c>
      <c r="L28" s="31" t="s">
        <v>57</v>
      </c>
      <c r="M28" s="5" t="s">
        <v>119</v>
      </c>
      <c r="N28" s="30" t="s">
        <v>74</v>
      </c>
      <c r="O28" s="30" t="s">
        <v>496</v>
      </c>
      <c r="P28" s="30" t="s">
        <v>50</v>
      </c>
      <c r="Q28" s="30" t="s">
        <v>51</v>
      </c>
      <c r="R28" s="56">
        <v>1.5789</v>
      </c>
      <c r="S28" s="56">
        <v>1.4811000000000001</v>
      </c>
      <c r="T28" s="32">
        <f>R28-S28</f>
        <v>9.7799999999999887E-2</v>
      </c>
      <c r="U28" s="29">
        <v>10.5</v>
      </c>
      <c r="V28" s="29">
        <v>3.2</v>
      </c>
      <c r="W28" s="29">
        <v>7.3</v>
      </c>
      <c r="X28" s="35">
        <v>12.4</v>
      </c>
      <c r="Y28" s="29">
        <v>6.3</v>
      </c>
      <c r="Z28" s="35">
        <v>16.8</v>
      </c>
      <c r="AA28" s="30">
        <f t="shared" si="0"/>
        <v>391.19999999999953</v>
      </c>
      <c r="AB28" s="33">
        <f t="shared" si="1"/>
        <v>7.568563590760545E-3</v>
      </c>
      <c r="AC28" s="6" t="s">
        <v>93</v>
      </c>
      <c r="AD28" s="28" t="s">
        <v>122</v>
      </c>
      <c r="AE28" s="6"/>
      <c r="AF28" s="30">
        <f t="shared" si="2"/>
        <v>1</v>
      </c>
      <c r="AG28" s="6"/>
      <c r="AH28" s="6"/>
      <c r="AI28" s="6"/>
      <c r="AJ28" s="6"/>
      <c r="AK28" s="6"/>
      <c r="AL28" s="6"/>
      <c r="AM28" s="6"/>
      <c r="AN28" s="6"/>
      <c r="AO28" s="6"/>
      <c r="AP28" s="34" t="s">
        <v>66</v>
      </c>
      <c r="AQ28" s="6"/>
      <c r="AR28" s="6"/>
      <c r="AS28" s="6"/>
      <c r="AT28" s="6"/>
      <c r="AU28" s="6"/>
    </row>
    <row r="29" spans="1:47" s="27" customFormat="1" x14ac:dyDescent="0.25">
      <c r="A29" s="117" t="s">
        <v>123</v>
      </c>
      <c r="B29" s="117"/>
      <c r="C29" s="160" t="s">
        <v>524</v>
      </c>
      <c r="D29" s="54">
        <v>105.4</v>
      </c>
      <c r="E29" s="55">
        <v>-40</v>
      </c>
      <c r="F29" s="30">
        <v>12</v>
      </c>
      <c r="G29" s="30">
        <v>0</v>
      </c>
      <c r="H29" s="54">
        <v>2.6</v>
      </c>
      <c r="I29" s="6">
        <v>3.5</v>
      </c>
      <c r="J29" s="30" t="s">
        <v>86</v>
      </c>
      <c r="K29" s="30" t="s">
        <v>45</v>
      </c>
      <c r="L29" s="31" t="s">
        <v>57</v>
      </c>
      <c r="M29" s="12" t="s">
        <v>124</v>
      </c>
      <c r="N29" s="30" t="s">
        <v>525</v>
      </c>
      <c r="O29" s="30" t="s">
        <v>125</v>
      </c>
      <c r="P29" s="55" t="s">
        <v>61</v>
      </c>
      <c r="Q29" s="30" t="s">
        <v>51</v>
      </c>
      <c r="R29" s="37">
        <v>1.6048</v>
      </c>
      <c r="S29" s="37">
        <v>1.4854000000000001</v>
      </c>
      <c r="T29" s="37">
        <v>0.11940000000000001</v>
      </c>
      <c r="U29" s="35">
        <v>11.2</v>
      </c>
      <c r="V29" s="35">
        <v>3.2</v>
      </c>
      <c r="W29" s="35">
        <v>8</v>
      </c>
      <c r="X29" s="6">
        <v>15.2</v>
      </c>
      <c r="Y29" s="6">
        <f>X29/2</f>
        <v>7.6</v>
      </c>
      <c r="Z29" s="6">
        <v>18.5</v>
      </c>
      <c r="AA29" s="6">
        <f t="shared" si="0"/>
        <v>417.90000000000003</v>
      </c>
      <c r="AB29" s="33">
        <f t="shared" si="1"/>
        <v>9.8890149404756243E-3</v>
      </c>
      <c r="AC29" s="6" t="s">
        <v>93</v>
      </c>
      <c r="AD29" s="6" t="s">
        <v>126</v>
      </c>
      <c r="AE29" s="6"/>
      <c r="AF29" s="30">
        <f t="shared" si="2"/>
        <v>1</v>
      </c>
      <c r="AG29" s="6" t="s">
        <v>66</v>
      </c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s="27" customFormat="1" x14ac:dyDescent="0.25">
      <c r="A30" s="117" t="s">
        <v>123</v>
      </c>
      <c r="B30" s="117"/>
      <c r="C30" s="159" t="s">
        <v>526</v>
      </c>
      <c r="D30" s="54"/>
      <c r="E30" s="55"/>
      <c r="F30" s="30"/>
      <c r="G30" s="30"/>
      <c r="H30" s="54"/>
      <c r="I30" s="6"/>
      <c r="J30" s="30"/>
      <c r="K30" s="30"/>
      <c r="L30" s="31"/>
      <c r="M30" s="12"/>
      <c r="N30" s="30" t="s">
        <v>525</v>
      </c>
      <c r="O30" s="30" t="s">
        <v>474</v>
      </c>
      <c r="P30" s="55" t="s">
        <v>97</v>
      </c>
      <c r="Q30" s="30" t="s">
        <v>352</v>
      </c>
      <c r="R30" s="37"/>
      <c r="S30" s="37"/>
      <c r="T30" s="37"/>
      <c r="U30" s="35"/>
      <c r="V30" s="35"/>
      <c r="W30" s="35"/>
      <c r="X30" s="6"/>
      <c r="Y30" s="6"/>
      <c r="Z30" s="6"/>
      <c r="AA30" s="6"/>
      <c r="AB30" s="33"/>
      <c r="AC30" s="6"/>
      <c r="AD30" s="6"/>
      <c r="AE30" s="6"/>
      <c r="AF30" s="64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s="27" customFormat="1" x14ac:dyDescent="0.25">
      <c r="A31" s="117" t="s">
        <v>127</v>
      </c>
      <c r="B31" s="117"/>
      <c r="C31" s="157" t="s">
        <v>128</v>
      </c>
      <c r="D31" s="54">
        <v>75.400000000000006</v>
      </c>
      <c r="E31" s="55">
        <v>-20</v>
      </c>
      <c r="F31" s="30">
        <v>0</v>
      </c>
      <c r="G31" s="30">
        <v>3</v>
      </c>
      <c r="H31" s="54">
        <v>3.1</v>
      </c>
      <c r="I31" s="6">
        <v>0</v>
      </c>
      <c r="J31" s="30" t="s">
        <v>86</v>
      </c>
      <c r="K31" s="30" t="s">
        <v>45</v>
      </c>
      <c r="L31" s="31" t="s">
        <v>57</v>
      </c>
      <c r="M31" s="12"/>
      <c r="N31" s="6" t="s">
        <v>88</v>
      </c>
      <c r="O31" s="30" t="s">
        <v>60</v>
      </c>
      <c r="P31" s="6" t="s">
        <v>61</v>
      </c>
      <c r="Q31" s="30" t="s">
        <v>51</v>
      </c>
      <c r="R31" s="37">
        <v>1.6222000000000001</v>
      </c>
      <c r="S31" s="37">
        <v>1.4926999999999999</v>
      </c>
      <c r="T31" s="37">
        <v>0.1295</v>
      </c>
      <c r="U31" s="35">
        <v>7.1</v>
      </c>
      <c r="V31" s="35">
        <v>2.9</v>
      </c>
      <c r="W31" s="35">
        <v>4.2</v>
      </c>
      <c r="X31" s="6">
        <v>13.6</v>
      </c>
      <c r="Y31" s="6">
        <f t="shared" ref="Y31:Y41" si="3">X31/2</f>
        <v>6.8</v>
      </c>
      <c r="Z31" s="6">
        <v>13.3</v>
      </c>
      <c r="AA31" s="6">
        <f t="shared" ref="AA31:AA41" si="4">T31*I31*1000</f>
        <v>0</v>
      </c>
      <c r="AB31" s="33">
        <f t="shared" ref="AB31:AB41" si="5">(T31*(R31+S31))^2/((X31+Y31+Z31)/3)</f>
        <v>1.4485020298949778E-2</v>
      </c>
      <c r="AC31" s="6"/>
      <c r="AD31" s="6"/>
      <c r="AE31" s="6"/>
      <c r="AF31" s="30">
        <f t="shared" ref="AF31:AF39" si="6">COUNTA(AG31:AT31)</f>
        <v>0</v>
      </c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47" s="27" customFormat="1" x14ac:dyDescent="0.25">
      <c r="A32" s="250" t="s">
        <v>129</v>
      </c>
      <c r="B32" s="250"/>
      <c r="C32" s="157" t="s">
        <v>527</v>
      </c>
      <c r="D32" s="54">
        <v>96.2</v>
      </c>
      <c r="E32" s="55">
        <v>-40</v>
      </c>
      <c r="F32" s="30">
        <v>20</v>
      </c>
      <c r="G32" s="30">
        <v>0</v>
      </c>
      <c r="H32" s="54">
        <v>6</v>
      </c>
      <c r="I32" s="6">
        <v>0</v>
      </c>
      <c r="J32" s="30" t="s">
        <v>101</v>
      </c>
      <c r="K32" s="30" t="s">
        <v>73</v>
      </c>
      <c r="L32" s="31" t="s">
        <v>57</v>
      </c>
      <c r="M32" s="12"/>
      <c r="N32" s="9" t="s">
        <v>130</v>
      </c>
      <c r="O32" s="30" t="s">
        <v>125</v>
      </c>
      <c r="P32" s="55" t="s">
        <v>131</v>
      </c>
      <c r="Q32" s="9" t="s">
        <v>51</v>
      </c>
      <c r="R32" s="37">
        <v>1.6006</v>
      </c>
      <c r="S32" s="37">
        <v>1.4865999999999999</v>
      </c>
      <c r="T32" s="37">
        <v>0.114</v>
      </c>
      <c r="U32" s="35">
        <v>3.5</v>
      </c>
      <c r="V32" s="35">
        <v>6.8</v>
      </c>
      <c r="W32" s="35">
        <v>-3.4</v>
      </c>
      <c r="X32" s="6">
        <v>17.899999999999999</v>
      </c>
      <c r="Y32" s="6">
        <f t="shared" si="3"/>
        <v>8.9499999999999993</v>
      </c>
      <c r="Z32" s="6">
        <v>16.2</v>
      </c>
      <c r="AA32" s="6">
        <f t="shared" si="4"/>
        <v>0</v>
      </c>
      <c r="AB32" s="33">
        <f t="shared" si="5"/>
        <v>8.6315210247135919E-3</v>
      </c>
      <c r="AC32" s="6" t="s">
        <v>132</v>
      </c>
      <c r="AD32" s="34" t="s">
        <v>53</v>
      </c>
      <c r="AE32" s="6"/>
      <c r="AF32" s="30">
        <f t="shared" si="6"/>
        <v>1</v>
      </c>
      <c r="AG32" s="6" t="s">
        <v>66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47" s="27" customFormat="1" x14ac:dyDescent="0.25">
      <c r="A33" s="250" t="s">
        <v>129</v>
      </c>
      <c r="B33" s="250"/>
      <c r="C33" s="157" t="s">
        <v>643</v>
      </c>
      <c r="D33" s="54">
        <v>96.2</v>
      </c>
      <c r="E33" s="55">
        <v>-40</v>
      </c>
      <c r="F33" s="30">
        <v>20</v>
      </c>
      <c r="G33" s="30">
        <v>0</v>
      </c>
      <c r="H33" s="54">
        <v>6</v>
      </c>
      <c r="I33" s="6">
        <v>0</v>
      </c>
      <c r="J33" s="30" t="s">
        <v>101</v>
      </c>
      <c r="K33" s="30" t="s">
        <v>73</v>
      </c>
      <c r="L33" s="31" t="s">
        <v>57</v>
      </c>
      <c r="M33" s="12"/>
      <c r="N33" s="9" t="s">
        <v>130</v>
      </c>
      <c r="O33" s="30" t="s">
        <v>75</v>
      </c>
      <c r="P33" s="55" t="s">
        <v>131</v>
      </c>
      <c r="Q33" s="9" t="s">
        <v>51</v>
      </c>
      <c r="R33" s="37">
        <v>1.6006</v>
      </c>
      <c r="S33" s="37">
        <v>1.4865999999999999</v>
      </c>
      <c r="T33" s="37">
        <v>0.114</v>
      </c>
      <c r="U33" s="35">
        <v>3.5</v>
      </c>
      <c r="V33" s="35">
        <v>6.8</v>
      </c>
      <c r="W33" s="35">
        <v>-3.4</v>
      </c>
      <c r="X33" s="6">
        <v>17.899999999999999</v>
      </c>
      <c r="Y33" s="6">
        <f t="shared" si="3"/>
        <v>8.9499999999999993</v>
      </c>
      <c r="Z33" s="6">
        <v>16.2</v>
      </c>
      <c r="AA33" s="6">
        <f t="shared" si="4"/>
        <v>0</v>
      </c>
      <c r="AB33" s="33">
        <f t="shared" si="5"/>
        <v>8.6315210247135919E-3</v>
      </c>
      <c r="AC33" s="6" t="s">
        <v>132</v>
      </c>
      <c r="AD33" s="34" t="s">
        <v>53</v>
      </c>
      <c r="AE33" s="6"/>
      <c r="AF33" s="30">
        <f t="shared" si="6"/>
        <v>1</v>
      </c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 t="s">
        <v>66</v>
      </c>
      <c r="AT33" s="6"/>
      <c r="AU33" s="6"/>
    </row>
    <row r="34" spans="1:47" s="27" customFormat="1" x14ac:dyDescent="0.25">
      <c r="A34" s="13" t="s">
        <v>133</v>
      </c>
      <c r="B34" s="13"/>
      <c r="C34" s="157" t="s">
        <v>135</v>
      </c>
      <c r="D34" s="54">
        <v>77.2</v>
      </c>
      <c r="E34" s="55">
        <v>-20</v>
      </c>
      <c r="F34" s="30">
        <v>0</v>
      </c>
      <c r="G34" s="30">
        <v>5</v>
      </c>
      <c r="H34" s="54">
        <v>2.6</v>
      </c>
      <c r="I34" s="6">
        <v>0</v>
      </c>
      <c r="J34" s="30" t="s">
        <v>86</v>
      </c>
      <c r="K34" s="30" t="s">
        <v>45</v>
      </c>
      <c r="L34" s="31" t="s">
        <v>46</v>
      </c>
      <c r="M34" s="12" t="s">
        <v>134</v>
      </c>
      <c r="N34" s="6" t="s">
        <v>88</v>
      </c>
      <c r="O34" s="30" t="s">
        <v>92</v>
      </c>
      <c r="P34" s="6" t="s">
        <v>61</v>
      </c>
      <c r="Q34" s="30" t="s">
        <v>51</v>
      </c>
      <c r="R34" s="37">
        <v>1.6272</v>
      </c>
      <c r="S34" s="37">
        <v>1.496</v>
      </c>
      <c r="T34" s="37">
        <v>0.13120000000000001</v>
      </c>
      <c r="U34" s="35">
        <v>8.8000000000000007</v>
      </c>
      <c r="V34" s="35">
        <v>3.4</v>
      </c>
      <c r="W34" s="35">
        <v>5.3</v>
      </c>
      <c r="X34" s="6">
        <v>11.2</v>
      </c>
      <c r="Y34" s="6">
        <f t="shared" si="3"/>
        <v>5.6</v>
      </c>
      <c r="Z34" s="6">
        <v>11.2</v>
      </c>
      <c r="AA34" s="6">
        <f t="shared" si="4"/>
        <v>0</v>
      </c>
      <c r="AB34" s="33">
        <f t="shared" si="5"/>
        <v>1.7989971918379886E-2</v>
      </c>
      <c r="AC34" s="6" t="s">
        <v>136</v>
      </c>
      <c r="AD34" s="34" t="s">
        <v>53</v>
      </c>
      <c r="AE34" s="6"/>
      <c r="AF34" s="30">
        <f t="shared" si="6"/>
        <v>1</v>
      </c>
      <c r="AG34" s="6"/>
      <c r="AH34" s="6"/>
      <c r="AI34" s="6"/>
      <c r="AJ34" s="6"/>
      <c r="AK34" s="6"/>
      <c r="AL34" s="6"/>
      <c r="AM34" s="6"/>
      <c r="AN34" s="6"/>
      <c r="AO34" s="6"/>
      <c r="AP34" s="34"/>
      <c r="AQ34" s="34" t="s">
        <v>66</v>
      </c>
      <c r="AR34" s="6"/>
      <c r="AS34" s="6"/>
      <c r="AT34" s="6"/>
      <c r="AU34" s="6"/>
    </row>
    <row r="35" spans="1:47" s="27" customFormat="1" x14ac:dyDescent="0.25">
      <c r="A35" s="13" t="s">
        <v>133</v>
      </c>
      <c r="B35" s="13" t="s">
        <v>741</v>
      </c>
      <c r="C35" s="157" t="s">
        <v>43</v>
      </c>
      <c r="D35" s="54">
        <v>77.2</v>
      </c>
      <c r="E35" s="55">
        <v>-20</v>
      </c>
      <c r="F35" s="30">
        <v>0</v>
      </c>
      <c r="G35" s="30">
        <v>5</v>
      </c>
      <c r="H35" s="54">
        <v>2.6</v>
      </c>
      <c r="I35" s="6">
        <v>0</v>
      </c>
      <c r="J35" s="30" t="s">
        <v>86</v>
      </c>
      <c r="K35" s="30" t="s">
        <v>45</v>
      </c>
      <c r="L35" s="31" t="s">
        <v>57</v>
      </c>
      <c r="M35" s="12" t="s">
        <v>134</v>
      </c>
      <c r="N35" s="6" t="s">
        <v>88</v>
      </c>
      <c r="O35" s="30" t="s">
        <v>120</v>
      </c>
      <c r="P35" s="6" t="s">
        <v>61</v>
      </c>
      <c r="Q35" s="30" t="s">
        <v>51</v>
      </c>
      <c r="R35" s="37">
        <v>1.6272</v>
      </c>
      <c r="S35" s="37">
        <v>1.496</v>
      </c>
      <c r="T35" s="37">
        <v>0.13120000000000001</v>
      </c>
      <c r="U35" s="35">
        <v>8.8000000000000007</v>
      </c>
      <c r="V35" s="35">
        <v>3.4</v>
      </c>
      <c r="W35" s="35">
        <v>5.3</v>
      </c>
      <c r="X35" s="6">
        <v>11.2</v>
      </c>
      <c r="Y35" s="6">
        <f t="shared" si="3"/>
        <v>5.6</v>
      </c>
      <c r="Z35" s="6">
        <v>11.2</v>
      </c>
      <c r="AA35" s="6">
        <f t="shared" si="4"/>
        <v>0</v>
      </c>
      <c r="AB35" s="33">
        <f t="shared" si="5"/>
        <v>1.7989971918379886E-2</v>
      </c>
      <c r="AC35" s="6"/>
      <c r="AD35" s="6"/>
      <c r="AE35" s="6"/>
      <c r="AF35" s="30">
        <f t="shared" si="6"/>
        <v>1</v>
      </c>
      <c r="AG35" s="6"/>
      <c r="AH35" s="6"/>
      <c r="AI35" s="6"/>
      <c r="AJ35" s="6"/>
      <c r="AK35" s="6"/>
      <c r="AL35" s="6"/>
      <c r="AM35" s="6"/>
      <c r="AN35" s="6"/>
      <c r="AO35" s="6"/>
      <c r="AP35" s="34" t="s">
        <v>66</v>
      </c>
      <c r="AQ35" s="34"/>
      <c r="AR35" s="6"/>
      <c r="AS35" s="6"/>
      <c r="AT35" s="6"/>
      <c r="AU35" s="6"/>
    </row>
    <row r="36" spans="1:47" s="27" customFormat="1" x14ac:dyDescent="0.25">
      <c r="A36" s="13" t="s">
        <v>734</v>
      </c>
      <c r="B36" s="13" t="s">
        <v>738</v>
      </c>
      <c r="C36" s="157" t="s">
        <v>735</v>
      </c>
      <c r="D36" s="54">
        <v>75.599999999999994</v>
      </c>
      <c r="E36" s="55">
        <v>-30</v>
      </c>
      <c r="F36" s="30">
        <v>16</v>
      </c>
      <c r="G36" s="30">
        <v>0</v>
      </c>
      <c r="H36" s="54">
        <v>1.9</v>
      </c>
      <c r="I36" s="6">
        <v>3.75</v>
      </c>
      <c r="J36" s="30" t="s">
        <v>86</v>
      </c>
      <c r="K36" s="30" t="s">
        <v>45</v>
      </c>
      <c r="L36" s="31" t="s">
        <v>57</v>
      </c>
      <c r="M36" s="12"/>
      <c r="N36" s="55" t="s">
        <v>107</v>
      </c>
      <c r="O36" s="30" t="s">
        <v>49</v>
      </c>
      <c r="P36" s="55" t="s">
        <v>61</v>
      </c>
      <c r="Q36" s="30" t="s">
        <v>51</v>
      </c>
      <c r="R36" s="37">
        <v>1.5938000000000001</v>
      </c>
      <c r="S36" s="37">
        <v>1.4825999999999999</v>
      </c>
      <c r="T36" s="37">
        <v>0.11020000000000001</v>
      </c>
      <c r="U36" s="35">
        <v>13.6</v>
      </c>
      <c r="V36" s="35">
        <v>3.6</v>
      </c>
      <c r="W36" s="35">
        <v>10</v>
      </c>
      <c r="X36" s="6">
        <v>10</v>
      </c>
      <c r="Y36" s="6">
        <f t="shared" si="3"/>
        <v>5</v>
      </c>
      <c r="Z36" s="6">
        <v>11.6</v>
      </c>
      <c r="AA36" s="6">
        <f t="shared" si="4"/>
        <v>413.25</v>
      </c>
      <c r="AB36" s="33">
        <f t="shared" si="5"/>
        <v>1.2962489347186287E-2</v>
      </c>
      <c r="AC36" s="6" t="s">
        <v>132</v>
      </c>
      <c r="AD36" s="6" t="s">
        <v>138</v>
      </c>
      <c r="AE36" s="6"/>
      <c r="AF36" s="30">
        <f t="shared" si="6"/>
        <v>1</v>
      </c>
      <c r="AG36" s="6"/>
      <c r="AH36" s="6"/>
      <c r="AI36" s="6"/>
      <c r="AJ36" s="6"/>
      <c r="AK36" s="34" t="s">
        <v>66</v>
      </c>
      <c r="AL36" s="6"/>
      <c r="AM36" s="6"/>
      <c r="AN36" s="6"/>
      <c r="AO36" s="6"/>
      <c r="AP36" s="6"/>
      <c r="AQ36" s="6"/>
      <c r="AR36" s="6"/>
      <c r="AS36" s="6"/>
      <c r="AT36" s="6"/>
      <c r="AU36" s="6"/>
    </row>
    <row r="37" spans="1:47" s="27" customFormat="1" x14ac:dyDescent="0.25">
      <c r="A37" s="13" t="s">
        <v>139</v>
      </c>
      <c r="B37" s="13"/>
      <c r="C37" s="157" t="s">
        <v>141</v>
      </c>
      <c r="D37" s="54">
        <v>76.2</v>
      </c>
      <c r="E37" s="55">
        <v>-20</v>
      </c>
      <c r="F37" s="30">
        <v>0</v>
      </c>
      <c r="G37" s="30">
        <v>5</v>
      </c>
      <c r="H37" s="54">
        <v>6</v>
      </c>
      <c r="I37" s="6">
        <v>0</v>
      </c>
      <c r="J37" s="30" t="s">
        <v>86</v>
      </c>
      <c r="K37" s="30" t="s">
        <v>45</v>
      </c>
      <c r="L37" s="31" t="s">
        <v>46</v>
      </c>
      <c r="M37" s="12"/>
      <c r="N37" s="6" t="s">
        <v>88</v>
      </c>
      <c r="O37" s="30" t="s">
        <v>92</v>
      </c>
      <c r="P37" s="6" t="s">
        <v>61</v>
      </c>
      <c r="Q37" s="30" t="s">
        <v>51</v>
      </c>
      <c r="R37" s="37">
        <v>1.6028</v>
      </c>
      <c r="S37" s="37">
        <v>1.4888999999999999</v>
      </c>
      <c r="T37" s="37">
        <v>0.1139</v>
      </c>
      <c r="U37" s="35">
        <v>8</v>
      </c>
      <c r="V37" s="35">
        <v>3</v>
      </c>
      <c r="W37" s="35">
        <v>5</v>
      </c>
      <c r="X37" s="6">
        <v>12.5</v>
      </c>
      <c r="Y37" s="6">
        <f t="shared" si="3"/>
        <v>6.25</v>
      </c>
      <c r="Z37" s="6">
        <v>13</v>
      </c>
      <c r="AA37" s="6">
        <f t="shared" si="4"/>
        <v>0</v>
      </c>
      <c r="AB37" s="33">
        <f t="shared" si="5"/>
        <v>1.1717087285464904E-2</v>
      </c>
      <c r="AC37" s="6" t="s">
        <v>93</v>
      </c>
      <c r="AD37" s="34" t="s">
        <v>53</v>
      </c>
      <c r="AE37" s="6"/>
      <c r="AF37" s="30">
        <f t="shared" si="6"/>
        <v>1</v>
      </c>
      <c r="AG37" s="6"/>
      <c r="AH37" s="6"/>
      <c r="AI37" s="6"/>
      <c r="AJ37" s="6"/>
      <c r="AK37" s="6"/>
      <c r="AL37" s="6"/>
      <c r="AM37" s="6"/>
      <c r="AN37" s="6"/>
      <c r="AO37" s="6"/>
      <c r="AP37" s="34"/>
      <c r="AQ37" s="34" t="s">
        <v>66</v>
      </c>
      <c r="AR37" s="6"/>
      <c r="AS37" s="6"/>
      <c r="AT37" s="6"/>
      <c r="AU37" s="6"/>
    </row>
    <row r="38" spans="1:47" s="27" customFormat="1" x14ac:dyDescent="0.25">
      <c r="A38" s="13" t="s">
        <v>139</v>
      </c>
      <c r="B38" s="13" t="s">
        <v>737</v>
      </c>
      <c r="C38" s="157" t="s">
        <v>43</v>
      </c>
      <c r="D38" s="54">
        <v>76.2</v>
      </c>
      <c r="E38" s="55">
        <v>-20</v>
      </c>
      <c r="F38" s="30">
        <v>0</v>
      </c>
      <c r="G38" s="30">
        <v>5</v>
      </c>
      <c r="H38" s="54">
        <v>6</v>
      </c>
      <c r="I38" s="6">
        <v>0</v>
      </c>
      <c r="J38" s="30" t="s">
        <v>86</v>
      </c>
      <c r="K38" s="30" t="s">
        <v>45</v>
      </c>
      <c r="L38" s="31" t="s">
        <v>57</v>
      </c>
      <c r="M38" s="12"/>
      <c r="N38" s="6" t="s">
        <v>88</v>
      </c>
      <c r="O38" s="30" t="s">
        <v>120</v>
      </c>
      <c r="P38" s="6" t="s">
        <v>61</v>
      </c>
      <c r="Q38" s="30" t="s">
        <v>51</v>
      </c>
      <c r="R38" s="37">
        <v>1.6028</v>
      </c>
      <c r="S38" s="37">
        <v>1.4888999999999999</v>
      </c>
      <c r="T38" s="37">
        <v>0.1139</v>
      </c>
      <c r="U38" s="35">
        <v>8</v>
      </c>
      <c r="V38" s="35">
        <v>3</v>
      </c>
      <c r="W38" s="35">
        <v>5</v>
      </c>
      <c r="X38" s="6">
        <v>12.5</v>
      </c>
      <c r="Y38" s="6">
        <f t="shared" si="3"/>
        <v>6.25</v>
      </c>
      <c r="Z38" s="6">
        <v>13</v>
      </c>
      <c r="AA38" s="6">
        <f t="shared" si="4"/>
        <v>0</v>
      </c>
      <c r="AB38" s="33">
        <f t="shared" si="5"/>
        <v>1.1717087285464904E-2</v>
      </c>
      <c r="AC38" s="6" t="s">
        <v>93</v>
      </c>
      <c r="AD38" s="6" t="s">
        <v>140</v>
      </c>
      <c r="AE38" s="6"/>
      <c r="AF38" s="30">
        <f t="shared" si="6"/>
        <v>1</v>
      </c>
      <c r="AG38" s="6"/>
      <c r="AH38" s="6"/>
      <c r="AI38" s="6"/>
      <c r="AJ38" s="6"/>
      <c r="AK38" s="6"/>
      <c r="AL38" s="6"/>
      <c r="AM38" s="6"/>
      <c r="AN38" s="6"/>
      <c r="AO38" s="6"/>
      <c r="AP38" s="34" t="s">
        <v>66</v>
      </c>
      <c r="AQ38" s="34"/>
      <c r="AR38" s="6"/>
      <c r="AS38" s="6"/>
      <c r="AT38" s="6"/>
      <c r="AU38" s="6"/>
    </row>
    <row r="39" spans="1:47" s="27" customFormat="1" x14ac:dyDescent="0.25">
      <c r="A39" s="6" t="s">
        <v>142</v>
      </c>
      <c r="B39" s="6"/>
      <c r="C39" s="154" t="s">
        <v>143</v>
      </c>
      <c r="D39" s="35">
        <v>75.599999999999994</v>
      </c>
      <c r="E39" s="6">
        <v>-20</v>
      </c>
      <c r="F39" s="30">
        <v>16</v>
      </c>
      <c r="G39" s="30">
        <v>8</v>
      </c>
      <c r="H39" s="35">
        <v>7.5</v>
      </c>
      <c r="I39" s="6">
        <v>3.2</v>
      </c>
      <c r="J39" s="30" t="s">
        <v>44</v>
      </c>
      <c r="K39" s="30" t="s">
        <v>45</v>
      </c>
      <c r="L39" s="31" t="s">
        <v>57</v>
      </c>
      <c r="M39" s="7" t="s">
        <v>58</v>
      </c>
      <c r="N39" s="30" t="s">
        <v>59</v>
      </c>
      <c r="O39" s="30" t="s">
        <v>60</v>
      </c>
      <c r="P39" s="30" t="s">
        <v>61</v>
      </c>
      <c r="Q39" s="36" t="s">
        <v>51</v>
      </c>
      <c r="R39" s="37">
        <v>1.5874999999999999</v>
      </c>
      <c r="S39" s="37">
        <v>1.4863</v>
      </c>
      <c r="T39" s="32">
        <f>R39-S39</f>
        <v>0.10119999999999996</v>
      </c>
      <c r="U39" s="29">
        <v>7.9</v>
      </c>
      <c r="V39" s="29">
        <v>3</v>
      </c>
      <c r="W39" s="29">
        <v>4.9000000000000004</v>
      </c>
      <c r="X39" s="35">
        <v>11.1</v>
      </c>
      <c r="Y39" s="29">
        <f t="shared" si="3"/>
        <v>5.55</v>
      </c>
      <c r="Z39" s="35">
        <v>13.1</v>
      </c>
      <c r="AA39" s="30">
        <f t="shared" si="4"/>
        <v>323.83999999999992</v>
      </c>
      <c r="AB39" s="33">
        <f t="shared" si="5"/>
        <v>9.757678892820856E-3</v>
      </c>
      <c r="AC39" s="34" t="s">
        <v>62</v>
      </c>
      <c r="AD39" s="34" t="s">
        <v>53</v>
      </c>
      <c r="AE39" s="6"/>
      <c r="AF39" s="30">
        <f t="shared" si="6"/>
        <v>3</v>
      </c>
      <c r="AG39" s="6"/>
      <c r="AH39" s="6"/>
      <c r="AI39" s="38" t="s">
        <v>63</v>
      </c>
      <c r="AJ39" s="6" t="s">
        <v>63</v>
      </c>
      <c r="AK39" s="6" t="s">
        <v>63</v>
      </c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s="27" customFormat="1" x14ac:dyDescent="0.25">
      <c r="A40" s="9" t="s">
        <v>142</v>
      </c>
      <c r="B40" s="9"/>
      <c r="C40" s="154" t="s">
        <v>144</v>
      </c>
      <c r="D40" s="136">
        <v>75.599999999999994</v>
      </c>
      <c r="E40" s="9">
        <v>-20</v>
      </c>
      <c r="F40" s="30">
        <v>16</v>
      </c>
      <c r="G40" s="30">
        <v>8</v>
      </c>
      <c r="H40" s="136">
        <v>7.5</v>
      </c>
      <c r="I40" s="9">
        <v>3.2</v>
      </c>
      <c r="J40" s="57" t="s">
        <v>44</v>
      </c>
      <c r="K40" s="57" t="s">
        <v>45</v>
      </c>
      <c r="L40" s="31" t="s">
        <v>57</v>
      </c>
      <c r="M40" s="137" t="s">
        <v>58</v>
      </c>
      <c r="N40" s="57" t="s">
        <v>59</v>
      </c>
      <c r="O40" s="57" t="s">
        <v>65</v>
      </c>
      <c r="P40" s="57" t="s">
        <v>61</v>
      </c>
      <c r="Q40" s="138" t="s">
        <v>51</v>
      </c>
      <c r="R40" s="139">
        <v>1.5874999999999999</v>
      </c>
      <c r="S40" s="139">
        <v>1.4863</v>
      </c>
      <c r="T40" s="70">
        <f>R40-S40</f>
        <v>0.10119999999999996</v>
      </c>
      <c r="U40" s="69">
        <v>7.9</v>
      </c>
      <c r="V40" s="69">
        <v>3</v>
      </c>
      <c r="W40" s="69">
        <v>4.9000000000000004</v>
      </c>
      <c r="X40" s="136">
        <v>11.1</v>
      </c>
      <c r="Y40" s="69">
        <f t="shared" si="3"/>
        <v>5.55</v>
      </c>
      <c r="Z40" s="136">
        <v>13.1</v>
      </c>
      <c r="AA40" s="57">
        <f t="shared" si="4"/>
        <v>323.83999999999992</v>
      </c>
      <c r="AB40" s="71">
        <f t="shared" si="5"/>
        <v>9.757678892820856E-3</v>
      </c>
      <c r="AC40" s="57" t="s">
        <v>62</v>
      </c>
      <c r="AD40" s="34" t="s">
        <v>53</v>
      </c>
      <c r="AE40" s="40"/>
      <c r="AF40" s="30" t="s">
        <v>145</v>
      </c>
      <c r="AG40" s="6"/>
      <c r="AH40" s="6"/>
      <c r="AI40" s="6"/>
      <c r="AJ40" s="38" t="s">
        <v>66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s="27" customFormat="1" x14ac:dyDescent="0.25">
      <c r="A41" s="9" t="s">
        <v>142</v>
      </c>
      <c r="B41" s="9"/>
      <c r="C41" s="154" t="s">
        <v>146</v>
      </c>
      <c r="D41" s="136">
        <v>75.599999999999994</v>
      </c>
      <c r="E41" s="9">
        <v>-20</v>
      </c>
      <c r="F41" s="30">
        <v>16</v>
      </c>
      <c r="G41" s="30">
        <v>8</v>
      </c>
      <c r="H41" s="136">
        <v>7.5</v>
      </c>
      <c r="I41" s="9">
        <v>3.2</v>
      </c>
      <c r="J41" s="57" t="s">
        <v>44</v>
      </c>
      <c r="K41" s="57" t="s">
        <v>45</v>
      </c>
      <c r="L41" s="31" t="s">
        <v>57</v>
      </c>
      <c r="M41" s="137" t="s">
        <v>58</v>
      </c>
      <c r="N41" s="57" t="s">
        <v>59</v>
      </c>
      <c r="O41" s="57" t="s">
        <v>49</v>
      </c>
      <c r="P41" s="57" t="s">
        <v>61</v>
      </c>
      <c r="Q41" s="138" t="s">
        <v>51</v>
      </c>
      <c r="R41" s="139">
        <v>1.5874999999999999</v>
      </c>
      <c r="S41" s="139">
        <v>1.4863</v>
      </c>
      <c r="T41" s="70">
        <f>R41-S41</f>
        <v>0.10119999999999996</v>
      </c>
      <c r="U41" s="69">
        <v>7.9</v>
      </c>
      <c r="V41" s="69">
        <v>3</v>
      </c>
      <c r="W41" s="69">
        <v>4.9000000000000004</v>
      </c>
      <c r="X41" s="136">
        <v>11.1</v>
      </c>
      <c r="Y41" s="69">
        <f t="shared" si="3"/>
        <v>5.55</v>
      </c>
      <c r="Z41" s="136">
        <v>13.1</v>
      </c>
      <c r="AA41" s="57">
        <f t="shared" si="4"/>
        <v>323.83999999999992</v>
      </c>
      <c r="AB41" s="71">
        <f t="shared" si="5"/>
        <v>9.757678892820856E-3</v>
      </c>
      <c r="AC41" s="57" t="s">
        <v>62</v>
      </c>
      <c r="AD41" s="34" t="s">
        <v>53</v>
      </c>
      <c r="AE41" s="40"/>
      <c r="AF41" s="30" t="s">
        <v>145</v>
      </c>
      <c r="AG41" s="6"/>
      <c r="AH41" s="6"/>
      <c r="AI41" s="6"/>
      <c r="AJ41" s="6"/>
      <c r="AK41" s="38" t="s">
        <v>66</v>
      </c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s="27" customFormat="1" x14ac:dyDescent="0.25">
      <c r="A42" s="6" t="s">
        <v>142</v>
      </c>
      <c r="B42" s="6"/>
      <c r="C42" s="154" t="s">
        <v>528</v>
      </c>
      <c r="D42" s="35"/>
      <c r="E42" s="6"/>
      <c r="F42" s="30"/>
      <c r="G42" s="30"/>
      <c r="H42" s="35"/>
      <c r="I42" s="6"/>
      <c r="J42" s="30"/>
      <c r="K42" s="30"/>
      <c r="L42" s="31"/>
      <c r="M42" s="7"/>
      <c r="N42" s="4" t="s">
        <v>529</v>
      </c>
      <c r="O42" s="4" t="s">
        <v>394</v>
      </c>
      <c r="P42" s="4" t="s">
        <v>97</v>
      </c>
      <c r="Q42" s="8" t="s">
        <v>352</v>
      </c>
      <c r="R42" s="37"/>
      <c r="S42" s="37"/>
      <c r="T42" s="32"/>
      <c r="U42" s="29"/>
      <c r="V42" s="29"/>
      <c r="W42" s="29"/>
      <c r="X42" s="35"/>
      <c r="Y42" s="29"/>
      <c r="Z42" s="35"/>
      <c r="AA42" s="30"/>
      <c r="AB42" s="33"/>
      <c r="AC42" s="34"/>
      <c r="AD42" s="34"/>
      <c r="AE42" s="6"/>
      <c r="AF42" s="64"/>
      <c r="AG42" s="6"/>
      <c r="AH42" s="6"/>
      <c r="AI42" s="38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1:47" s="27" customFormat="1" x14ac:dyDescent="0.25">
      <c r="A43" s="186" t="s">
        <v>147</v>
      </c>
      <c r="B43" s="186"/>
      <c r="C43" s="154" t="s">
        <v>148</v>
      </c>
      <c r="D43" s="35">
        <v>106.4</v>
      </c>
      <c r="E43" s="6">
        <v>-40</v>
      </c>
      <c r="F43" s="30">
        <v>24</v>
      </c>
      <c r="G43" s="30">
        <v>0</v>
      </c>
      <c r="H43" s="35">
        <v>6</v>
      </c>
      <c r="I43" s="6">
        <v>3.2</v>
      </c>
      <c r="J43" s="30" t="s">
        <v>112</v>
      </c>
      <c r="K43" s="30" t="s">
        <v>73</v>
      </c>
      <c r="L43" s="31" t="s">
        <v>57</v>
      </c>
      <c r="M43" s="12" t="s">
        <v>149</v>
      </c>
      <c r="N43" s="30" t="s">
        <v>130</v>
      </c>
      <c r="O43" s="30" t="s">
        <v>125</v>
      </c>
      <c r="P43" s="6" t="s">
        <v>131</v>
      </c>
      <c r="Q43" s="6" t="s">
        <v>51</v>
      </c>
      <c r="R43" s="37">
        <v>1.6066</v>
      </c>
      <c r="S43" s="37">
        <v>1.4883</v>
      </c>
      <c r="T43" s="32">
        <v>0.1183</v>
      </c>
      <c r="U43" s="29">
        <v>3.5</v>
      </c>
      <c r="V43" s="29">
        <v>6.9</v>
      </c>
      <c r="W43" s="29">
        <v>-3.4</v>
      </c>
      <c r="X43" s="35">
        <v>15.8</v>
      </c>
      <c r="Y43" s="29">
        <f t="shared" ref="Y43:Y52" si="7">X43/2</f>
        <v>7.9</v>
      </c>
      <c r="Z43" s="35">
        <v>16.7</v>
      </c>
      <c r="AA43" s="30">
        <f t="shared" ref="AA43:AA52" si="8">T43*I43*1000</f>
        <v>378.56</v>
      </c>
      <c r="AB43" s="33">
        <f t="shared" ref="AB43:AB52" si="9">(T43*(R43+S43))^2/((X43+Y43+Z43)/3)</f>
        <v>9.9541142439570941E-3</v>
      </c>
      <c r="AC43" s="28" t="s">
        <v>150</v>
      </c>
      <c r="AD43" s="34" t="s">
        <v>53</v>
      </c>
      <c r="AE43" s="6"/>
      <c r="AF43" s="30">
        <f t="shared" ref="AF43:AF52" si="10">COUNTA(AG43:AT43)</f>
        <v>1</v>
      </c>
      <c r="AG43" s="6" t="s">
        <v>66</v>
      </c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47" s="27" customFormat="1" x14ac:dyDescent="0.25">
      <c r="A44" s="13" t="s">
        <v>151</v>
      </c>
      <c r="B44" s="13"/>
      <c r="C44" s="157" t="s">
        <v>530</v>
      </c>
      <c r="D44" s="54">
        <v>75.7</v>
      </c>
      <c r="E44" s="55">
        <v>-20</v>
      </c>
      <c r="F44" s="30">
        <v>18</v>
      </c>
      <c r="G44" s="30">
        <v>5</v>
      </c>
      <c r="H44" s="54">
        <v>8</v>
      </c>
      <c r="I44" s="6">
        <v>3.5</v>
      </c>
      <c r="J44" s="30" t="s">
        <v>101</v>
      </c>
      <c r="K44" s="30" t="s">
        <v>73</v>
      </c>
      <c r="L44" s="31" t="s">
        <v>57</v>
      </c>
      <c r="M44" s="12"/>
      <c r="N44" s="6" t="s">
        <v>103</v>
      </c>
      <c r="O44" s="30" t="s">
        <v>65</v>
      </c>
      <c r="P44" s="6" t="s">
        <v>103</v>
      </c>
      <c r="Q44" s="9" t="s">
        <v>51</v>
      </c>
      <c r="R44" s="37">
        <v>1.5867</v>
      </c>
      <c r="S44" s="37">
        <v>1.4841</v>
      </c>
      <c r="T44" s="37">
        <v>0.1026</v>
      </c>
      <c r="U44" s="35">
        <v>3.5</v>
      </c>
      <c r="V44" s="35">
        <v>6.3</v>
      </c>
      <c r="W44" s="35">
        <v>-2.8</v>
      </c>
      <c r="X44" s="6">
        <v>11.8</v>
      </c>
      <c r="Y44" s="6">
        <f t="shared" si="7"/>
        <v>5.9</v>
      </c>
      <c r="Z44" s="6">
        <v>13.4</v>
      </c>
      <c r="AA44" s="6">
        <f t="shared" si="8"/>
        <v>359.09999999999997</v>
      </c>
      <c r="AB44" s="33">
        <f t="shared" si="9"/>
        <v>9.5754380552649267E-3</v>
      </c>
      <c r="AC44" s="6" t="s">
        <v>104</v>
      </c>
      <c r="AD44" s="34" t="s">
        <v>53</v>
      </c>
      <c r="AE44" s="6"/>
      <c r="AF44" s="30">
        <f t="shared" si="10"/>
        <v>1</v>
      </c>
      <c r="AG44" s="6"/>
      <c r="AH44" s="6"/>
      <c r="AI44" s="6"/>
      <c r="AJ44" s="6" t="s">
        <v>66</v>
      </c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spans="1:47" s="27" customFormat="1" x14ac:dyDescent="0.25">
      <c r="A45" s="13" t="s">
        <v>151</v>
      </c>
      <c r="B45" s="13"/>
      <c r="C45" s="157" t="s">
        <v>531</v>
      </c>
      <c r="D45" s="54">
        <v>75.7</v>
      </c>
      <c r="E45" s="55">
        <v>-20</v>
      </c>
      <c r="F45" s="30">
        <v>18</v>
      </c>
      <c r="G45" s="30">
        <v>5</v>
      </c>
      <c r="H45" s="54">
        <v>8</v>
      </c>
      <c r="I45" s="6">
        <v>3.5</v>
      </c>
      <c r="J45" s="30" t="s">
        <v>101</v>
      </c>
      <c r="K45" s="30" t="s">
        <v>73</v>
      </c>
      <c r="L45" s="31" t="s">
        <v>46</v>
      </c>
      <c r="M45" s="12"/>
      <c r="N45" s="6" t="s">
        <v>103</v>
      </c>
      <c r="O45" s="30" t="s">
        <v>89</v>
      </c>
      <c r="P45" s="6" t="s">
        <v>103</v>
      </c>
      <c r="Q45" s="9" t="s">
        <v>51</v>
      </c>
      <c r="R45" s="37">
        <v>1.5867</v>
      </c>
      <c r="S45" s="37">
        <v>1.4841</v>
      </c>
      <c r="T45" s="37">
        <v>0.1026</v>
      </c>
      <c r="U45" s="35">
        <v>3.5</v>
      </c>
      <c r="V45" s="35">
        <v>6.3</v>
      </c>
      <c r="W45" s="35">
        <v>-2.8</v>
      </c>
      <c r="X45" s="6">
        <v>11.8</v>
      </c>
      <c r="Y45" s="6">
        <f t="shared" si="7"/>
        <v>5.9</v>
      </c>
      <c r="Z45" s="6">
        <v>13.4</v>
      </c>
      <c r="AA45" s="6">
        <f t="shared" si="8"/>
        <v>359.09999999999997</v>
      </c>
      <c r="AB45" s="33">
        <f t="shared" si="9"/>
        <v>9.5754380552649267E-3</v>
      </c>
      <c r="AC45" s="6" t="s">
        <v>104</v>
      </c>
      <c r="AD45" s="34" t="s">
        <v>53</v>
      </c>
      <c r="AE45" s="6"/>
      <c r="AF45" s="30">
        <f t="shared" si="10"/>
        <v>1</v>
      </c>
      <c r="AG45" s="6"/>
      <c r="AH45" s="6"/>
      <c r="AI45" s="6"/>
      <c r="AJ45" s="6"/>
      <c r="AK45" s="6"/>
      <c r="AL45" s="6" t="s">
        <v>66</v>
      </c>
      <c r="AM45" s="6"/>
      <c r="AN45" s="6"/>
      <c r="AO45" s="6"/>
      <c r="AP45" s="6"/>
      <c r="AQ45" s="6"/>
      <c r="AR45" s="6"/>
      <c r="AS45" s="6"/>
      <c r="AT45" s="6"/>
      <c r="AU45" s="6"/>
    </row>
    <row r="46" spans="1:47" s="27" customFormat="1" x14ac:dyDescent="0.25">
      <c r="A46" s="13" t="s">
        <v>151</v>
      </c>
      <c r="B46" s="13"/>
      <c r="C46" s="157" t="s">
        <v>532</v>
      </c>
      <c r="D46" s="54">
        <v>75.7</v>
      </c>
      <c r="E46" s="55">
        <v>-20</v>
      </c>
      <c r="F46" s="30">
        <v>18</v>
      </c>
      <c r="G46" s="30">
        <v>5</v>
      </c>
      <c r="H46" s="54">
        <v>8</v>
      </c>
      <c r="I46" s="6">
        <v>3.5</v>
      </c>
      <c r="J46" s="30" t="s">
        <v>101</v>
      </c>
      <c r="K46" s="30" t="s">
        <v>73</v>
      </c>
      <c r="L46" s="31" t="s">
        <v>46</v>
      </c>
      <c r="M46" s="12"/>
      <c r="N46" s="6" t="s">
        <v>103</v>
      </c>
      <c r="O46" s="30" t="s">
        <v>70</v>
      </c>
      <c r="P46" s="6" t="s">
        <v>103</v>
      </c>
      <c r="Q46" s="9" t="s">
        <v>51</v>
      </c>
      <c r="R46" s="37">
        <v>1.5867</v>
      </c>
      <c r="S46" s="37">
        <v>1.4841</v>
      </c>
      <c r="T46" s="37">
        <v>0.1026</v>
      </c>
      <c r="U46" s="35">
        <v>3.5</v>
      </c>
      <c r="V46" s="35">
        <v>6.3</v>
      </c>
      <c r="W46" s="35">
        <v>-2.8</v>
      </c>
      <c r="X46" s="6">
        <v>11.8</v>
      </c>
      <c r="Y46" s="6">
        <f t="shared" si="7"/>
        <v>5.9</v>
      </c>
      <c r="Z46" s="6">
        <v>13.4</v>
      </c>
      <c r="AA46" s="6">
        <f t="shared" si="8"/>
        <v>359.09999999999997</v>
      </c>
      <c r="AB46" s="33">
        <f t="shared" si="9"/>
        <v>9.5754380552649267E-3</v>
      </c>
      <c r="AC46" s="6" t="s">
        <v>152</v>
      </c>
      <c r="AD46" s="34" t="s">
        <v>53</v>
      </c>
      <c r="AE46" s="6"/>
      <c r="AF46" s="30">
        <f t="shared" si="10"/>
        <v>1</v>
      </c>
      <c r="AG46" s="6"/>
      <c r="AH46" s="6"/>
      <c r="AI46" s="6"/>
      <c r="AJ46" s="6"/>
      <c r="AK46" s="6"/>
      <c r="AL46" s="6"/>
      <c r="AM46" s="6" t="s">
        <v>66</v>
      </c>
      <c r="AN46" s="6"/>
      <c r="AO46" s="6"/>
      <c r="AP46" s="6"/>
      <c r="AQ46" s="6"/>
      <c r="AR46" s="6"/>
      <c r="AS46" s="6"/>
      <c r="AT46" s="6"/>
      <c r="AU46" s="6"/>
    </row>
    <row r="47" spans="1:47" s="27" customFormat="1" x14ac:dyDescent="0.25">
      <c r="A47" s="13" t="s">
        <v>151</v>
      </c>
      <c r="B47" s="13"/>
      <c r="C47" s="157" t="s">
        <v>533</v>
      </c>
      <c r="D47" s="54">
        <v>75.7</v>
      </c>
      <c r="E47" s="55">
        <v>-20</v>
      </c>
      <c r="F47" s="30">
        <v>18</v>
      </c>
      <c r="G47" s="30">
        <v>5</v>
      </c>
      <c r="H47" s="54">
        <v>8</v>
      </c>
      <c r="I47" s="6">
        <v>3.5</v>
      </c>
      <c r="J47" s="30" t="s">
        <v>101</v>
      </c>
      <c r="K47" s="30" t="s">
        <v>73</v>
      </c>
      <c r="L47" s="31" t="s">
        <v>46</v>
      </c>
      <c r="M47" s="12"/>
      <c r="N47" s="6" t="s">
        <v>103</v>
      </c>
      <c r="O47" s="30" t="s">
        <v>535</v>
      </c>
      <c r="P47" s="6" t="s">
        <v>103</v>
      </c>
      <c r="Q47" s="9" t="s">
        <v>51</v>
      </c>
      <c r="R47" s="37">
        <v>1.5867</v>
      </c>
      <c r="S47" s="37">
        <v>1.4841</v>
      </c>
      <c r="T47" s="37">
        <v>0.1026</v>
      </c>
      <c r="U47" s="35">
        <v>3.5</v>
      </c>
      <c r="V47" s="35">
        <v>6.3</v>
      </c>
      <c r="W47" s="35">
        <v>-2.8</v>
      </c>
      <c r="X47" s="6">
        <v>11.8</v>
      </c>
      <c r="Y47" s="6">
        <f t="shared" si="7"/>
        <v>5.9</v>
      </c>
      <c r="Z47" s="6">
        <v>13.4</v>
      </c>
      <c r="AA47" s="6">
        <f t="shared" si="8"/>
        <v>359.09999999999997</v>
      </c>
      <c r="AB47" s="33">
        <f t="shared" si="9"/>
        <v>9.5754380552649267E-3</v>
      </c>
      <c r="AC47" s="6" t="s">
        <v>104</v>
      </c>
      <c r="AD47" s="6" t="s">
        <v>154</v>
      </c>
      <c r="AE47" s="6"/>
      <c r="AF47" s="30">
        <f t="shared" si="10"/>
        <v>1</v>
      </c>
      <c r="AG47" s="6"/>
      <c r="AH47" s="6"/>
      <c r="AI47" s="6"/>
      <c r="AJ47" s="6"/>
      <c r="AK47" s="6"/>
      <c r="AL47" s="6"/>
      <c r="AM47" s="6"/>
      <c r="AN47" s="6" t="s">
        <v>66</v>
      </c>
      <c r="AO47" s="6"/>
      <c r="AP47" s="6"/>
      <c r="AQ47" s="6"/>
      <c r="AR47" s="6"/>
      <c r="AS47" s="6"/>
      <c r="AT47" s="6"/>
      <c r="AU47" s="6"/>
    </row>
    <row r="48" spans="1:47" s="27" customFormat="1" ht="15.75" customHeight="1" x14ac:dyDescent="0.25">
      <c r="A48" s="13" t="s">
        <v>151</v>
      </c>
      <c r="B48" s="13" t="s">
        <v>738</v>
      </c>
      <c r="C48" s="157" t="s">
        <v>43</v>
      </c>
      <c r="D48" s="54">
        <v>75.7</v>
      </c>
      <c r="E48" s="55">
        <v>-20</v>
      </c>
      <c r="F48" s="30">
        <v>18</v>
      </c>
      <c r="G48" s="30">
        <v>5</v>
      </c>
      <c r="H48" s="54">
        <v>8</v>
      </c>
      <c r="I48" s="6">
        <v>3.5</v>
      </c>
      <c r="J48" s="30" t="s">
        <v>101</v>
      </c>
      <c r="K48" s="30" t="s">
        <v>73</v>
      </c>
      <c r="L48" s="31" t="s">
        <v>46</v>
      </c>
      <c r="M48" s="12"/>
      <c r="N48" s="6" t="s">
        <v>88</v>
      </c>
      <c r="O48" s="30" t="s">
        <v>89</v>
      </c>
      <c r="P48" s="6" t="s">
        <v>61</v>
      </c>
      <c r="Q48" s="9" t="s">
        <v>51</v>
      </c>
      <c r="R48" s="37">
        <v>1.5867</v>
      </c>
      <c r="S48" s="37">
        <v>1.4841</v>
      </c>
      <c r="T48" s="37">
        <v>0.1026</v>
      </c>
      <c r="U48" s="35">
        <v>3.5</v>
      </c>
      <c r="V48" s="35">
        <v>6.3</v>
      </c>
      <c r="W48" s="35">
        <v>-2.8</v>
      </c>
      <c r="X48" s="6">
        <v>11.8</v>
      </c>
      <c r="Y48" s="6">
        <f t="shared" si="7"/>
        <v>5.9</v>
      </c>
      <c r="Z48" s="6">
        <v>13.4</v>
      </c>
      <c r="AA48" s="6">
        <f t="shared" si="8"/>
        <v>359.09999999999997</v>
      </c>
      <c r="AB48" s="33">
        <f t="shared" si="9"/>
        <v>9.5754380552649267E-3</v>
      </c>
      <c r="AC48" s="6" t="s">
        <v>104</v>
      </c>
      <c r="AD48" s="34" t="s">
        <v>53</v>
      </c>
      <c r="AE48" s="6"/>
      <c r="AF48" s="30">
        <f t="shared" si="10"/>
        <v>1</v>
      </c>
      <c r="AG48" s="6"/>
      <c r="AH48" s="6"/>
      <c r="AI48" s="6"/>
      <c r="AJ48" s="6"/>
      <c r="AK48" s="6"/>
      <c r="AL48" s="6" t="s">
        <v>66</v>
      </c>
      <c r="AM48" s="6"/>
      <c r="AN48" s="6"/>
      <c r="AO48" s="6"/>
      <c r="AP48" s="6"/>
      <c r="AQ48" s="6"/>
      <c r="AR48" s="6"/>
      <c r="AS48" s="6"/>
      <c r="AT48" s="6"/>
      <c r="AU48" s="6"/>
    </row>
    <row r="49" spans="1:47" s="170" customFormat="1" ht="15.75" customHeight="1" x14ac:dyDescent="0.25">
      <c r="A49" s="168" t="s">
        <v>155</v>
      </c>
      <c r="B49" s="168"/>
      <c r="C49" s="153" t="s">
        <v>711</v>
      </c>
      <c r="D49" s="29">
        <v>80.2</v>
      </c>
      <c r="E49" s="30">
        <v>-30</v>
      </c>
      <c r="F49" s="30">
        <v>45</v>
      </c>
      <c r="G49" s="30">
        <v>0</v>
      </c>
      <c r="H49" s="29">
        <v>3.7</v>
      </c>
      <c r="I49" s="30">
        <v>3.25</v>
      </c>
      <c r="J49" s="30" t="s">
        <v>44</v>
      </c>
      <c r="K49" s="30" t="s">
        <v>45</v>
      </c>
      <c r="L49" s="31" t="s">
        <v>57</v>
      </c>
      <c r="M49" s="5" t="s">
        <v>156</v>
      </c>
      <c r="N49" s="30" t="s">
        <v>157</v>
      </c>
      <c r="O49" s="30" t="s">
        <v>49</v>
      </c>
      <c r="P49" s="30" t="s">
        <v>50</v>
      </c>
      <c r="Q49" s="30" t="s">
        <v>51</v>
      </c>
      <c r="R49" s="32">
        <v>1.5794999999999999</v>
      </c>
      <c r="S49" s="32">
        <v>1.4775</v>
      </c>
      <c r="T49" s="32">
        <f>R49-S49</f>
        <v>0.10199999999999987</v>
      </c>
      <c r="U49" s="29">
        <v>12.7</v>
      </c>
      <c r="V49" s="29">
        <v>3.4</v>
      </c>
      <c r="W49" s="29">
        <v>9.3000000000000007</v>
      </c>
      <c r="X49" s="29">
        <v>11.2</v>
      </c>
      <c r="Y49" s="29">
        <f t="shared" si="7"/>
        <v>5.6</v>
      </c>
      <c r="Z49" s="29">
        <v>12.8</v>
      </c>
      <c r="AA49" s="30">
        <f t="shared" si="8"/>
        <v>331.49999999999955</v>
      </c>
      <c r="AB49" s="33">
        <f t="shared" si="9"/>
        <v>9.8541862090540302E-3</v>
      </c>
      <c r="AC49" s="28" t="s">
        <v>52</v>
      </c>
      <c r="AD49" s="34" t="s">
        <v>53</v>
      </c>
      <c r="AE49" s="30"/>
      <c r="AF49" s="30">
        <f t="shared" si="10"/>
        <v>1</v>
      </c>
      <c r="AG49" s="34"/>
      <c r="AH49" s="34"/>
      <c r="AI49" s="34"/>
      <c r="AJ49" s="34"/>
      <c r="AK49" s="34" t="s">
        <v>66</v>
      </c>
      <c r="AL49" s="34"/>
      <c r="AM49" s="34"/>
      <c r="AN49" s="34"/>
      <c r="AO49" s="34"/>
      <c r="AP49" s="34"/>
      <c r="AQ49" s="34"/>
      <c r="AR49" s="34"/>
      <c r="AS49" s="53"/>
      <c r="AT49" s="34"/>
      <c r="AU49" s="6"/>
    </row>
    <row r="50" spans="1:47" s="27" customFormat="1" ht="15.75" customHeight="1" x14ac:dyDescent="0.25">
      <c r="A50" s="168" t="s">
        <v>155</v>
      </c>
      <c r="B50" s="168"/>
      <c r="C50" s="153" t="s">
        <v>713</v>
      </c>
      <c r="D50" s="29">
        <v>80.2</v>
      </c>
      <c r="E50" s="30">
        <v>-30</v>
      </c>
      <c r="F50" s="30">
        <v>45</v>
      </c>
      <c r="G50" s="30">
        <v>0</v>
      </c>
      <c r="H50" s="29">
        <v>3.7</v>
      </c>
      <c r="I50" s="30">
        <v>3.25</v>
      </c>
      <c r="J50" s="30" t="s">
        <v>44</v>
      </c>
      <c r="K50" s="30" t="s">
        <v>45</v>
      </c>
      <c r="L50" s="31" t="s">
        <v>57</v>
      </c>
      <c r="M50" s="5" t="s">
        <v>156</v>
      </c>
      <c r="N50" s="30" t="s">
        <v>157</v>
      </c>
      <c r="O50" s="30" t="s">
        <v>120</v>
      </c>
      <c r="P50" s="30" t="s">
        <v>50</v>
      </c>
      <c r="Q50" s="30" t="s">
        <v>51</v>
      </c>
      <c r="R50" s="32">
        <v>1.5794999999999999</v>
      </c>
      <c r="S50" s="32">
        <v>1.4775</v>
      </c>
      <c r="T50" s="32">
        <f>R50-S50</f>
        <v>0.10199999999999987</v>
      </c>
      <c r="U50" s="29">
        <v>12.7</v>
      </c>
      <c r="V50" s="29">
        <v>3.4</v>
      </c>
      <c r="W50" s="29">
        <v>9.3000000000000007</v>
      </c>
      <c r="X50" s="29">
        <v>11.2</v>
      </c>
      <c r="Y50" s="29">
        <f t="shared" si="7"/>
        <v>5.6</v>
      </c>
      <c r="Z50" s="29">
        <v>12.8</v>
      </c>
      <c r="AA50" s="30">
        <f t="shared" si="8"/>
        <v>331.49999999999955</v>
      </c>
      <c r="AB50" s="33">
        <f t="shared" si="9"/>
        <v>9.8541862090540302E-3</v>
      </c>
      <c r="AC50" s="28" t="s">
        <v>158</v>
      </c>
      <c r="AD50" s="34" t="s">
        <v>53</v>
      </c>
      <c r="AE50" s="30"/>
      <c r="AF50" s="30">
        <f t="shared" si="10"/>
        <v>1</v>
      </c>
      <c r="AG50" s="34"/>
      <c r="AH50" s="34"/>
      <c r="AI50" s="34"/>
      <c r="AJ50" s="34"/>
      <c r="AK50" s="34"/>
      <c r="AL50" s="34"/>
      <c r="AM50" s="34"/>
      <c r="AN50" s="34"/>
      <c r="AO50" s="34"/>
      <c r="AP50" s="34" t="s">
        <v>66</v>
      </c>
      <c r="AQ50" s="34"/>
      <c r="AR50" s="34"/>
      <c r="AS50" s="53"/>
      <c r="AT50" s="34"/>
      <c r="AU50" s="6"/>
    </row>
    <row r="51" spans="1:47" s="27" customFormat="1" ht="15.75" customHeight="1" x14ac:dyDescent="0.25">
      <c r="A51" s="215" t="s">
        <v>159</v>
      </c>
      <c r="B51" s="215"/>
      <c r="C51" s="157" t="s">
        <v>162</v>
      </c>
      <c r="D51" s="54">
        <v>101.5</v>
      </c>
      <c r="E51" s="55">
        <v>-30</v>
      </c>
      <c r="F51" s="30">
        <v>20</v>
      </c>
      <c r="G51" s="30">
        <v>0</v>
      </c>
      <c r="H51" s="54">
        <v>2.5</v>
      </c>
      <c r="I51" s="6">
        <v>4</v>
      </c>
      <c r="J51" s="30" t="s">
        <v>86</v>
      </c>
      <c r="K51" s="30" t="s">
        <v>45</v>
      </c>
      <c r="L51" s="31" t="s">
        <v>46</v>
      </c>
      <c r="M51" s="12" t="s">
        <v>50</v>
      </c>
      <c r="N51" s="30" t="s">
        <v>74</v>
      </c>
      <c r="O51" s="30" t="s">
        <v>163</v>
      </c>
      <c r="P51" s="30" t="s">
        <v>50</v>
      </c>
      <c r="Q51" s="30" t="s">
        <v>51</v>
      </c>
      <c r="R51" s="37">
        <v>1.5802</v>
      </c>
      <c r="S51" s="37">
        <v>1.4822</v>
      </c>
      <c r="T51" s="37">
        <v>9.8000000000000004E-2</v>
      </c>
      <c r="U51" s="35">
        <v>10.4</v>
      </c>
      <c r="V51" s="35">
        <v>3.1</v>
      </c>
      <c r="W51" s="35">
        <v>7.3</v>
      </c>
      <c r="X51" s="6">
        <v>12.4</v>
      </c>
      <c r="Y51" s="6">
        <f t="shared" si="7"/>
        <v>6.2</v>
      </c>
      <c r="Z51" s="6">
        <v>16.8</v>
      </c>
      <c r="AA51" s="6">
        <f t="shared" si="8"/>
        <v>392</v>
      </c>
      <c r="AB51" s="33">
        <f t="shared" si="9"/>
        <v>7.6329773958508478E-3</v>
      </c>
      <c r="AC51" s="6" t="s">
        <v>136</v>
      </c>
      <c r="AD51" s="34" t="s">
        <v>161</v>
      </c>
      <c r="AE51" s="6"/>
      <c r="AF51" s="30">
        <f t="shared" si="10"/>
        <v>1</v>
      </c>
      <c r="AG51" s="34"/>
      <c r="AH51" s="34" t="s">
        <v>66</v>
      </c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</row>
    <row r="52" spans="1:47" s="27" customFormat="1" ht="15.75" customHeight="1" x14ac:dyDescent="0.25">
      <c r="A52" s="215" t="s">
        <v>159</v>
      </c>
      <c r="B52" s="215"/>
      <c r="C52" s="157" t="s">
        <v>160</v>
      </c>
      <c r="D52" s="54">
        <v>101.5</v>
      </c>
      <c r="E52" s="55">
        <v>-30</v>
      </c>
      <c r="F52" s="30">
        <v>20</v>
      </c>
      <c r="G52" s="30">
        <v>0</v>
      </c>
      <c r="H52" s="54">
        <v>2.5</v>
      </c>
      <c r="I52" s="6">
        <v>4</v>
      </c>
      <c r="J52" s="30" t="s">
        <v>86</v>
      </c>
      <c r="K52" s="30" t="s">
        <v>45</v>
      </c>
      <c r="L52" s="31" t="s">
        <v>57</v>
      </c>
      <c r="M52" s="12" t="s">
        <v>50</v>
      </c>
      <c r="N52" s="30" t="s">
        <v>48</v>
      </c>
      <c r="O52" s="30" t="s">
        <v>125</v>
      </c>
      <c r="P52" s="30" t="s">
        <v>50</v>
      </c>
      <c r="Q52" s="30" t="s">
        <v>51</v>
      </c>
      <c r="R52" s="37">
        <v>1.5802</v>
      </c>
      <c r="S52" s="37">
        <v>1.4822</v>
      </c>
      <c r="T52" s="37">
        <v>9.8000000000000004E-2</v>
      </c>
      <c r="U52" s="35">
        <v>10.4</v>
      </c>
      <c r="V52" s="35">
        <v>3.1</v>
      </c>
      <c r="W52" s="35">
        <v>7.3</v>
      </c>
      <c r="X52" s="6">
        <v>12.4</v>
      </c>
      <c r="Y52" s="6">
        <f t="shared" si="7"/>
        <v>6.2</v>
      </c>
      <c r="Z52" s="6">
        <v>16.8</v>
      </c>
      <c r="AA52" s="6">
        <f t="shared" si="8"/>
        <v>392</v>
      </c>
      <c r="AB52" s="33">
        <f t="shared" si="9"/>
        <v>7.6329773958508478E-3</v>
      </c>
      <c r="AC52" s="6" t="s">
        <v>136</v>
      </c>
      <c r="AD52" s="34" t="s">
        <v>161</v>
      </c>
      <c r="AE52" s="6"/>
      <c r="AF52" s="30">
        <f t="shared" si="10"/>
        <v>1</v>
      </c>
      <c r="AG52" s="34" t="s">
        <v>66</v>
      </c>
      <c r="AH52" s="34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</row>
    <row r="53" spans="1:47" s="27" customFormat="1" x14ac:dyDescent="0.25">
      <c r="A53" s="169" t="s">
        <v>164</v>
      </c>
      <c r="B53" s="169"/>
      <c r="C53" s="153" t="s">
        <v>536</v>
      </c>
      <c r="D53" s="69"/>
      <c r="E53" s="57"/>
      <c r="F53" s="30"/>
      <c r="G53" s="30"/>
      <c r="H53" s="69"/>
      <c r="I53" s="57"/>
      <c r="J53" s="57"/>
      <c r="K53" s="57"/>
      <c r="L53" s="31"/>
      <c r="M53" s="142"/>
      <c r="N53" s="57" t="s">
        <v>83</v>
      </c>
      <c r="O53" s="57" t="s">
        <v>60</v>
      </c>
      <c r="P53" s="57" t="s">
        <v>97</v>
      </c>
      <c r="Q53" s="57" t="s">
        <v>51</v>
      </c>
      <c r="R53" s="70"/>
      <c r="S53" s="70"/>
      <c r="T53" s="70"/>
      <c r="U53" s="69"/>
      <c r="V53" s="69"/>
      <c r="W53" s="69"/>
      <c r="X53" s="69"/>
      <c r="Y53" s="69"/>
      <c r="Z53" s="69"/>
      <c r="AA53" s="57"/>
      <c r="AB53" s="71"/>
      <c r="AC53" s="57"/>
      <c r="AD53" s="34"/>
      <c r="AE53" s="42"/>
      <c r="AF53" s="30"/>
      <c r="AG53" s="34"/>
      <c r="AH53" s="34"/>
      <c r="AI53" s="59"/>
      <c r="AJ53" s="34"/>
      <c r="AK53" s="34"/>
      <c r="AL53" s="34"/>
      <c r="AM53" s="34"/>
      <c r="AN53" s="34"/>
      <c r="AO53" s="34"/>
      <c r="AP53" s="34"/>
      <c r="AQ53" s="34"/>
      <c r="AR53" s="34"/>
      <c r="AS53" s="53"/>
      <c r="AT53" s="34"/>
      <c r="AU53" s="6"/>
    </row>
    <row r="54" spans="1:47" s="27" customFormat="1" x14ac:dyDescent="0.25">
      <c r="A54" s="169" t="s">
        <v>164</v>
      </c>
      <c r="B54" s="169"/>
      <c r="C54" s="153" t="s">
        <v>537</v>
      </c>
      <c r="D54" s="69"/>
      <c r="E54" s="57"/>
      <c r="F54" s="30"/>
      <c r="G54" s="30"/>
      <c r="H54" s="69"/>
      <c r="I54" s="57"/>
      <c r="J54" s="57"/>
      <c r="K54" s="57"/>
      <c r="L54" s="31"/>
      <c r="M54" s="142"/>
      <c r="N54" s="57" t="s">
        <v>83</v>
      </c>
      <c r="O54" s="57" t="s">
        <v>480</v>
      </c>
      <c r="P54" s="57" t="s">
        <v>97</v>
      </c>
      <c r="Q54" s="57" t="s">
        <v>51</v>
      </c>
      <c r="R54" s="70"/>
      <c r="S54" s="70"/>
      <c r="T54" s="70"/>
      <c r="U54" s="69"/>
      <c r="V54" s="69"/>
      <c r="W54" s="69"/>
      <c r="X54" s="69"/>
      <c r="Y54" s="69"/>
      <c r="Z54" s="69"/>
      <c r="AA54" s="57"/>
      <c r="AB54" s="71"/>
      <c r="AC54" s="57"/>
      <c r="AD54" s="34"/>
      <c r="AE54" s="42"/>
      <c r="AF54" s="30"/>
      <c r="AG54" s="34"/>
      <c r="AH54" s="34"/>
      <c r="AI54" s="59"/>
      <c r="AJ54" s="34"/>
      <c r="AK54" s="34"/>
      <c r="AL54" s="34"/>
      <c r="AM54" s="34"/>
      <c r="AN54" s="34"/>
      <c r="AO54" s="34"/>
      <c r="AP54" s="34"/>
      <c r="AQ54" s="34"/>
      <c r="AR54" s="34"/>
      <c r="AS54" s="53"/>
      <c r="AT54" s="34"/>
      <c r="AU54" s="6"/>
    </row>
    <row r="55" spans="1:47" s="27" customFormat="1" x14ac:dyDescent="0.25">
      <c r="A55" s="169" t="s">
        <v>164</v>
      </c>
      <c r="B55" s="169"/>
      <c r="C55" s="153" t="s">
        <v>538</v>
      </c>
      <c r="D55" s="69"/>
      <c r="E55" s="57"/>
      <c r="F55" s="30"/>
      <c r="G55" s="30"/>
      <c r="H55" s="69"/>
      <c r="I55" s="57"/>
      <c r="J55" s="57"/>
      <c r="K55" s="57"/>
      <c r="L55" s="31"/>
      <c r="M55" s="142"/>
      <c r="N55" s="57" t="s">
        <v>83</v>
      </c>
      <c r="O55" s="57" t="s">
        <v>49</v>
      </c>
      <c r="P55" s="57" t="s">
        <v>97</v>
      </c>
      <c r="Q55" s="57" t="s">
        <v>51</v>
      </c>
      <c r="R55" s="70"/>
      <c r="S55" s="70"/>
      <c r="T55" s="70"/>
      <c r="U55" s="69"/>
      <c r="V55" s="69"/>
      <c r="W55" s="69"/>
      <c r="X55" s="69"/>
      <c r="Y55" s="69"/>
      <c r="Z55" s="69"/>
      <c r="AA55" s="57"/>
      <c r="AB55" s="71"/>
      <c r="AC55" s="57"/>
      <c r="AD55" s="34"/>
      <c r="AE55" s="42"/>
      <c r="AF55" s="30"/>
      <c r="AG55" s="34"/>
      <c r="AH55" s="34"/>
      <c r="AI55" s="59"/>
      <c r="AJ55" s="34"/>
      <c r="AK55" s="34"/>
      <c r="AL55" s="34"/>
      <c r="AM55" s="34"/>
      <c r="AN55" s="34"/>
      <c r="AO55" s="34"/>
      <c r="AP55" s="34"/>
      <c r="AQ55" s="34"/>
      <c r="AR55" s="34"/>
      <c r="AS55" s="53"/>
      <c r="AT55" s="34"/>
      <c r="AU55" s="6"/>
    </row>
    <row r="56" spans="1:47" s="27" customFormat="1" ht="15.75" customHeight="1" x14ac:dyDescent="0.25">
      <c r="A56" s="168" t="s">
        <v>164</v>
      </c>
      <c r="B56" s="168"/>
      <c r="C56" s="153" t="s">
        <v>541</v>
      </c>
      <c r="D56" s="29">
        <v>90.7</v>
      </c>
      <c r="E56" s="30">
        <v>-40</v>
      </c>
      <c r="F56" s="30">
        <v>30</v>
      </c>
      <c r="G56" s="30">
        <v>0</v>
      </c>
      <c r="H56" s="29">
        <v>5</v>
      </c>
      <c r="I56" s="30">
        <v>3.25</v>
      </c>
      <c r="J56" s="30" t="s">
        <v>44</v>
      </c>
      <c r="K56" s="30" t="s">
        <v>45</v>
      </c>
      <c r="L56" s="31" t="s">
        <v>81</v>
      </c>
      <c r="M56" s="5" t="s">
        <v>165</v>
      </c>
      <c r="N56" s="30" t="s">
        <v>74</v>
      </c>
      <c r="O56" s="30" t="s">
        <v>120</v>
      </c>
      <c r="P56" s="30" t="s">
        <v>50</v>
      </c>
      <c r="Q56" s="30" t="s">
        <v>51</v>
      </c>
      <c r="R56" s="32">
        <v>1.5860000000000001</v>
      </c>
      <c r="S56" s="32">
        <v>1.4876</v>
      </c>
      <c r="T56" s="32">
        <v>9.8699999999999996E-2</v>
      </c>
      <c r="U56" s="29">
        <v>9.65</v>
      </c>
      <c r="V56" s="29">
        <v>3.14</v>
      </c>
      <c r="W56" s="29">
        <v>6.5</v>
      </c>
      <c r="X56" s="29">
        <v>12.2</v>
      </c>
      <c r="Y56" s="29">
        <f>X56/2</f>
        <v>6.1</v>
      </c>
      <c r="Z56" s="29">
        <v>16.399999999999999</v>
      </c>
      <c r="AA56" s="30">
        <f>T56*I56*1000</f>
        <v>320.77499999999998</v>
      </c>
      <c r="AB56" s="33">
        <f>(T56*(R56+S56))^2/((X56+Y56+Z56)/3)</f>
        <v>7.9564764249909856E-3</v>
      </c>
      <c r="AC56" s="28" t="s">
        <v>166</v>
      </c>
      <c r="AD56" s="34" t="s">
        <v>53</v>
      </c>
      <c r="AE56" s="30"/>
      <c r="AF56" s="30">
        <f>COUNTA(AG56:AT56)</f>
        <v>2</v>
      </c>
      <c r="AG56" s="34"/>
      <c r="AH56" s="34"/>
      <c r="AI56" s="34"/>
      <c r="AJ56" s="34"/>
      <c r="AK56" s="34"/>
      <c r="AL56" s="34"/>
      <c r="AM56" s="34"/>
      <c r="AN56" s="34"/>
      <c r="AO56" s="34"/>
      <c r="AP56" s="58" t="s">
        <v>66</v>
      </c>
      <c r="AQ56" s="34" t="s">
        <v>66</v>
      </c>
      <c r="AR56" s="34"/>
      <c r="AS56" s="53"/>
      <c r="AT56" s="34"/>
      <c r="AU56" s="6"/>
    </row>
    <row r="57" spans="1:47" s="27" customFormat="1" ht="15.75" customHeight="1" x14ac:dyDescent="0.25">
      <c r="A57" s="169" t="s">
        <v>164</v>
      </c>
      <c r="B57" s="169"/>
      <c r="C57" s="153" t="s">
        <v>664</v>
      </c>
      <c r="D57" s="69">
        <v>90.7</v>
      </c>
      <c r="E57" s="57">
        <v>-40</v>
      </c>
      <c r="F57" s="30">
        <v>30</v>
      </c>
      <c r="G57" s="30">
        <v>0</v>
      </c>
      <c r="H57" s="69">
        <v>5</v>
      </c>
      <c r="I57" s="57">
        <v>3.25</v>
      </c>
      <c r="J57" s="57" t="s">
        <v>44</v>
      </c>
      <c r="K57" s="57" t="s">
        <v>45</v>
      </c>
      <c r="L57" s="31" t="s">
        <v>81</v>
      </c>
      <c r="M57" s="142" t="s">
        <v>165</v>
      </c>
      <c r="N57" s="57" t="s">
        <v>74</v>
      </c>
      <c r="O57" s="57" t="s">
        <v>92</v>
      </c>
      <c r="P57" s="57" t="s">
        <v>50</v>
      </c>
      <c r="Q57" s="57" t="s">
        <v>51</v>
      </c>
      <c r="R57" s="70">
        <v>1.5860000000000001</v>
      </c>
      <c r="S57" s="70">
        <v>1.4876</v>
      </c>
      <c r="T57" s="70">
        <v>9.8699999999999996E-2</v>
      </c>
      <c r="U57" s="69">
        <v>9.65</v>
      </c>
      <c r="V57" s="69">
        <v>3.14</v>
      </c>
      <c r="W57" s="69">
        <v>6.5</v>
      </c>
      <c r="X57" s="69">
        <v>12.2</v>
      </c>
      <c r="Y57" s="69">
        <f>X57/2</f>
        <v>6.1</v>
      </c>
      <c r="Z57" s="69">
        <v>16.399999999999999</v>
      </c>
      <c r="AA57" s="57">
        <f>T57*I57*1000</f>
        <v>320.77499999999998</v>
      </c>
      <c r="AB57" s="71">
        <f>(T57*(R57+S57))^2/((X57+Y57+Z57)/3)</f>
        <v>7.9564764249909856E-3</v>
      </c>
      <c r="AC57" s="57" t="s">
        <v>166</v>
      </c>
      <c r="AD57" s="34" t="s">
        <v>53</v>
      </c>
      <c r="AE57" s="42"/>
      <c r="AF57" s="30" t="s">
        <v>145</v>
      </c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59" t="s">
        <v>66</v>
      </c>
      <c r="AR57" s="34"/>
      <c r="AS57" s="53"/>
      <c r="AT57" s="34"/>
      <c r="AU57" s="6"/>
    </row>
    <row r="58" spans="1:47" s="27" customFormat="1" ht="15.75" customHeight="1" x14ac:dyDescent="0.25">
      <c r="A58" s="169" t="s">
        <v>164</v>
      </c>
      <c r="B58" s="169"/>
      <c r="C58" s="153" t="s">
        <v>540</v>
      </c>
      <c r="D58" s="69"/>
      <c r="E58" s="57"/>
      <c r="F58" s="30"/>
      <c r="G58" s="30"/>
      <c r="H58" s="69"/>
      <c r="I58" s="57"/>
      <c r="J58" s="57"/>
      <c r="K58" s="57"/>
      <c r="L58" s="31"/>
      <c r="M58" s="142"/>
      <c r="N58" s="57" t="s">
        <v>366</v>
      </c>
      <c r="O58" s="57" t="s">
        <v>496</v>
      </c>
      <c r="P58" s="57" t="s">
        <v>539</v>
      </c>
      <c r="Q58" s="57" t="s">
        <v>352</v>
      </c>
      <c r="R58" s="70"/>
      <c r="S58" s="70"/>
      <c r="T58" s="70"/>
      <c r="U58" s="69"/>
      <c r="V58" s="69"/>
      <c r="W58" s="69"/>
      <c r="X58" s="69"/>
      <c r="Y58" s="69"/>
      <c r="Z58" s="69"/>
      <c r="AA58" s="57"/>
      <c r="AB58" s="71"/>
      <c r="AC58" s="57"/>
      <c r="AD58" s="34"/>
      <c r="AE58" s="42"/>
      <c r="AF58" s="30"/>
      <c r="AG58" s="34"/>
      <c r="AH58" s="34"/>
      <c r="AI58" s="34"/>
      <c r="AJ58" s="34"/>
      <c r="AK58" s="59"/>
      <c r="AL58" s="34"/>
      <c r="AM58" s="34"/>
      <c r="AN58" s="34"/>
      <c r="AO58" s="34"/>
      <c r="AP58" s="34"/>
      <c r="AQ58" s="34"/>
      <c r="AR58" s="34"/>
      <c r="AS58" s="53"/>
      <c r="AT58" s="34"/>
      <c r="AU58" s="6"/>
    </row>
    <row r="59" spans="1:47" s="27" customFormat="1" ht="15.75" customHeight="1" x14ac:dyDescent="0.25">
      <c r="A59" s="251" t="s">
        <v>164</v>
      </c>
      <c r="B59" s="251"/>
      <c r="C59" s="227" t="s">
        <v>666</v>
      </c>
      <c r="D59" s="29">
        <v>90.7</v>
      </c>
      <c r="E59" s="30">
        <v>-40</v>
      </c>
      <c r="F59" s="30">
        <v>30</v>
      </c>
      <c r="G59" s="30">
        <v>0</v>
      </c>
      <c r="H59" s="29">
        <v>5</v>
      </c>
      <c r="I59" s="30">
        <v>3.25</v>
      </c>
      <c r="J59" s="30" t="s">
        <v>44</v>
      </c>
      <c r="K59" s="30" t="s">
        <v>45</v>
      </c>
      <c r="L59" s="31" t="s">
        <v>81</v>
      </c>
      <c r="M59" s="5" t="s">
        <v>165</v>
      </c>
      <c r="N59" s="151" t="s">
        <v>74</v>
      </c>
      <c r="O59" s="112" t="s">
        <v>163</v>
      </c>
      <c r="P59" s="112" t="s">
        <v>50</v>
      </c>
      <c r="Q59" s="112" t="s">
        <v>51</v>
      </c>
      <c r="R59" s="32">
        <v>1.5861000000000001</v>
      </c>
      <c r="S59" s="32">
        <v>1.4874000000000001</v>
      </c>
      <c r="T59" s="32">
        <v>9.8699999999999996E-2</v>
      </c>
      <c r="U59" s="29">
        <v>9.65</v>
      </c>
      <c r="V59" s="29">
        <v>3.14</v>
      </c>
      <c r="W59" s="29">
        <v>6.5</v>
      </c>
      <c r="X59" s="29">
        <v>12.2</v>
      </c>
      <c r="Y59" s="29">
        <f>X59/2</f>
        <v>6.1</v>
      </c>
      <c r="Z59" s="29">
        <v>16.399999999999999</v>
      </c>
      <c r="AA59" s="30">
        <f>T59*I59*1000</f>
        <v>320.77499999999998</v>
      </c>
      <c r="AB59" s="33">
        <f>(T59*(R59+S59))^2/((X59+Y59+Z59)/3)</f>
        <v>7.9559587032970482E-3</v>
      </c>
      <c r="AC59" s="220" t="s">
        <v>52</v>
      </c>
      <c r="AD59" s="184" t="s">
        <v>53</v>
      </c>
      <c r="AE59" s="112"/>
      <c r="AF59" s="30">
        <f>COUNTA(AG59:AT59)</f>
        <v>3</v>
      </c>
      <c r="AG59" s="34"/>
      <c r="AH59" s="58" t="s">
        <v>66</v>
      </c>
      <c r="AI59" s="34" t="s">
        <v>66</v>
      </c>
      <c r="AJ59" s="34"/>
      <c r="AK59" s="34" t="s">
        <v>66</v>
      </c>
      <c r="AL59" s="34"/>
      <c r="AM59" s="34"/>
      <c r="AN59" s="34"/>
      <c r="AO59" s="34"/>
      <c r="AP59" s="34"/>
      <c r="AQ59" s="34"/>
      <c r="AR59" s="34"/>
      <c r="AS59" s="53"/>
      <c r="AT59" s="34"/>
      <c r="AU59" s="6"/>
    </row>
    <row r="60" spans="1:47" s="27" customFormat="1" ht="15.75" customHeight="1" x14ac:dyDescent="0.25">
      <c r="A60" s="169" t="s">
        <v>164</v>
      </c>
      <c r="B60" s="169"/>
      <c r="C60" s="153" t="s">
        <v>667</v>
      </c>
      <c r="D60" s="207">
        <v>90.7</v>
      </c>
      <c r="E60" s="57">
        <v>-40</v>
      </c>
      <c r="F60" s="30">
        <v>30</v>
      </c>
      <c r="G60" s="30">
        <v>0</v>
      </c>
      <c r="H60" s="69">
        <v>5</v>
      </c>
      <c r="I60" s="57">
        <v>3.25</v>
      </c>
      <c r="J60" s="57" t="s">
        <v>44</v>
      </c>
      <c r="K60" s="57" t="s">
        <v>45</v>
      </c>
      <c r="L60" s="31" t="s">
        <v>81</v>
      </c>
      <c r="M60" s="211" t="s">
        <v>165</v>
      </c>
      <c r="N60" s="57" t="s">
        <v>74</v>
      </c>
      <c r="O60" s="57" t="s">
        <v>60</v>
      </c>
      <c r="P60" s="57" t="s">
        <v>50</v>
      </c>
      <c r="Q60" s="57" t="s">
        <v>51</v>
      </c>
      <c r="R60" s="172">
        <v>1.5861000000000001</v>
      </c>
      <c r="S60" s="70">
        <v>1.4874000000000001</v>
      </c>
      <c r="T60" s="70">
        <v>9.8699999999999996E-2</v>
      </c>
      <c r="U60" s="69">
        <v>9.65</v>
      </c>
      <c r="V60" s="69">
        <v>3.14</v>
      </c>
      <c r="W60" s="69">
        <v>6.5</v>
      </c>
      <c r="X60" s="69">
        <v>12.2</v>
      </c>
      <c r="Y60" s="69">
        <f>X60/2</f>
        <v>6.1</v>
      </c>
      <c r="Z60" s="69">
        <v>16.399999999999999</v>
      </c>
      <c r="AA60" s="57">
        <f>T60*I60*1000</f>
        <v>320.77499999999998</v>
      </c>
      <c r="AB60" s="190">
        <f>(T60*(R60+S60))^2/((X60+Y60+Z60)/3)</f>
        <v>7.9559587032970482E-3</v>
      </c>
      <c r="AC60" s="57" t="s">
        <v>52</v>
      </c>
      <c r="AD60" s="34" t="s">
        <v>53</v>
      </c>
      <c r="AE60" s="42"/>
      <c r="AF60" s="210" t="s">
        <v>145</v>
      </c>
      <c r="AG60" s="34"/>
      <c r="AH60" s="34"/>
      <c r="AI60" s="59" t="s">
        <v>66</v>
      </c>
      <c r="AJ60" s="34"/>
      <c r="AK60" s="34"/>
      <c r="AL60" s="34"/>
      <c r="AM60" s="34"/>
      <c r="AN60" s="34"/>
      <c r="AO60" s="34"/>
      <c r="AP60" s="34"/>
      <c r="AQ60" s="34"/>
      <c r="AR60" s="34"/>
      <c r="AS60" s="53"/>
      <c r="AT60" s="34"/>
      <c r="AU60" s="6"/>
    </row>
    <row r="61" spans="1:47" s="27" customFormat="1" ht="15.75" customHeight="1" x14ac:dyDescent="0.25">
      <c r="A61" s="169" t="s">
        <v>164</v>
      </c>
      <c r="B61" s="169"/>
      <c r="C61" s="153" t="s">
        <v>668</v>
      </c>
      <c r="D61" s="207">
        <v>90.7</v>
      </c>
      <c r="E61" s="57">
        <v>-40</v>
      </c>
      <c r="F61" s="30">
        <v>30</v>
      </c>
      <c r="G61" s="30">
        <v>0</v>
      </c>
      <c r="H61" s="69">
        <v>5</v>
      </c>
      <c r="I61" s="57">
        <v>3.25</v>
      </c>
      <c r="J61" s="57" t="s">
        <v>44</v>
      </c>
      <c r="K61" s="57" t="s">
        <v>45</v>
      </c>
      <c r="L61" s="31" t="s">
        <v>81</v>
      </c>
      <c r="M61" s="211" t="s">
        <v>165</v>
      </c>
      <c r="N61" s="57" t="s">
        <v>74</v>
      </c>
      <c r="O61" s="57" t="s">
        <v>49</v>
      </c>
      <c r="P61" s="57" t="s">
        <v>50</v>
      </c>
      <c r="Q61" s="57" t="s">
        <v>51</v>
      </c>
      <c r="R61" s="172">
        <v>1.5861000000000001</v>
      </c>
      <c r="S61" s="70">
        <v>1.4874000000000001</v>
      </c>
      <c r="T61" s="70">
        <v>9.8699999999999996E-2</v>
      </c>
      <c r="U61" s="69">
        <v>9.65</v>
      </c>
      <c r="V61" s="69">
        <v>3.14</v>
      </c>
      <c r="W61" s="69">
        <v>6.5</v>
      </c>
      <c r="X61" s="69">
        <v>12.2</v>
      </c>
      <c r="Y61" s="69">
        <f>X61/2</f>
        <v>6.1</v>
      </c>
      <c r="Z61" s="69">
        <v>16.399999999999999</v>
      </c>
      <c r="AA61" s="57">
        <f>T61*I61*1000</f>
        <v>320.77499999999998</v>
      </c>
      <c r="AB61" s="190">
        <f>(T61*(R61+S61))^2/((X61+Y61+Z61)/3)</f>
        <v>7.9559587032970482E-3</v>
      </c>
      <c r="AC61" s="57" t="s">
        <v>52</v>
      </c>
      <c r="AD61" s="34" t="s">
        <v>53</v>
      </c>
      <c r="AE61" s="42"/>
      <c r="AF61" s="210" t="s">
        <v>145</v>
      </c>
      <c r="AG61" s="34"/>
      <c r="AH61" s="34"/>
      <c r="AI61" s="34"/>
      <c r="AJ61" s="34"/>
      <c r="AK61" s="59" t="s">
        <v>66</v>
      </c>
      <c r="AL61" s="34"/>
      <c r="AM61" s="34"/>
      <c r="AN61" s="34"/>
      <c r="AO61" s="34"/>
      <c r="AP61" s="34"/>
      <c r="AQ61" s="34"/>
      <c r="AR61" s="34"/>
      <c r="AS61" s="53"/>
      <c r="AT61" s="34"/>
      <c r="AU61" s="6"/>
    </row>
    <row r="62" spans="1:47" s="27" customFormat="1" ht="15.75" customHeight="1" x14ac:dyDescent="0.25">
      <c r="A62" s="251" t="s">
        <v>164</v>
      </c>
      <c r="B62" s="251"/>
      <c r="C62" s="227" t="s">
        <v>680</v>
      </c>
      <c r="D62" s="29">
        <v>90.7</v>
      </c>
      <c r="E62" s="30">
        <v>-40</v>
      </c>
      <c r="F62" s="30">
        <v>30</v>
      </c>
      <c r="G62" s="30">
        <v>0</v>
      </c>
      <c r="H62" s="29"/>
      <c r="I62" s="30"/>
      <c r="J62" s="30"/>
      <c r="K62" s="30"/>
      <c r="L62" s="30"/>
      <c r="M62" s="30"/>
      <c r="N62" s="112" t="s">
        <v>48</v>
      </c>
      <c r="O62" s="112" t="s">
        <v>351</v>
      </c>
      <c r="P62" s="112" t="s">
        <v>50</v>
      </c>
      <c r="Q62" s="112" t="s">
        <v>51</v>
      </c>
      <c r="R62" s="70"/>
      <c r="S62" s="70"/>
      <c r="T62" s="70"/>
      <c r="U62" s="69"/>
      <c r="V62" s="69"/>
      <c r="W62" s="69"/>
      <c r="X62" s="69"/>
      <c r="Y62" s="69"/>
      <c r="Z62" s="69"/>
      <c r="AA62" s="57"/>
      <c r="AB62" s="71"/>
      <c r="AC62" s="151"/>
      <c r="AD62" s="184"/>
      <c r="AE62" s="247"/>
      <c r="AF62" s="30"/>
      <c r="AG62" s="34"/>
      <c r="AH62" s="34"/>
      <c r="AI62" s="34"/>
      <c r="AJ62" s="34"/>
      <c r="AK62" s="59"/>
      <c r="AL62" s="34"/>
      <c r="AM62" s="34"/>
      <c r="AN62" s="34"/>
      <c r="AO62" s="34"/>
      <c r="AP62" s="34"/>
      <c r="AQ62" s="34"/>
      <c r="AR62" s="34"/>
      <c r="AS62" s="53"/>
      <c r="AT62" s="34"/>
      <c r="AU62" s="6"/>
    </row>
    <row r="63" spans="1:47" s="27" customFormat="1" ht="15.75" customHeight="1" x14ac:dyDescent="0.25">
      <c r="A63" s="168" t="s">
        <v>164</v>
      </c>
      <c r="B63" s="168"/>
      <c r="C63" s="153" t="s">
        <v>665</v>
      </c>
      <c r="D63" s="204">
        <v>90.7</v>
      </c>
      <c r="E63" s="30">
        <v>-40</v>
      </c>
      <c r="F63" s="30">
        <v>30</v>
      </c>
      <c r="G63" s="30">
        <v>0</v>
      </c>
      <c r="H63" s="29">
        <v>5</v>
      </c>
      <c r="I63" s="30">
        <v>3.25</v>
      </c>
      <c r="J63" s="30" t="s">
        <v>44</v>
      </c>
      <c r="K63" s="30" t="s">
        <v>45</v>
      </c>
      <c r="L63" s="31" t="s">
        <v>81</v>
      </c>
      <c r="M63" s="205" t="s">
        <v>165</v>
      </c>
      <c r="N63" s="30" t="s">
        <v>48</v>
      </c>
      <c r="O63" s="30" t="s">
        <v>120</v>
      </c>
      <c r="P63" s="30" t="s">
        <v>50</v>
      </c>
      <c r="Q63" s="30" t="s">
        <v>51</v>
      </c>
      <c r="R63" s="125">
        <v>1.5860000000000001</v>
      </c>
      <c r="S63" s="32">
        <v>1.4876</v>
      </c>
      <c r="T63" s="32">
        <v>9.8699999999999996E-2</v>
      </c>
      <c r="U63" s="29">
        <v>9.65</v>
      </c>
      <c r="V63" s="29">
        <v>3.14</v>
      </c>
      <c r="W63" s="29">
        <v>6.5</v>
      </c>
      <c r="X63" s="29">
        <v>12.2</v>
      </c>
      <c r="Y63" s="29">
        <f t="shared" ref="Y63:Y72" si="11">X63/2</f>
        <v>6.1</v>
      </c>
      <c r="Z63" s="29">
        <v>16.399999999999999</v>
      </c>
      <c r="AA63" s="30">
        <f t="shared" ref="AA63:AA72" si="12">T63*I63*1000</f>
        <v>320.77499999999998</v>
      </c>
      <c r="AB63" s="189">
        <f t="shared" ref="AB63:AB72" si="13">(T63*(R63+S63))^2/((X63+Y63+Z63)/3)</f>
        <v>7.9564764249909856E-3</v>
      </c>
      <c r="AC63" s="28" t="s">
        <v>166</v>
      </c>
      <c r="AD63" s="34" t="s">
        <v>53</v>
      </c>
      <c r="AE63" s="30"/>
      <c r="AF63" s="210">
        <f>COUNTA(AG63:AT63)</f>
        <v>2</v>
      </c>
      <c r="AG63" s="34"/>
      <c r="AH63" s="34"/>
      <c r="AI63" s="34"/>
      <c r="AJ63" s="34"/>
      <c r="AK63" s="34"/>
      <c r="AL63" s="34"/>
      <c r="AM63" s="34"/>
      <c r="AN63" s="34"/>
      <c r="AO63" s="34"/>
      <c r="AP63" s="58" t="s">
        <v>66</v>
      </c>
      <c r="AQ63" s="34" t="s">
        <v>66</v>
      </c>
      <c r="AR63" s="34"/>
      <c r="AS63" s="53"/>
      <c r="AT63" s="34"/>
      <c r="AU63" s="6"/>
    </row>
    <row r="64" spans="1:47" s="27" customFormat="1" ht="15.75" customHeight="1" x14ac:dyDescent="0.25">
      <c r="A64" s="169" t="s">
        <v>164</v>
      </c>
      <c r="B64" s="169"/>
      <c r="C64" s="153" t="s">
        <v>543</v>
      </c>
      <c r="D64" s="69">
        <v>90.7</v>
      </c>
      <c r="E64" s="57">
        <v>-40</v>
      </c>
      <c r="F64" s="30">
        <v>30</v>
      </c>
      <c r="G64" s="30">
        <v>0</v>
      </c>
      <c r="H64" s="69">
        <v>5</v>
      </c>
      <c r="I64" s="57">
        <v>3.25</v>
      </c>
      <c r="J64" s="57" t="s">
        <v>44</v>
      </c>
      <c r="K64" s="57" t="s">
        <v>45</v>
      </c>
      <c r="L64" s="31" t="s">
        <v>81</v>
      </c>
      <c r="M64" s="142" t="s">
        <v>165</v>
      </c>
      <c r="N64" s="30" t="s">
        <v>48</v>
      </c>
      <c r="O64" s="57" t="s">
        <v>92</v>
      </c>
      <c r="P64" s="57" t="s">
        <v>50</v>
      </c>
      <c r="Q64" s="57" t="s">
        <v>51</v>
      </c>
      <c r="R64" s="70">
        <v>1.5860000000000001</v>
      </c>
      <c r="S64" s="70">
        <v>1.4876</v>
      </c>
      <c r="T64" s="70">
        <v>9.8699999999999996E-2</v>
      </c>
      <c r="U64" s="69">
        <v>9.65</v>
      </c>
      <c r="V64" s="69">
        <v>3.14</v>
      </c>
      <c r="W64" s="69">
        <v>6.5</v>
      </c>
      <c r="X64" s="69">
        <v>12.2</v>
      </c>
      <c r="Y64" s="69">
        <f t="shared" si="11"/>
        <v>6.1</v>
      </c>
      <c r="Z64" s="69">
        <v>16.399999999999999</v>
      </c>
      <c r="AA64" s="57">
        <f t="shared" si="12"/>
        <v>320.77499999999998</v>
      </c>
      <c r="AB64" s="71">
        <f t="shared" si="13"/>
        <v>7.9564764249909856E-3</v>
      </c>
      <c r="AC64" s="57" t="s">
        <v>166</v>
      </c>
      <c r="AD64" s="34" t="s">
        <v>53</v>
      </c>
      <c r="AE64" s="42"/>
      <c r="AF64" s="30" t="s">
        <v>145</v>
      </c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59" t="s">
        <v>66</v>
      </c>
      <c r="AR64" s="34"/>
      <c r="AS64" s="53"/>
      <c r="AT64" s="34"/>
      <c r="AU64" s="6"/>
    </row>
    <row r="65" spans="1:47" s="27" customFormat="1" ht="15.75" customHeight="1" thickBot="1" x14ac:dyDescent="0.3">
      <c r="A65" s="251" t="s">
        <v>164</v>
      </c>
      <c r="B65" s="251"/>
      <c r="C65" s="227" t="s">
        <v>669</v>
      </c>
      <c r="D65" s="29">
        <v>90.7</v>
      </c>
      <c r="E65" s="30">
        <v>-40</v>
      </c>
      <c r="F65" s="30">
        <v>30</v>
      </c>
      <c r="G65" s="30">
        <v>0</v>
      </c>
      <c r="H65" s="29">
        <v>5</v>
      </c>
      <c r="I65" s="30">
        <v>3.25</v>
      </c>
      <c r="J65" s="112" t="s">
        <v>44</v>
      </c>
      <c r="K65" s="112" t="s">
        <v>45</v>
      </c>
      <c r="L65" s="31" t="s">
        <v>81</v>
      </c>
      <c r="M65" s="5" t="s">
        <v>165</v>
      </c>
      <c r="N65" s="112" t="s">
        <v>48</v>
      </c>
      <c r="O65" s="112" t="s">
        <v>163</v>
      </c>
      <c r="P65" s="112" t="s">
        <v>50</v>
      </c>
      <c r="Q65" s="112" t="s">
        <v>51</v>
      </c>
      <c r="R65" s="32">
        <v>1.5861000000000001</v>
      </c>
      <c r="S65" s="32">
        <v>1.4874000000000001</v>
      </c>
      <c r="T65" s="32">
        <v>9.8699999999999996E-2</v>
      </c>
      <c r="U65" s="29">
        <v>9.65</v>
      </c>
      <c r="V65" s="29">
        <v>3.14</v>
      </c>
      <c r="W65" s="29">
        <v>6.5</v>
      </c>
      <c r="X65" s="29">
        <v>12.2</v>
      </c>
      <c r="Y65" s="29">
        <f t="shared" si="11"/>
        <v>6.1</v>
      </c>
      <c r="Z65" s="29">
        <v>16.399999999999999</v>
      </c>
      <c r="AA65" s="30">
        <f t="shared" si="12"/>
        <v>320.77499999999998</v>
      </c>
      <c r="AB65" s="33">
        <f t="shared" si="13"/>
        <v>7.9559587032970482E-3</v>
      </c>
      <c r="AC65" s="220" t="s">
        <v>52</v>
      </c>
      <c r="AD65" s="184" t="s">
        <v>53</v>
      </c>
      <c r="AE65" s="112"/>
      <c r="AF65" s="112">
        <f>COUNTA(AG65:AT65)</f>
        <v>3</v>
      </c>
      <c r="AG65" s="184"/>
      <c r="AH65" s="270" t="s">
        <v>66</v>
      </c>
      <c r="AI65" s="184" t="s">
        <v>66</v>
      </c>
      <c r="AJ65" s="184"/>
      <c r="AK65" s="184" t="s">
        <v>66</v>
      </c>
      <c r="AL65" s="184"/>
      <c r="AM65" s="184"/>
      <c r="AN65" s="184"/>
      <c r="AO65" s="184"/>
      <c r="AP65" s="184"/>
      <c r="AQ65" s="184"/>
      <c r="AR65" s="184"/>
      <c r="AS65" s="268"/>
      <c r="AT65" s="184"/>
      <c r="AU65" s="119"/>
    </row>
    <row r="66" spans="1:47" s="239" customFormat="1" ht="15.75" customHeight="1" x14ac:dyDescent="0.25">
      <c r="A66" s="169" t="s">
        <v>164</v>
      </c>
      <c r="B66" s="169"/>
      <c r="C66" s="153" t="s">
        <v>670</v>
      </c>
      <c r="D66" s="207">
        <v>90.7</v>
      </c>
      <c r="E66" s="57">
        <v>-40</v>
      </c>
      <c r="F66" s="30">
        <v>30</v>
      </c>
      <c r="G66" s="30">
        <v>0</v>
      </c>
      <c r="H66" s="69">
        <v>5</v>
      </c>
      <c r="I66" s="171">
        <v>3.25</v>
      </c>
      <c r="J66" s="253" t="s">
        <v>44</v>
      </c>
      <c r="K66" s="254" t="s">
        <v>45</v>
      </c>
      <c r="L66" s="192" t="s">
        <v>81</v>
      </c>
      <c r="M66" s="211" t="s">
        <v>165</v>
      </c>
      <c r="N66" s="30" t="s">
        <v>48</v>
      </c>
      <c r="O66" s="57" t="s">
        <v>60</v>
      </c>
      <c r="P66" s="57" t="s">
        <v>50</v>
      </c>
      <c r="Q66" s="57" t="s">
        <v>51</v>
      </c>
      <c r="R66" s="172">
        <v>1.5861000000000001</v>
      </c>
      <c r="S66" s="70">
        <v>1.4874000000000001</v>
      </c>
      <c r="T66" s="70">
        <v>9.8699999999999996E-2</v>
      </c>
      <c r="U66" s="69">
        <v>9.65</v>
      </c>
      <c r="V66" s="69">
        <v>3.14</v>
      </c>
      <c r="W66" s="69">
        <v>6.5</v>
      </c>
      <c r="X66" s="69">
        <v>12.2</v>
      </c>
      <c r="Y66" s="69">
        <f t="shared" si="11"/>
        <v>6.1</v>
      </c>
      <c r="Z66" s="69">
        <v>16.399999999999999</v>
      </c>
      <c r="AA66" s="57">
        <f t="shared" si="12"/>
        <v>320.77499999999998</v>
      </c>
      <c r="AB66" s="190">
        <f t="shared" si="13"/>
        <v>7.9559587032970482E-3</v>
      </c>
      <c r="AC66" s="57" t="s">
        <v>52</v>
      </c>
      <c r="AD66" s="34" t="s">
        <v>53</v>
      </c>
      <c r="AE66" s="42"/>
      <c r="AF66" s="236" t="s">
        <v>145</v>
      </c>
      <c r="AG66" s="199"/>
      <c r="AH66" s="199"/>
      <c r="AI66" s="232" t="s">
        <v>66</v>
      </c>
      <c r="AJ66" s="199"/>
      <c r="AK66" s="199"/>
      <c r="AL66" s="199"/>
      <c r="AM66" s="199"/>
      <c r="AN66" s="199"/>
      <c r="AO66" s="199"/>
      <c r="AP66" s="199"/>
      <c r="AQ66" s="199"/>
      <c r="AR66" s="199"/>
      <c r="AS66" s="269"/>
      <c r="AT66" s="199"/>
      <c r="AU66" s="233"/>
    </row>
    <row r="67" spans="1:47" s="239" customFormat="1" ht="15.75" customHeight="1" x14ac:dyDescent="0.25">
      <c r="A67" s="169" t="s">
        <v>164</v>
      </c>
      <c r="B67" s="169"/>
      <c r="C67" s="153" t="s">
        <v>671</v>
      </c>
      <c r="D67" s="207">
        <v>90.7</v>
      </c>
      <c r="E67" s="57">
        <v>-40</v>
      </c>
      <c r="F67" s="30">
        <v>30</v>
      </c>
      <c r="G67" s="30">
        <v>0</v>
      </c>
      <c r="H67" s="69">
        <v>5</v>
      </c>
      <c r="I67" s="171">
        <v>3.25</v>
      </c>
      <c r="J67" s="194" t="s">
        <v>44</v>
      </c>
      <c r="K67" s="195" t="s">
        <v>45</v>
      </c>
      <c r="L67" s="192" t="s">
        <v>81</v>
      </c>
      <c r="M67" s="211" t="s">
        <v>165</v>
      </c>
      <c r="N67" s="30" t="s">
        <v>48</v>
      </c>
      <c r="O67" s="57" t="s">
        <v>49</v>
      </c>
      <c r="P67" s="57" t="s">
        <v>50</v>
      </c>
      <c r="Q67" s="57" t="s">
        <v>51</v>
      </c>
      <c r="R67" s="172">
        <v>1.5861000000000001</v>
      </c>
      <c r="S67" s="70">
        <v>1.4874000000000001</v>
      </c>
      <c r="T67" s="70">
        <v>9.8699999999999996E-2</v>
      </c>
      <c r="U67" s="69">
        <v>9.65</v>
      </c>
      <c r="V67" s="69">
        <v>3.14</v>
      </c>
      <c r="W67" s="69">
        <v>6.5</v>
      </c>
      <c r="X67" s="69">
        <v>12.2</v>
      </c>
      <c r="Y67" s="69">
        <f t="shared" si="11"/>
        <v>6.1</v>
      </c>
      <c r="Z67" s="69">
        <v>16.399999999999999</v>
      </c>
      <c r="AA67" s="57">
        <f t="shared" si="12"/>
        <v>320.77499999999998</v>
      </c>
      <c r="AB67" s="190">
        <f t="shared" si="13"/>
        <v>7.9559587032970482E-3</v>
      </c>
      <c r="AC67" s="57" t="s">
        <v>52</v>
      </c>
      <c r="AD67" s="34" t="s">
        <v>53</v>
      </c>
      <c r="AE67" s="42"/>
      <c r="AF67" s="210" t="s">
        <v>145</v>
      </c>
      <c r="AG67" s="34"/>
      <c r="AH67" s="34"/>
      <c r="AI67" s="34"/>
      <c r="AJ67" s="34"/>
      <c r="AK67" s="59" t="s">
        <v>66</v>
      </c>
      <c r="AL67" s="34"/>
      <c r="AM67" s="34"/>
      <c r="AN67" s="34"/>
      <c r="AO67" s="34"/>
      <c r="AP67" s="34"/>
      <c r="AQ67" s="34"/>
      <c r="AR67" s="34"/>
      <c r="AS67" s="53"/>
      <c r="AT67" s="34"/>
      <c r="AU67" s="116"/>
    </row>
    <row r="68" spans="1:47" s="239" customFormat="1" ht="15.75" customHeight="1" x14ac:dyDescent="0.25">
      <c r="A68" s="168" t="s">
        <v>164</v>
      </c>
      <c r="B68" s="168"/>
      <c r="C68" s="153" t="s">
        <v>542</v>
      </c>
      <c r="D68" s="204">
        <v>90.7</v>
      </c>
      <c r="E68" s="30">
        <v>-40</v>
      </c>
      <c r="F68" s="30">
        <v>30</v>
      </c>
      <c r="G68" s="30">
        <v>0</v>
      </c>
      <c r="H68" s="29">
        <v>5</v>
      </c>
      <c r="I68" s="108">
        <v>3.25</v>
      </c>
      <c r="J68" s="196" t="s">
        <v>44</v>
      </c>
      <c r="K68" s="197" t="s">
        <v>45</v>
      </c>
      <c r="L68" s="192" t="s">
        <v>81</v>
      </c>
      <c r="M68" s="205" t="s">
        <v>165</v>
      </c>
      <c r="N68" s="57" t="s">
        <v>157</v>
      </c>
      <c r="O68" s="30" t="s">
        <v>120</v>
      </c>
      <c r="P68" s="30" t="s">
        <v>50</v>
      </c>
      <c r="Q68" s="30" t="s">
        <v>51</v>
      </c>
      <c r="R68" s="125">
        <v>1.5860000000000001</v>
      </c>
      <c r="S68" s="32">
        <v>1.4876</v>
      </c>
      <c r="T68" s="32">
        <v>9.8699999999999996E-2</v>
      </c>
      <c r="U68" s="29">
        <v>9.65</v>
      </c>
      <c r="V68" s="29">
        <v>3.14</v>
      </c>
      <c r="W68" s="29">
        <v>6.5</v>
      </c>
      <c r="X68" s="29">
        <v>12.2</v>
      </c>
      <c r="Y68" s="29">
        <f t="shared" si="11"/>
        <v>6.1</v>
      </c>
      <c r="Z68" s="29">
        <v>16.399999999999999</v>
      </c>
      <c r="AA68" s="30">
        <f t="shared" si="12"/>
        <v>320.77499999999998</v>
      </c>
      <c r="AB68" s="189">
        <f t="shared" si="13"/>
        <v>7.9564764249909856E-3</v>
      </c>
      <c r="AC68" s="28" t="s">
        <v>166</v>
      </c>
      <c r="AD68" s="34" t="s">
        <v>53</v>
      </c>
      <c r="AE68" s="30"/>
      <c r="AF68" s="210">
        <f>COUNTA(AG68:AT68)</f>
        <v>2</v>
      </c>
      <c r="AG68" s="34"/>
      <c r="AH68" s="34"/>
      <c r="AI68" s="34"/>
      <c r="AJ68" s="34"/>
      <c r="AK68" s="34"/>
      <c r="AL68" s="34"/>
      <c r="AM68" s="34"/>
      <c r="AN68" s="34"/>
      <c r="AO68" s="34"/>
      <c r="AP68" s="58" t="s">
        <v>66</v>
      </c>
      <c r="AQ68" s="34" t="s">
        <v>66</v>
      </c>
      <c r="AR68" s="34"/>
      <c r="AS68" s="53"/>
      <c r="AT68" s="34"/>
      <c r="AU68" s="116"/>
    </row>
    <row r="69" spans="1:47" s="239" customFormat="1" ht="15.75" customHeight="1" x14ac:dyDescent="0.25">
      <c r="A69" s="169" t="s">
        <v>164</v>
      </c>
      <c r="B69" s="169"/>
      <c r="C69" s="153" t="s">
        <v>167</v>
      </c>
      <c r="D69" s="207">
        <v>90.7</v>
      </c>
      <c r="E69" s="57">
        <v>-40</v>
      </c>
      <c r="F69" s="30">
        <v>30</v>
      </c>
      <c r="G69" s="30">
        <v>0</v>
      </c>
      <c r="H69" s="69">
        <v>5</v>
      </c>
      <c r="I69" s="171">
        <v>3.25</v>
      </c>
      <c r="J69" s="194" t="s">
        <v>44</v>
      </c>
      <c r="K69" s="195" t="s">
        <v>45</v>
      </c>
      <c r="L69" s="192" t="s">
        <v>81</v>
      </c>
      <c r="M69" s="211" t="s">
        <v>165</v>
      </c>
      <c r="N69" s="57" t="s">
        <v>157</v>
      </c>
      <c r="O69" s="57" t="s">
        <v>92</v>
      </c>
      <c r="P69" s="57" t="s">
        <v>50</v>
      </c>
      <c r="Q69" s="57" t="s">
        <v>51</v>
      </c>
      <c r="R69" s="172">
        <v>1.5860000000000001</v>
      </c>
      <c r="S69" s="70">
        <v>1.4876</v>
      </c>
      <c r="T69" s="70">
        <v>9.8699999999999996E-2</v>
      </c>
      <c r="U69" s="69">
        <v>9.65</v>
      </c>
      <c r="V69" s="69">
        <v>3.14</v>
      </c>
      <c r="W69" s="69">
        <v>6.5</v>
      </c>
      <c r="X69" s="69">
        <v>12.2</v>
      </c>
      <c r="Y69" s="69">
        <f t="shared" si="11"/>
        <v>6.1</v>
      </c>
      <c r="Z69" s="69">
        <v>16.399999999999999</v>
      </c>
      <c r="AA69" s="57">
        <f t="shared" si="12"/>
        <v>320.77499999999998</v>
      </c>
      <c r="AB69" s="190">
        <f t="shared" si="13"/>
        <v>7.9564764249909856E-3</v>
      </c>
      <c r="AC69" s="57" t="s">
        <v>166</v>
      </c>
      <c r="AD69" s="34" t="s">
        <v>53</v>
      </c>
      <c r="AE69" s="42"/>
      <c r="AF69" s="210" t="s">
        <v>145</v>
      </c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59" t="s">
        <v>66</v>
      </c>
      <c r="AR69" s="34"/>
      <c r="AS69" s="53"/>
      <c r="AT69" s="34"/>
      <c r="AU69" s="116"/>
    </row>
    <row r="70" spans="1:47" s="239" customFormat="1" ht="15.75" customHeight="1" x14ac:dyDescent="0.25">
      <c r="A70" s="168" t="s">
        <v>164</v>
      </c>
      <c r="B70" s="168"/>
      <c r="C70" s="153" t="s">
        <v>672</v>
      </c>
      <c r="D70" s="204">
        <v>90.7</v>
      </c>
      <c r="E70" s="30">
        <v>-40</v>
      </c>
      <c r="F70" s="30">
        <v>30</v>
      </c>
      <c r="G70" s="30">
        <v>0</v>
      </c>
      <c r="H70" s="29">
        <v>5</v>
      </c>
      <c r="I70" s="108">
        <v>3.25</v>
      </c>
      <c r="J70" s="196" t="s">
        <v>44</v>
      </c>
      <c r="K70" s="197" t="s">
        <v>45</v>
      </c>
      <c r="L70" s="192" t="s">
        <v>81</v>
      </c>
      <c r="M70" s="205" t="s">
        <v>165</v>
      </c>
      <c r="N70" s="57" t="s">
        <v>157</v>
      </c>
      <c r="O70" s="30" t="s">
        <v>163</v>
      </c>
      <c r="P70" s="30" t="s">
        <v>50</v>
      </c>
      <c r="Q70" s="30" t="s">
        <v>51</v>
      </c>
      <c r="R70" s="125">
        <v>1.5861000000000001</v>
      </c>
      <c r="S70" s="32">
        <v>1.4874000000000001</v>
      </c>
      <c r="T70" s="32">
        <v>9.8699999999999996E-2</v>
      </c>
      <c r="U70" s="29">
        <v>9.65</v>
      </c>
      <c r="V70" s="29">
        <v>3.14</v>
      </c>
      <c r="W70" s="29">
        <v>6.5</v>
      </c>
      <c r="X70" s="29">
        <v>12.2</v>
      </c>
      <c r="Y70" s="29">
        <f t="shared" si="11"/>
        <v>6.1</v>
      </c>
      <c r="Z70" s="29">
        <v>16.399999999999999</v>
      </c>
      <c r="AA70" s="30">
        <f t="shared" si="12"/>
        <v>320.77499999999998</v>
      </c>
      <c r="AB70" s="189">
        <f t="shared" si="13"/>
        <v>7.9559587032970482E-3</v>
      </c>
      <c r="AC70" s="28" t="s">
        <v>52</v>
      </c>
      <c r="AD70" s="34" t="s">
        <v>53</v>
      </c>
      <c r="AE70" s="30"/>
      <c r="AF70" s="210">
        <f>COUNTA(AG70:AT70)</f>
        <v>3</v>
      </c>
      <c r="AG70" s="34"/>
      <c r="AH70" s="58" t="s">
        <v>66</v>
      </c>
      <c r="AI70" s="34" t="s">
        <v>66</v>
      </c>
      <c r="AJ70" s="34"/>
      <c r="AK70" s="34" t="s">
        <v>66</v>
      </c>
      <c r="AL70" s="34"/>
      <c r="AM70" s="34"/>
      <c r="AN70" s="34"/>
      <c r="AO70" s="34"/>
      <c r="AP70" s="34"/>
      <c r="AQ70" s="34"/>
      <c r="AR70" s="34"/>
      <c r="AS70" s="53"/>
      <c r="AT70" s="34"/>
      <c r="AU70" s="116"/>
    </row>
    <row r="71" spans="1:47" s="239" customFormat="1" ht="15.75" customHeight="1" x14ac:dyDescent="0.25">
      <c r="A71" s="169" t="s">
        <v>164</v>
      </c>
      <c r="B71" s="169"/>
      <c r="C71" s="153" t="s">
        <v>673</v>
      </c>
      <c r="D71" s="207">
        <v>90.7</v>
      </c>
      <c r="E71" s="57">
        <v>-40</v>
      </c>
      <c r="F71" s="30">
        <v>30</v>
      </c>
      <c r="G71" s="30">
        <v>0</v>
      </c>
      <c r="H71" s="69">
        <v>5</v>
      </c>
      <c r="I71" s="171">
        <v>3.25</v>
      </c>
      <c r="J71" s="194" t="s">
        <v>44</v>
      </c>
      <c r="K71" s="195" t="s">
        <v>45</v>
      </c>
      <c r="L71" s="192" t="s">
        <v>81</v>
      </c>
      <c r="M71" s="211" t="s">
        <v>165</v>
      </c>
      <c r="N71" s="57" t="s">
        <v>157</v>
      </c>
      <c r="O71" s="57" t="s">
        <v>60</v>
      </c>
      <c r="P71" s="57" t="s">
        <v>50</v>
      </c>
      <c r="Q71" s="57" t="s">
        <v>51</v>
      </c>
      <c r="R71" s="172">
        <v>1.5861000000000001</v>
      </c>
      <c r="S71" s="70">
        <v>1.4874000000000001</v>
      </c>
      <c r="T71" s="70">
        <v>9.8699999999999996E-2</v>
      </c>
      <c r="U71" s="69">
        <v>9.65</v>
      </c>
      <c r="V71" s="69">
        <v>3.14</v>
      </c>
      <c r="W71" s="69">
        <v>6.5</v>
      </c>
      <c r="X71" s="69">
        <v>12.2</v>
      </c>
      <c r="Y71" s="69">
        <f t="shared" si="11"/>
        <v>6.1</v>
      </c>
      <c r="Z71" s="69">
        <v>16.399999999999999</v>
      </c>
      <c r="AA71" s="57">
        <f t="shared" si="12"/>
        <v>320.77499999999998</v>
      </c>
      <c r="AB71" s="190">
        <f t="shared" si="13"/>
        <v>7.9559587032970482E-3</v>
      </c>
      <c r="AC71" s="57" t="s">
        <v>52</v>
      </c>
      <c r="AD71" s="34" t="s">
        <v>53</v>
      </c>
      <c r="AE71" s="42"/>
      <c r="AF71" s="210" t="s">
        <v>145</v>
      </c>
      <c r="AG71" s="34"/>
      <c r="AH71" s="34"/>
      <c r="AI71" s="59" t="s">
        <v>66</v>
      </c>
      <c r="AJ71" s="34"/>
      <c r="AK71" s="34"/>
      <c r="AL71" s="34"/>
      <c r="AM71" s="34"/>
      <c r="AN71" s="34"/>
      <c r="AO71" s="34"/>
      <c r="AP71" s="34"/>
      <c r="AQ71" s="34"/>
      <c r="AR71" s="34"/>
      <c r="AS71" s="53"/>
      <c r="AT71" s="34"/>
      <c r="AU71" s="116"/>
    </row>
    <row r="72" spans="1:47" s="239" customFormat="1" ht="15.75" customHeight="1" x14ac:dyDescent="0.25">
      <c r="A72" s="169" t="s">
        <v>164</v>
      </c>
      <c r="B72" s="169"/>
      <c r="C72" s="153" t="s">
        <v>674</v>
      </c>
      <c r="D72" s="207">
        <v>90.7</v>
      </c>
      <c r="E72" s="57">
        <v>-40</v>
      </c>
      <c r="F72" s="30">
        <v>30</v>
      </c>
      <c r="G72" s="30">
        <v>0</v>
      </c>
      <c r="H72" s="69">
        <v>5</v>
      </c>
      <c r="I72" s="171">
        <v>3.25</v>
      </c>
      <c r="J72" s="194" t="s">
        <v>44</v>
      </c>
      <c r="K72" s="195" t="s">
        <v>45</v>
      </c>
      <c r="L72" s="192" t="s">
        <v>81</v>
      </c>
      <c r="M72" s="211" t="s">
        <v>165</v>
      </c>
      <c r="N72" s="57" t="s">
        <v>157</v>
      </c>
      <c r="O72" s="57" t="s">
        <v>49</v>
      </c>
      <c r="P72" s="57" t="s">
        <v>50</v>
      </c>
      <c r="Q72" s="57" t="s">
        <v>51</v>
      </c>
      <c r="R72" s="172">
        <v>1.5861000000000001</v>
      </c>
      <c r="S72" s="70">
        <v>1.4874000000000001</v>
      </c>
      <c r="T72" s="70">
        <v>9.8699999999999996E-2</v>
      </c>
      <c r="U72" s="69">
        <v>9.65</v>
      </c>
      <c r="V72" s="69">
        <v>3.14</v>
      </c>
      <c r="W72" s="69">
        <v>6.5</v>
      </c>
      <c r="X72" s="69">
        <v>12.2</v>
      </c>
      <c r="Y72" s="69">
        <f t="shared" si="11"/>
        <v>6.1</v>
      </c>
      <c r="Z72" s="69">
        <v>16.399999999999999</v>
      </c>
      <c r="AA72" s="57">
        <f t="shared" si="12"/>
        <v>320.77499999999998</v>
      </c>
      <c r="AB72" s="190">
        <f t="shared" si="13"/>
        <v>7.9559587032970482E-3</v>
      </c>
      <c r="AC72" s="57" t="s">
        <v>52</v>
      </c>
      <c r="AD72" s="34" t="s">
        <v>53</v>
      </c>
      <c r="AE72" s="42"/>
      <c r="AF72" s="210" t="s">
        <v>145</v>
      </c>
      <c r="AG72" s="34"/>
      <c r="AH72" s="34"/>
      <c r="AI72" s="34"/>
      <c r="AJ72" s="34"/>
      <c r="AK72" s="59" t="s">
        <v>66</v>
      </c>
      <c r="AL72" s="34"/>
      <c r="AM72" s="34"/>
      <c r="AN72" s="34"/>
      <c r="AO72" s="34"/>
      <c r="AP72" s="34"/>
      <c r="AQ72" s="34"/>
      <c r="AR72" s="34"/>
      <c r="AS72" s="53"/>
      <c r="AT72" s="34"/>
      <c r="AU72" s="116"/>
    </row>
    <row r="73" spans="1:47" s="239" customFormat="1" x14ac:dyDescent="0.25">
      <c r="A73" s="28" t="s">
        <v>168</v>
      </c>
      <c r="B73" s="28"/>
      <c r="C73" s="159" t="s">
        <v>544</v>
      </c>
      <c r="D73" s="204"/>
      <c r="E73" s="30"/>
      <c r="F73" s="30"/>
      <c r="G73" s="30"/>
      <c r="H73" s="29"/>
      <c r="I73" s="108"/>
      <c r="J73" s="196"/>
      <c r="K73" s="197"/>
      <c r="L73" s="192"/>
      <c r="M73" s="205"/>
      <c r="N73" s="4" t="s">
        <v>83</v>
      </c>
      <c r="O73" s="4" t="s">
        <v>480</v>
      </c>
      <c r="P73" s="4" t="s">
        <v>97</v>
      </c>
      <c r="Q73" s="4" t="s">
        <v>314</v>
      </c>
      <c r="R73" s="125"/>
      <c r="S73" s="32"/>
      <c r="T73" s="32"/>
      <c r="U73" s="29"/>
      <c r="V73" s="29"/>
      <c r="W73" s="29"/>
      <c r="X73" s="29"/>
      <c r="Y73" s="29"/>
      <c r="Z73" s="29"/>
      <c r="AA73" s="30"/>
      <c r="AB73" s="189"/>
      <c r="AC73" s="28"/>
      <c r="AD73" s="28"/>
      <c r="AE73" s="30"/>
      <c r="AF73" s="210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116"/>
    </row>
    <row r="74" spans="1:47" s="240" customFormat="1" ht="15.75" customHeight="1" x14ac:dyDescent="0.25">
      <c r="A74" s="168" t="s">
        <v>168</v>
      </c>
      <c r="B74" s="168"/>
      <c r="C74" s="153" t="s">
        <v>169</v>
      </c>
      <c r="D74" s="204">
        <v>90.3</v>
      </c>
      <c r="E74" s="30">
        <v>-30</v>
      </c>
      <c r="F74" s="30">
        <v>25</v>
      </c>
      <c r="G74" s="30">
        <v>0</v>
      </c>
      <c r="H74" s="29">
        <v>4.5999999999999996</v>
      </c>
      <c r="I74" s="108">
        <v>3.2</v>
      </c>
      <c r="J74" s="196" t="s">
        <v>44</v>
      </c>
      <c r="K74" s="197" t="s">
        <v>45</v>
      </c>
      <c r="L74" s="192" t="s">
        <v>57</v>
      </c>
      <c r="M74" s="205"/>
      <c r="N74" s="30" t="s">
        <v>74</v>
      </c>
      <c r="O74" s="30" t="s">
        <v>75</v>
      </c>
      <c r="P74" s="30" t="s">
        <v>50</v>
      </c>
      <c r="Q74" s="30" t="s">
        <v>51</v>
      </c>
      <c r="R74" s="125">
        <v>1.5892999999999999</v>
      </c>
      <c r="S74" s="32">
        <v>1.4844999999999999</v>
      </c>
      <c r="T74" s="32">
        <f>R74-S74</f>
        <v>0.1048</v>
      </c>
      <c r="U74" s="29">
        <v>10.1</v>
      </c>
      <c r="V74" s="29">
        <v>3.1</v>
      </c>
      <c r="W74" s="29">
        <v>7</v>
      </c>
      <c r="X74" s="29">
        <v>13.5</v>
      </c>
      <c r="Y74" s="29">
        <v>6.6</v>
      </c>
      <c r="Z74" s="29">
        <v>15.7</v>
      </c>
      <c r="AA74" s="30">
        <f>T74*I74*1000</f>
        <v>335.36000000000007</v>
      </c>
      <c r="AB74" s="189">
        <f>(T74*(R74+S74))^2/((X74+Y74+Z74)/3)</f>
        <v>8.6958493223780135E-3</v>
      </c>
      <c r="AC74" s="28" t="s">
        <v>170</v>
      </c>
      <c r="AD74" s="28" t="s">
        <v>171</v>
      </c>
      <c r="AE74" s="30"/>
      <c r="AF74" s="210">
        <f>COUNTA(AG74:AT74)</f>
        <v>1</v>
      </c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 t="s">
        <v>66</v>
      </c>
      <c r="AT74" s="34"/>
      <c r="AU74" s="116"/>
    </row>
    <row r="75" spans="1:47" s="239" customFormat="1" x14ac:dyDescent="0.25">
      <c r="A75" s="13" t="s">
        <v>172</v>
      </c>
      <c r="B75" s="13"/>
      <c r="C75" s="157" t="s">
        <v>173</v>
      </c>
      <c r="D75" s="208">
        <v>75.2</v>
      </c>
      <c r="E75" s="55">
        <v>-20</v>
      </c>
      <c r="F75" s="30">
        <v>0</v>
      </c>
      <c r="G75" s="30">
        <v>4</v>
      </c>
      <c r="H75" s="54">
        <v>8</v>
      </c>
      <c r="I75" s="116">
        <v>3.5</v>
      </c>
      <c r="J75" s="196" t="s">
        <v>112</v>
      </c>
      <c r="K75" s="197" t="s">
        <v>73</v>
      </c>
      <c r="L75" s="192" t="s">
        <v>57</v>
      </c>
      <c r="M75" s="188"/>
      <c r="N75" s="6" t="s">
        <v>103</v>
      </c>
      <c r="O75" s="30" t="s">
        <v>65</v>
      </c>
      <c r="P75" s="6" t="s">
        <v>103</v>
      </c>
      <c r="Q75" s="6" t="s">
        <v>51</v>
      </c>
      <c r="R75" s="109">
        <v>1.5866</v>
      </c>
      <c r="S75" s="37">
        <v>1.4826999999999999</v>
      </c>
      <c r="T75" s="37">
        <v>0.10390000000000001</v>
      </c>
      <c r="U75" s="35">
        <v>3.3</v>
      </c>
      <c r="V75" s="35">
        <v>5.8</v>
      </c>
      <c r="W75" s="35">
        <v>-2.5</v>
      </c>
      <c r="X75" s="6">
        <v>15.2</v>
      </c>
      <c r="Y75" s="6">
        <f>X75/2</f>
        <v>7.6</v>
      </c>
      <c r="Z75" s="6">
        <v>16.3</v>
      </c>
      <c r="AA75" s="6">
        <f>T75*I75*1000</f>
        <v>363.65000000000003</v>
      </c>
      <c r="AB75" s="189">
        <f>(T75*(R75+S75))^2/((X75+Y75+Z75)/3)</f>
        <v>7.8028681999544455E-3</v>
      </c>
      <c r="AC75" s="6" t="s">
        <v>174</v>
      </c>
      <c r="AD75" s="34" t="s">
        <v>53</v>
      </c>
      <c r="AE75" s="6"/>
      <c r="AF75" s="210">
        <v>1</v>
      </c>
      <c r="AG75" s="6"/>
      <c r="AH75" s="6"/>
      <c r="AI75" s="6"/>
      <c r="AJ75" s="6" t="s">
        <v>54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116"/>
    </row>
    <row r="76" spans="1:47" s="239" customFormat="1" x14ac:dyDescent="0.25">
      <c r="A76" s="13" t="s">
        <v>172</v>
      </c>
      <c r="B76" s="13"/>
      <c r="C76" s="157" t="s">
        <v>175</v>
      </c>
      <c r="D76" s="208">
        <v>75.2</v>
      </c>
      <c r="E76" s="55">
        <v>-20</v>
      </c>
      <c r="F76" s="30">
        <v>16</v>
      </c>
      <c r="G76" s="30">
        <v>9</v>
      </c>
      <c r="H76" s="54">
        <v>8</v>
      </c>
      <c r="I76" s="116">
        <v>3.5</v>
      </c>
      <c r="J76" s="196" t="s">
        <v>112</v>
      </c>
      <c r="K76" s="197" t="s">
        <v>73</v>
      </c>
      <c r="L76" s="192" t="s">
        <v>46</v>
      </c>
      <c r="M76" s="188"/>
      <c r="N76" s="6" t="s">
        <v>103</v>
      </c>
      <c r="O76" s="30" t="s">
        <v>70</v>
      </c>
      <c r="P76" s="6" t="s">
        <v>103</v>
      </c>
      <c r="Q76" s="6" t="s">
        <v>51</v>
      </c>
      <c r="R76" s="109">
        <v>1.5866</v>
      </c>
      <c r="S76" s="37">
        <v>1.4826999999999999</v>
      </c>
      <c r="T76" s="37">
        <v>0.10390000000000001</v>
      </c>
      <c r="U76" s="35">
        <v>3.3</v>
      </c>
      <c r="V76" s="35">
        <v>5.8</v>
      </c>
      <c r="W76" s="35">
        <v>-2.5</v>
      </c>
      <c r="X76" s="6">
        <v>15.2</v>
      </c>
      <c r="Y76" s="6">
        <f>X76/2</f>
        <v>7.6</v>
      </c>
      <c r="Z76" s="6">
        <v>16.3</v>
      </c>
      <c r="AA76" s="6">
        <f>T76*I76*1000</f>
        <v>363.65000000000003</v>
      </c>
      <c r="AB76" s="189">
        <f>(T76*(R76+S76))^2/((X76+Y76+Z76)/3)</f>
        <v>7.8028681999544455E-3</v>
      </c>
      <c r="AC76" s="6" t="s">
        <v>176</v>
      </c>
      <c r="AD76" s="34" t="s">
        <v>53</v>
      </c>
      <c r="AE76" s="6"/>
      <c r="AF76" s="210">
        <v>1</v>
      </c>
      <c r="AG76" s="6"/>
      <c r="AH76" s="6"/>
      <c r="AI76" s="6"/>
      <c r="AJ76" s="6"/>
      <c r="AK76" s="6"/>
      <c r="AL76" s="6"/>
      <c r="AM76" s="6" t="s">
        <v>54</v>
      </c>
      <c r="AN76" s="6"/>
      <c r="AO76" s="6"/>
      <c r="AP76" s="6"/>
      <c r="AQ76" s="6"/>
      <c r="AR76" s="6"/>
      <c r="AS76" s="6"/>
      <c r="AT76" s="6"/>
      <c r="AU76" s="116"/>
    </row>
    <row r="77" spans="1:47" s="239" customFormat="1" x14ac:dyDescent="0.25">
      <c r="A77" s="13" t="s">
        <v>172</v>
      </c>
      <c r="B77" s="13"/>
      <c r="C77" s="157" t="s">
        <v>548</v>
      </c>
      <c r="D77" s="208">
        <v>75.2</v>
      </c>
      <c r="E77" s="55">
        <v>-20</v>
      </c>
      <c r="F77" s="30">
        <v>16</v>
      </c>
      <c r="G77" s="30">
        <v>9</v>
      </c>
      <c r="H77" s="54">
        <v>8</v>
      </c>
      <c r="I77" s="116">
        <v>3.5</v>
      </c>
      <c r="J77" s="196" t="s">
        <v>112</v>
      </c>
      <c r="K77" s="197" t="s">
        <v>73</v>
      </c>
      <c r="L77" s="192" t="s">
        <v>46</v>
      </c>
      <c r="M77" s="188"/>
      <c r="N77" s="6" t="s">
        <v>103</v>
      </c>
      <c r="O77" s="30" t="s">
        <v>177</v>
      </c>
      <c r="P77" s="6" t="s">
        <v>103</v>
      </c>
      <c r="Q77" s="6" t="s">
        <v>51</v>
      </c>
      <c r="R77" s="109">
        <v>1.5866</v>
      </c>
      <c r="S77" s="37">
        <v>1.4826999999999999</v>
      </c>
      <c r="T77" s="37">
        <v>0.10390000000000001</v>
      </c>
      <c r="U77" s="35">
        <v>3.3</v>
      </c>
      <c r="V77" s="35">
        <v>5.8</v>
      </c>
      <c r="W77" s="35">
        <v>-2.5</v>
      </c>
      <c r="X77" s="6">
        <v>15.2</v>
      </c>
      <c r="Y77" s="6">
        <f>X77/2</f>
        <v>7.6</v>
      </c>
      <c r="Z77" s="6">
        <v>16.3</v>
      </c>
      <c r="AA77" s="6">
        <f>T77*I77*1000</f>
        <v>363.65000000000003</v>
      </c>
      <c r="AB77" s="189">
        <f>(T77*(R77+S77))^2/((X77+Y77+Z77)/3)</f>
        <v>7.8028681999544455E-3</v>
      </c>
      <c r="AC77" s="6" t="s">
        <v>178</v>
      </c>
      <c r="AD77" s="34" t="s">
        <v>53</v>
      </c>
      <c r="AE77" s="6"/>
      <c r="AF77" s="210">
        <v>1</v>
      </c>
      <c r="AG77" s="6"/>
      <c r="AH77" s="6"/>
      <c r="AI77" s="6"/>
      <c r="AJ77" s="6"/>
      <c r="AK77" s="6"/>
      <c r="AL77" s="6"/>
      <c r="AM77" s="6"/>
      <c r="AN77" s="6" t="s">
        <v>54</v>
      </c>
      <c r="AO77" s="6"/>
      <c r="AP77" s="6"/>
      <c r="AQ77" s="6"/>
      <c r="AR77" s="6"/>
      <c r="AS77" s="6"/>
      <c r="AT77" s="6"/>
      <c r="AU77" s="116"/>
    </row>
    <row r="78" spans="1:47" s="239" customFormat="1" x14ac:dyDescent="0.25">
      <c r="A78" s="13" t="s">
        <v>172</v>
      </c>
      <c r="B78" s="13"/>
      <c r="C78" s="157" t="s">
        <v>546</v>
      </c>
      <c r="D78" s="208"/>
      <c r="E78" s="55"/>
      <c r="F78" s="30"/>
      <c r="G78" s="30"/>
      <c r="H78" s="54"/>
      <c r="I78" s="116"/>
      <c r="J78" s="196"/>
      <c r="K78" s="197"/>
      <c r="L78" s="192"/>
      <c r="M78" s="188"/>
      <c r="N78" s="3" t="s">
        <v>550</v>
      </c>
      <c r="O78" s="4" t="s">
        <v>487</v>
      </c>
      <c r="P78" s="3" t="s">
        <v>550</v>
      </c>
      <c r="Q78" s="3" t="s">
        <v>352</v>
      </c>
      <c r="R78" s="109"/>
      <c r="S78" s="37"/>
      <c r="T78" s="37"/>
      <c r="U78" s="35"/>
      <c r="V78" s="35"/>
      <c r="W78" s="35"/>
      <c r="X78" s="6"/>
      <c r="Y78" s="6"/>
      <c r="Z78" s="6"/>
      <c r="AA78" s="6"/>
      <c r="AB78" s="189"/>
      <c r="AC78" s="6"/>
      <c r="AD78" s="34"/>
      <c r="AE78" s="6"/>
      <c r="AF78" s="210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116"/>
    </row>
    <row r="79" spans="1:47" s="239" customFormat="1" ht="16.5" thickBot="1" x14ac:dyDescent="0.3">
      <c r="A79" s="13" t="s">
        <v>172</v>
      </c>
      <c r="B79" s="13"/>
      <c r="C79" s="157" t="s">
        <v>545</v>
      </c>
      <c r="D79" s="208"/>
      <c r="E79" s="55"/>
      <c r="F79" s="30"/>
      <c r="G79" s="30"/>
      <c r="H79" s="54"/>
      <c r="I79" s="116"/>
      <c r="J79" s="198"/>
      <c r="K79" s="209"/>
      <c r="L79" s="192"/>
      <c r="M79" s="188"/>
      <c r="N79" s="3" t="s">
        <v>549</v>
      </c>
      <c r="O79" s="4" t="s">
        <v>487</v>
      </c>
      <c r="P79" s="3" t="s">
        <v>550</v>
      </c>
      <c r="Q79" s="3" t="s">
        <v>352</v>
      </c>
      <c r="R79" s="109"/>
      <c r="S79" s="37"/>
      <c r="T79" s="37"/>
      <c r="U79" s="35"/>
      <c r="V79" s="35"/>
      <c r="W79" s="35"/>
      <c r="X79" s="6"/>
      <c r="Y79" s="6"/>
      <c r="Z79" s="6"/>
      <c r="AA79" s="6"/>
      <c r="AB79" s="189"/>
      <c r="AC79" s="6"/>
      <c r="AD79" s="34"/>
      <c r="AE79" s="6"/>
      <c r="AF79" s="237"/>
      <c r="AG79" s="200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0"/>
      <c r="AT79" s="200"/>
      <c r="AU79" s="234"/>
    </row>
    <row r="80" spans="1:47" s="239" customFormat="1" x14ac:dyDescent="0.25">
      <c r="A80" s="13" t="s">
        <v>172</v>
      </c>
      <c r="B80" s="13"/>
      <c r="C80" s="157" t="s">
        <v>547</v>
      </c>
      <c r="D80" s="208"/>
      <c r="E80" s="55"/>
      <c r="F80" s="30"/>
      <c r="G80" s="30"/>
      <c r="H80" s="54"/>
      <c r="I80" s="6"/>
      <c r="J80" s="113"/>
      <c r="K80" s="113"/>
      <c r="L80" s="31"/>
      <c r="M80" s="188"/>
      <c r="N80" s="3" t="s">
        <v>549</v>
      </c>
      <c r="O80" s="4" t="s">
        <v>214</v>
      </c>
      <c r="P80" s="3" t="s">
        <v>550</v>
      </c>
      <c r="Q80" s="3" t="s">
        <v>314</v>
      </c>
      <c r="R80" s="109"/>
      <c r="S80" s="37"/>
      <c r="T80" s="37"/>
      <c r="U80" s="35"/>
      <c r="V80" s="35"/>
      <c r="W80" s="35"/>
      <c r="X80" s="6"/>
      <c r="Y80" s="6"/>
      <c r="Z80" s="6"/>
      <c r="AA80" s="6"/>
      <c r="AB80" s="189"/>
      <c r="AC80" s="6"/>
      <c r="AD80" s="34"/>
      <c r="AE80" s="6"/>
      <c r="AF80" s="238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6"/>
      <c r="AT80" s="166"/>
      <c r="AU80" s="235"/>
    </row>
    <row r="81" spans="1:47" s="27" customFormat="1" x14ac:dyDescent="0.25">
      <c r="A81" s="13" t="s">
        <v>179</v>
      </c>
      <c r="B81" s="13"/>
      <c r="C81" s="157" t="s">
        <v>180</v>
      </c>
      <c r="D81" s="208">
        <v>92.4</v>
      </c>
      <c r="E81" s="55">
        <v>-20</v>
      </c>
      <c r="F81" s="30">
        <v>20</v>
      </c>
      <c r="G81" s="30">
        <v>0</v>
      </c>
      <c r="H81" s="54">
        <v>0</v>
      </c>
      <c r="I81" s="6">
        <v>0</v>
      </c>
      <c r="J81" s="30" t="s">
        <v>44</v>
      </c>
      <c r="K81" s="30" t="s">
        <v>45</v>
      </c>
      <c r="L81" s="34" t="s">
        <v>57</v>
      </c>
      <c r="M81" s="188" t="s">
        <v>181</v>
      </c>
      <c r="N81" s="6" t="s">
        <v>181</v>
      </c>
      <c r="O81" s="6" t="s">
        <v>163</v>
      </c>
      <c r="P81" s="6" t="s">
        <v>61</v>
      </c>
      <c r="Q81" s="6" t="s">
        <v>352</v>
      </c>
      <c r="R81" s="109">
        <v>1.5835999999999999</v>
      </c>
      <c r="S81" s="37">
        <v>1.4827999999999999</v>
      </c>
      <c r="T81" s="37">
        <v>0.1008</v>
      </c>
      <c r="U81" s="35">
        <v>12</v>
      </c>
      <c r="V81" s="35">
        <v>3.3</v>
      </c>
      <c r="W81" s="35">
        <v>8.8000000000000007</v>
      </c>
      <c r="X81" s="6">
        <v>14.1</v>
      </c>
      <c r="Y81" s="6">
        <f>X81/2</f>
        <v>7.05</v>
      </c>
      <c r="Z81" s="6">
        <v>17.2</v>
      </c>
      <c r="AA81" s="6">
        <f>T81*I81*1000</f>
        <v>0</v>
      </c>
      <c r="AB81" s="189">
        <f>(T81*(R81+S81))^2/((X81+Y81+Z81)/3)</f>
        <v>7.4736811080574513E-3</v>
      </c>
      <c r="AC81" s="6" t="s">
        <v>182</v>
      </c>
      <c r="AD81" s="34" t="s">
        <v>53</v>
      </c>
      <c r="AE81" s="6"/>
      <c r="AF81" s="210">
        <f>COUNTA(AG81:AT81)</f>
        <v>1</v>
      </c>
      <c r="AG81" s="6"/>
      <c r="AH81" s="6" t="s">
        <v>66</v>
      </c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</row>
    <row r="82" spans="1:47" s="27" customFormat="1" x14ac:dyDescent="0.25">
      <c r="A82" s="193" t="s">
        <v>179</v>
      </c>
      <c r="B82" s="193"/>
      <c r="C82" s="158" t="s">
        <v>551</v>
      </c>
      <c r="D82" s="54"/>
      <c r="E82" s="55"/>
      <c r="F82" s="30"/>
      <c r="G82" s="30"/>
      <c r="H82" s="54"/>
      <c r="I82" s="6"/>
      <c r="J82" s="30"/>
      <c r="K82" s="30"/>
      <c r="L82" s="34"/>
      <c r="M82" s="12"/>
      <c r="N82" s="119" t="s">
        <v>529</v>
      </c>
      <c r="O82" s="119" t="s">
        <v>394</v>
      </c>
      <c r="P82" s="119" t="s">
        <v>97</v>
      </c>
      <c r="Q82" s="119" t="s">
        <v>352</v>
      </c>
      <c r="R82" s="37"/>
      <c r="S82" s="37"/>
      <c r="T82" s="37"/>
      <c r="U82" s="35"/>
      <c r="V82" s="35"/>
      <c r="W82" s="35"/>
      <c r="X82" s="6"/>
      <c r="Y82" s="6"/>
      <c r="Z82" s="6"/>
      <c r="AA82" s="6"/>
      <c r="AB82" s="33"/>
      <c r="AC82" s="119"/>
      <c r="AD82" s="184"/>
      <c r="AE82" s="119"/>
      <c r="AF82" s="30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</row>
    <row r="83" spans="1:47" s="27" customFormat="1" x14ac:dyDescent="0.25">
      <c r="A83" s="28" t="s">
        <v>183</v>
      </c>
      <c r="B83" s="28"/>
      <c r="C83" s="153" t="s">
        <v>184</v>
      </c>
      <c r="D83" s="204">
        <v>84.6</v>
      </c>
      <c r="E83" s="30">
        <v>-30</v>
      </c>
      <c r="F83" s="30">
        <v>35</v>
      </c>
      <c r="G83" s="30">
        <v>0</v>
      </c>
      <c r="H83" s="29">
        <v>5</v>
      </c>
      <c r="I83" s="30">
        <v>3.1</v>
      </c>
      <c r="J83" s="30" t="s">
        <v>67</v>
      </c>
      <c r="K83" s="30" t="s">
        <v>73</v>
      </c>
      <c r="L83" s="31" t="s">
        <v>57</v>
      </c>
      <c r="M83" s="205" t="s">
        <v>185</v>
      </c>
      <c r="N83" s="30" t="s">
        <v>83</v>
      </c>
      <c r="O83" s="30" t="s">
        <v>49</v>
      </c>
      <c r="P83" s="30" t="s">
        <v>61</v>
      </c>
      <c r="Q83" s="30" t="s">
        <v>51</v>
      </c>
      <c r="R83" s="125">
        <v>1.5741000000000001</v>
      </c>
      <c r="S83" s="32">
        <v>1.4790000000000001</v>
      </c>
      <c r="T83" s="32">
        <f>R83-S83</f>
        <v>9.5099999999999962E-2</v>
      </c>
      <c r="U83" s="29">
        <v>3.5</v>
      </c>
      <c r="V83" s="29">
        <v>7</v>
      </c>
      <c r="W83" s="29">
        <v>-3.4</v>
      </c>
      <c r="X83" s="29">
        <v>13.2</v>
      </c>
      <c r="Y83" s="29">
        <f>X83/2</f>
        <v>6.6</v>
      </c>
      <c r="Z83" s="29">
        <v>15.3</v>
      </c>
      <c r="AA83" s="30">
        <f>T83*I83*1000</f>
        <v>294.80999999999989</v>
      </c>
      <c r="AB83" s="189">
        <f>(T83*(R83+S83))^2/((X83+Y83+Z83)/3)</f>
        <v>7.2053856553022256E-3</v>
      </c>
      <c r="AC83" s="28" t="s">
        <v>186</v>
      </c>
      <c r="AD83" s="34" t="s">
        <v>53</v>
      </c>
      <c r="AE83" s="30"/>
      <c r="AF83" s="210">
        <f>COUNTA(AG83:AT83)</f>
        <v>2</v>
      </c>
      <c r="AG83" s="34"/>
      <c r="AH83" s="34"/>
      <c r="AI83" s="34"/>
      <c r="AJ83" s="34"/>
      <c r="AK83" s="59" t="s">
        <v>54</v>
      </c>
      <c r="AL83" s="34"/>
      <c r="AM83" s="34"/>
      <c r="AN83" s="34"/>
      <c r="AO83" s="34"/>
      <c r="AP83" s="34"/>
      <c r="AQ83" s="34"/>
      <c r="AR83" s="34"/>
      <c r="AS83" s="34"/>
      <c r="AT83" s="34" t="s">
        <v>66</v>
      </c>
      <c r="AU83" s="6"/>
    </row>
    <row r="84" spans="1:47" s="27" customFormat="1" ht="15.75" customHeight="1" x14ac:dyDescent="0.25">
      <c r="A84" s="169" t="s">
        <v>183</v>
      </c>
      <c r="B84" s="169"/>
      <c r="C84" s="159" t="s">
        <v>552</v>
      </c>
      <c r="D84" s="69"/>
      <c r="E84" s="57"/>
      <c r="F84" s="30"/>
      <c r="G84" s="30"/>
      <c r="H84" s="69"/>
      <c r="I84" s="57"/>
      <c r="J84" s="30"/>
      <c r="K84" s="57"/>
      <c r="L84" s="31"/>
      <c r="M84" s="142"/>
      <c r="N84" s="14" t="s">
        <v>366</v>
      </c>
      <c r="O84" s="14" t="s">
        <v>354</v>
      </c>
      <c r="P84" s="14" t="s">
        <v>539</v>
      </c>
      <c r="Q84" s="14" t="s">
        <v>352</v>
      </c>
      <c r="R84" s="32"/>
      <c r="S84" s="32"/>
      <c r="T84" s="32"/>
      <c r="U84" s="29"/>
      <c r="V84" s="29"/>
      <c r="W84" s="29"/>
      <c r="X84" s="29"/>
      <c r="Y84" s="29"/>
      <c r="Z84" s="29"/>
      <c r="AA84" s="30"/>
      <c r="AB84" s="33"/>
      <c r="AC84" s="57"/>
      <c r="AD84" s="34"/>
      <c r="AE84" s="42"/>
      <c r="AF84" s="30"/>
      <c r="AG84" s="34"/>
      <c r="AH84" s="34"/>
      <c r="AI84" s="34"/>
      <c r="AJ84" s="34"/>
      <c r="AK84" s="58"/>
      <c r="AL84" s="58"/>
      <c r="AM84" s="58"/>
      <c r="AN84" s="58"/>
      <c r="AO84" s="58"/>
      <c r="AP84" s="59"/>
      <c r="AQ84" s="58"/>
      <c r="AR84" s="58"/>
      <c r="AS84" s="58"/>
      <c r="AT84" s="34"/>
      <c r="AU84" s="6"/>
    </row>
    <row r="85" spans="1:47" s="27" customFormat="1" ht="15.75" customHeight="1" x14ac:dyDescent="0.25">
      <c r="A85" s="169" t="s">
        <v>183</v>
      </c>
      <c r="B85" s="169"/>
      <c r="C85" s="159" t="s">
        <v>553</v>
      </c>
      <c r="D85" s="69"/>
      <c r="E85" s="57"/>
      <c r="F85" s="30"/>
      <c r="G85" s="30"/>
      <c r="H85" s="69"/>
      <c r="I85" s="57"/>
      <c r="J85" s="30"/>
      <c r="K85" s="57"/>
      <c r="L85" s="31"/>
      <c r="M85" s="142"/>
      <c r="N85" s="14" t="s">
        <v>554</v>
      </c>
      <c r="O85" s="14" t="s">
        <v>354</v>
      </c>
      <c r="P85" s="14" t="s">
        <v>539</v>
      </c>
      <c r="Q85" s="14" t="s">
        <v>352</v>
      </c>
      <c r="R85" s="32"/>
      <c r="S85" s="32"/>
      <c r="T85" s="32"/>
      <c r="U85" s="29"/>
      <c r="V85" s="29"/>
      <c r="W85" s="29"/>
      <c r="X85" s="29"/>
      <c r="Y85" s="29"/>
      <c r="Z85" s="29"/>
      <c r="AA85" s="30"/>
      <c r="AB85" s="33"/>
      <c r="AC85" s="57"/>
      <c r="AD85" s="34"/>
      <c r="AE85" s="42"/>
      <c r="AF85" s="30"/>
      <c r="AG85" s="34"/>
      <c r="AH85" s="34"/>
      <c r="AI85" s="34"/>
      <c r="AJ85" s="34"/>
      <c r="AK85" s="58"/>
      <c r="AL85" s="58"/>
      <c r="AM85" s="58"/>
      <c r="AN85" s="58"/>
      <c r="AO85" s="58"/>
      <c r="AP85" s="59"/>
      <c r="AQ85" s="58"/>
      <c r="AR85" s="58"/>
      <c r="AS85" s="58"/>
      <c r="AT85" s="34"/>
      <c r="AU85" s="6"/>
    </row>
    <row r="86" spans="1:47" s="27" customFormat="1" ht="15.75" customHeight="1" x14ac:dyDescent="0.25">
      <c r="A86" s="226" t="s">
        <v>183</v>
      </c>
      <c r="B86" s="226"/>
      <c r="C86" s="227" t="s">
        <v>189</v>
      </c>
      <c r="D86" s="69">
        <v>84.6</v>
      </c>
      <c r="E86" s="57">
        <v>-30</v>
      </c>
      <c r="F86" s="30">
        <v>35</v>
      </c>
      <c r="G86" s="30">
        <v>0</v>
      </c>
      <c r="H86" s="69">
        <v>5</v>
      </c>
      <c r="I86" s="57">
        <v>3.1</v>
      </c>
      <c r="J86" s="30" t="s">
        <v>67</v>
      </c>
      <c r="K86" s="57" t="s">
        <v>73</v>
      </c>
      <c r="L86" s="31" t="s">
        <v>57</v>
      </c>
      <c r="M86" s="142" t="s">
        <v>185</v>
      </c>
      <c r="N86" s="151" t="s">
        <v>157</v>
      </c>
      <c r="O86" s="151" t="s">
        <v>120</v>
      </c>
      <c r="P86" s="151" t="s">
        <v>50</v>
      </c>
      <c r="Q86" s="151" t="s">
        <v>51</v>
      </c>
      <c r="R86" s="32">
        <v>1.5741000000000001</v>
      </c>
      <c r="S86" s="32">
        <v>1.4790000000000001</v>
      </c>
      <c r="T86" s="32">
        <f t="shared" ref="T86:T97" si="14">R86-S86</f>
        <v>9.5099999999999962E-2</v>
      </c>
      <c r="U86" s="29">
        <v>3.5</v>
      </c>
      <c r="V86" s="29">
        <v>7</v>
      </c>
      <c r="W86" s="29">
        <v>-3.4</v>
      </c>
      <c r="X86" s="29">
        <v>13.2</v>
      </c>
      <c r="Y86" s="29">
        <v>6.6</v>
      </c>
      <c r="Z86" s="29">
        <v>15.3</v>
      </c>
      <c r="AA86" s="30">
        <f t="shared" ref="AA86:AA97" si="15">T86*I86*1000</f>
        <v>294.80999999999989</v>
      </c>
      <c r="AB86" s="33">
        <f t="shared" ref="AB86:AB97" si="16">(T86*(R86+S86))^2/((X86+Y86+Z86)/3)</f>
        <v>7.2053856553022256E-3</v>
      </c>
      <c r="AC86" s="151" t="s">
        <v>186</v>
      </c>
      <c r="AD86" s="184" t="s">
        <v>53</v>
      </c>
      <c r="AE86" s="247"/>
      <c r="AF86" s="30" t="s">
        <v>145</v>
      </c>
      <c r="AG86" s="34"/>
      <c r="AH86" s="34"/>
      <c r="AI86" s="34"/>
      <c r="AJ86" s="34"/>
      <c r="AK86" s="58"/>
      <c r="AL86" s="58"/>
      <c r="AM86" s="58"/>
      <c r="AN86" s="58"/>
      <c r="AO86" s="58"/>
      <c r="AP86" s="59" t="s">
        <v>66</v>
      </c>
      <c r="AQ86" s="58"/>
      <c r="AR86" s="58"/>
      <c r="AS86" s="58"/>
      <c r="AT86" s="34"/>
      <c r="AU86" s="6"/>
    </row>
    <row r="87" spans="1:47" s="27" customFormat="1" ht="15.75" customHeight="1" x14ac:dyDescent="0.25">
      <c r="A87" s="28" t="s">
        <v>183</v>
      </c>
      <c r="B87" s="28" t="s">
        <v>737</v>
      </c>
      <c r="C87" s="153" t="s">
        <v>43</v>
      </c>
      <c r="D87" s="204">
        <v>84.6</v>
      </c>
      <c r="E87" s="30">
        <v>-30</v>
      </c>
      <c r="F87" s="30">
        <v>35</v>
      </c>
      <c r="G87" s="30">
        <v>0</v>
      </c>
      <c r="H87" s="29">
        <v>5</v>
      </c>
      <c r="I87" s="30">
        <v>3.1</v>
      </c>
      <c r="J87" s="30" t="s">
        <v>67</v>
      </c>
      <c r="K87" s="30" t="s">
        <v>73</v>
      </c>
      <c r="L87" s="31" t="s">
        <v>57</v>
      </c>
      <c r="M87" s="205" t="s">
        <v>185</v>
      </c>
      <c r="N87" s="57" t="s">
        <v>157</v>
      </c>
      <c r="O87" s="30" t="s">
        <v>49</v>
      </c>
      <c r="P87" s="30" t="s">
        <v>50</v>
      </c>
      <c r="Q87" s="57" t="s">
        <v>51</v>
      </c>
      <c r="R87" s="125">
        <v>1.5741000000000001</v>
      </c>
      <c r="S87" s="32">
        <v>1.4790000000000001</v>
      </c>
      <c r="T87" s="32">
        <f t="shared" si="14"/>
        <v>9.5099999999999962E-2</v>
      </c>
      <c r="U87" s="29">
        <v>3.5</v>
      </c>
      <c r="V87" s="29">
        <v>7</v>
      </c>
      <c r="W87" s="29">
        <v>-3.4</v>
      </c>
      <c r="X87" s="29">
        <v>13.2</v>
      </c>
      <c r="Y87" s="29">
        <v>6.6</v>
      </c>
      <c r="Z87" s="29">
        <v>15.3</v>
      </c>
      <c r="AA87" s="30">
        <f t="shared" si="15"/>
        <v>294.80999999999989</v>
      </c>
      <c r="AB87" s="189">
        <f t="shared" si="16"/>
        <v>7.2053856553022256E-3</v>
      </c>
      <c r="AC87" s="28" t="s">
        <v>186</v>
      </c>
      <c r="AD87" s="34" t="s">
        <v>53</v>
      </c>
      <c r="AE87" s="30"/>
      <c r="AF87" s="210">
        <f>COUNTA(AG87:AT87)</f>
        <v>3</v>
      </c>
      <c r="AG87" s="34"/>
      <c r="AH87" s="34"/>
      <c r="AI87" s="34"/>
      <c r="AJ87" s="34"/>
      <c r="AK87" s="59" t="s">
        <v>54</v>
      </c>
      <c r="AL87" s="58"/>
      <c r="AM87" s="58"/>
      <c r="AN87" s="58"/>
      <c r="AO87" s="58"/>
      <c r="AP87" s="58" t="s">
        <v>54</v>
      </c>
      <c r="AQ87" s="58"/>
      <c r="AR87" s="58"/>
      <c r="AS87" s="58" t="s">
        <v>54</v>
      </c>
      <c r="AT87" s="34"/>
      <c r="AU87" s="6"/>
    </row>
    <row r="88" spans="1:47" s="27" customFormat="1" ht="15.75" customHeight="1" x14ac:dyDescent="0.25">
      <c r="A88" s="57" t="s">
        <v>183</v>
      </c>
      <c r="B88" s="57" t="s">
        <v>738</v>
      </c>
      <c r="C88" s="153" t="s">
        <v>43</v>
      </c>
      <c r="D88" s="69">
        <v>84.6</v>
      </c>
      <c r="E88" s="57">
        <v>-30</v>
      </c>
      <c r="F88" s="30">
        <v>35</v>
      </c>
      <c r="G88" s="30">
        <v>0</v>
      </c>
      <c r="H88" s="69">
        <v>5</v>
      </c>
      <c r="I88" s="57">
        <v>3.1</v>
      </c>
      <c r="J88" s="30" t="s">
        <v>67</v>
      </c>
      <c r="K88" s="57" t="s">
        <v>73</v>
      </c>
      <c r="L88" s="31" t="s">
        <v>57</v>
      </c>
      <c r="M88" s="142" t="s">
        <v>185</v>
      </c>
      <c r="N88" s="57" t="s">
        <v>157</v>
      </c>
      <c r="O88" s="57" t="s">
        <v>75</v>
      </c>
      <c r="P88" s="57" t="s">
        <v>50</v>
      </c>
      <c r="Q88" s="57" t="s">
        <v>51</v>
      </c>
      <c r="R88" s="32">
        <v>1.5741000000000001</v>
      </c>
      <c r="S88" s="32">
        <v>1.4790000000000001</v>
      </c>
      <c r="T88" s="32">
        <f t="shared" si="14"/>
        <v>9.5099999999999962E-2</v>
      </c>
      <c r="U88" s="29">
        <v>3.5</v>
      </c>
      <c r="V88" s="29">
        <v>7</v>
      </c>
      <c r="W88" s="29">
        <v>-3.4</v>
      </c>
      <c r="X88" s="29">
        <v>13.2</v>
      </c>
      <c r="Y88" s="29">
        <v>6.6</v>
      </c>
      <c r="Z88" s="29">
        <v>15.3</v>
      </c>
      <c r="AA88" s="30">
        <f t="shared" si="15"/>
        <v>294.80999999999989</v>
      </c>
      <c r="AB88" s="33">
        <f t="shared" si="16"/>
        <v>7.2053856553022256E-3</v>
      </c>
      <c r="AC88" s="57" t="s">
        <v>186</v>
      </c>
      <c r="AD88" s="34" t="s">
        <v>53</v>
      </c>
      <c r="AE88" s="42"/>
      <c r="AF88" s="30" t="s">
        <v>145</v>
      </c>
      <c r="AG88" s="34"/>
      <c r="AH88" s="34"/>
      <c r="AI88" s="34"/>
      <c r="AJ88" s="34"/>
      <c r="AK88" s="58"/>
      <c r="AL88" s="58"/>
      <c r="AM88" s="58"/>
      <c r="AN88" s="58"/>
      <c r="AO88" s="58"/>
      <c r="AP88" s="58"/>
      <c r="AQ88" s="58"/>
      <c r="AR88" s="58"/>
      <c r="AS88" s="59" t="s">
        <v>66</v>
      </c>
      <c r="AT88" s="34"/>
      <c r="AU88" s="6"/>
    </row>
    <row r="89" spans="1:47" s="27" customFormat="1" x14ac:dyDescent="0.25">
      <c r="A89" s="57" t="s">
        <v>183</v>
      </c>
      <c r="B89" s="57"/>
      <c r="C89" s="153" t="s">
        <v>187</v>
      </c>
      <c r="D89" s="69">
        <v>84.6</v>
      </c>
      <c r="E89" s="57">
        <v>-30</v>
      </c>
      <c r="F89" s="30">
        <v>35</v>
      </c>
      <c r="G89" s="30">
        <v>0</v>
      </c>
      <c r="H89" s="69">
        <v>5</v>
      </c>
      <c r="I89" s="57">
        <v>3.1</v>
      </c>
      <c r="J89" s="30" t="s">
        <v>67</v>
      </c>
      <c r="K89" s="57" t="s">
        <v>73</v>
      </c>
      <c r="L89" s="31" t="s">
        <v>57</v>
      </c>
      <c r="M89" s="142" t="s">
        <v>185</v>
      </c>
      <c r="N89" s="57" t="s">
        <v>83</v>
      </c>
      <c r="O89" s="57" t="s">
        <v>188</v>
      </c>
      <c r="P89" s="57" t="s">
        <v>61</v>
      </c>
      <c r="Q89" s="57" t="s">
        <v>51</v>
      </c>
      <c r="R89" s="70">
        <v>1.5741000000000001</v>
      </c>
      <c r="S89" s="70">
        <v>1.4790000000000001</v>
      </c>
      <c r="T89" s="70">
        <f t="shared" si="14"/>
        <v>9.5099999999999962E-2</v>
      </c>
      <c r="U89" s="69">
        <v>3.5</v>
      </c>
      <c r="V89" s="69">
        <v>7</v>
      </c>
      <c r="W89" s="69">
        <v>-3.4</v>
      </c>
      <c r="X89" s="69">
        <v>13.2</v>
      </c>
      <c r="Y89" s="69">
        <f t="shared" ref="Y89:Y97" si="17">X89/2</f>
        <v>6.6</v>
      </c>
      <c r="Z89" s="69">
        <v>15.3</v>
      </c>
      <c r="AA89" s="57">
        <f t="shared" si="15"/>
        <v>294.80999999999989</v>
      </c>
      <c r="AB89" s="71">
        <f t="shared" si="16"/>
        <v>7.2053856553022256E-3</v>
      </c>
      <c r="AC89" s="57" t="s">
        <v>186</v>
      </c>
      <c r="AD89" s="34" t="s">
        <v>53</v>
      </c>
      <c r="AE89" s="42"/>
      <c r="AF89" s="30" t="s">
        <v>145</v>
      </c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59" t="s">
        <v>66</v>
      </c>
      <c r="AU89" s="6"/>
    </row>
    <row r="90" spans="1:47" s="27" customFormat="1" x14ac:dyDescent="0.25">
      <c r="A90" s="186" t="s">
        <v>190</v>
      </c>
      <c r="B90" s="186"/>
      <c r="C90" s="154" t="s">
        <v>195</v>
      </c>
      <c r="D90" s="35">
        <v>99.9</v>
      </c>
      <c r="E90" s="6">
        <v>-40</v>
      </c>
      <c r="F90" s="30">
        <v>25</v>
      </c>
      <c r="G90" s="30">
        <v>0</v>
      </c>
      <c r="H90" s="35">
        <v>6</v>
      </c>
      <c r="I90" s="6">
        <v>3.2</v>
      </c>
      <c r="J90" s="30" t="s">
        <v>44</v>
      </c>
      <c r="K90" s="30" t="s">
        <v>45</v>
      </c>
      <c r="L90" s="31" t="s">
        <v>57</v>
      </c>
      <c r="M90" s="12" t="s">
        <v>191</v>
      </c>
      <c r="N90" s="30" t="s">
        <v>130</v>
      </c>
      <c r="O90" s="30" t="s">
        <v>125</v>
      </c>
      <c r="P90" s="55" t="s">
        <v>196</v>
      </c>
      <c r="Q90" s="6" t="s">
        <v>51</v>
      </c>
      <c r="R90" s="37">
        <v>1.5956999999999999</v>
      </c>
      <c r="S90" s="37">
        <v>1.4865999999999999</v>
      </c>
      <c r="T90" s="32">
        <f t="shared" si="14"/>
        <v>0.10909999999999997</v>
      </c>
      <c r="U90" s="29">
        <v>7.9</v>
      </c>
      <c r="V90" s="29">
        <v>2.9</v>
      </c>
      <c r="W90" s="29">
        <v>5</v>
      </c>
      <c r="X90" s="35">
        <v>15.3</v>
      </c>
      <c r="Y90" s="29">
        <f t="shared" si="17"/>
        <v>7.65</v>
      </c>
      <c r="Z90" s="35">
        <v>16.899999999999999</v>
      </c>
      <c r="AA90" s="30">
        <f t="shared" si="15"/>
        <v>349.11999999999995</v>
      </c>
      <c r="AB90" s="33">
        <f t="shared" si="16"/>
        <v>8.5131883635090229E-3</v>
      </c>
      <c r="AC90" s="6" t="s">
        <v>182</v>
      </c>
      <c r="AD90" s="34" t="s">
        <v>53</v>
      </c>
      <c r="AE90" s="6"/>
      <c r="AF90" s="30">
        <f>COUNTA(AG90:AT90)</f>
        <v>4</v>
      </c>
      <c r="AG90" s="38" t="s">
        <v>66</v>
      </c>
      <c r="AH90" s="6" t="s">
        <v>66</v>
      </c>
      <c r="AI90" s="6" t="s">
        <v>66</v>
      </c>
      <c r="AJ90" s="6"/>
      <c r="AK90" s="6" t="s">
        <v>66</v>
      </c>
      <c r="AL90" s="6"/>
      <c r="AM90" s="6"/>
      <c r="AN90" s="6"/>
      <c r="AO90" s="6"/>
      <c r="AP90" s="6"/>
      <c r="AQ90" s="6"/>
      <c r="AR90" s="6"/>
      <c r="AS90" s="6"/>
      <c r="AT90" s="6"/>
      <c r="AU90" s="6"/>
    </row>
    <row r="91" spans="1:47" s="27" customFormat="1" x14ac:dyDescent="0.25">
      <c r="A91" s="187" t="s">
        <v>190</v>
      </c>
      <c r="B91" s="187"/>
      <c r="C91" s="154" t="s">
        <v>198</v>
      </c>
      <c r="D91" s="136">
        <v>99.9</v>
      </c>
      <c r="E91" s="9">
        <v>-40</v>
      </c>
      <c r="F91" s="30">
        <v>25</v>
      </c>
      <c r="G91" s="30">
        <v>0</v>
      </c>
      <c r="H91" s="136">
        <v>6</v>
      </c>
      <c r="I91" s="9">
        <v>3.2</v>
      </c>
      <c r="J91" s="57" t="s">
        <v>44</v>
      </c>
      <c r="K91" s="57" t="s">
        <v>45</v>
      </c>
      <c r="L91" s="31" t="s">
        <v>57</v>
      </c>
      <c r="M91" s="143" t="s">
        <v>191</v>
      </c>
      <c r="N91" s="30" t="s">
        <v>130</v>
      </c>
      <c r="O91" s="57" t="s">
        <v>163</v>
      </c>
      <c r="P91" s="55" t="s">
        <v>131</v>
      </c>
      <c r="Q91" s="9" t="s">
        <v>51</v>
      </c>
      <c r="R91" s="139">
        <v>1.5956999999999999</v>
      </c>
      <c r="S91" s="139">
        <v>1.4865999999999999</v>
      </c>
      <c r="T91" s="70">
        <f t="shared" si="14"/>
        <v>0.10909999999999997</v>
      </c>
      <c r="U91" s="69">
        <v>7.9</v>
      </c>
      <c r="V91" s="69">
        <v>2.9</v>
      </c>
      <c r="W91" s="69">
        <v>5</v>
      </c>
      <c r="X91" s="136">
        <v>15.3</v>
      </c>
      <c r="Y91" s="69">
        <f t="shared" si="17"/>
        <v>7.65</v>
      </c>
      <c r="Z91" s="136">
        <v>16.899999999999999</v>
      </c>
      <c r="AA91" s="57">
        <f t="shared" si="15"/>
        <v>349.11999999999995</v>
      </c>
      <c r="AB91" s="71">
        <f t="shared" si="16"/>
        <v>8.5131883635090229E-3</v>
      </c>
      <c r="AC91" s="9" t="s">
        <v>182</v>
      </c>
      <c r="AD91" s="34" t="s">
        <v>53</v>
      </c>
      <c r="AE91" s="40"/>
      <c r="AF91" s="42" t="s">
        <v>145</v>
      </c>
      <c r="AG91" s="6"/>
      <c r="AH91" s="38" t="s">
        <v>66</v>
      </c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</row>
    <row r="92" spans="1:47" s="27" customFormat="1" x14ac:dyDescent="0.25">
      <c r="A92" s="187" t="s">
        <v>190</v>
      </c>
      <c r="B92" s="187"/>
      <c r="C92" s="154" t="s">
        <v>200</v>
      </c>
      <c r="D92" s="136">
        <v>99.9</v>
      </c>
      <c r="E92" s="9">
        <v>-40</v>
      </c>
      <c r="F92" s="30">
        <v>25</v>
      </c>
      <c r="G92" s="30">
        <v>0</v>
      </c>
      <c r="H92" s="136">
        <v>6</v>
      </c>
      <c r="I92" s="9">
        <v>3.2</v>
      </c>
      <c r="J92" s="57" t="s">
        <v>44</v>
      </c>
      <c r="K92" s="57" t="s">
        <v>45</v>
      </c>
      <c r="L92" s="31" t="s">
        <v>57</v>
      </c>
      <c r="M92" s="143" t="s">
        <v>191</v>
      </c>
      <c r="N92" s="30" t="s">
        <v>130</v>
      </c>
      <c r="O92" s="57" t="s">
        <v>60</v>
      </c>
      <c r="P92" s="55" t="s">
        <v>131</v>
      </c>
      <c r="Q92" s="9" t="s">
        <v>51</v>
      </c>
      <c r="R92" s="139">
        <v>1.5956999999999999</v>
      </c>
      <c r="S92" s="139">
        <v>1.4865999999999999</v>
      </c>
      <c r="T92" s="70">
        <f t="shared" si="14"/>
        <v>0.10909999999999997</v>
      </c>
      <c r="U92" s="69">
        <v>7.9</v>
      </c>
      <c r="V92" s="69">
        <v>2.9</v>
      </c>
      <c r="W92" s="69">
        <v>5</v>
      </c>
      <c r="X92" s="136">
        <v>15.3</v>
      </c>
      <c r="Y92" s="69">
        <f t="shared" si="17"/>
        <v>7.65</v>
      </c>
      <c r="Z92" s="136">
        <v>16.899999999999999</v>
      </c>
      <c r="AA92" s="57">
        <f t="shared" si="15"/>
        <v>349.11999999999995</v>
      </c>
      <c r="AB92" s="71">
        <f t="shared" si="16"/>
        <v>8.5131883635090229E-3</v>
      </c>
      <c r="AC92" s="9" t="s">
        <v>182</v>
      </c>
      <c r="AD92" s="34" t="s">
        <v>53</v>
      </c>
      <c r="AE92" s="40"/>
      <c r="AF92" s="42" t="s">
        <v>145</v>
      </c>
      <c r="AG92" s="6"/>
      <c r="AH92" s="6"/>
      <c r="AI92" s="38" t="s">
        <v>66</v>
      </c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</row>
    <row r="93" spans="1:47" s="27" customFormat="1" x14ac:dyDescent="0.25">
      <c r="A93" s="187" t="s">
        <v>190</v>
      </c>
      <c r="B93" s="187"/>
      <c r="C93" s="154" t="s">
        <v>202</v>
      </c>
      <c r="D93" s="136">
        <v>99.9</v>
      </c>
      <c r="E93" s="9">
        <v>-40</v>
      </c>
      <c r="F93" s="30">
        <v>25</v>
      </c>
      <c r="G93" s="30">
        <v>0</v>
      </c>
      <c r="H93" s="136">
        <v>6</v>
      </c>
      <c r="I93" s="9">
        <v>3.2</v>
      </c>
      <c r="J93" s="57" t="s">
        <v>44</v>
      </c>
      <c r="K93" s="57" t="s">
        <v>45</v>
      </c>
      <c r="L93" s="31" t="s">
        <v>57</v>
      </c>
      <c r="M93" s="143" t="s">
        <v>191</v>
      </c>
      <c r="N93" s="30" t="s">
        <v>130</v>
      </c>
      <c r="O93" s="57" t="s">
        <v>49</v>
      </c>
      <c r="P93" s="55" t="s">
        <v>131</v>
      </c>
      <c r="Q93" s="63" t="s">
        <v>555</v>
      </c>
      <c r="R93" s="139">
        <v>1.5956999999999999</v>
      </c>
      <c r="S93" s="139">
        <v>1.4865999999999999</v>
      </c>
      <c r="T93" s="70">
        <f t="shared" si="14"/>
        <v>0.10909999999999997</v>
      </c>
      <c r="U93" s="69">
        <v>7.9</v>
      </c>
      <c r="V93" s="69">
        <v>2.9</v>
      </c>
      <c r="W93" s="69">
        <v>5</v>
      </c>
      <c r="X93" s="136">
        <v>15.3</v>
      </c>
      <c r="Y93" s="69">
        <f t="shared" si="17"/>
        <v>7.65</v>
      </c>
      <c r="Z93" s="136">
        <v>16.899999999999999</v>
      </c>
      <c r="AA93" s="57">
        <f t="shared" si="15"/>
        <v>349.11999999999995</v>
      </c>
      <c r="AB93" s="71">
        <f t="shared" si="16"/>
        <v>8.5131883635090229E-3</v>
      </c>
      <c r="AC93" s="9" t="s">
        <v>182</v>
      </c>
      <c r="AD93" s="34" t="s">
        <v>53</v>
      </c>
      <c r="AE93" s="40"/>
      <c r="AF93" s="42" t="s">
        <v>145</v>
      </c>
      <c r="AG93" s="6"/>
      <c r="AH93" s="6"/>
      <c r="AI93" s="6"/>
      <c r="AJ93" s="6"/>
      <c r="AK93" s="38" t="s">
        <v>66</v>
      </c>
      <c r="AL93" s="6"/>
      <c r="AM93" s="6"/>
      <c r="AN93" s="6"/>
      <c r="AO93" s="6"/>
      <c r="AP93" s="6"/>
      <c r="AQ93" s="6"/>
      <c r="AR93" s="6"/>
      <c r="AS93" s="6"/>
      <c r="AT93" s="6"/>
      <c r="AU93" s="6"/>
    </row>
    <row r="94" spans="1:47" s="27" customFormat="1" x14ac:dyDescent="0.25">
      <c r="A94" s="186" t="s">
        <v>190</v>
      </c>
      <c r="B94" s="186"/>
      <c r="C94" s="154" t="s">
        <v>193</v>
      </c>
      <c r="D94" s="35">
        <v>99.9</v>
      </c>
      <c r="E94" s="6">
        <v>-40</v>
      </c>
      <c r="F94" s="30">
        <v>25</v>
      </c>
      <c r="G94" s="30">
        <v>0</v>
      </c>
      <c r="H94" s="35">
        <v>6</v>
      </c>
      <c r="I94" s="6">
        <v>3.2</v>
      </c>
      <c r="J94" s="30" t="s">
        <v>44</v>
      </c>
      <c r="K94" s="30" t="s">
        <v>45</v>
      </c>
      <c r="L94" s="31" t="s">
        <v>57</v>
      </c>
      <c r="M94" s="12" t="s">
        <v>191</v>
      </c>
      <c r="N94" s="30" t="s">
        <v>194</v>
      </c>
      <c r="O94" s="30" t="s">
        <v>125</v>
      </c>
      <c r="P94" s="6" t="s">
        <v>131</v>
      </c>
      <c r="Q94" s="6" t="s">
        <v>51</v>
      </c>
      <c r="R94" s="37">
        <v>1.5956999999999999</v>
      </c>
      <c r="S94" s="37">
        <v>1.4865999999999999</v>
      </c>
      <c r="T94" s="32">
        <f t="shared" si="14"/>
        <v>0.10909999999999997</v>
      </c>
      <c r="U94" s="29">
        <v>7.9</v>
      </c>
      <c r="V94" s="29">
        <v>2.9</v>
      </c>
      <c r="W94" s="29">
        <v>5</v>
      </c>
      <c r="X94" s="35">
        <v>15.3</v>
      </c>
      <c r="Y94" s="29">
        <f t="shared" si="17"/>
        <v>7.65</v>
      </c>
      <c r="Z94" s="35">
        <v>16.899999999999999</v>
      </c>
      <c r="AA94" s="30">
        <f t="shared" si="15"/>
        <v>349.11999999999995</v>
      </c>
      <c r="AB94" s="33">
        <f t="shared" si="16"/>
        <v>8.5131883635090229E-3</v>
      </c>
      <c r="AC94" s="6" t="s">
        <v>182</v>
      </c>
      <c r="AD94" s="34" t="s">
        <v>53</v>
      </c>
      <c r="AE94" s="6"/>
      <c r="AF94" s="30">
        <f>COUNTA(AG94:AT94)</f>
        <v>4</v>
      </c>
      <c r="AG94" s="38" t="s">
        <v>66</v>
      </c>
      <c r="AH94" s="6" t="s">
        <v>66</v>
      </c>
      <c r="AI94" s="6" t="s">
        <v>66</v>
      </c>
      <c r="AJ94" s="6"/>
      <c r="AK94" s="6" t="s">
        <v>66</v>
      </c>
      <c r="AL94" s="6"/>
      <c r="AM94" s="6"/>
      <c r="AN94" s="6"/>
      <c r="AO94" s="6"/>
      <c r="AP94" s="6"/>
      <c r="AQ94" s="6"/>
      <c r="AR94" s="6"/>
      <c r="AS94" s="6"/>
      <c r="AT94" s="6"/>
      <c r="AU94" s="6"/>
    </row>
    <row r="95" spans="1:47" s="27" customFormat="1" x14ac:dyDescent="0.25">
      <c r="A95" s="187" t="s">
        <v>190</v>
      </c>
      <c r="B95" s="187"/>
      <c r="C95" s="154" t="s">
        <v>197</v>
      </c>
      <c r="D95" s="136">
        <v>99.9</v>
      </c>
      <c r="E95" s="9">
        <v>-40</v>
      </c>
      <c r="F95" s="30">
        <v>25</v>
      </c>
      <c r="G95" s="30">
        <v>0</v>
      </c>
      <c r="H95" s="136">
        <v>6</v>
      </c>
      <c r="I95" s="9">
        <v>3.2</v>
      </c>
      <c r="J95" s="57" t="s">
        <v>44</v>
      </c>
      <c r="K95" s="57" t="s">
        <v>45</v>
      </c>
      <c r="L95" s="31" t="s">
        <v>57</v>
      </c>
      <c r="M95" s="143" t="s">
        <v>191</v>
      </c>
      <c r="N95" s="30" t="s">
        <v>194</v>
      </c>
      <c r="O95" s="57" t="s">
        <v>163</v>
      </c>
      <c r="P95" s="9" t="s">
        <v>131</v>
      </c>
      <c r="Q95" s="9" t="s">
        <v>51</v>
      </c>
      <c r="R95" s="139">
        <v>1.5956999999999999</v>
      </c>
      <c r="S95" s="139">
        <v>1.4865999999999999</v>
      </c>
      <c r="T95" s="70">
        <f t="shared" si="14"/>
        <v>0.10909999999999997</v>
      </c>
      <c r="U95" s="69">
        <v>7.9</v>
      </c>
      <c r="V95" s="69">
        <v>2.9</v>
      </c>
      <c r="W95" s="69">
        <v>5</v>
      </c>
      <c r="X95" s="136">
        <v>15.3</v>
      </c>
      <c r="Y95" s="69">
        <f t="shared" si="17"/>
        <v>7.65</v>
      </c>
      <c r="Z95" s="136">
        <v>16.899999999999999</v>
      </c>
      <c r="AA95" s="57">
        <f t="shared" si="15"/>
        <v>349.11999999999995</v>
      </c>
      <c r="AB95" s="71">
        <f t="shared" si="16"/>
        <v>8.5131883635090229E-3</v>
      </c>
      <c r="AC95" s="9" t="s">
        <v>182</v>
      </c>
      <c r="AD95" s="34" t="s">
        <v>53</v>
      </c>
      <c r="AE95" s="40"/>
      <c r="AF95" s="42" t="s">
        <v>145</v>
      </c>
      <c r="AG95" s="6"/>
      <c r="AH95" s="38" t="s">
        <v>66</v>
      </c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</row>
    <row r="96" spans="1:47" s="27" customFormat="1" x14ac:dyDescent="0.25">
      <c r="A96" s="187" t="s">
        <v>190</v>
      </c>
      <c r="B96" s="187"/>
      <c r="C96" s="154" t="s">
        <v>199</v>
      </c>
      <c r="D96" s="136">
        <v>99.9</v>
      </c>
      <c r="E96" s="9">
        <v>-40</v>
      </c>
      <c r="F96" s="30">
        <v>25</v>
      </c>
      <c r="G96" s="30">
        <v>0</v>
      </c>
      <c r="H96" s="136">
        <v>6</v>
      </c>
      <c r="I96" s="9">
        <v>3.2</v>
      </c>
      <c r="J96" s="57" t="s">
        <v>44</v>
      </c>
      <c r="K96" s="57" t="s">
        <v>45</v>
      </c>
      <c r="L96" s="31" t="s">
        <v>57</v>
      </c>
      <c r="M96" s="143" t="s">
        <v>191</v>
      </c>
      <c r="N96" s="30" t="s">
        <v>194</v>
      </c>
      <c r="O96" s="57" t="s">
        <v>60</v>
      </c>
      <c r="P96" s="9" t="s">
        <v>131</v>
      </c>
      <c r="Q96" s="9" t="s">
        <v>51</v>
      </c>
      <c r="R96" s="139">
        <v>1.5956999999999999</v>
      </c>
      <c r="S96" s="139">
        <v>1.4865999999999999</v>
      </c>
      <c r="T96" s="70">
        <f t="shared" si="14"/>
        <v>0.10909999999999997</v>
      </c>
      <c r="U96" s="69">
        <v>7.9</v>
      </c>
      <c r="V96" s="69">
        <v>2.9</v>
      </c>
      <c r="W96" s="69">
        <v>5</v>
      </c>
      <c r="X96" s="136">
        <v>15.3</v>
      </c>
      <c r="Y96" s="69">
        <f t="shared" si="17"/>
        <v>7.65</v>
      </c>
      <c r="Z96" s="136">
        <v>16.899999999999999</v>
      </c>
      <c r="AA96" s="57">
        <f t="shared" si="15"/>
        <v>349.11999999999995</v>
      </c>
      <c r="AB96" s="71">
        <f t="shared" si="16"/>
        <v>8.5131883635090229E-3</v>
      </c>
      <c r="AC96" s="9" t="s">
        <v>182</v>
      </c>
      <c r="AD96" s="34" t="s">
        <v>53</v>
      </c>
      <c r="AE96" s="40"/>
      <c r="AF96" s="42" t="s">
        <v>145</v>
      </c>
      <c r="AG96" s="6"/>
      <c r="AH96" s="6"/>
      <c r="AI96" s="38" t="s">
        <v>66</v>
      </c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</row>
    <row r="97" spans="1:47" s="27" customFormat="1" x14ac:dyDescent="0.25">
      <c r="A97" s="187" t="s">
        <v>190</v>
      </c>
      <c r="B97" s="187"/>
      <c r="C97" s="154" t="s">
        <v>201</v>
      </c>
      <c r="D97" s="136">
        <v>99.9</v>
      </c>
      <c r="E97" s="9">
        <v>-40</v>
      </c>
      <c r="F97" s="30">
        <v>25</v>
      </c>
      <c r="G97" s="30">
        <v>0</v>
      </c>
      <c r="H97" s="136">
        <v>6</v>
      </c>
      <c r="I97" s="9">
        <v>3.2</v>
      </c>
      <c r="J97" s="57" t="s">
        <v>44</v>
      </c>
      <c r="K97" s="57" t="s">
        <v>45</v>
      </c>
      <c r="L97" s="31" t="s">
        <v>57</v>
      </c>
      <c r="M97" s="143" t="s">
        <v>191</v>
      </c>
      <c r="N97" s="30" t="s">
        <v>194</v>
      </c>
      <c r="O97" s="57" t="s">
        <v>49</v>
      </c>
      <c r="P97" s="55" t="s">
        <v>196</v>
      </c>
      <c r="Q97" s="63" t="s">
        <v>555</v>
      </c>
      <c r="R97" s="139">
        <v>1.5956999999999999</v>
      </c>
      <c r="S97" s="139">
        <v>1.4865999999999999</v>
      </c>
      <c r="T97" s="70">
        <f t="shared" si="14"/>
        <v>0.10909999999999997</v>
      </c>
      <c r="U97" s="69">
        <v>7.9</v>
      </c>
      <c r="V97" s="69">
        <v>2.9</v>
      </c>
      <c r="W97" s="69">
        <v>5</v>
      </c>
      <c r="X97" s="136">
        <v>15.3</v>
      </c>
      <c r="Y97" s="69">
        <f t="shared" si="17"/>
        <v>7.65</v>
      </c>
      <c r="Z97" s="136">
        <v>16.899999999999999</v>
      </c>
      <c r="AA97" s="57">
        <f t="shared" si="15"/>
        <v>349.11999999999995</v>
      </c>
      <c r="AB97" s="71">
        <f t="shared" si="16"/>
        <v>8.5131883635090229E-3</v>
      </c>
      <c r="AC97" s="9" t="s">
        <v>182</v>
      </c>
      <c r="AD97" s="34" t="s">
        <v>53</v>
      </c>
      <c r="AE97" s="40"/>
      <c r="AF97" s="42" t="s">
        <v>145</v>
      </c>
      <c r="AG97" s="6"/>
      <c r="AH97" s="6"/>
      <c r="AI97" s="6"/>
      <c r="AJ97" s="6"/>
      <c r="AK97" s="38" t="s">
        <v>66</v>
      </c>
      <c r="AL97" s="6"/>
      <c r="AM97" s="6"/>
      <c r="AN97" s="6"/>
      <c r="AO97" s="6"/>
      <c r="AP97" s="6"/>
      <c r="AQ97" s="6"/>
      <c r="AR97" s="6"/>
      <c r="AS97" s="6"/>
      <c r="AT97" s="6"/>
      <c r="AU97" s="6"/>
    </row>
    <row r="98" spans="1:47" s="27" customFormat="1" x14ac:dyDescent="0.25">
      <c r="A98" s="168" t="s">
        <v>190</v>
      </c>
      <c r="B98" s="168"/>
      <c r="C98" s="153" t="s">
        <v>558</v>
      </c>
      <c r="D98" s="29"/>
      <c r="E98" s="30"/>
      <c r="F98" s="30"/>
      <c r="G98" s="30"/>
      <c r="H98" s="29"/>
      <c r="I98" s="30"/>
      <c r="J98" s="30"/>
      <c r="K98" s="30"/>
      <c r="L98" s="31"/>
      <c r="M98" s="5"/>
      <c r="N98" s="30" t="s">
        <v>388</v>
      </c>
      <c r="O98" s="30" t="s">
        <v>120</v>
      </c>
      <c r="P98" s="31" t="s">
        <v>196</v>
      </c>
      <c r="Q98" s="30"/>
      <c r="R98" s="37"/>
      <c r="S98" s="37"/>
      <c r="T98" s="32"/>
      <c r="U98" s="29"/>
      <c r="V98" s="29"/>
      <c r="W98" s="29"/>
      <c r="X98" s="35"/>
      <c r="Y98" s="29"/>
      <c r="Z98" s="35"/>
      <c r="AA98" s="30"/>
      <c r="AB98" s="33"/>
      <c r="AC98" s="28"/>
      <c r="AD98" s="34"/>
      <c r="AE98" s="30"/>
      <c r="AF98" s="30"/>
      <c r="AG98" s="34"/>
      <c r="AH98" s="34"/>
      <c r="AI98" s="34"/>
      <c r="AJ98" s="34"/>
      <c r="AK98" s="34"/>
      <c r="AL98" s="34"/>
      <c r="AM98" s="34"/>
      <c r="AN98" s="34"/>
      <c r="AO98" s="34"/>
      <c r="AP98" s="59"/>
      <c r="AQ98" s="34"/>
      <c r="AR98" s="34"/>
      <c r="AS98" s="53"/>
      <c r="AT98" s="34"/>
      <c r="AU98" s="6"/>
    </row>
    <row r="99" spans="1:47" s="27" customFormat="1" ht="16.5" thickBot="1" x14ac:dyDescent="0.3">
      <c r="A99" s="168" t="s">
        <v>190</v>
      </c>
      <c r="B99" s="168"/>
      <c r="C99" s="153" t="s">
        <v>559</v>
      </c>
      <c r="D99" s="29"/>
      <c r="E99" s="30"/>
      <c r="F99" s="30"/>
      <c r="G99" s="30"/>
      <c r="H99" s="29"/>
      <c r="I99" s="30"/>
      <c r="J99" s="30"/>
      <c r="K99" s="30"/>
      <c r="L99" s="31"/>
      <c r="M99" s="5"/>
      <c r="N99" s="30" t="s">
        <v>371</v>
      </c>
      <c r="O99" s="30" t="s">
        <v>120</v>
      </c>
      <c r="P99" s="31" t="s">
        <v>196</v>
      </c>
      <c r="Q99" s="112"/>
      <c r="R99" s="37"/>
      <c r="S99" s="37"/>
      <c r="T99" s="32"/>
      <c r="U99" s="29"/>
      <c r="V99" s="29"/>
      <c r="W99" s="29"/>
      <c r="X99" s="35"/>
      <c r="Y99" s="29"/>
      <c r="Z99" s="35"/>
      <c r="AA99" s="30"/>
      <c r="AB99" s="33"/>
      <c r="AC99" s="28"/>
      <c r="AD99" s="34"/>
      <c r="AE99" s="30"/>
      <c r="AF99" s="30"/>
      <c r="AG99" s="34"/>
      <c r="AH99" s="34"/>
      <c r="AI99" s="34"/>
      <c r="AJ99" s="34"/>
      <c r="AK99" s="34"/>
      <c r="AL99" s="34"/>
      <c r="AM99" s="34"/>
      <c r="AN99" s="34"/>
      <c r="AO99" s="34"/>
      <c r="AP99" s="59"/>
      <c r="AQ99" s="34"/>
      <c r="AR99" s="34"/>
      <c r="AS99" s="53"/>
      <c r="AT99" s="34"/>
      <c r="AU99" s="6"/>
    </row>
    <row r="100" spans="1:47" s="27" customFormat="1" ht="17.25" thickTop="1" thickBot="1" x14ac:dyDescent="0.3">
      <c r="A100" s="186" t="s">
        <v>190</v>
      </c>
      <c r="B100" s="186"/>
      <c r="C100" s="154" t="s">
        <v>647</v>
      </c>
      <c r="D100" s="35">
        <v>99.9</v>
      </c>
      <c r="E100" s="6">
        <v>-40</v>
      </c>
      <c r="F100" s="30">
        <v>25</v>
      </c>
      <c r="G100" s="30">
        <v>0</v>
      </c>
      <c r="H100" s="35">
        <v>6</v>
      </c>
      <c r="I100" s="6">
        <v>3.2</v>
      </c>
      <c r="J100" s="30" t="s">
        <v>44</v>
      </c>
      <c r="K100" s="30" t="s">
        <v>45</v>
      </c>
      <c r="L100" s="31" t="s">
        <v>57</v>
      </c>
      <c r="M100" s="12" t="s">
        <v>191</v>
      </c>
      <c r="N100" s="30" t="s">
        <v>192</v>
      </c>
      <c r="O100" s="30" t="s">
        <v>125</v>
      </c>
      <c r="P100" s="116" t="s">
        <v>131</v>
      </c>
      <c r="Q100" s="176" t="s">
        <v>51</v>
      </c>
      <c r="R100" s="109">
        <v>1.5956999999999999</v>
      </c>
      <c r="S100" s="37">
        <v>1.4865999999999999</v>
      </c>
      <c r="T100" s="32">
        <f t="shared" ref="T100:T107" si="18">R100-S100</f>
        <v>0.10909999999999997</v>
      </c>
      <c r="U100" s="29">
        <v>7.9</v>
      </c>
      <c r="V100" s="29">
        <v>2.9</v>
      </c>
      <c r="W100" s="29">
        <v>5</v>
      </c>
      <c r="X100" s="35">
        <v>15.3</v>
      </c>
      <c r="Y100" s="29">
        <f t="shared" ref="Y100:Y110" si="19">X100/2</f>
        <v>7.65</v>
      </c>
      <c r="Z100" s="35">
        <v>16.899999999999999</v>
      </c>
      <c r="AA100" s="30">
        <f t="shared" ref="AA100:AA110" si="20">T100*I100*1000</f>
        <v>349.11999999999995</v>
      </c>
      <c r="AB100" s="33">
        <f t="shared" ref="AB100:AB110" si="21">(T100*(R100+S100))^2/((X100+Y100+Z100)/3)</f>
        <v>8.5131883635090229E-3</v>
      </c>
      <c r="AC100" s="6" t="s">
        <v>182</v>
      </c>
      <c r="AD100" s="34" t="s">
        <v>53</v>
      </c>
      <c r="AE100" s="6"/>
      <c r="AF100" s="30">
        <f>COUNTA(AG100:AT100)</f>
        <v>4</v>
      </c>
      <c r="AG100" s="38" t="s">
        <v>66</v>
      </c>
      <c r="AH100" s="6" t="s">
        <v>66</v>
      </c>
      <c r="AI100" s="6" t="s">
        <v>66</v>
      </c>
      <c r="AJ100" s="6"/>
      <c r="AK100" s="6" t="s">
        <v>66</v>
      </c>
      <c r="AL100" s="6"/>
      <c r="AM100" s="6"/>
      <c r="AN100" s="6"/>
      <c r="AO100" s="6"/>
      <c r="AP100" s="6"/>
      <c r="AQ100" s="6"/>
      <c r="AR100" s="6"/>
      <c r="AS100" s="6"/>
      <c r="AT100" s="6"/>
      <c r="AU100" s="6"/>
    </row>
    <row r="101" spans="1:47" s="27" customFormat="1" ht="17.25" thickTop="1" thickBot="1" x14ac:dyDescent="0.3">
      <c r="A101" s="187" t="s">
        <v>190</v>
      </c>
      <c r="B101" s="187"/>
      <c r="C101" s="154" t="s">
        <v>648</v>
      </c>
      <c r="D101" s="136">
        <v>99.9</v>
      </c>
      <c r="E101" s="9">
        <v>-40</v>
      </c>
      <c r="F101" s="30">
        <v>25</v>
      </c>
      <c r="G101" s="30">
        <v>0</v>
      </c>
      <c r="H101" s="136">
        <v>6</v>
      </c>
      <c r="I101" s="9">
        <v>3.2</v>
      </c>
      <c r="J101" s="57" t="s">
        <v>44</v>
      </c>
      <c r="K101" s="57" t="s">
        <v>45</v>
      </c>
      <c r="L101" s="31" t="s">
        <v>57</v>
      </c>
      <c r="M101" s="143" t="s">
        <v>191</v>
      </c>
      <c r="N101" s="30" t="s">
        <v>192</v>
      </c>
      <c r="O101" s="57" t="s">
        <v>163</v>
      </c>
      <c r="P101" s="174" t="s">
        <v>131</v>
      </c>
      <c r="Q101" s="185" t="s">
        <v>51</v>
      </c>
      <c r="R101" s="145">
        <v>1.5956999999999999</v>
      </c>
      <c r="S101" s="139">
        <v>1.4865999999999999</v>
      </c>
      <c r="T101" s="70">
        <f t="shared" si="18"/>
        <v>0.10909999999999997</v>
      </c>
      <c r="U101" s="69">
        <v>7.9</v>
      </c>
      <c r="V101" s="69">
        <v>2.9</v>
      </c>
      <c r="W101" s="69">
        <v>5</v>
      </c>
      <c r="X101" s="136">
        <v>15.3</v>
      </c>
      <c r="Y101" s="69">
        <f t="shared" si="19"/>
        <v>7.65</v>
      </c>
      <c r="Z101" s="136">
        <v>16.899999999999999</v>
      </c>
      <c r="AA101" s="57">
        <f t="shared" si="20"/>
        <v>349.11999999999995</v>
      </c>
      <c r="AB101" s="71">
        <f t="shared" si="21"/>
        <v>8.5131883635090229E-3</v>
      </c>
      <c r="AC101" s="9" t="s">
        <v>182</v>
      </c>
      <c r="AD101" s="34" t="s">
        <v>53</v>
      </c>
      <c r="AE101" s="40"/>
      <c r="AF101" s="42" t="s">
        <v>145</v>
      </c>
      <c r="AG101" s="6"/>
      <c r="AH101" s="38" t="s">
        <v>66</v>
      </c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</row>
    <row r="102" spans="1:47" s="27" customFormat="1" ht="16.5" thickTop="1" x14ac:dyDescent="0.25">
      <c r="A102" s="187" t="s">
        <v>190</v>
      </c>
      <c r="B102" s="187"/>
      <c r="C102" s="154" t="s">
        <v>649</v>
      </c>
      <c r="D102" s="136">
        <v>99.9</v>
      </c>
      <c r="E102" s="9">
        <v>-40</v>
      </c>
      <c r="F102" s="30">
        <v>25</v>
      </c>
      <c r="G102" s="30">
        <v>0</v>
      </c>
      <c r="H102" s="136">
        <v>6</v>
      </c>
      <c r="I102" s="9">
        <v>3.2</v>
      </c>
      <c r="J102" s="57" t="s">
        <v>44</v>
      </c>
      <c r="K102" s="57" t="s">
        <v>45</v>
      </c>
      <c r="L102" s="31" t="s">
        <v>57</v>
      </c>
      <c r="M102" s="143" t="s">
        <v>191</v>
      </c>
      <c r="N102" s="30" t="s">
        <v>192</v>
      </c>
      <c r="O102" s="57" t="s">
        <v>60</v>
      </c>
      <c r="P102" s="9" t="s">
        <v>131</v>
      </c>
      <c r="Q102" s="228" t="s">
        <v>51</v>
      </c>
      <c r="R102" s="139">
        <v>1.5956999999999999</v>
      </c>
      <c r="S102" s="139">
        <v>1.4865999999999999</v>
      </c>
      <c r="T102" s="70">
        <f t="shared" si="18"/>
        <v>0.10909999999999997</v>
      </c>
      <c r="U102" s="69">
        <v>7.9</v>
      </c>
      <c r="V102" s="69">
        <v>2.9</v>
      </c>
      <c r="W102" s="69">
        <v>5</v>
      </c>
      <c r="X102" s="136">
        <v>15.3</v>
      </c>
      <c r="Y102" s="69">
        <f t="shared" si="19"/>
        <v>7.65</v>
      </c>
      <c r="Z102" s="136">
        <v>16.899999999999999</v>
      </c>
      <c r="AA102" s="57">
        <f t="shared" si="20"/>
        <v>349.11999999999995</v>
      </c>
      <c r="AB102" s="71">
        <f t="shared" si="21"/>
        <v>8.5131883635090229E-3</v>
      </c>
      <c r="AC102" s="9" t="s">
        <v>182</v>
      </c>
      <c r="AD102" s="34" t="s">
        <v>53</v>
      </c>
      <c r="AE102" s="40"/>
      <c r="AF102" s="42" t="s">
        <v>145</v>
      </c>
      <c r="AG102" s="6"/>
      <c r="AH102" s="6"/>
      <c r="AI102" s="38" t="s">
        <v>66</v>
      </c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</row>
    <row r="103" spans="1:47" s="27" customFormat="1" x14ac:dyDescent="0.25">
      <c r="A103" s="187" t="s">
        <v>190</v>
      </c>
      <c r="B103" s="187"/>
      <c r="C103" s="154" t="s">
        <v>650</v>
      </c>
      <c r="D103" s="136">
        <v>99.9</v>
      </c>
      <c r="E103" s="9">
        <v>-40</v>
      </c>
      <c r="F103" s="30">
        <v>25</v>
      </c>
      <c r="G103" s="30">
        <v>0</v>
      </c>
      <c r="H103" s="136">
        <v>6</v>
      </c>
      <c r="I103" s="9">
        <v>3.2</v>
      </c>
      <c r="J103" s="57" t="s">
        <v>44</v>
      </c>
      <c r="K103" s="57" t="s">
        <v>45</v>
      </c>
      <c r="L103" s="31" t="s">
        <v>57</v>
      </c>
      <c r="M103" s="143" t="s">
        <v>191</v>
      </c>
      <c r="N103" s="30" t="s">
        <v>192</v>
      </c>
      <c r="O103" s="57" t="s">
        <v>49</v>
      </c>
      <c r="P103" s="9" t="s">
        <v>131</v>
      </c>
      <c r="Q103" s="9" t="s">
        <v>51</v>
      </c>
      <c r="R103" s="139">
        <v>1.5956999999999999</v>
      </c>
      <c r="S103" s="139">
        <v>1.4865999999999999</v>
      </c>
      <c r="T103" s="70">
        <f t="shared" si="18"/>
        <v>0.10909999999999997</v>
      </c>
      <c r="U103" s="69">
        <v>7.9</v>
      </c>
      <c r="V103" s="69">
        <v>2.9</v>
      </c>
      <c r="W103" s="69">
        <v>5</v>
      </c>
      <c r="X103" s="136">
        <v>15.3</v>
      </c>
      <c r="Y103" s="69">
        <f t="shared" si="19"/>
        <v>7.65</v>
      </c>
      <c r="Z103" s="136">
        <v>16.899999999999999</v>
      </c>
      <c r="AA103" s="57">
        <f t="shared" si="20"/>
        <v>349.11999999999995</v>
      </c>
      <c r="AB103" s="71">
        <f t="shared" si="21"/>
        <v>8.5131883635090229E-3</v>
      </c>
      <c r="AC103" s="9" t="s">
        <v>182</v>
      </c>
      <c r="AD103" s="34" t="s">
        <v>53</v>
      </c>
      <c r="AE103" s="40"/>
      <c r="AF103" s="42" t="s">
        <v>145</v>
      </c>
      <c r="AG103" s="6"/>
      <c r="AH103" s="6"/>
      <c r="AI103" s="6"/>
      <c r="AJ103" s="6"/>
      <c r="AK103" s="38" t="s">
        <v>66</v>
      </c>
      <c r="AL103" s="6"/>
      <c r="AM103" s="6"/>
      <c r="AN103" s="6"/>
      <c r="AO103" s="6"/>
      <c r="AP103" s="6"/>
      <c r="AQ103" s="6"/>
      <c r="AR103" s="6"/>
      <c r="AS103" s="6"/>
      <c r="AT103" s="6"/>
      <c r="AU103" s="6"/>
    </row>
    <row r="104" spans="1:47" s="27" customFormat="1" ht="15.75" customHeight="1" x14ac:dyDescent="0.25">
      <c r="A104" s="168" t="s">
        <v>190</v>
      </c>
      <c r="B104" s="168"/>
      <c r="C104" s="153" t="s">
        <v>205</v>
      </c>
      <c r="D104" s="29">
        <v>99.9</v>
      </c>
      <c r="E104" s="30">
        <v>-40</v>
      </c>
      <c r="F104" s="30">
        <v>25</v>
      </c>
      <c r="G104" s="30">
        <v>0</v>
      </c>
      <c r="H104" s="29">
        <v>6</v>
      </c>
      <c r="I104" s="30">
        <v>3.2</v>
      </c>
      <c r="J104" s="30" t="s">
        <v>44</v>
      </c>
      <c r="K104" s="30" t="s">
        <v>45</v>
      </c>
      <c r="L104" s="31" t="s">
        <v>57</v>
      </c>
      <c r="M104" s="5" t="s">
        <v>74</v>
      </c>
      <c r="N104" s="30" t="s">
        <v>74</v>
      </c>
      <c r="O104" s="30" t="s">
        <v>120</v>
      </c>
      <c r="P104" s="31" t="s">
        <v>50</v>
      </c>
      <c r="Q104" s="30" t="s">
        <v>51</v>
      </c>
      <c r="R104" s="37">
        <v>1.5956999999999999</v>
      </c>
      <c r="S104" s="37">
        <v>1.4865999999999999</v>
      </c>
      <c r="T104" s="32">
        <f t="shared" si="18"/>
        <v>0.10909999999999997</v>
      </c>
      <c r="U104" s="29">
        <v>7.9</v>
      </c>
      <c r="V104" s="29">
        <v>2.9</v>
      </c>
      <c r="W104" s="29">
        <v>5</v>
      </c>
      <c r="X104" s="35">
        <v>15.3</v>
      </c>
      <c r="Y104" s="29">
        <f t="shared" si="19"/>
        <v>7.65</v>
      </c>
      <c r="Z104" s="35">
        <v>16.899999999999999</v>
      </c>
      <c r="AA104" s="30">
        <f t="shared" si="20"/>
        <v>349.11999999999995</v>
      </c>
      <c r="AB104" s="33">
        <f t="shared" si="21"/>
        <v>8.5131883635090229E-3</v>
      </c>
      <c r="AC104" s="28" t="s">
        <v>166</v>
      </c>
      <c r="AD104" s="34" t="s">
        <v>53</v>
      </c>
      <c r="AE104" s="30"/>
      <c r="AF104" s="30">
        <f>COUNTA(AG104:AT104)</f>
        <v>2</v>
      </c>
      <c r="AG104" s="34"/>
      <c r="AH104" s="34"/>
      <c r="AI104" s="34"/>
      <c r="AJ104" s="34"/>
      <c r="AK104" s="34"/>
      <c r="AL104" s="34"/>
      <c r="AM104" s="34"/>
      <c r="AN104" s="34"/>
      <c r="AO104" s="34"/>
      <c r="AP104" s="59" t="s">
        <v>66</v>
      </c>
      <c r="AQ104" s="34" t="s">
        <v>66</v>
      </c>
      <c r="AR104" s="34"/>
      <c r="AS104" s="53"/>
      <c r="AT104" s="34"/>
      <c r="AU104" s="6"/>
    </row>
    <row r="105" spans="1:47" s="27" customFormat="1" ht="15.75" customHeight="1" x14ac:dyDescent="0.25">
      <c r="A105" s="169" t="s">
        <v>190</v>
      </c>
      <c r="B105" s="169"/>
      <c r="C105" s="153" t="s">
        <v>206</v>
      </c>
      <c r="D105" s="69">
        <v>99.9</v>
      </c>
      <c r="E105" s="57">
        <v>-40</v>
      </c>
      <c r="F105" s="30">
        <v>25</v>
      </c>
      <c r="G105" s="30">
        <v>0</v>
      </c>
      <c r="H105" s="69">
        <v>6</v>
      </c>
      <c r="I105" s="57">
        <v>3.2</v>
      </c>
      <c r="J105" s="57" t="s">
        <v>44</v>
      </c>
      <c r="K105" s="57" t="s">
        <v>45</v>
      </c>
      <c r="L105" s="31" t="s">
        <v>57</v>
      </c>
      <c r="M105" s="142" t="s">
        <v>74</v>
      </c>
      <c r="N105" s="57" t="s">
        <v>74</v>
      </c>
      <c r="O105" s="57" t="s">
        <v>92</v>
      </c>
      <c r="P105" s="31" t="s">
        <v>50</v>
      </c>
      <c r="Q105" s="57" t="s">
        <v>51</v>
      </c>
      <c r="R105" s="139">
        <v>1.5956999999999999</v>
      </c>
      <c r="S105" s="139">
        <v>1.4865999999999999</v>
      </c>
      <c r="T105" s="70">
        <f t="shared" si="18"/>
        <v>0.10909999999999997</v>
      </c>
      <c r="U105" s="69">
        <v>7.9</v>
      </c>
      <c r="V105" s="69">
        <v>2.9</v>
      </c>
      <c r="W105" s="69">
        <v>5</v>
      </c>
      <c r="X105" s="136">
        <v>15.3</v>
      </c>
      <c r="Y105" s="69">
        <f t="shared" si="19"/>
        <v>7.65</v>
      </c>
      <c r="Z105" s="136">
        <v>16.899999999999999</v>
      </c>
      <c r="AA105" s="57">
        <f t="shared" si="20"/>
        <v>349.11999999999995</v>
      </c>
      <c r="AB105" s="71">
        <f t="shared" si="21"/>
        <v>8.5131883635090229E-3</v>
      </c>
      <c r="AC105" s="57" t="s">
        <v>166</v>
      </c>
      <c r="AD105" s="34" t="s">
        <v>53</v>
      </c>
      <c r="AE105" s="42"/>
      <c r="AF105" s="42" t="s">
        <v>145</v>
      </c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59" t="s">
        <v>66</v>
      </c>
      <c r="AR105" s="34"/>
      <c r="AS105" s="53"/>
      <c r="AT105" s="34"/>
      <c r="AU105" s="6"/>
    </row>
    <row r="106" spans="1:47" s="27" customFormat="1" x14ac:dyDescent="0.25">
      <c r="A106" s="28" t="s">
        <v>190</v>
      </c>
      <c r="B106" s="28" t="s">
        <v>737</v>
      </c>
      <c r="C106" s="153" t="s">
        <v>43</v>
      </c>
      <c r="D106" s="29">
        <v>99.9</v>
      </c>
      <c r="E106" s="30">
        <v>-40</v>
      </c>
      <c r="F106" s="30">
        <v>25</v>
      </c>
      <c r="G106" s="30">
        <v>0</v>
      </c>
      <c r="H106" s="29">
        <v>6</v>
      </c>
      <c r="I106" s="30">
        <v>2.95</v>
      </c>
      <c r="J106" s="30" t="s">
        <v>44</v>
      </c>
      <c r="K106" s="30" t="s">
        <v>45</v>
      </c>
      <c r="L106" s="31" t="s">
        <v>57</v>
      </c>
      <c r="M106" s="5" t="s">
        <v>203</v>
      </c>
      <c r="N106" s="30" t="s">
        <v>204</v>
      </c>
      <c r="O106" s="30" t="s">
        <v>49</v>
      </c>
      <c r="P106" s="31" t="s">
        <v>61</v>
      </c>
      <c r="Q106" s="30" t="s">
        <v>51</v>
      </c>
      <c r="R106" s="37">
        <v>1.5956999999999999</v>
      </c>
      <c r="S106" s="37">
        <v>1.4865999999999999</v>
      </c>
      <c r="T106" s="32">
        <f t="shared" si="18"/>
        <v>0.10909999999999997</v>
      </c>
      <c r="U106" s="29">
        <v>7.9</v>
      </c>
      <c r="V106" s="29">
        <v>2.9</v>
      </c>
      <c r="W106" s="29">
        <v>5</v>
      </c>
      <c r="X106" s="35">
        <v>15.3</v>
      </c>
      <c r="Y106" s="29">
        <f t="shared" si="19"/>
        <v>7.65</v>
      </c>
      <c r="Z106" s="35">
        <v>16.899999999999999</v>
      </c>
      <c r="AA106" s="30">
        <f t="shared" si="20"/>
        <v>321.84499999999991</v>
      </c>
      <c r="AB106" s="33">
        <f t="shared" si="21"/>
        <v>8.5131883635090229E-3</v>
      </c>
      <c r="AC106" s="28" t="s">
        <v>52</v>
      </c>
      <c r="AD106" s="34" t="s">
        <v>53</v>
      </c>
      <c r="AE106" s="30"/>
      <c r="AF106" s="30">
        <f>COUNTA(AG106:AT106)</f>
        <v>1</v>
      </c>
      <c r="AG106" s="34"/>
      <c r="AH106" s="34"/>
      <c r="AI106" s="34"/>
      <c r="AJ106" s="34"/>
      <c r="AK106" s="34" t="s">
        <v>66</v>
      </c>
      <c r="AL106" s="34"/>
      <c r="AM106" s="34"/>
      <c r="AN106" s="34"/>
      <c r="AO106" s="34"/>
      <c r="AP106" s="34"/>
      <c r="AQ106" s="34"/>
      <c r="AR106" s="34"/>
      <c r="AS106" s="53"/>
      <c r="AT106" s="34"/>
      <c r="AU106" s="6"/>
    </row>
    <row r="107" spans="1:47" s="27" customFormat="1" x14ac:dyDescent="0.25">
      <c r="A107" s="6" t="s">
        <v>207</v>
      </c>
      <c r="B107" s="6"/>
      <c r="C107" s="154" t="s">
        <v>208</v>
      </c>
      <c r="D107" s="35">
        <v>100.1</v>
      </c>
      <c r="E107" s="6">
        <v>-20</v>
      </c>
      <c r="F107" s="30">
        <v>30</v>
      </c>
      <c r="G107" s="30">
        <v>0</v>
      </c>
      <c r="H107" s="54">
        <v>18</v>
      </c>
      <c r="I107" s="6">
        <v>3.4</v>
      </c>
      <c r="J107" s="30" t="s">
        <v>44</v>
      </c>
      <c r="K107" s="30" t="s">
        <v>45</v>
      </c>
      <c r="L107" s="31" t="s">
        <v>57</v>
      </c>
      <c r="M107" s="7" t="s">
        <v>209</v>
      </c>
      <c r="N107" s="30" t="s">
        <v>181</v>
      </c>
      <c r="O107" s="30" t="s">
        <v>49</v>
      </c>
      <c r="P107" s="30" t="s">
        <v>61</v>
      </c>
      <c r="Q107" s="280" t="s">
        <v>51</v>
      </c>
      <c r="R107" s="37">
        <v>1.5585</v>
      </c>
      <c r="S107" s="37">
        <v>1.4738</v>
      </c>
      <c r="T107" s="32">
        <f t="shared" si="18"/>
        <v>8.4699999999999998E-2</v>
      </c>
      <c r="U107" s="29">
        <v>11</v>
      </c>
      <c r="V107" s="29">
        <v>3.2</v>
      </c>
      <c r="W107" s="29">
        <v>7.9</v>
      </c>
      <c r="X107" s="35">
        <v>15.6</v>
      </c>
      <c r="Y107" s="29">
        <f t="shared" si="19"/>
        <v>7.8</v>
      </c>
      <c r="Z107" s="35">
        <v>17.899999999999999</v>
      </c>
      <c r="AA107" s="30">
        <f t="shared" si="20"/>
        <v>287.97999999999996</v>
      </c>
      <c r="AB107" s="33">
        <f t="shared" si="21"/>
        <v>4.7916198521808307E-3</v>
      </c>
      <c r="AC107" s="6" t="s">
        <v>210</v>
      </c>
      <c r="AD107" s="34" t="s">
        <v>53</v>
      </c>
      <c r="AE107" s="6"/>
      <c r="AF107" s="30">
        <f>COUNTA(AG107:AT107)</f>
        <v>1</v>
      </c>
      <c r="AG107" s="6"/>
      <c r="AH107" s="6"/>
      <c r="AI107" s="6"/>
      <c r="AJ107" s="6"/>
      <c r="AK107" s="6" t="s">
        <v>63</v>
      </c>
      <c r="AL107" s="6"/>
      <c r="AM107" s="6"/>
      <c r="AN107" s="6"/>
      <c r="AO107" s="6"/>
      <c r="AP107" s="6"/>
      <c r="AQ107" s="6"/>
      <c r="AR107" s="6"/>
      <c r="AS107" s="6"/>
      <c r="AT107" s="6"/>
      <c r="AU107" s="6"/>
    </row>
    <row r="108" spans="1:47" s="27" customFormat="1" x14ac:dyDescent="0.25">
      <c r="A108" s="13" t="s">
        <v>211</v>
      </c>
      <c r="B108" s="13"/>
      <c r="C108" s="157" t="s">
        <v>561</v>
      </c>
      <c r="D108" s="54">
        <v>100.4</v>
      </c>
      <c r="E108" s="55">
        <v>-30</v>
      </c>
      <c r="F108" s="30">
        <v>0</v>
      </c>
      <c r="G108" s="30">
        <v>5</v>
      </c>
      <c r="H108" s="54">
        <v>5</v>
      </c>
      <c r="I108" s="6">
        <v>0</v>
      </c>
      <c r="J108" s="30" t="s">
        <v>212</v>
      </c>
      <c r="K108" s="30" t="s">
        <v>73</v>
      </c>
      <c r="L108" s="31" t="s">
        <v>57</v>
      </c>
      <c r="M108" s="16"/>
      <c r="N108" s="6" t="s">
        <v>103</v>
      </c>
      <c r="O108" s="6" t="s">
        <v>214</v>
      </c>
      <c r="P108" s="6" t="s">
        <v>103</v>
      </c>
      <c r="Q108" s="6" t="s">
        <v>51</v>
      </c>
      <c r="R108" s="37">
        <v>1.5942000000000001</v>
      </c>
      <c r="S108" s="37">
        <v>1.4855</v>
      </c>
      <c r="T108" s="37">
        <v>0.1087</v>
      </c>
      <c r="U108" s="35">
        <v>3.4</v>
      </c>
      <c r="V108" s="35">
        <v>6.4</v>
      </c>
      <c r="W108" s="35">
        <v>-3</v>
      </c>
      <c r="X108" s="6">
        <v>15.9</v>
      </c>
      <c r="Y108" s="6">
        <f t="shared" si="19"/>
        <v>7.95</v>
      </c>
      <c r="Z108" s="6">
        <v>15.7</v>
      </c>
      <c r="AA108" s="6">
        <f t="shared" si="20"/>
        <v>0</v>
      </c>
      <c r="AB108" s="33">
        <f t="shared" si="21"/>
        <v>8.5006215386315125E-3</v>
      </c>
      <c r="AC108" s="3" t="s">
        <v>653</v>
      </c>
      <c r="AD108" s="267" t="s">
        <v>53</v>
      </c>
      <c r="AE108" s="6"/>
      <c r="AF108" s="30">
        <f>COUNTA(AG108:AT108)</f>
        <v>1</v>
      </c>
      <c r="AG108" s="6"/>
      <c r="AH108" s="6"/>
      <c r="AI108" s="6"/>
      <c r="AJ108" s="6"/>
      <c r="AK108" s="6"/>
      <c r="AL108" s="6"/>
      <c r="AM108" s="6" t="s">
        <v>66</v>
      </c>
      <c r="AN108" s="6"/>
      <c r="AO108" s="6"/>
      <c r="AP108" s="6"/>
      <c r="AQ108" s="6"/>
      <c r="AR108" s="6"/>
      <c r="AS108" s="6"/>
      <c r="AT108" s="6"/>
      <c r="AU108" s="6"/>
    </row>
    <row r="109" spans="1:47" s="27" customFormat="1" x14ac:dyDescent="0.25">
      <c r="A109" s="13" t="s">
        <v>211</v>
      </c>
      <c r="B109" s="13"/>
      <c r="C109" s="157" t="s">
        <v>560</v>
      </c>
      <c r="D109" s="54">
        <v>100.4</v>
      </c>
      <c r="E109" s="55">
        <v>-30</v>
      </c>
      <c r="F109" s="30">
        <v>0</v>
      </c>
      <c r="G109" s="30">
        <v>5</v>
      </c>
      <c r="H109" s="54">
        <v>5</v>
      </c>
      <c r="I109" s="6">
        <v>0</v>
      </c>
      <c r="J109" s="30" t="s">
        <v>212</v>
      </c>
      <c r="K109" s="30" t="s">
        <v>73</v>
      </c>
      <c r="L109" s="31" t="s">
        <v>57</v>
      </c>
      <c r="M109" s="16"/>
      <c r="N109" s="6" t="s">
        <v>213</v>
      </c>
      <c r="O109" s="6" t="s">
        <v>214</v>
      </c>
      <c r="P109" s="6" t="s">
        <v>103</v>
      </c>
      <c r="Q109" s="6" t="s">
        <v>51</v>
      </c>
      <c r="R109" s="37">
        <v>1.5942000000000001</v>
      </c>
      <c r="S109" s="37">
        <v>1.4855</v>
      </c>
      <c r="T109" s="37">
        <v>0.1087</v>
      </c>
      <c r="U109" s="35">
        <v>3.4</v>
      </c>
      <c r="V109" s="35">
        <v>6.4</v>
      </c>
      <c r="W109" s="35">
        <v>-3</v>
      </c>
      <c r="X109" s="6">
        <v>15.9</v>
      </c>
      <c r="Y109" s="6">
        <f t="shared" si="19"/>
        <v>7.95</v>
      </c>
      <c r="Z109" s="6">
        <v>15.7</v>
      </c>
      <c r="AA109" s="6">
        <f t="shared" si="20"/>
        <v>0</v>
      </c>
      <c r="AB109" s="33">
        <f t="shared" si="21"/>
        <v>8.5006215386315125E-3</v>
      </c>
      <c r="AC109" s="3" t="s">
        <v>653</v>
      </c>
      <c r="AD109" s="267" t="s">
        <v>53</v>
      </c>
      <c r="AE109" s="6"/>
      <c r="AF109" s="30">
        <f>COUNTA(AG109:AT109)</f>
        <v>1</v>
      </c>
      <c r="AG109" s="6"/>
      <c r="AH109" s="6"/>
      <c r="AI109" s="6"/>
      <c r="AJ109" s="6"/>
      <c r="AK109" s="6"/>
      <c r="AL109" s="6"/>
      <c r="AM109" s="6" t="s">
        <v>66</v>
      </c>
      <c r="AN109" s="6"/>
      <c r="AO109" s="6"/>
      <c r="AP109" s="6"/>
      <c r="AQ109" s="6"/>
      <c r="AR109" s="6"/>
      <c r="AS109" s="6"/>
      <c r="AT109" s="6"/>
      <c r="AU109" s="6"/>
    </row>
    <row r="110" spans="1:47" s="27" customFormat="1" x14ac:dyDescent="0.25">
      <c r="A110" s="6" t="s">
        <v>215</v>
      </c>
      <c r="B110" s="6"/>
      <c r="C110" s="154" t="s">
        <v>217</v>
      </c>
      <c r="D110" s="35">
        <v>103.3</v>
      </c>
      <c r="E110" s="6">
        <v>-20</v>
      </c>
      <c r="F110" s="30">
        <v>25</v>
      </c>
      <c r="G110" s="30">
        <v>0</v>
      </c>
      <c r="H110" s="54">
        <v>7</v>
      </c>
      <c r="I110" s="6">
        <v>3.6</v>
      </c>
      <c r="J110" s="30" t="s">
        <v>44</v>
      </c>
      <c r="K110" s="30" t="s">
        <v>45</v>
      </c>
      <c r="L110" s="31" t="s">
        <v>57</v>
      </c>
      <c r="M110" s="7" t="s">
        <v>216</v>
      </c>
      <c r="N110" s="30" t="s">
        <v>181</v>
      </c>
      <c r="O110" s="30" t="s">
        <v>49</v>
      </c>
      <c r="P110" s="30" t="s">
        <v>97</v>
      </c>
      <c r="Q110" s="36" t="s">
        <v>51</v>
      </c>
      <c r="R110" s="37">
        <v>1.5739000000000001</v>
      </c>
      <c r="S110" s="37">
        <v>1.4836</v>
      </c>
      <c r="T110" s="32">
        <f>R110-S110</f>
        <v>9.0300000000000047E-2</v>
      </c>
      <c r="U110" s="29">
        <v>6.5</v>
      </c>
      <c r="V110" s="29">
        <v>2.7</v>
      </c>
      <c r="W110" s="29">
        <v>3.8</v>
      </c>
      <c r="X110" s="35">
        <v>15.2</v>
      </c>
      <c r="Y110" s="29">
        <f t="shared" si="19"/>
        <v>7.6</v>
      </c>
      <c r="Z110" s="35">
        <v>19.100000000000001</v>
      </c>
      <c r="AA110" s="30">
        <f t="shared" si="20"/>
        <v>325.08000000000021</v>
      </c>
      <c r="AB110" s="33">
        <f t="shared" si="21"/>
        <v>5.4577754541810918E-3</v>
      </c>
      <c r="AC110" s="6" t="s">
        <v>210</v>
      </c>
      <c r="AD110" s="34" t="s">
        <v>53</v>
      </c>
      <c r="AE110" s="6"/>
      <c r="AF110" s="30">
        <f>COUNTA(AG110:AT110)</f>
        <v>1</v>
      </c>
      <c r="AG110" s="6"/>
      <c r="AH110" s="6"/>
      <c r="AI110" s="6"/>
      <c r="AJ110" s="6"/>
      <c r="AK110" s="6" t="s">
        <v>63</v>
      </c>
      <c r="AL110" s="6"/>
      <c r="AM110" s="6"/>
      <c r="AN110" s="6"/>
      <c r="AO110" s="6"/>
      <c r="AP110" s="6"/>
      <c r="AQ110" s="6"/>
      <c r="AR110" s="6"/>
      <c r="AS110" s="6"/>
      <c r="AT110" s="6"/>
      <c r="AU110" s="6"/>
    </row>
    <row r="111" spans="1:47" s="27" customFormat="1" x14ac:dyDescent="0.25">
      <c r="A111" s="6" t="s">
        <v>215</v>
      </c>
      <c r="B111" s="6"/>
      <c r="C111" s="154" t="s">
        <v>562</v>
      </c>
      <c r="D111" s="35"/>
      <c r="E111" s="6"/>
      <c r="F111" s="30"/>
      <c r="G111" s="30"/>
      <c r="H111" s="54"/>
      <c r="I111" s="6"/>
      <c r="J111" s="30"/>
      <c r="K111" s="30"/>
      <c r="L111" s="31"/>
      <c r="M111" s="7"/>
      <c r="N111" s="30" t="s">
        <v>529</v>
      </c>
      <c r="O111" s="30" t="s">
        <v>480</v>
      </c>
      <c r="P111" s="30" t="s">
        <v>97</v>
      </c>
      <c r="Q111" s="36" t="s">
        <v>314</v>
      </c>
      <c r="R111" s="37"/>
      <c r="S111" s="37"/>
      <c r="T111" s="32"/>
      <c r="U111" s="29"/>
      <c r="V111" s="29"/>
      <c r="W111" s="29"/>
      <c r="X111" s="35"/>
      <c r="Y111" s="29"/>
      <c r="Z111" s="35"/>
      <c r="AA111" s="30"/>
      <c r="AB111" s="33"/>
      <c r="AC111" s="34"/>
      <c r="AD111" s="34"/>
      <c r="AE111" s="6"/>
      <c r="AF111" s="30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</row>
    <row r="112" spans="1:47" s="27" customFormat="1" x14ac:dyDescent="0.25">
      <c r="A112" s="6" t="s">
        <v>215</v>
      </c>
      <c r="B112" s="6"/>
      <c r="C112" s="157" t="s">
        <v>563</v>
      </c>
      <c r="D112" s="54"/>
      <c r="E112" s="55"/>
      <c r="F112" s="30"/>
      <c r="G112" s="30"/>
      <c r="H112" s="54"/>
      <c r="I112" s="6"/>
      <c r="J112" s="30"/>
      <c r="K112" s="30"/>
      <c r="L112" s="31"/>
      <c r="M112" s="16"/>
      <c r="N112" s="6" t="s">
        <v>96</v>
      </c>
      <c r="O112" s="6" t="s">
        <v>474</v>
      </c>
      <c r="P112" s="6" t="s">
        <v>97</v>
      </c>
      <c r="Q112" s="6" t="s">
        <v>314</v>
      </c>
      <c r="R112" s="37"/>
      <c r="S112" s="37"/>
      <c r="T112" s="37"/>
      <c r="U112" s="35"/>
      <c r="V112" s="35"/>
      <c r="W112" s="35"/>
      <c r="X112" s="6"/>
      <c r="Y112" s="6"/>
      <c r="Z112" s="6"/>
      <c r="AA112" s="6"/>
      <c r="AB112" s="33"/>
      <c r="AC112" s="6"/>
      <c r="AD112" s="6"/>
      <c r="AE112" s="6"/>
      <c r="AF112" s="30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</row>
    <row r="113" spans="1:47" s="27" customFormat="1" ht="16.5" thickBot="1" x14ac:dyDescent="0.3">
      <c r="A113" s="6" t="s">
        <v>215</v>
      </c>
      <c r="B113" s="6" t="s">
        <v>737</v>
      </c>
      <c r="C113" s="154" t="s">
        <v>43</v>
      </c>
      <c r="D113" s="35">
        <v>103.3</v>
      </c>
      <c r="E113" s="6">
        <v>-20</v>
      </c>
      <c r="F113" s="30">
        <v>25</v>
      </c>
      <c r="G113" s="30">
        <v>0</v>
      </c>
      <c r="H113" s="54">
        <v>7</v>
      </c>
      <c r="I113" s="6">
        <v>3.6</v>
      </c>
      <c r="J113" s="30" t="s">
        <v>44</v>
      </c>
      <c r="K113" s="30" t="s">
        <v>45</v>
      </c>
      <c r="L113" s="31" t="s">
        <v>57</v>
      </c>
      <c r="M113" s="7" t="s">
        <v>216</v>
      </c>
      <c r="N113" s="30" t="s">
        <v>181</v>
      </c>
      <c r="O113" s="30" t="s">
        <v>60</v>
      </c>
      <c r="P113" s="30" t="s">
        <v>61</v>
      </c>
      <c r="Q113" s="248" t="s">
        <v>51</v>
      </c>
      <c r="R113" s="37">
        <v>1.5739000000000001</v>
      </c>
      <c r="S113" s="37">
        <v>1.4836</v>
      </c>
      <c r="T113" s="32">
        <f>R113-S113</f>
        <v>9.0300000000000047E-2</v>
      </c>
      <c r="U113" s="29">
        <v>6.5</v>
      </c>
      <c r="V113" s="29">
        <v>2.7</v>
      </c>
      <c r="W113" s="29">
        <v>3.8</v>
      </c>
      <c r="X113" s="35">
        <v>15.2</v>
      </c>
      <c r="Y113" s="29">
        <f>X113/2</f>
        <v>7.6</v>
      </c>
      <c r="Z113" s="35">
        <v>19.100000000000001</v>
      </c>
      <c r="AA113" s="30">
        <f>T113*I113*1000</f>
        <v>325.08000000000021</v>
      </c>
      <c r="AB113" s="33">
        <f>(T113*(R113+S113))^2/((X113+Y113+Z113)/3)</f>
        <v>5.4577754541810918E-3</v>
      </c>
      <c r="AC113" s="34" t="s">
        <v>62</v>
      </c>
      <c r="AD113" s="34" t="s">
        <v>53</v>
      </c>
      <c r="AE113" s="6"/>
      <c r="AF113" s="30">
        <f>COUNTA(AG113:AT113)</f>
        <v>1</v>
      </c>
      <c r="AG113" s="6"/>
      <c r="AH113" s="6"/>
      <c r="AI113" s="6" t="s">
        <v>63</v>
      </c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</row>
    <row r="114" spans="1:47" s="27" customFormat="1" ht="17.25" thickTop="1" thickBot="1" x14ac:dyDescent="0.3">
      <c r="A114" s="28" t="s">
        <v>218</v>
      </c>
      <c r="B114" s="28"/>
      <c r="C114" s="153" t="s">
        <v>219</v>
      </c>
      <c r="D114" s="29">
        <v>85.1</v>
      </c>
      <c r="E114" s="30">
        <v>-30</v>
      </c>
      <c r="F114" s="30">
        <v>25</v>
      </c>
      <c r="G114" s="30">
        <v>0</v>
      </c>
      <c r="H114" s="29">
        <v>5</v>
      </c>
      <c r="I114" s="30">
        <v>3.1</v>
      </c>
      <c r="J114" s="30" t="s">
        <v>67</v>
      </c>
      <c r="K114" s="30" t="s">
        <v>73</v>
      </c>
      <c r="L114" s="31" t="s">
        <v>57</v>
      </c>
      <c r="M114" s="5" t="s">
        <v>220</v>
      </c>
      <c r="N114" s="30" t="s">
        <v>83</v>
      </c>
      <c r="O114" s="30" t="s">
        <v>49</v>
      </c>
      <c r="P114" s="108" t="s">
        <v>97</v>
      </c>
      <c r="Q114" s="264" t="s">
        <v>555</v>
      </c>
      <c r="R114" s="125">
        <v>1.5769</v>
      </c>
      <c r="S114" s="32">
        <v>1.4806999999999999</v>
      </c>
      <c r="T114" s="32">
        <f>R114-S114</f>
        <v>9.6200000000000063E-2</v>
      </c>
      <c r="U114" s="29">
        <v>3.5</v>
      </c>
      <c r="V114" s="29">
        <v>6.8</v>
      </c>
      <c r="W114" s="29">
        <v>-3.3</v>
      </c>
      <c r="X114" s="29">
        <v>14</v>
      </c>
      <c r="Y114" s="29">
        <f>X114/2</f>
        <v>7</v>
      </c>
      <c r="Z114" s="29">
        <v>14.5</v>
      </c>
      <c r="AA114" s="30">
        <f>T114*I114*1000</f>
        <v>298.2200000000002</v>
      </c>
      <c r="AB114" s="33">
        <f>(T114*(R114+S114))^2/((X114+Y114+Z114)/3)</f>
        <v>7.3114646598468605E-3</v>
      </c>
      <c r="AC114" s="28" t="s">
        <v>76</v>
      </c>
      <c r="AD114" s="34" t="s">
        <v>53</v>
      </c>
      <c r="AE114" s="30"/>
      <c r="AF114" s="30">
        <f>COUNTA(AG114:AT114)</f>
        <v>1</v>
      </c>
      <c r="AG114" s="34"/>
      <c r="AH114" s="34"/>
      <c r="AI114" s="34"/>
      <c r="AJ114" s="34"/>
      <c r="AK114" s="34" t="s">
        <v>68</v>
      </c>
      <c r="AL114" s="34"/>
      <c r="AM114" s="34"/>
      <c r="AN114" s="34"/>
      <c r="AO114" s="34"/>
      <c r="AP114" s="34"/>
      <c r="AQ114" s="34"/>
      <c r="AR114" s="34"/>
      <c r="AS114" s="34"/>
      <c r="AT114" s="34"/>
      <c r="AU114" s="6"/>
    </row>
    <row r="115" spans="1:47" s="27" customFormat="1" ht="15.75" customHeight="1" thickTop="1" x14ac:dyDescent="0.25">
      <c r="A115" s="169" t="s">
        <v>218</v>
      </c>
      <c r="B115" s="169"/>
      <c r="C115" s="153" t="s">
        <v>569</v>
      </c>
      <c r="D115" s="69"/>
      <c r="E115" s="57"/>
      <c r="F115" s="30"/>
      <c r="G115" s="30"/>
      <c r="H115" s="69"/>
      <c r="I115" s="57"/>
      <c r="J115" s="30"/>
      <c r="K115" s="57"/>
      <c r="L115" s="31"/>
      <c r="M115" s="142"/>
      <c r="N115" s="30" t="s">
        <v>366</v>
      </c>
      <c r="O115" s="57" t="s">
        <v>75</v>
      </c>
      <c r="P115" s="57" t="s">
        <v>50</v>
      </c>
      <c r="Q115" s="150" t="s">
        <v>51</v>
      </c>
      <c r="R115" s="70"/>
      <c r="S115" s="70"/>
      <c r="T115" s="70"/>
      <c r="U115" s="69"/>
      <c r="V115" s="69"/>
      <c r="W115" s="69"/>
      <c r="X115" s="69"/>
      <c r="Y115" s="69"/>
      <c r="Z115" s="69"/>
      <c r="AA115" s="57"/>
      <c r="AB115" s="71"/>
      <c r="AC115" s="57"/>
      <c r="AD115" s="34"/>
      <c r="AE115" s="57"/>
      <c r="AF115" s="30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59"/>
      <c r="AT115" s="34"/>
      <c r="AU115" s="6"/>
    </row>
    <row r="116" spans="1:47" s="27" customFormat="1" ht="15.75" customHeight="1" x14ac:dyDescent="0.25">
      <c r="A116" s="169" t="s">
        <v>218</v>
      </c>
      <c r="B116" s="169"/>
      <c r="C116" s="153" t="s">
        <v>565</v>
      </c>
      <c r="D116" s="69"/>
      <c r="E116" s="57"/>
      <c r="F116" s="30"/>
      <c r="G116" s="30"/>
      <c r="H116" s="69"/>
      <c r="I116" s="57"/>
      <c r="J116" s="30"/>
      <c r="K116" s="57"/>
      <c r="L116" s="31"/>
      <c r="M116" s="142"/>
      <c r="N116" s="30" t="s">
        <v>366</v>
      </c>
      <c r="O116" s="57" t="s">
        <v>120</v>
      </c>
      <c r="P116" s="57" t="s">
        <v>50</v>
      </c>
      <c r="Q116" s="57" t="s">
        <v>51</v>
      </c>
      <c r="R116" s="70"/>
      <c r="S116" s="70"/>
      <c r="T116" s="70"/>
      <c r="U116" s="69"/>
      <c r="V116" s="69"/>
      <c r="W116" s="69"/>
      <c r="X116" s="69"/>
      <c r="Y116" s="69"/>
      <c r="Z116" s="69"/>
      <c r="AA116" s="57"/>
      <c r="AB116" s="71"/>
      <c r="AC116" s="57"/>
      <c r="AD116" s="34"/>
      <c r="AE116" s="57"/>
      <c r="AF116" s="30"/>
      <c r="AG116" s="34"/>
      <c r="AH116" s="34"/>
      <c r="AI116" s="34"/>
      <c r="AJ116" s="34"/>
      <c r="AK116" s="34"/>
      <c r="AL116" s="34"/>
      <c r="AM116" s="34"/>
      <c r="AN116" s="34"/>
      <c r="AO116" s="34"/>
      <c r="AP116" s="59"/>
      <c r="AQ116" s="34"/>
      <c r="AR116" s="34"/>
      <c r="AS116" s="34"/>
      <c r="AT116" s="34"/>
      <c r="AU116" s="6"/>
    </row>
    <row r="117" spans="1:47" s="27" customFormat="1" ht="15.75" customHeight="1" x14ac:dyDescent="0.25">
      <c r="A117" s="169" t="s">
        <v>218</v>
      </c>
      <c r="B117" s="169"/>
      <c r="C117" s="153" t="s">
        <v>568</v>
      </c>
      <c r="D117" s="69">
        <v>85.1</v>
      </c>
      <c r="E117" s="57">
        <v>-30</v>
      </c>
      <c r="F117" s="30">
        <v>25</v>
      </c>
      <c r="G117" s="30">
        <v>0</v>
      </c>
      <c r="H117" s="69">
        <v>5.5</v>
      </c>
      <c r="I117" s="57">
        <v>3.1</v>
      </c>
      <c r="J117" s="30" t="s">
        <v>67</v>
      </c>
      <c r="K117" s="57" t="s">
        <v>73</v>
      </c>
      <c r="L117" s="31" t="s">
        <v>81</v>
      </c>
      <c r="M117" s="142" t="s">
        <v>220</v>
      </c>
      <c r="N117" s="30" t="s">
        <v>48</v>
      </c>
      <c r="O117" s="57" t="s">
        <v>75</v>
      </c>
      <c r="P117" s="57" t="s">
        <v>50</v>
      </c>
      <c r="Q117" s="57" t="s">
        <v>51</v>
      </c>
      <c r="R117" s="70">
        <v>1.5769</v>
      </c>
      <c r="S117" s="70">
        <v>1.4806999999999999</v>
      </c>
      <c r="T117" s="70">
        <f t="shared" ref="T117:T124" si="22">R117-S117</f>
        <v>9.6200000000000063E-2</v>
      </c>
      <c r="U117" s="69">
        <v>3.5</v>
      </c>
      <c r="V117" s="69">
        <v>6.8</v>
      </c>
      <c r="W117" s="69">
        <v>-3.3</v>
      </c>
      <c r="X117" s="69">
        <v>14</v>
      </c>
      <c r="Y117" s="69">
        <v>7</v>
      </c>
      <c r="Z117" s="69">
        <v>14.5</v>
      </c>
      <c r="AA117" s="57">
        <f t="shared" ref="AA117:AA124" si="23">T117*I117*1000</f>
        <v>298.2200000000002</v>
      </c>
      <c r="AB117" s="71">
        <f t="shared" ref="AB117:AB124" si="24">(T117*(R117+S117))^2/((X117+Y117+Z117)/3)</f>
        <v>7.3114646598468605E-3</v>
      </c>
      <c r="AC117" s="57" t="s">
        <v>76</v>
      </c>
      <c r="AD117" s="34" t="s">
        <v>53</v>
      </c>
      <c r="AE117" s="57"/>
      <c r="AF117" s="30" t="s">
        <v>145</v>
      </c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59" t="s">
        <v>66</v>
      </c>
      <c r="AT117" s="34"/>
      <c r="AU117" s="6"/>
    </row>
    <row r="118" spans="1:47" s="27" customFormat="1" ht="15.75" customHeight="1" x14ac:dyDescent="0.25">
      <c r="A118" s="169" t="s">
        <v>218</v>
      </c>
      <c r="B118" s="169"/>
      <c r="C118" s="153" t="s">
        <v>567</v>
      </c>
      <c r="D118" s="69">
        <v>85.1</v>
      </c>
      <c r="E118" s="57">
        <v>-30</v>
      </c>
      <c r="F118" s="30">
        <v>25</v>
      </c>
      <c r="G118" s="30">
        <v>0</v>
      </c>
      <c r="H118" s="69">
        <v>5.5</v>
      </c>
      <c r="I118" s="57">
        <v>3.1</v>
      </c>
      <c r="J118" s="30" t="s">
        <v>67</v>
      </c>
      <c r="K118" s="57" t="s">
        <v>73</v>
      </c>
      <c r="L118" s="31" t="s">
        <v>81</v>
      </c>
      <c r="M118" s="142" t="s">
        <v>220</v>
      </c>
      <c r="N118" s="30" t="s">
        <v>48</v>
      </c>
      <c r="O118" s="57" t="s">
        <v>92</v>
      </c>
      <c r="P118" s="57" t="s">
        <v>50</v>
      </c>
      <c r="Q118" s="57" t="s">
        <v>51</v>
      </c>
      <c r="R118" s="70">
        <v>1.5769</v>
      </c>
      <c r="S118" s="70">
        <v>1.4806999999999999</v>
      </c>
      <c r="T118" s="70">
        <f t="shared" si="22"/>
        <v>9.6200000000000063E-2</v>
      </c>
      <c r="U118" s="69">
        <v>3.5</v>
      </c>
      <c r="V118" s="69">
        <v>6.8</v>
      </c>
      <c r="W118" s="69">
        <v>-3.3</v>
      </c>
      <c r="X118" s="69">
        <v>14</v>
      </c>
      <c r="Y118" s="69">
        <v>7</v>
      </c>
      <c r="Z118" s="69">
        <v>14.5</v>
      </c>
      <c r="AA118" s="57">
        <f t="shared" si="23"/>
        <v>298.2200000000002</v>
      </c>
      <c r="AB118" s="71">
        <f t="shared" si="24"/>
        <v>7.3114646598468605E-3</v>
      </c>
      <c r="AC118" s="57" t="s">
        <v>76</v>
      </c>
      <c r="AD118" s="34" t="s">
        <v>53</v>
      </c>
      <c r="AE118" s="57"/>
      <c r="AF118" s="30" t="s">
        <v>145</v>
      </c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59" t="s">
        <v>66</v>
      </c>
      <c r="AR118" s="34"/>
      <c r="AS118" s="34"/>
      <c r="AT118" s="34"/>
      <c r="AU118" s="6"/>
    </row>
    <row r="119" spans="1:47" s="27" customFormat="1" ht="15.75" customHeight="1" x14ac:dyDescent="0.25">
      <c r="A119" s="28" t="s">
        <v>218</v>
      </c>
      <c r="B119" s="28" t="s">
        <v>738</v>
      </c>
      <c r="C119" s="153" t="s">
        <v>43</v>
      </c>
      <c r="D119" s="29">
        <v>85.1</v>
      </c>
      <c r="E119" s="30">
        <v>-30</v>
      </c>
      <c r="F119" s="30">
        <v>25</v>
      </c>
      <c r="G119" s="30">
        <v>0</v>
      </c>
      <c r="H119" s="29">
        <v>5.5</v>
      </c>
      <c r="I119" s="30">
        <v>3.1</v>
      </c>
      <c r="J119" s="30" t="s">
        <v>67</v>
      </c>
      <c r="K119" s="30" t="s">
        <v>73</v>
      </c>
      <c r="L119" s="31" t="s">
        <v>81</v>
      </c>
      <c r="M119" s="5" t="s">
        <v>220</v>
      </c>
      <c r="N119" s="30" t="s">
        <v>48</v>
      </c>
      <c r="O119" s="30" t="s">
        <v>221</v>
      </c>
      <c r="P119" s="30" t="s">
        <v>50</v>
      </c>
      <c r="Q119" s="30" t="s">
        <v>51</v>
      </c>
      <c r="R119" s="32">
        <v>1.5769</v>
      </c>
      <c r="S119" s="32">
        <v>1.4806999999999999</v>
      </c>
      <c r="T119" s="32">
        <f t="shared" si="22"/>
        <v>9.6200000000000063E-2</v>
      </c>
      <c r="U119" s="29">
        <v>3.5</v>
      </c>
      <c r="V119" s="29">
        <v>6.8</v>
      </c>
      <c r="W119" s="29">
        <v>-3.3</v>
      </c>
      <c r="X119" s="29">
        <v>14</v>
      </c>
      <c r="Y119" s="29">
        <v>7</v>
      </c>
      <c r="Z119" s="29">
        <v>14.5</v>
      </c>
      <c r="AA119" s="30">
        <f t="shared" si="23"/>
        <v>298.2200000000002</v>
      </c>
      <c r="AB119" s="33">
        <f t="shared" si="24"/>
        <v>7.3114646598468605E-3</v>
      </c>
      <c r="AC119" s="28" t="s">
        <v>76</v>
      </c>
      <c r="AD119" s="34" t="s">
        <v>53</v>
      </c>
      <c r="AE119" s="30"/>
      <c r="AF119" s="30">
        <f>COUNTA(AG119:AT119)</f>
        <v>4</v>
      </c>
      <c r="AG119" s="34"/>
      <c r="AH119" s="34"/>
      <c r="AI119" s="34"/>
      <c r="AJ119" s="34"/>
      <c r="AK119" s="59" t="s">
        <v>54</v>
      </c>
      <c r="AL119" s="34"/>
      <c r="AM119" s="34"/>
      <c r="AN119" s="34"/>
      <c r="AO119" s="34"/>
      <c r="AP119" s="34" t="s">
        <v>54</v>
      </c>
      <c r="AQ119" s="34" t="s">
        <v>54</v>
      </c>
      <c r="AR119" s="34"/>
      <c r="AS119" s="34" t="s">
        <v>54</v>
      </c>
      <c r="AT119" s="34"/>
      <c r="AU119" s="6"/>
    </row>
    <row r="120" spans="1:47" s="27" customFormat="1" ht="15.75" customHeight="1" x14ac:dyDescent="0.25">
      <c r="A120" s="57" t="s">
        <v>218</v>
      </c>
      <c r="B120" s="57" t="s">
        <v>738</v>
      </c>
      <c r="C120" s="153" t="s">
        <v>43</v>
      </c>
      <c r="D120" s="69">
        <v>85.1</v>
      </c>
      <c r="E120" s="57">
        <v>-30</v>
      </c>
      <c r="F120" s="30">
        <v>25</v>
      </c>
      <c r="G120" s="30">
        <v>0</v>
      </c>
      <c r="H120" s="69">
        <v>5.5</v>
      </c>
      <c r="I120" s="57">
        <v>3.1</v>
      </c>
      <c r="J120" s="30" t="s">
        <v>67</v>
      </c>
      <c r="K120" s="57" t="s">
        <v>73</v>
      </c>
      <c r="L120" s="31" t="s">
        <v>81</v>
      </c>
      <c r="M120" s="142" t="s">
        <v>220</v>
      </c>
      <c r="N120" s="30" t="s">
        <v>48</v>
      </c>
      <c r="O120" s="57" t="s">
        <v>120</v>
      </c>
      <c r="P120" s="57" t="s">
        <v>50</v>
      </c>
      <c r="Q120" s="57" t="s">
        <v>51</v>
      </c>
      <c r="R120" s="70">
        <v>1.5769</v>
      </c>
      <c r="S120" s="70">
        <v>1.4806999999999999</v>
      </c>
      <c r="T120" s="70">
        <f t="shared" si="22"/>
        <v>9.6200000000000063E-2</v>
      </c>
      <c r="U120" s="69">
        <v>3.5</v>
      </c>
      <c r="V120" s="69">
        <v>6.8</v>
      </c>
      <c r="W120" s="69">
        <v>-3.3</v>
      </c>
      <c r="X120" s="69">
        <v>14</v>
      </c>
      <c r="Y120" s="69">
        <v>7</v>
      </c>
      <c r="Z120" s="69">
        <v>14.5</v>
      </c>
      <c r="AA120" s="57">
        <f t="shared" si="23"/>
        <v>298.2200000000002</v>
      </c>
      <c r="AB120" s="71">
        <f t="shared" si="24"/>
        <v>7.3114646598468605E-3</v>
      </c>
      <c r="AC120" s="57" t="s">
        <v>76</v>
      </c>
      <c r="AD120" s="34" t="s">
        <v>53</v>
      </c>
      <c r="AE120" s="57"/>
      <c r="AF120" s="30" t="s">
        <v>145</v>
      </c>
      <c r="AG120" s="34"/>
      <c r="AH120" s="34"/>
      <c r="AI120" s="34"/>
      <c r="AJ120" s="34"/>
      <c r="AK120" s="34"/>
      <c r="AL120" s="34"/>
      <c r="AM120" s="34"/>
      <c r="AN120" s="34"/>
      <c r="AO120" s="34"/>
      <c r="AP120" s="59" t="s">
        <v>66</v>
      </c>
      <c r="AQ120" s="34"/>
      <c r="AR120" s="34"/>
      <c r="AS120" s="34"/>
      <c r="AT120" s="34"/>
      <c r="AU120" s="6"/>
    </row>
    <row r="121" spans="1:47" s="27" customFormat="1" ht="15.75" customHeight="1" x14ac:dyDescent="0.25">
      <c r="A121" s="169" t="s">
        <v>218</v>
      </c>
      <c r="B121" s="169"/>
      <c r="C121" s="153" t="s">
        <v>566</v>
      </c>
      <c r="D121" s="69">
        <v>85.1</v>
      </c>
      <c r="E121" s="57">
        <v>-30</v>
      </c>
      <c r="F121" s="30">
        <v>25</v>
      </c>
      <c r="G121" s="30">
        <v>0</v>
      </c>
      <c r="H121" s="69">
        <v>5.5</v>
      </c>
      <c r="I121" s="57">
        <v>3.1</v>
      </c>
      <c r="J121" s="30" t="s">
        <v>67</v>
      </c>
      <c r="K121" s="57" t="s">
        <v>73</v>
      </c>
      <c r="L121" s="31" t="s">
        <v>81</v>
      </c>
      <c r="M121" s="142" t="s">
        <v>220</v>
      </c>
      <c r="N121" s="57" t="s">
        <v>157</v>
      </c>
      <c r="O121" s="57" t="s">
        <v>92</v>
      </c>
      <c r="P121" s="57" t="s">
        <v>50</v>
      </c>
      <c r="Q121" s="57" t="s">
        <v>51</v>
      </c>
      <c r="R121" s="70">
        <v>1.5769</v>
      </c>
      <c r="S121" s="70">
        <v>1.4806999999999999</v>
      </c>
      <c r="T121" s="70">
        <f t="shared" si="22"/>
        <v>9.6200000000000063E-2</v>
      </c>
      <c r="U121" s="69">
        <v>3.5</v>
      </c>
      <c r="V121" s="69">
        <v>6.8</v>
      </c>
      <c r="W121" s="69">
        <v>-3.3</v>
      </c>
      <c r="X121" s="69">
        <v>14</v>
      </c>
      <c r="Y121" s="69">
        <v>7</v>
      </c>
      <c r="Z121" s="69">
        <v>14.5</v>
      </c>
      <c r="AA121" s="57">
        <f t="shared" si="23"/>
        <v>298.2200000000002</v>
      </c>
      <c r="AB121" s="71">
        <f t="shared" si="24"/>
        <v>7.3114646598468605E-3</v>
      </c>
      <c r="AC121" s="57" t="s">
        <v>76</v>
      </c>
      <c r="AD121" s="34" t="s">
        <v>53</v>
      </c>
      <c r="AE121" s="57"/>
      <c r="AF121" s="30" t="s">
        <v>145</v>
      </c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59" t="s">
        <v>66</v>
      </c>
      <c r="AR121" s="34"/>
      <c r="AS121" s="34"/>
      <c r="AT121" s="34"/>
      <c r="AU121" s="6"/>
    </row>
    <row r="122" spans="1:47" s="27" customFormat="1" ht="15.75" customHeight="1" x14ac:dyDescent="0.25">
      <c r="A122" s="169" t="s">
        <v>218</v>
      </c>
      <c r="B122" s="169"/>
      <c r="C122" s="153" t="s">
        <v>564</v>
      </c>
      <c r="D122" s="69">
        <v>85.1</v>
      </c>
      <c r="E122" s="57">
        <v>-30</v>
      </c>
      <c r="F122" s="30">
        <v>25</v>
      </c>
      <c r="G122" s="30">
        <v>0</v>
      </c>
      <c r="H122" s="69">
        <v>5.5</v>
      </c>
      <c r="I122" s="57">
        <v>3.1</v>
      </c>
      <c r="J122" s="30" t="s">
        <v>67</v>
      </c>
      <c r="K122" s="57" t="s">
        <v>73</v>
      </c>
      <c r="L122" s="31" t="s">
        <v>81</v>
      </c>
      <c r="M122" s="142" t="s">
        <v>220</v>
      </c>
      <c r="N122" s="57" t="s">
        <v>157</v>
      </c>
      <c r="O122" s="57" t="s">
        <v>120</v>
      </c>
      <c r="P122" s="57" t="s">
        <v>50</v>
      </c>
      <c r="Q122" s="57" t="s">
        <v>51</v>
      </c>
      <c r="R122" s="70">
        <v>1.5769</v>
      </c>
      <c r="S122" s="70">
        <v>1.4806999999999999</v>
      </c>
      <c r="T122" s="70">
        <f t="shared" si="22"/>
        <v>9.6200000000000063E-2</v>
      </c>
      <c r="U122" s="69">
        <v>3.5</v>
      </c>
      <c r="V122" s="69">
        <v>6.8</v>
      </c>
      <c r="W122" s="69">
        <v>-3.3</v>
      </c>
      <c r="X122" s="69">
        <v>14</v>
      </c>
      <c r="Y122" s="69">
        <v>7</v>
      </c>
      <c r="Z122" s="69">
        <v>14.5</v>
      </c>
      <c r="AA122" s="57">
        <f t="shared" si="23"/>
        <v>298.2200000000002</v>
      </c>
      <c r="AB122" s="71">
        <f t="shared" si="24"/>
        <v>7.3114646598468605E-3</v>
      </c>
      <c r="AC122" s="57" t="s">
        <v>76</v>
      </c>
      <c r="AD122" s="34" t="s">
        <v>53</v>
      </c>
      <c r="AE122" s="57"/>
      <c r="AF122" s="30" t="s">
        <v>145</v>
      </c>
      <c r="AG122" s="34"/>
      <c r="AH122" s="34"/>
      <c r="AI122" s="34"/>
      <c r="AJ122" s="34"/>
      <c r="AK122" s="34"/>
      <c r="AL122" s="34"/>
      <c r="AM122" s="34"/>
      <c r="AN122" s="34"/>
      <c r="AO122" s="34"/>
      <c r="AP122" s="59" t="s">
        <v>66</v>
      </c>
      <c r="AQ122" s="34"/>
      <c r="AR122" s="34"/>
      <c r="AS122" s="34"/>
      <c r="AT122" s="34"/>
      <c r="AU122" s="6"/>
    </row>
    <row r="123" spans="1:47" s="27" customFormat="1" ht="15.75" customHeight="1" x14ac:dyDescent="0.25">
      <c r="A123" s="28" t="s">
        <v>218</v>
      </c>
      <c r="B123" s="28" t="s">
        <v>738</v>
      </c>
      <c r="C123" s="153" t="s">
        <v>43</v>
      </c>
      <c r="D123" s="29">
        <v>85.1</v>
      </c>
      <c r="E123" s="30">
        <v>-30</v>
      </c>
      <c r="F123" s="30">
        <v>25</v>
      </c>
      <c r="G123" s="30">
        <v>0</v>
      </c>
      <c r="H123" s="29">
        <v>5.5</v>
      </c>
      <c r="I123" s="30">
        <v>3.1</v>
      </c>
      <c r="J123" s="30" t="s">
        <v>67</v>
      </c>
      <c r="K123" s="30" t="s">
        <v>73</v>
      </c>
      <c r="L123" s="31" t="s">
        <v>81</v>
      </c>
      <c r="M123" s="5" t="s">
        <v>220</v>
      </c>
      <c r="N123" s="57" t="s">
        <v>157</v>
      </c>
      <c r="O123" s="30" t="s">
        <v>221</v>
      </c>
      <c r="P123" s="30" t="s">
        <v>50</v>
      </c>
      <c r="Q123" s="30" t="s">
        <v>51</v>
      </c>
      <c r="R123" s="32">
        <v>1.5769</v>
      </c>
      <c r="S123" s="32">
        <v>1.4806999999999999</v>
      </c>
      <c r="T123" s="32">
        <f t="shared" si="22"/>
        <v>9.6200000000000063E-2</v>
      </c>
      <c r="U123" s="29">
        <v>3.5</v>
      </c>
      <c r="V123" s="29">
        <v>6.8</v>
      </c>
      <c r="W123" s="29">
        <v>-3.3</v>
      </c>
      <c r="X123" s="29">
        <v>14</v>
      </c>
      <c r="Y123" s="29">
        <v>7</v>
      </c>
      <c r="Z123" s="29">
        <v>14.5</v>
      </c>
      <c r="AA123" s="30">
        <f t="shared" si="23"/>
        <v>298.2200000000002</v>
      </c>
      <c r="AB123" s="33">
        <f t="shared" si="24"/>
        <v>7.3114646598468605E-3</v>
      </c>
      <c r="AC123" s="28" t="s">
        <v>76</v>
      </c>
      <c r="AD123" s="34" t="s">
        <v>53</v>
      </c>
      <c r="AE123" s="30"/>
      <c r="AF123" s="30">
        <f>COUNTA(AG123:AT123)</f>
        <v>4</v>
      </c>
      <c r="AG123" s="34"/>
      <c r="AH123" s="34"/>
      <c r="AI123" s="34"/>
      <c r="AJ123" s="34"/>
      <c r="AK123" s="59" t="s">
        <v>54</v>
      </c>
      <c r="AL123" s="34"/>
      <c r="AM123" s="34"/>
      <c r="AN123" s="34"/>
      <c r="AO123" s="34"/>
      <c r="AP123" s="34" t="s">
        <v>54</v>
      </c>
      <c r="AQ123" s="34" t="s">
        <v>54</v>
      </c>
      <c r="AR123" s="34"/>
      <c r="AS123" s="34" t="s">
        <v>54</v>
      </c>
      <c r="AT123" s="34"/>
      <c r="AU123" s="6"/>
    </row>
    <row r="124" spans="1:47" s="27" customFormat="1" ht="15.75" customHeight="1" x14ac:dyDescent="0.25">
      <c r="A124" s="57" t="s">
        <v>218</v>
      </c>
      <c r="B124" s="57" t="s">
        <v>737</v>
      </c>
      <c r="C124" s="153" t="s">
        <v>43</v>
      </c>
      <c r="D124" s="69">
        <v>85.1</v>
      </c>
      <c r="E124" s="57">
        <v>-30</v>
      </c>
      <c r="F124" s="30">
        <v>25</v>
      </c>
      <c r="G124" s="30">
        <v>0</v>
      </c>
      <c r="H124" s="69">
        <v>5.5</v>
      </c>
      <c r="I124" s="57">
        <v>3.1</v>
      </c>
      <c r="J124" s="30" t="s">
        <v>67</v>
      </c>
      <c r="K124" s="57" t="s">
        <v>73</v>
      </c>
      <c r="L124" s="31" t="s">
        <v>81</v>
      </c>
      <c r="M124" s="142" t="s">
        <v>220</v>
      </c>
      <c r="N124" s="57" t="s">
        <v>157</v>
      </c>
      <c r="O124" s="57" t="s">
        <v>75</v>
      </c>
      <c r="P124" s="57" t="s">
        <v>50</v>
      </c>
      <c r="Q124" s="57" t="s">
        <v>51</v>
      </c>
      <c r="R124" s="70">
        <v>1.5769</v>
      </c>
      <c r="S124" s="70">
        <v>1.4806999999999999</v>
      </c>
      <c r="T124" s="70">
        <f t="shared" si="22"/>
        <v>9.6200000000000063E-2</v>
      </c>
      <c r="U124" s="69">
        <v>3.5</v>
      </c>
      <c r="V124" s="69">
        <v>6.8</v>
      </c>
      <c r="W124" s="69">
        <v>-3.3</v>
      </c>
      <c r="X124" s="69">
        <v>14</v>
      </c>
      <c r="Y124" s="69">
        <v>7</v>
      </c>
      <c r="Z124" s="69">
        <v>14.5</v>
      </c>
      <c r="AA124" s="57">
        <f t="shared" si="23"/>
        <v>298.2200000000002</v>
      </c>
      <c r="AB124" s="71">
        <f t="shared" si="24"/>
        <v>7.3114646598468605E-3</v>
      </c>
      <c r="AC124" s="57" t="s">
        <v>76</v>
      </c>
      <c r="AD124" s="34" t="s">
        <v>53</v>
      </c>
      <c r="AE124" s="57"/>
      <c r="AF124" s="30" t="s">
        <v>145</v>
      </c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59" t="s">
        <v>66</v>
      </c>
      <c r="AT124" s="34"/>
      <c r="AU124" s="6"/>
    </row>
    <row r="125" spans="1:47" s="27" customFormat="1" x14ac:dyDescent="0.25">
      <c r="A125" s="82" t="s">
        <v>222</v>
      </c>
      <c r="B125" s="82"/>
      <c r="C125" s="153" t="s">
        <v>571</v>
      </c>
      <c r="D125" s="69"/>
      <c r="E125" s="57"/>
      <c r="F125" s="30"/>
      <c r="G125" s="30"/>
      <c r="H125" s="69"/>
      <c r="I125" s="57"/>
      <c r="J125" s="30"/>
      <c r="K125" s="57"/>
      <c r="L125" s="31"/>
      <c r="M125" s="142"/>
      <c r="N125" s="57" t="s">
        <v>570</v>
      </c>
      <c r="O125" s="57" t="s">
        <v>333</v>
      </c>
      <c r="P125" s="57" t="s">
        <v>196</v>
      </c>
      <c r="Q125" s="57" t="s">
        <v>352</v>
      </c>
      <c r="R125" s="70"/>
      <c r="S125" s="70"/>
      <c r="T125" s="70"/>
      <c r="U125" s="69"/>
      <c r="V125" s="69"/>
      <c r="W125" s="69"/>
      <c r="X125" s="69"/>
      <c r="Y125" s="69"/>
      <c r="Z125" s="69"/>
      <c r="AA125" s="57"/>
      <c r="AB125" s="71"/>
      <c r="AC125" s="57"/>
      <c r="AD125" s="34"/>
      <c r="AE125" s="57"/>
      <c r="AF125" s="30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59"/>
      <c r="AT125" s="34"/>
      <c r="AU125" s="6"/>
    </row>
    <row r="126" spans="1:47" s="27" customFormat="1" x14ac:dyDescent="0.25">
      <c r="A126" s="82" t="s">
        <v>222</v>
      </c>
      <c r="B126" s="82"/>
      <c r="C126" s="153" t="s">
        <v>684</v>
      </c>
      <c r="D126" s="29">
        <v>100.6</v>
      </c>
      <c r="E126" s="30">
        <v>-40</v>
      </c>
      <c r="F126" s="30">
        <v>20</v>
      </c>
      <c r="G126" s="30">
        <v>0</v>
      </c>
      <c r="H126" s="29">
        <v>6</v>
      </c>
      <c r="I126" s="30">
        <v>2.95</v>
      </c>
      <c r="J126" s="30" t="s">
        <v>67</v>
      </c>
      <c r="K126" s="30" t="s">
        <v>45</v>
      </c>
      <c r="L126" s="31" t="s">
        <v>81</v>
      </c>
      <c r="M126" s="5" t="s">
        <v>224</v>
      </c>
      <c r="N126" s="30" t="s">
        <v>130</v>
      </c>
      <c r="O126" s="30" t="s">
        <v>60</v>
      </c>
      <c r="P126" s="30" t="s">
        <v>131</v>
      </c>
      <c r="Q126" s="30" t="s">
        <v>51</v>
      </c>
      <c r="R126" s="32">
        <v>1.6081000000000001</v>
      </c>
      <c r="S126" s="32">
        <v>1.4903999999999999</v>
      </c>
      <c r="T126" s="32">
        <f>R126-S126</f>
        <v>0.11770000000000014</v>
      </c>
      <c r="U126" s="29">
        <v>8</v>
      </c>
      <c r="V126" s="29">
        <v>2.9</v>
      </c>
      <c r="W126" s="29">
        <v>5</v>
      </c>
      <c r="X126" s="29">
        <v>15.2</v>
      </c>
      <c r="Y126" s="29">
        <f>X126/2</f>
        <v>7.6</v>
      </c>
      <c r="Z126" s="29">
        <v>17.7</v>
      </c>
      <c r="AA126" s="30">
        <f>T126*I126*1000</f>
        <v>347.21500000000043</v>
      </c>
      <c r="AB126" s="33">
        <f>(T126*(R126+S126))^2/((X126+Y126+Z126)/3)</f>
        <v>9.8519490720668755E-3</v>
      </c>
      <c r="AC126" s="28" t="s">
        <v>69</v>
      </c>
      <c r="AD126" s="34" t="s">
        <v>53</v>
      </c>
      <c r="AE126" s="30" t="s">
        <v>66</v>
      </c>
      <c r="AF126" s="30">
        <f>COUNTA(AG126:AT126)</f>
        <v>1</v>
      </c>
      <c r="AG126" s="34"/>
      <c r="AH126" s="34"/>
      <c r="AI126" s="34" t="s">
        <v>66</v>
      </c>
      <c r="AJ126" s="34"/>
      <c r="AK126" s="34"/>
      <c r="AL126" s="34"/>
      <c r="AM126" s="34"/>
      <c r="AN126" s="34"/>
      <c r="AO126" s="34"/>
      <c r="AP126" s="34"/>
      <c r="AQ126" s="34"/>
      <c r="AR126" s="34"/>
      <c r="AS126" s="53"/>
      <c r="AT126" s="34"/>
      <c r="AU126" s="6"/>
    </row>
    <row r="127" spans="1:47" s="27" customFormat="1" x14ac:dyDescent="0.25">
      <c r="A127" s="82" t="s">
        <v>222</v>
      </c>
      <c r="B127" s="82"/>
      <c r="C127" s="153" t="s">
        <v>686</v>
      </c>
      <c r="D127" s="69"/>
      <c r="E127" s="57"/>
      <c r="F127" s="30"/>
      <c r="G127" s="30"/>
      <c r="H127" s="69"/>
      <c r="I127" s="57"/>
      <c r="J127" s="30"/>
      <c r="K127" s="57"/>
      <c r="L127" s="31"/>
      <c r="M127" s="142"/>
      <c r="N127" s="57" t="s">
        <v>371</v>
      </c>
      <c r="O127" s="57" t="s">
        <v>221</v>
      </c>
      <c r="P127" s="57" t="s">
        <v>196</v>
      </c>
      <c r="Q127" s="57" t="s">
        <v>584</v>
      </c>
      <c r="R127" s="70"/>
      <c r="S127" s="70"/>
      <c r="T127" s="70"/>
      <c r="U127" s="69"/>
      <c r="V127" s="69"/>
      <c r="W127" s="69"/>
      <c r="X127" s="69"/>
      <c r="Y127" s="69"/>
      <c r="Z127" s="69"/>
      <c r="AA127" s="57"/>
      <c r="AB127" s="71"/>
      <c r="AC127" s="57"/>
      <c r="AD127" s="34"/>
      <c r="AE127" s="57"/>
      <c r="AF127" s="30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59"/>
      <c r="AT127" s="34"/>
      <c r="AU127" s="6"/>
    </row>
    <row r="128" spans="1:47" s="27" customFormat="1" x14ac:dyDescent="0.25">
      <c r="A128" s="82" t="s">
        <v>222</v>
      </c>
      <c r="B128" s="82"/>
      <c r="C128" s="153" t="s">
        <v>223</v>
      </c>
      <c r="D128" s="29">
        <v>100.6</v>
      </c>
      <c r="E128" s="30">
        <v>-40</v>
      </c>
      <c r="F128" s="30">
        <v>20</v>
      </c>
      <c r="G128" s="30">
        <v>0</v>
      </c>
      <c r="H128" s="29">
        <v>6</v>
      </c>
      <c r="I128" s="30">
        <v>2.95</v>
      </c>
      <c r="J128" s="30" t="s">
        <v>67</v>
      </c>
      <c r="K128" s="30" t="s">
        <v>45</v>
      </c>
      <c r="L128" s="31" t="s">
        <v>81</v>
      </c>
      <c r="M128" s="5" t="s">
        <v>224</v>
      </c>
      <c r="N128" s="30" t="s">
        <v>194</v>
      </c>
      <c r="O128" s="30" t="s">
        <v>60</v>
      </c>
      <c r="P128" s="30" t="s">
        <v>131</v>
      </c>
      <c r="Q128" s="30" t="s">
        <v>51</v>
      </c>
      <c r="R128" s="32">
        <v>1.6081000000000001</v>
      </c>
      <c r="S128" s="32">
        <v>1.4903999999999999</v>
      </c>
      <c r="T128" s="32">
        <f>R128-S128</f>
        <v>0.11770000000000014</v>
      </c>
      <c r="U128" s="29">
        <v>8</v>
      </c>
      <c r="V128" s="29">
        <v>2.9</v>
      </c>
      <c r="W128" s="29">
        <v>5</v>
      </c>
      <c r="X128" s="29">
        <v>15.2</v>
      </c>
      <c r="Y128" s="29">
        <f>X128/2</f>
        <v>7.6</v>
      </c>
      <c r="Z128" s="29">
        <v>17.7</v>
      </c>
      <c r="AA128" s="30">
        <f>T128*I128*1000</f>
        <v>347.21500000000043</v>
      </c>
      <c r="AB128" s="33">
        <f>(T128*(R128+S128))^2/((X128+Y128+Z128)/3)</f>
        <v>9.8519490720668755E-3</v>
      </c>
      <c r="AC128" s="28" t="s">
        <v>69</v>
      </c>
      <c r="AD128" s="34" t="s">
        <v>53</v>
      </c>
      <c r="AE128" s="30" t="s">
        <v>66</v>
      </c>
      <c r="AF128" s="30">
        <f>COUNTA(AG128:AT128)</f>
        <v>1</v>
      </c>
      <c r="AG128" s="34"/>
      <c r="AH128" s="34"/>
      <c r="AI128" s="34" t="s">
        <v>66</v>
      </c>
      <c r="AJ128" s="34"/>
      <c r="AK128" s="34"/>
      <c r="AL128" s="34"/>
      <c r="AM128" s="34"/>
      <c r="AN128" s="34"/>
      <c r="AO128" s="34"/>
      <c r="AP128" s="34"/>
      <c r="AQ128" s="34"/>
      <c r="AR128" s="34"/>
      <c r="AS128" s="53"/>
      <c r="AT128" s="34"/>
      <c r="AU128" s="6"/>
    </row>
    <row r="129" spans="1:47" s="27" customFormat="1" x14ac:dyDescent="0.25">
      <c r="A129" s="82" t="s">
        <v>222</v>
      </c>
      <c r="B129" s="82"/>
      <c r="C129" s="153" t="s">
        <v>685</v>
      </c>
      <c r="D129" s="69"/>
      <c r="E129" s="57"/>
      <c r="F129" s="30"/>
      <c r="G129" s="30"/>
      <c r="H129" s="69"/>
      <c r="I129" s="57"/>
      <c r="J129" s="30"/>
      <c r="K129" s="57"/>
      <c r="L129" s="31"/>
      <c r="M129" s="142"/>
      <c r="N129" s="57" t="s">
        <v>570</v>
      </c>
      <c r="O129" s="57" t="s">
        <v>221</v>
      </c>
      <c r="P129" s="57" t="s">
        <v>196</v>
      </c>
      <c r="Q129" s="57" t="s">
        <v>314</v>
      </c>
      <c r="R129" s="70"/>
      <c r="S129" s="70"/>
      <c r="T129" s="70"/>
      <c r="U129" s="69"/>
      <c r="V129" s="69"/>
      <c r="W129" s="69"/>
      <c r="X129" s="69"/>
      <c r="Y129" s="69"/>
      <c r="Z129" s="69"/>
      <c r="AA129" s="57"/>
      <c r="AB129" s="71"/>
      <c r="AC129" s="57"/>
      <c r="AD129" s="34"/>
      <c r="AE129" s="57"/>
      <c r="AF129" s="30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59"/>
      <c r="AT129" s="34"/>
      <c r="AU129" s="6"/>
    </row>
    <row r="130" spans="1:47" s="27" customFormat="1" ht="16.5" thickBot="1" x14ac:dyDescent="0.3">
      <c r="A130" s="212" t="s">
        <v>222</v>
      </c>
      <c r="B130" s="212"/>
      <c r="C130" s="153" t="s">
        <v>226</v>
      </c>
      <c r="D130" s="60">
        <v>100.6</v>
      </c>
      <c r="E130" s="24">
        <v>-40</v>
      </c>
      <c r="F130" s="30">
        <v>20</v>
      </c>
      <c r="G130" s="30">
        <v>0</v>
      </c>
      <c r="H130" s="60">
        <v>6</v>
      </c>
      <c r="I130" s="24">
        <v>2.95</v>
      </c>
      <c r="J130" s="30" t="s">
        <v>67</v>
      </c>
      <c r="K130" s="24" t="s">
        <v>45</v>
      </c>
      <c r="L130" s="31" t="s">
        <v>57</v>
      </c>
      <c r="M130" s="17" t="s">
        <v>203</v>
      </c>
      <c r="N130" s="30" t="s">
        <v>194</v>
      </c>
      <c r="O130" s="24" t="s">
        <v>188</v>
      </c>
      <c r="P130" s="24" t="s">
        <v>131</v>
      </c>
      <c r="Q130" s="261" t="s">
        <v>555</v>
      </c>
      <c r="R130" s="61">
        <v>1.6081000000000001</v>
      </c>
      <c r="S130" s="61">
        <v>1.4903999999999999</v>
      </c>
      <c r="T130" s="61">
        <f>R130-S130</f>
        <v>0.11770000000000014</v>
      </c>
      <c r="U130" s="60">
        <v>8</v>
      </c>
      <c r="V130" s="60">
        <v>2.9</v>
      </c>
      <c r="W130" s="60">
        <v>5</v>
      </c>
      <c r="X130" s="60">
        <v>15.2</v>
      </c>
      <c r="Y130" s="60">
        <f>X130/2</f>
        <v>7.6</v>
      </c>
      <c r="Z130" s="60">
        <v>17.7</v>
      </c>
      <c r="AA130" s="24">
        <f>T130*I130*1000</f>
        <v>347.21500000000043</v>
      </c>
      <c r="AB130" s="62">
        <f>(T130*(R130+S130))^2/((X130+Y130+Z130)/3)</f>
        <v>9.8519490720668755E-3</v>
      </c>
      <c r="AC130" s="24" t="s">
        <v>225</v>
      </c>
      <c r="AD130" s="34" t="s">
        <v>53</v>
      </c>
      <c r="AE130" s="24" t="s">
        <v>66</v>
      </c>
      <c r="AF130" s="30" t="s">
        <v>145</v>
      </c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59" t="s">
        <v>66</v>
      </c>
      <c r="AU130" s="6"/>
    </row>
    <row r="131" spans="1:47" s="27" customFormat="1" ht="17.25" thickTop="1" thickBot="1" x14ac:dyDescent="0.3">
      <c r="A131" s="31" t="s">
        <v>222</v>
      </c>
      <c r="B131" s="31" t="s">
        <v>738</v>
      </c>
      <c r="C131" s="153" t="s">
        <v>43</v>
      </c>
      <c r="D131" s="29">
        <v>100.6</v>
      </c>
      <c r="E131" s="30">
        <v>-40</v>
      </c>
      <c r="F131" s="30">
        <v>20</v>
      </c>
      <c r="G131" s="30">
        <v>0</v>
      </c>
      <c r="H131" s="29">
        <v>6</v>
      </c>
      <c r="I131" s="30">
        <v>2.95</v>
      </c>
      <c r="J131" s="30" t="s">
        <v>67</v>
      </c>
      <c r="K131" s="30" t="s">
        <v>45</v>
      </c>
      <c r="L131" s="31" t="s">
        <v>81</v>
      </c>
      <c r="M131" s="5" t="s">
        <v>203</v>
      </c>
      <c r="N131" s="30" t="s">
        <v>192</v>
      </c>
      <c r="O131" s="30" t="s">
        <v>75</v>
      </c>
      <c r="P131" s="108" t="s">
        <v>131</v>
      </c>
      <c r="Q131" s="115" t="s">
        <v>51</v>
      </c>
      <c r="R131" s="125">
        <v>1.6081000000000001</v>
      </c>
      <c r="S131" s="32">
        <v>1.4903999999999999</v>
      </c>
      <c r="T131" s="32">
        <f>R131-S131</f>
        <v>0.11770000000000014</v>
      </c>
      <c r="U131" s="29">
        <v>8</v>
      </c>
      <c r="V131" s="29">
        <v>2.9</v>
      </c>
      <c r="W131" s="29">
        <v>5</v>
      </c>
      <c r="X131" s="29">
        <v>15.2</v>
      </c>
      <c r="Y131" s="29">
        <f>X131/2</f>
        <v>7.6</v>
      </c>
      <c r="Z131" s="29">
        <v>17.7</v>
      </c>
      <c r="AA131" s="30">
        <f>T131*I131*1000</f>
        <v>347.21500000000043</v>
      </c>
      <c r="AB131" s="33">
        <f>(T131*(R131+S131))^2/((X131+Y131+Z131)/3)</f>
        <v>9.8519490720668755E-3</v>
      </c>
      <c r="AC131" s="28" t="s">
        <v>225</v>
      </c>
      <c r="AD131" s="34" t="s">
        <v>53</v>
      </c>
      <c r="AE131" s="30" t="s">
        <v>66</v>
      </c>
      <c r="AF131" s="30">
        <f>COUNTA(AG131:AT131)</f>
        <v>2</v>
      </c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59" t="s">
        <v>66</v>
      </c>
      <c r="AT131" s="34" t="s">
        <v>66</v>
      </c>
      <c r="AU131" s="6"/>
    </row>
    <row r="132" spans="1:47" s="27" customFormat="1" ht="16.5" thickTop="1" x14ac:dyDescent="0.25">
      <c r="A132" s="31" t="s">
        <v>222</v>
      </c>
      <c r="B132" s="31" t="s">
        <v>737</v>
      </c>
      <c r="C132" s="153" t="s">
        <v>43</v>
      </c>
      <c r="D132" s="29">
        <v>100.6</v>
      </c>
      <c r="E132" s="30">
        <v>-40</v>
      </c>
      <c r="F132" s="30">
        <v>20</v>
      </c>
      <c r="G132" s="30">
        <v>0</v>
      </c>
      <c r="H132" s="29">
        <v>6</v>
      </c>
      <c r="I132" s="30">
        <v>2.95</v>
      </c>
      <c r="J132" s="30" t="s">
        <v>67</v>
      </c>
      <c r="K132" s="30" t="s">
        <v>45</v>
      </c>
      <c r="L132" s="31" t="s">
        <v>81</v>
      </c>
      <c r="M132" s="5" t="s">
        <v>203</v>
      </c>
      <c r="N132" s="30" t="s">
        <v>130</v>
      </c>
      <c r="O132" s="30" t="s">
        <v>75</v>
      </c>
      <c r="P132" s="30" t="s">
        <v>131</v>
      </c>
      <c r="Q132" s="113" t="s">
        <v>51</v>
      </c>
      <c r="R132" s="32">
        <v>1.6081000000000001</v>
      </c>
      <c r="S132" s="32">
        <v>1.4903999999999999</v>
      </c>
      <c r="T132" s="32">
        <f>R132-S132</f>
        <v>0.11770000000000014</v>
      </c>
      <c r="U132" s="29">
        <v>8</v>
      </c>
      <c r="V132" s="29">
        <v>2.9</v>
      </c>
      <c r="W132" s="29">
        <v>5</v>
      </c>
      <c r="X132" s="29">
        <v>15.2</v>
      </c>
      <c r="Y132" s="29">
        <f>X132/2</f>
        <v>7.6</v>
      </c>
      <c r="Z132" s="29">
        <v>17.7</v>
      </c>
      <c r="AA132" s="30">
        <f>T132*I132*1000</f>
        <v>347.21500000000043</v>
      </c>
      <c r="AB132" s="33">
        <f>(T132*(R132+S132))^2/((X132+Y132+Z132)/3)</f>
        <v>9.8519490720668755E-3</v>
      </c>
      <c r="AC132" s="28" t="s">
        <v>225</v>
      </c>
      <c r="AD132" s="34" t="s">
        <v>53</v>
      </c>
      <c r="AE132" s="30" t="s">
        <v>66</v>
      </c>
      <c r="AF132" s="30">
        <f>COUNTA(AG132:AT132)</f>
        <v>2</v>
      </c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59" t="s">
        <v>66</v>
      </c>
      <c r="AT132" s="34" t="s">
        <v>66</v>
      </c>
      <c r="AU132" s="6"/>
    </row>
    <row r="133" spans="1:47" s="27" customFormat="1" x14ac:dyDescent="0.25">
      <c r="A133" s="24" t="s">
        <v>222</v>
      </c>
      <c r="B133" s="24" t="s">
        <v>739</v>
      </c>
      <c r="C133" s="153" t="s">
        <v>43</v>
      </c>
      <c r="D133" s="60">
        <v>100.6</v>
      </c>
      <c r="E133" s="24">
        <v>-40</v>
      </c>
      <c r="F133" s="30">
        <v>20</v>
      </c>
      <c r="G133" s="30">
        <v>0</v>
      </c>
      <c r="H133" s="60">
        <v>6</v>
      </c>
      <c r="I133" s="24">
        <v>2.95</v>
      </c>
      <c r="J133" s="30" t="s">
        <v>67</v>
      </c>
      <c r="K133" s="24" t="s">
        <v>45</v>
      </c>
      <c r="L133" s="31" t="s">
        <v>57</v>
      </c>
      <c r="M133" s="17" t="s">
        <v>203</v>
      </c>
      <c r="N133" s="30" t="s">
        <v>192</v>
      </c>
      <c r="O133" s="24" t="s">
        <v>188</v>
      </c>
      <c r="P133" s="24" t="s">
        <v>131</v>
      </c>
      <c r="Q133" s="30" t="s">
        <v>51</v>
      </c>
      <c r="R133" s="61">
        <v>1.6081000000000001</v>
      </c>
      <c r="S133" s="61">
        <v>1.4903999999999999</v>
      </c>
      <c r="T133" s="61">
        <f>R133-S133</f>
        <v>0.11770000000000014</v>
      </c>
      <c r="U133" s="60">
        <v>8</v>
      </c>
      <c r="V133" s="60">
        <v>2.9</v>
      </c>
      <c r="W133" s="60">
        <v>5</v>
      </c>
      <c r="X133" s="60">
        <v>15.2</v>
      </c>
      <c r="Y133" s="60">
        <f>X133/2</f>
        <v>7.6</v>
      </c>
      <c r="Z133" s="60">
        <v>17.7</v>
      </c>
      <c r="AA133" s="24">
        <f>T133*I133*1000</f>
        <v>347.21500000000043</v>
      </c>
      <c r="AB133" s="62">
        <f>(T133*(R133+S133))^2/((X133+Y133+Z133)/3)</f>
        <v>9.8519490720668755E-3</v>
      </c>
      <c r="AC133" s="24" t="s">
        <v>225</v>
      </c>
      <c r="AD133" s="34" t="s">
        <v>53</v>
      </c>
      <c r="AE133" s="24" t="s">
        <v>66</v>
      </c>
      <c r="AF133" s="30" t="s">
        <v>145</v>
      </c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59" t="s">
        <v>66</v>
      </c>
      <c r="AU133" s="6"/>
    </row>
    <row r="134" spans="1:47" s="27" customFormat="1" x14ac:dyDescent="0.25">
      <c r="A134" s="24" t="s">
        <v>222</v>
      </c>
      <c r="B134" s="24" t="s">
        <v>737</v>
      </c>
      <c r="C134" s="153" t="s">
        <v>43</v>
      </c>
      <c r="D134" s="60">
        <v>100.6</v>
      </c>
      <c r="E134" s="24">
        <v>-40</v>
      </c>
      <c r="F134" s="30">
        <v>20</v>
      </c>
      <c r="G134" s="30">
        <v>0</v>
      </c>
      <c r="H134" s="60">
        <v>6</v>
      </c>
      <c r="I134" s="24">
        <v>2.95</v>
      </c>
      <c r="J134" s="30" t="s">
        <v>67</v>
      </c>
      <c r="K134" s="24" t="s">
        <v>45</v>
      </c>
      <c r="L134" s="31" t="s">
        <v>57</v>
      </c>
      <c r="M134" s="17" t="s">
        <v>203</v>
      </c>
      <c r="N134" s="30" t="s">
        <v>130</v>
      </c>
      <c r="O134" s="24" t="s">
        <v>188</v>
      </c>
      <c r="P134" s="24" t="s">
        <v>131</v>
      </c>
      <c r="Q134" s="30" t="s">
        <v>51</v>
      </c>
      <c r="R134" s="61">
        <v>1.6081000000000001</v>
      </c>
      <c r="S134" s="61">
        <v>1.4903999999999999</v>
      </c>
      <c r="T134" s="61">
        <f>R134-S134</f>
        <v>0.11770000000000014</v>
      </c>
      <c r="U134" s="60">
        <v>8</v>
      </c>
      <c r="V134" s="60">
        <v>2.9</v>
      </c>
      <c r="W134" s="60">
        <v>5</v>
      </c>
      <c r="X134" s="60">
        <v>15.2</v>
      </c>
      <c r="Y134" s="60">
        <f>X134/2</f>
        <v>7.6</v>
      </c>
      <c r="Z134" s="60">
        <v>17.7</v>
      </c>
      <c r="AA134" s="24">
        <f>T134*I134*1000</f>
        <v>347.21500000000043</v>
      </c>
      <c r="AB134" s="62">
        <f>(T134*(R134+S134))^2/((X134+Y134+Z134)/3)</f>
        <v>9.8519490720668755E-3</v>
      </c>
      <c r="AC134" s="24" t="s">
        <v>225</v>
      </c>
      <c r="AD134" s="34" t="s">
        <v>53</v>
      </c>
      <c r="AE134" s="24" t="s">
        <v>66</v>
      </c>
      <c r="AF134" s="30" t="s">
        <v>145</v>
      </c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59" t="s">
        <v>66</v>
      </c>
      <c r="AU134" s="6"/>
    </row>
    <row r="135" spans="1:47" s="27" customFormat="1" x14ac:dyDescent="0.25">
      <c r="A135" s="13" t="s">
        <v>227</v>
      </c>
      <c r="B135" s="13"/>
      <c r="C135" s="157" t="s">
        <v>572</v>
      </c>
      <c r="D135" s="54"/>
      <c r="E135" s="55"/>
      <c r="F135" s="30"/>
      <c r="G135" s="30"/>
      <c r="H135" s="54"/>
      <c r="I135" s="6"/>
      <c r="J135" s="30"/>
      <c r="K135" s="30"/>
      <c r="L135" s="31"/>
      <c r="M135" s="12"/>
      <c r="N135" s="6" t="s">
        <v>550</v>
      </c>
      <c r="O135" s="30" t="s">
        <v>480</v>
      </c>
      <c r="P135" s="6" t="s">
        <v>550</v>
      </c>
      <c r="Q135" s="6" t="s">
        <v>352</v>
      </c>
      <c r="R135" s="37"/>
      <c r="S135" s="37"/>
      <c r="T135" s="37"/>
      <c r="U135" s="35"/>
      <c r="V135" s="35"/>
      <c r="W135" s="35"/>
      <c r="X135" s="6"/>
      <c r="Y135" s="6"/>
      <c r="Z135" s="6"/>
      <c r="AA135" s="6"/>
      <c r="AB135" s="33"/>
      <c r="AC135" s="6"/>
      <c r="AD135" s="34"/>
      <c r="AE135" s="6"/>
      <c r="AF135" s="30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</row>
    <row r="136" spans="1:47" s="27" customFormat="1" x14ac:dyDescent="0.25">
      <c r="A136" s="13" t="s">
        <v>227</v>
      </c>
      <c r="B136" s="13"/>
      <c r="C136" s="157" t="s">
        <v>228</v>
      </c>
      <c r="D136" s="54">
        <v>74.599999999999994</v>
      </c>
      <c r="E136" s="55">
        <v>-20</v>
      </c>
      <c r="F136" s="30">
        <v>8</v>
      </c>
      <c r="G136" s="30">
        <v>12</v>
      </c>
      <c r="H136" s="54">
        <v>7</v>
      </c>
      <c r="I136" s="6">
        <v>3.9</v>
      </c>
      <c r="J136" s="30" t="s">
        <v>112</v>
      </c>
      <c r="K136" s="30" t="s">
        <v>73</v>
      </c>
      <c r="L136" s="31" t="s">
        <v>57</v>
      </c>
      <c r="M136" s="12"/>
      <c r="N136" s="6" t="s">
        <v>103</v>
      </c>
      <c r="O136" s="30" t="s">
        <v>89</v>
      </c>
      <c r="P136" s="6" t="s">
        <v>103</v>
      </c>
      <c r="Q136" s="6" t="s">
        <v>51</v>
      </c>
      <c r="R136" s="37">
        <v>1.5662</v>
      </c>
      <c r="S136" s="37">
        <v>1.4783999999999999</v>
      </c>
      <c r="T136" s="37">
        <v>8.7800000000000003E-2</v>
      </c>
      <c r="U136" s="35">
        <v>3.5</v>
      </c>
      <c r="V136" s="35">
        <v>6.6</v>
      </c>
      <c r="W136" s="35">
        <v>-3.1</v>
      </c>
      <c r="X136" s="6">
        <v>13.1</v>
      </c>
      <c r="Y136" s="6">
        <f>X136/2</f>
        <v>6.55</v>
      </c>
      <c r="Z136" s="6">
        <v>13.8</v>
      </c>
      <c r="AA136" s="6">
        <f>T136*I136*1000</f>
        <v>342.42</v>
      </c>
      <c r="AB136" s="33">
        <f>(T136*(R136+S136))^2/((X136+Y136+Z136)/3)</f>
        <v>6.4087694798362696E-3</v>
      </c>
      <c r="AC136" s="6" t="s">
        <v>229</v>
      </c>
      <c r="AD136" s="34" t="s">
        <v>53</v>
      </c>
      <c r="AE136" s="6"/>
      <c r="AF136" s="30">
        <f>COUNTA(AG136:AT136)</f>
        <v>1</v>
      </c>
      <c r="AG136" s="6"/>
      <c r="AH136" s="6"/>
      <c r="AI136" s="6"/>
      <c r="AJ136" s="6"/>
      <c r="AK136" s="6"/>
      <c r="AL136" s="6" t="s">
        <v>66</v>
      </c>
      <c r="AM136" s="6"/>
      <c r="AN136" s="6"/>
      <c r="AO136" s="6"/>
      <c r="AP136" s="6"/>
      <c r="AQ136" s="6"/>
      <c r="AR136" s="6"/>
      <c r="AS136" s="6"/>
      <c r="AT136" s="6"/>
      <c r="AU136" s="6"/>
    </row>
    <row r="137" spans="1:47" s="27" customFormat="1" x14ac:dyDescent="0.25">
      <c r="A137" s="13" t="s">
        <v>227</v>
      </c>
      <c r="B137" s="13"/>
      <c r="C137" s="157" t="s">
        <v>573</v>
      </c>
      <c r="D137" s="54"/>
      <c r="E137" s="55"/>
      <c r="F137" s="30"/>
      <c r="G137" s="30"/>
      <c r="H137" s="54"/>
      <c r="I137" s="6"/>
      <c r="J137" s="30"/>
      <c r="K137" s="30"/>
      <c r="L137" s="31"/>
      <c r="M137" s="12"/>
      <c r="N137" s="6" t="s">
        <v>550</v>
      </c>
      <c r="O137" s="30" t="s">
        <v>177</v>
      </c>
      <c r="P137" s="6" t="s">
        <v>550</v>
      </c>
      <c r="Q137" s="6" t="s">
        <v>352</v>
      </c>
      <c r="R137" s="37"/>
      <c r="S137" s="37"/>
      <c r="T137" s="37"/>
      <c r="U137" s="35"/>
      <c r="V137" s="35"/>
      <c r="W137" s="35"/>
      <c r="X137" s="6"/>
      <c r="Y137" s="6"/>
      <c r="Z137" s="6"/>
      <c r="AA137" s="6"/>
      <c r="AB137" s="33"/>
      <c r="AC137" s="6"/>
      <c r="AD137" s="34"/>
      <c r="AE137" s="6"/>
      <c r="AF137" s="30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</row>
    <row r="138" spans="1:47" s="27" customFormat="1" x14ac:dyDescent="0.25">
      <c r="A138" s="13" t="s">
        <v>227</v>
      </c>
      <c r="B138" s="13" t="s">
        <v>737</v>
      </c>
      <c r="C138" s="157" t="s">
        <v>514</v>
      </c>
      <c r="D138" s="54">
        <v>74.599999999999994</v>
      </c>
      <c r="E138" s="55">
        <v>-20</v>
      </c>
      <c r="F138" s="30">
        <v>8</v>
      </c>
      <c r="G138" s="30">
        <v>12</v>
      </c>
      <c r="H138" s="54">
        <v>7</v>
      </c>
      <c r="I138" s="6">
        <v>3.9</v>
      </c>
      <c r="J138" s="30" t="s">
        <v>112</v>
      </c>
      <c r="K138" s="30" t="s">
        <v>73</v>
      </c>
      <c r="L138" s="31" t="s">
        <v>57</v>
      </c>
      <c r="M138" s="12"/>
      <c r="N138" s="6" t="s">
        <v>96</v>
      </c>
      <c r="O138" s="30" t="s">
        <v>60</v>
      </c>
      <c r="P138" s="6" t="s">
        <v>61</v>
      </c>
      <c r="Q138" s="6" t="s">
        <v>51</v>
      </c>
      <c r="R138" s="37">
        <v>1.5662</v>
      </c>
      <c r="S138" s="37">
        <v>1.4783999999999999</v>
      </c>
      <c r="T138" s="37">
        <v>8.7800000000000003E-2</v>
      </c>
      <c r="U138" s="35">
        <v>3.5</v>
      </c>
      <c r="V138" s="35">
        <v>6.6</v>
      </c>
      <c r="W138" s="35">
        <v>-3.1</v>
      </c>
      <c r="X138" s="6">
        <v>13.1</v>
      </c>
      <c r="Y138" s="6">
        <f>X138/2</f>
        <v>6.55</v>
      </c>
      <c r="Z138" s="6">
        <v>13.8</v>
      </c>
      <c r="AA138" s="6">
        <f>T138*I138*1000</f>
        <v>342.42</v>
      </c>
      <c r="AB138" s="33">
        <f>(T138*(R138+S138))^2/((X138+Y138+Z138)/3)</f>
        <v>6.4087694798362696E-3</v>
      </c>
      <c r="AC138" s="6" t="s">
        <v>229</v>
      </c>
      <c r="AD138" s="34" t="s">
        <v>53</v>
      </c>
      <c r="AE138" s="6"/>
      <c r="AF138" s="30">
        <f>COUNTA(AG138:AT138)</f>
        <v>1</v>
      </c>
      <c r="AG138" s="6"/>
      <c r="AH138" s="6"/>
      <c r="AI138" s="6" t="s">
        <v>66</v>
      </c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</row>
    <row r="139" spans="1:47" s="27" customFormat="1" x14ac:dyDescent="0.25">
      <c r="A139" s="13" t="s">
        <v>230</v>
      </c>
      <c r="B139" s="13"/>
      <c r="C139" s="157" t="s">
        <v>231</v>
      </c>
      <c r="D139" s="54">
        <v>95.2</v>
      </c>
      <c r="E139" s="55">
        <v>-40</v>
      </c>
      <c r="F139" s="30">
        <v>16</v>
      </c>
      <c r="G139" s="30">
        <v>9</v>
      </c>
      <c r="H139" s="54">
        <v>8</v>
      </c>
      <c r="I139" s="6">
        <v>3.35</v>
      </c>
      <c r="J139" s="30" t="s">
        <v>112</v>
      </c>
      <c r="K139" s="30" t="s">
        <v>73</v>
      </c>
      <c r="L139" s="31" t="s">
        <v>57</v>
      </c>
      <c r="M139" s="12" t="s">
        <v>232</v>
      </c>
      <c r="N139" s="6" t="s">
        <v>103</v>
      </c>
      <c r="O139" s="30" t="s">
        <v>89</v>
      </c>
      <c r="P139" s="6" t="s">
        <v>103</v>
      </c>
      <c r="Q139" s="55" t="s">
        <v>233</v>
      </c>
      <c r="R139" s="37">
        <v>1.5932999999999999</v>
      </c>
      <c r="S139" s="37">
        <v>1.4857</v>
      </c>
      <c r="T139" s="37">
        <v>0.1076</v>
      </c>
      <c r="U139" s="35">
        <v>3.5</v>
      </c>
      <c r="V139" s="35">
        <v>6.9</v>
      </c>
      <c r="W139" s="35">
        <v>-3.4</v>
      </c>
      <c r="X139" s="6">
        <v>14.7</v>
      </c>
      <c r="Y139" s="6">
        <f>X139/2</f>
        <v>7.35</v>
      </c>
      <c r="Z139" s="6">
        <v>16.8</v>
      </c>
      <c r="AA139" s="6">
        <f>T139*I139*1000</f>
        <v>360.46</v>
      </c>
      <c r="AB139" s="33">
        <f>(T139*(R139+S139))^2/((X139+Y139+Z139)/3)</f>
        <v>8.475672203873361E-3</v>
      </c>
      <c r="AC139" s="6" t="s">
        <v>234</v>
      </c>
      <c r="AD139" s="34" t="s">
        <v>53</v>
      </c>
      <c r="AE139" s="6"/>
      <c r="AF139" s="30">
        <f>COUNTA(AG139:AT139)</f>
        <v>1</v>
      </c>
      <c r="AG139" s="6"/>
      <c r="AH139" s="6"/>
      <c r="AI139" s="6"/>
      <c r="AJ139" s="6"/>
      <c r="AK139" s="6"/>
      <c r="AL139" s="6" t="s">
        <v>66</v>
      </c>
      <c r="AM139" s="6"/>
      <c r="AN139" s="6"/>
      <c r="AO139" s="6"/>
      <c r="AP139" s="6"/>
      <c r="AQ139" s="6"/>
      <c r="AR139" s="6"/>
      <c r="AS139" s="6"/>
      <c r="AT139" s="6"/>
      <c r="AU139" s="6"/>
    </row>
    <row r="140" spans="1:47" s="27" customFormat="1" x14ac:dyDescent="0.25">
      <c r="A140" s="13" t="s">
        <v>230</v>
      </c>
      <c r="B140" s="13"/>
      <c r="C140" s="157" t="s">
        <v>574</v>
      </c>
      <c r="D140" s="54"/>
      <c r="E140" s="55"/>
      <c r="F140" s="30"/>
      <c r="G140" s="30"/>
      <c r="H140" s="54"/>
      <c r="I140" s="6"/>
      <c r="J140" s="30"/>
      <c r="K140" s="30"/>
      <c r="L140" s="31"/>
      <c r="M140" s="12"/>
      <c r="N140" s="6" t="s">
        <v>549</v>
      </c>
      <c r="O140" s="30" t="s">
        <v>89</v>
      </c>
      <c r="P140" s="6" t="s">
        <v>103</v>
      </c>
      <c r="Q140" s="55" t="s">
        <v>314</v>
      </c>
      <c r="R140" s="37"/>
      <c r="S140" s="37"/>
      <c r="T140" s="37"/>
      <c r="U140" s="35"/>
      <c r="V140" s="35"/>
      <c r="W140" s="35"/>
      <c r="X140" s="6"/>
      <c r="Y140" s="6"/>
      <c r="Z140" s="6"/>
      <c r="AA140" s="6"/>
      <c r="AB140" s="33"/>
      <c r="AC140" s="6"/>
      <c r="AD140" s="34"/>
      <c r="AE140" s="6"/>
      <c r="AF140" s="30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</row>
    <row r="141" spans="1:47" s="27" customFormat="1" x14ac:dyDescent="0.25">
      <c r="A141" s="13" t="s">
        <v>230</v>
      </c>
      <c r="B141" s="13" t="s">
        <v>738</v>
      </c>
      <c r="C141" s="157" t="s">
        <v>43</v>
      </c>
      <c r="D141" s="54">
        <v>95.2</v>
      </c>
      <c r="E141" s="55">
        <v>-40</v>
      </c>
      <c r="F141" s="30">
        <v>16</v>
      </c>
      <c r="G141" s="30">
        <v>9</v>
      </c>
      <c r="H141" s="54">
        <v>8</v>
      </c>
      <c r="I141" s="6">
        <v>3.35</v>
      </c>
      <c r="J141" s="30" t="s">
        <v>112</v>
      </c>
      <c r="K141" s="30" t="s">
        <v>73</v>
      </c>
      <c r="L141" s="31" t="s">
        <v>57</v>
      </c>
      <c r="M141" s="12" t="s">
        <v>232</v>
      </c>
      <c r="N141" s="6" t="s">
        <v>103</v>
      </c>
      <c r="O141" s="30" t="s">
        <v>70</v>
      </c>
      <c r="P141" s="6" t="s">
        <v>103</v>
      </c>
      <c r="Q141" s="55" t="s">
        <v>233</v>
      </c>
      <c r="R141" s="37">
        <v>1.5932999999999999</v>
      </c>
      <c r="S141" s="37">
        <v>1.4857</v>
      </c>
      <c r="T141" s="37">
        <v>0.1076</v>
      </c>
      <c r="U141" s="35">
        <v>3.5</v>
      </c>
      <c r="V141" s="35">
        <v>6.9</v>
      </c>
      <c r="W141" s="35">
        <v>-3.4</v>
      </c>
      <c r="X141" s="6">
        <v>14.7</v>
      </c>
      <c r="Y141" s="6">
        <f>X141/2</f>
        <v>7.35</v>
      </c>
      <c r="Z141" s="6">
        <v>16.8</v>
      </c>
      <c r="AA141" s="6">
        <f>T141*I141*1000</f>
        <v>360.46</v>
      </c>
      <c r="AB141" s="33">
        <f>(T141*(R141+S141))^2/((X141+Y141+Z141)/3)</f>
        <v>8.475672203873361E-3</v>
      </c>
      <c r="AC141" s="6" t="s">
        <v>235</v>
      </c>
      <c r="AD141" s="34" t="s">
        <v>53</v>
      </c>
      <c r="AE141" s="6"/>
      <c r="AF141" s="30">
        <f>COUNTA(AG141:AT141)</f>
        <v>1</v>
      </c>
      <c r="AG141" s="6"/>
      <c r="AH141" s="6"/>
      <c r="AI141" s="6"/>
      <c r="AJ141" s="6"/>
      <c r="AK141" s="6"/>
      <c r="AL141" s="6"/>
      <c r="AM141" s="6" t="s">
        <v>66</v>
      </c>
      <c r="AN141" s="6"/>
      <c r="AO141" s="6"/>
      <c r="AP141" s="6"/>
      <c r="AQ141" s="6"/>
      <c r="AR141" s="6"/>
      <c r="AS141" s="6"/>
      <c r="AT141" s="6"/>
      <c r="AU141" s="6"/>
    </row>
    <row r="142" spans="1:47" s="27" customFormat="1" x14ac:dyDescent="0.25">
      <c r="A142" s="13" t="s">
        <v>230</v>
      </c>
      <c r="B142" s="13" t="s">
        <v>740</v>
      </c>
      <c r="C142" s="157" t="s">
        <v>43</v>
      </c>
      <c r="D142" s="54">
        <v>95.2</v>
      </c>
      <c r="E142" s="55">
        <v>-40</v>
      </c>
      <c r="F142" s="30">
        <v>16</v>
      </c>
      <c r="G142" s="30">
        <v>9</v>
      </c>
      <c r="H142" s="54">
        <v>8</v>
      </c>
      <c r="I142" s="6">
        <v>3.35</v>
      </c>
      <c r="J142" s="30" t="s">
        <v>112</v>
      </c>
      <c r="K142" s="30" t="s">
        <v>73</v>
      </c>
      <c r="L142" s="31" t="s">
        <v>57</v>
      </c>
      <c r="M142" s="12" t="s">
        <v>232</v>
      </c>
      <c r="N142" s="6" t="s">
        <v>103</v>
      </c>
      <c r="O142" s="30" t="s">
        <v>153</v>
      </c>
      <c r="P142" s="6" t="s">
        <v>103</v>
      </c>
      <c r="Q142" s="55" t="s">
        <v>233</v>
      </c>
      <c r="R142" s="37">
        <v>1.5932999999999999</v>
      </c>
      <c r="S142" s="37">
        <v>1.4857</v>
      </c>
      <c r="T142" s="37">
        <v>0.1076</v>
      </c>
      <c r="U142" s="35">
        <v>3.5</v>
      </c>
      <c r="V142" s="35">
        <v>6.9</v>
      </c>
      <c r="W142" s="35">
        <v>-3.4</v>
      </c>
      <c r="X142" s="6">
        <v>14.7</v>
      </c>
      <c r="Y142" s="6">
        <f>X142/2</f>
        <v>7.35</v>
      </c>
      <c r="Z142" s="6">
        <v>16.8</v>
      </c>
      <c r="AA142" s="6">
        <f>T142*I142*1000</f>
        <v>360.46</v>
      </c>
      <c r="AB142" s="33">
        <f>(T142*(R142+S142))^2/((X142+Y142+Z142)/3)</f>
        <v>8.475672203873361E-3</v>
      </c>
      <c r="AC142" s="6" t="s">
        <v>236</v>
      </c>
      <c r="AD142" s="34" t="s">
        <v>53</v>
      </c>
      <c r="AE142" s="6"/>
      <c r="AF142" s="30">
        <f>COUNTA(AG142:AT142)</f>
        <v>1</v>
      </c>
      <c r="AG142" s="6"/>
      <c r="AH142" s="6"/>
      <c r="AI142" s="6"/>
      <c r="AJ142" s="6"/>
      <c r="AK142" s="6"/>
      <c r="AL142" s="6"/>
      <c r="AM142" s="6"/>
      <c r="AN142" s="6" t="s">
        <v>66</v>
      </c>
      <c r="AO142" s="6"/>
      <c r="AP142" s="6"/>
      <c r="AQ142" s="6"/>
      <c r="AR142" s="6"/>
      <c r="AS142" s="6"/>
      <c r="AT142" s="6"/>
      <c r="AU142" s="6"/>
    </row>
    <row r="143" spans="1:47" s="27" customFormat="1" x14ac:dyDescent="0.25">
      <c r="A143" s="9" t="s">
        <v>237</v>
      </c>
      <c r="B143" s="9"/>
      <c r="C143" s="154" t="s">
        <v>575</v>
      </c>
      <c r="D143" s="136"/>
      <c r="E143" s="9"/>
      <c r="F143" s="30"/>
      <c r="G143" s="30"/>
      <c r="H143" s="136"/>
      <c r="I143" s="9"/>
      <c r="J143" s="57"/>
      <c r="K143" s="9"/>
      <c r="L143" s="31"/>
      <c r="M143" s="143"/>
      <c r="N143" s="55" t="s">
        <v>96</v>
      </c>
      <c r="O143" s="57" t="s">
        <v>60</v>
      </c>
      <c r="P143" s="55" t="s">
        <v>97</v>
      </c>
      <c r="Q143" s="9" t="s">
        <v>51</v>
      </c>
      <c r="R143" s="139"/>
      <c r="S143" s="139"/>
      <c r="T143" s="70"/>
      <c r="U143" s="69"/>
      <c r="V143" s="69"/>
      <c r="W143" s="69"/>
      <c r="X143" s="136"/>
      <c r="Y143" s="69"/>
      <c r="Z143" s="136"/>
      <c r="AA143" s="57"/>
      <c r="AB143" s="71"/>
      <c r="AC143" s="6"/>
      <c r="AD143" s="34"/>
      <c r="AE143" s="9"/>
      <c r="AF143" s="30"/>
      <c r="AG143" s="6"/>
      <c r="AH143" s="6"/>
      <c r="AI143" s="38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</row>
    <row r="144" spans="1:47" s="27" customFormat="1" x14ac:dyDescent="0.25">
      <c r="A144" s="9" t="s">
        <v>237</v>
      </c>
      <c r="B144" s="9"/>
      <c r="C144" s="154" t="s">
        <v>576</v>
      </c>
      <c r="D144" s="136"/>
      <c r="E144" s="9"/>
      <c r="F144" s="30"/>
      <c r="G144" s="30"/>
      <c r="H144" s="136"/>
      <c r="I144" s="9"/>
      <c r="J144" s="57"/>
      <c r="K144" s="9"/>
      <c r="L144" s="31"/>
      <c r="M144" s="143"/>
      <c r="N144" s="55" t="s">
        <v>96</v>
      </c>
      <c r="O144" s="57" t="s">
        <v>534</v>
      </c>
      <c r="P144" s="55" t="s">
        <v>97</v>
      </c>
      <c r="Q144" s="9" t="s">
        <v>352</v>
      </c>
      <c r="R144" s="139"/>
      <c r="S144" s="139"/>
      <c r="T144" s="70"/>
      <c r="U144" s="69"/>
      <c r="V144" s="69"/>
      <c r="W144" s="69"/>
      <c r="X144" s="136"/>
      <c r="Y144" s="69"/>
      <c r="Z144" s="136"/>
      <c r="AA144" s="57"/>
      <c r="AB144" s="71"/>
      <c r="AC144" s="6"/>
      <c r="AD144" s="34"/>
      <c r="AE144" s="9"/>
      <c r="AF144" s="30"/>
      <c r="AG144" s="6"/>
      <c r="AH144" s="6"/>
      <c r="AI144" s="38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</row>
    <row r="145" spans="1:47" s="27" customFormat="1" x14ac:dyDescent="0.25">
      <c r="A145" s="9" t="s">
        <v>237</v>
      </c>
      <c r="B145" s="9"/>
      <c r="C145" s="154" t="s">
        <v>577</v>
      </c>
      <c r="D145" s="136"/>
      <c r="E145" s="9"/>
      <c r="F145" s="30"/>
      <c r="G145" s="30"/>
      <c r="H145" s="136"/>
      <c r="I145" s="9"/>
      <c r="J145" s="57"/>
      <c r="K145" s="9"/>
      <c r="L145" s="31"/>
      <c r="M145" s="143"/>
      <c r="N145" s="55" t="s">
        <v>549</v>
      </c>
      <c r="O145" s="57" t="s">
        <v>177</v>
      </c>
      <c r="P145" s="55" t="s">
        <v>550</v>
      </c>
      <c r="Q145" s="9" t="s">
        <v>352</v>
      </c>
      <c r="R145" s="139"/>
      <c r="S145" s="139"/>
      <c r="T145" s="70"/>
      <c r="U145" s="69"/>
      <c r="V145" s="69"/>
      <c r="W145" s="69"/>
      <c r="X145" s="136"/>
      <c r="Y145" s="69"/>
      <c r="Z145" s="136"/>
      <c r="AA145" s="57"/>
      <c r="AB145" s="71"/>
      <c r="AC145" s="6"/>
      <c r="AD145" s="34"/>
      <c r="AE145" s="9"/>
      <c r="AF145" s="30"/>
      <c r="AG145" s="6"/>
      <c r="AH145" s="6"/>
      <c r="AI145" s="38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</row>
    <row r="146" spans="1:47" s="27" customFormat="1" x14ac:dyDescent="0.25">
      <c r="A146" s="186" t="s">
        <v>237</v>
      </c>
      <c r="B146" s="186"/>
      <c r="C146" s="154" t="s">
        <v>238</v>
      </c>
      <c r="D146" s="35">
        <v>95.5</v>
      </c>
      <c r="E146" s="6">
        <v>-40</v>
      </c>
      <c r="F146" s="30">
        <v>16</v>
      </c>
      <c r="G146" s="30">
        <v>0</v>
      </c>
      <c r="H146" s="35">
        <v>6</v>
      </c>
      <c r="I146" s="6">
        <v>3.4</v>
      </c>
      <c r="J146" s="30" t="s">
        <v>112</v>
      </c>
      <c r="K146" s="6" t="s">
        <v>73</v>
      </c>
      <c r="L146" s="31" t="s">
        <v>57</v>
      </c>
      <c r="M146" s="12" t="s">
        <v>239</v>
      </c>
      <c r="N146" s="55" t="s">
        <v>130</v>
      </c>
      <c r="O146" s="30" t="s">
        <v>125</v>
      </c>
      <c r="P146" s="55" t="s">
        <v>131</v>
      </c>
      <c r="Q146" s="6" t="s">
        <v>51</v>
      </c>
      <c r="R146" s="37">
        <v>1.5932999999999999</v>
      </c>
      <c r="S146" s="37">
        <v>1.4857</v>
      </c>
      <c r="T146" s="32">
        <f>R146-S146</f>
        <v>0.10759999999999992</v>
      </c>
      <c r="U146" s="29">
        <v>3.5</v>
      </c>
      <c r="V146" s="29">
        <v>6.9</v>
      </c>
      <c r="W146" s="29">
        <v>-3.4</v>
      </c>
      <c r="X146" s="35">
        <v>14.7</v>
      </c>
      <c r="Y146" s="29">
        <f>X146/2</f>
        <v>7.35</v>
      </c>
      <c r="Z146" s="35">
        <v>16.8</v>
      </c>
      <c r="AA146" s="30">
        <f>T146*I146*1000</f>
        <v>365.83999999999975</v>
      </c>
      <c r="AB146" s="33">
        <f>(T146*(R146+S146))^2/((X146+Y146+Z146)/3)</f>
        <v>8.4756722038733454E-3</v>
      </c>
      <c r="AC146" s="6" t="s">
        <v>229</v>
      </c>
      <c r="AD146" s="34" t="s">
        <v>53</v>
      </c>
      <c r="AE146" s="6"/>
      <c r="AF146" s="30">
        <f>COUNTA(AG146:AT146)</f>
        <v>2</v>
      </c>
      <c r="AG146" s="38" t="s">
        <v>66</v>
      </c>
      <c r="AH146" s="6"/>
      <c r="AI146" s="6" t="s">
        <v>66</v>
      </c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</row>
    <row r="147" spans="1:47" s="27" customFormat="1" x14ac:dyDescent="0.25">
      <c r="A147" s="187" t="s">
        <v>237</v>
      </c>
      <c r="B147" s="187"/>
      <c r="C147" s="154" t="s">
        <v>240</v>
      </c>
      <c r="D147" s="136">
        <v>95.5</v>
      </c>
      <c r="E147" s="9">
        <v>-40</v>
      </c>
      <c r="F147" s="30">
        <v>16</v>
      </c>
      <c r="G147" s="30">
        <v>0</v>
      </c>
      <c r="H147" s="136">
        <v>6</v>
      </c>
      <c r="I147" s="9">
        <v>3.4</v>
      </c>
      <c r="J147" s="57" t="s">
        <v>112</v>
      </c>
      <c r="K147" s="9" t="s">
        <v>73</v>
      </c>
      <c r="L147" s="31" t="s">
        <v>57</v>
      </c>
      <c r="M147" s="143" t="s">
        <v>239</v>
      </c>
      <c r="N147" s="55" t="s">
        <v>130</v>
      </c>
      <c r="O147" s="57" t="s">
        <v>60</v>
      </c>
      <c r="P147" s="55" t="s">
        <v>131</v>
      </c>
      <c r="Q147" s="9" t="s">
        <v>51</v>
      </c>
      <c r="R147" s="139">
        <v>1.5932999999999999</v>
      </c>
      <c r="S147" s="139">
        <v>1.4857</v>
      </c>
      <c r="T147" s="70">
        <f>R147-S147</f>
        <v>0.10759999999999992</v>
      </c>
      <c r="U147" s="69">
        <v>3.5</v>
      </c>
      <c r="V147" s="69">
        <v>6.9</v>
      </c>
      <c r="W147" s="69">
        <v>-3.4</v>
      </c>
      <c r="X147" s="136">
        <v>14.7</v>
      </c>
      <c r="Y147" s="69">
        <f>X147/2</f>
        <v>7.35</v>
      </c>
      <c r="Z147" s="136">
        <v>16.8</v>
      </c>
      <c r="AA147" s="57">
        <f>T147*I147*1000</f>
        <v>365.83999999999975</v>
      </c>
      <c r="AB147" s="71">
        <f>(T147*(R147+S147))^2/((X147+Y147+Z147)/3)</f>
        <v>8.4756722038733454E-3</v>
      </c>
      <c r="AC147" s="6" t="s">
        <v>229</v>
      </c>
      <c r="AD147" s="34" t="s">
        <v>53</v>
      </c>
      <c r="AE147" s="9"/>
      <c r="AF147" s="30" t="s">
        <v>145</v>
      </c>
      <c r="AG147" s="6"/>
      <c r="AH147" s="6"/>
      <c r="AI147" s="38" t="s">
        <v>66</v>
      </c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</row>
    <row r="148" spans="1:47" s="27" customFormat="1" x14ac:dyDescent="0.25">
      <c r="A148" s="281" t="s">
        <v>237</v>
      </c>
      <c r="B148" s="281" t="s">
        <v>737</v>
      </c>
      <c r="C148" s="164" t="s">
        <v>736</v>
      </c>
      <c r="D148" s="136"/>
      <c r="E148" s="9"/>
      <c r="F148" s="30"/>
      <c r="G148" s="30"/>
      <c r="H148" s="136"/>
      <c r="I148" s="9"/>
      <c r="J148" s="57"/>
      <c r="K148" s="9"/>
      <c r="L148" s="31"/>
      <c r="M148" s="143"/>
      <c r="N148" s="55"/>
      <c r="O148" s="57"/>
      <c r="P148" s="55"/>
      <c r="Q148" s="9"/>
      <c r="R148" s="139"/>
      <c r="S148" s="139"/>
      <c r="T148" s="70"/>
      <c r="U148" s="69"/>
      <c r="V148" s="69"/>
      <c r="W148" s="69"/>
      <c r="X148" s="136"/>
      <c r="Y148" s="69"/>
      <c r="Z148" s="136"/>
      <c r="AA148" s="57"/>
      <c r="AB148" s="71"/>
      <c r="AC148" s="6"/>
      <c r="AD148" s="34"/>
      <c r="AE148" s="63"/>
      <c r="AF148" s="64"/>
      <c r="AG148" s="65"/>
      <c r="AH148" s="65"/>
      <c r="AI148" s="38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</row>
    <row r="149" spans="1:47" s="27" customFormat="1" ht="16.5" thickBot="1" x14ac:dyDescent="0.3">
      <c r="A149" s="13" t="s">
        <v>241</v>
      </c>
      <c r="B149" s="13"/>
      <c r="C149" s="157" t="s">
        <v>242</v>
      </c>
      <c r="D149" s="54">
        <v>91.1</v>
      </c>
      <c r="E149" s="55">
        <v>-20</v>
      </c>
      <c r="F149" s="30">
        <v>30</v>
      </c>
      <c r="G149" s="30">
        <v>0</v>
      </c>
      <c r="H149" s="54">
        <v>15</v>
      </c>
      <c r="I149" s="6">
        <v>3.35</v>
      </c>
      <c r="J149" s="30" t="s">
        <v>67</v>
      </c>
      <c r="K149" s="30" t="s">
        <v>73</v>
      </c>
      <c r="L149" s="31" t="s">
        <v>57</v>
      </c>
      <c r="M149" s="12" t="s">
        <v>243</v>
      </c>
      <c r="N149" s="30" t="s">
        <v>181</v>
      </c>
      <c r="O149" s="30" t="s">
        <v>49</v>
      </c>
      <c r="P149" s="55" t="s">
        <v>61</v>
      </c>
      <c r="Q149" s="246" t="s">
        <v>51</v>
      </c>
      <c r="R149" s="37">
        <v>1.5629999999999999</v>
      </c>
      <c r="S149" s="37">
        <v>1.4781</v>
      </c>
      <c r="T149" s="37">
        <v>8.4900000000000003E-2</v>
      </c>
      <c r="U149" s="35">
        <v>3.5</v>
      </c>
      <c r="V149" s="35">
        <v>6.9</v>
      </c>
      <c r="W149" s="35">
        <v>-3.5</v>
      </c>
      <c r="X149" s="6">
        <v>14.8</v>
      </c>
      <c r="Y149" s="6">
        <f>X149/2</f>
        <v>7.4</v>
      </c>
      <c r="Z149" s="6">
        <v>16.899999999999999</v>
      </c>
      <c r="AA149" s="6">
        <f>T149*I149*1000</f>
        <v>284.41500000000002</v>
      </c>
      <c r="AB149" s="33">
        <f>(T149*(R149+S149))^2/((X149+Y149+Z149)/3)</f>
        <v>5.1147131285349447E-3</v>
      </c>
      <c r="AC149" s="28" t="s">
        <v>186</v>
      </c>
      <c r="AD149" s="34" t="s">
        <v>53</v>
      </c>
      <c r="AE149" s="6"/>
      <c r="AF149" s="30">
        <f>COUNTA(AG149:AT149)</f>
        <v>1</v>
      </c>
      <c r="AG149" s="6"/>
      <c r="AH149" s="6"/>
      <c r="AI149" s="6"/>
      <c r="AJ149" s="6"/>
      <c r="AK149" s="6" t="s">
        <v>66</v>
      </c>
      <c r="AL149" s="6"/>
      <c r="AM149" s="6"/>
      <c r="AN149" s="6"/>
      <c r="AO149" s="6"/>
      <c r="AP149" s="6"/>
      <c r="AQ149" s="6"/>
      <c r="AR149" s="6"/>
      <c r="AS149" s="6"/>
      <c r="AT149" s="6"/>
      <c r="AU149" s="6"/>
    </row>
    <row r="150" spans="1:47" s="27" customFormat="1" ht="17.25" thickTop="1" thickBot="1" x14ac:dyDescent="0.3">
      <c r="A150" s="28" t="s">
        <v>244</v>
      </c>
      <c r="B150" s="28" t="s">
        <v>738</v>
      </c>
      <c r="C150" s="153" t="s">
        <v>43</v>
      </c>
      <c r="D150" s="29">
        <v>91.1</v>
      </c>
      <c r="E150" s="30">
        <v>-20</v>
      </c>
      <c r="F150" s="30">
        <v>30</v>
      </c>
      <c r="G150" s="30">
        <v>0</v>
      </c>
      <c r="H150" s="29">
        <v>15</v>
      </c>
      <c r="I150" s="30">
        <v>3.65</v>
      </c>
      <c r="J150" s="30" t="s">
        <v>67</v>
      </c>
      <c r="K150" s="30" t="s">
        <v>73</v>
      </c>
      <c r="L150" s="31" t="s">
        <v>57</v>
      </c>
      <c r="M150" s="5" t="s">
        <v>245</v>
      </c>
      <c r="N150" s="31" t="s">
        <v>107</v>
      </c>
      <c r="O150" s="30" t="s">
        <v>49</v>
      </c>
      <c r="P150" s="108" t="s">
        <v>61</v>
      </c>
      <c r="Q150" s="257" t="s">
        <v>246</v>
      </c>
      <c r="R150" s="125">
        <v>1.5629999999999999</v>
      </c>
      <c r="S150" s="32">
        <v>1.4781</v>
      </c>
      <c r="T150" s="32">
        <f>R150-S150</f>
        <v>8.4899999999999975E-2</v>
      </c>
      <c r="U150" s="29">
        <v>3.5</v>
      </c>
      <c r="V150" s="29">
        <v>6.9</v>
      </c>
      <c r="W150" s="29">
        <v>-3.5</v>
      </c>
      <c r="X150" s="29">
        <v>14.8</v>
      </c>
      <c r="Y150" s="29">
        <f>X150/2</f>
        <v>7.4</v>
      </c>
      <c r="Z150" s="29">
        <v>16.899999999999999</v>
      </c>
      <c r="AA150" s="30">
        <f>T150*I150*1000</f>
        <v>309.88499999999993</v>
      </c>
      <c r="AB150" s="33">
        <f>(T150*(R150+S150))^2/((X150+Y150+Z150)/3)</f>
        <v>5.1147131285349421E-3</v>
      </c>
      <c r="AC150" s="28" t="s">
        <v>186</v>
      </c>
      <c r="AD150" s="34" t="s">
        <v>53</v>
      </c>
      <c r="AE150" s="30"/>
      <c r="AF150" s="30">
        <f>COUNTA(AG150:AT150)</f>
        <v>1</v>
      </c>
      <c r="AG150" s="34"/>
      <c r="AH150" s="34"/>
      <c r="AI150" s="34"/>
      <c r="AJ150" s="34"/>
      <c r="AK150" s="34" t="s">
        <v>63</v>
      </c>
      <c r="AL150" s="34"/>
      <c r="AM150" s="34"/>
      <c r="AN150" s="34"/>
      <c r="AO150" s="34"/>
      <c r="AP150" s="34"/>
      <c r="AQ150" s="34"/>
      <c r="AR150" s="34"/>
      <c r="AS150" s="34"/>
      <c r="AT150" s="34"/>
      <c r="AU150" s="6"/>
    </row>
    <row r="151" spans="1:47" s="27" customFormat="1" ht="16.5" thickTop="1" x14ac:dyDescent="0.25">
      <c r="A151" s="28" t="s">
        <v>244</v>
      </c>
      <c r="B151" s="28" t="s">
        <v>738</v>
      </c>
      <c r="C151" s="153" t="s">
        <v>742</v>
      </c>
      <c r="D151" s="29">
        <v>91.1</v>
      </c>
      <c r="E151" s="30">
        <v>-20</v>
      </c>
      <c r="F151" s="30">
        <v>30</v>
      </c>
      <c r="G151" s="30">
        <v>0</v>
      </c>
      <c r="H151" s="29">
        <v>15</v>
      </c>
      <c r="I151" s="30">
        <v>3.35</v>
      </c>
      <c r="J151" s="30" t="s">
        <v>67</v>
      </c>
      <c r="K151" s="30" t="s">
        <v>73</v>
      </c>
      <c r="L151" s="31" t="s">
        <v>57</v>
      </c>
      <c r="M151" s="5" t="s">
        <v>245</v>
      </c>
      <c r="N151" s="30" t="s">
        <v>83</v>
      </c>
      <c r="O151" s="30" t="s">
        <v>49</v>
      </c>
      <c r="P151" s="30" t="s">
        <v>61</v>
      </c>
      <c r="Q151" s="113" t="s">
        <v>68</v>
      </c>
      <c r="R151" s="32">
        <v>1.5629999999999999</v>
      </c>
      <c r="S151" s="32">
        <v>1.4781</v>
      </c>
      <c r="T151" s="32">
        <f>R151-S151</f>
        <v>8.4899999999999975E-2</v>
      </c>
      <c r="U151" s="29">
        <v>3.5</v>
      </c>
      <c r="V151" s="29">
        <v>6.9</v>
      </c>
      <c r="W151" s="29">
        <v>-3.5</v>
      </c>
      <c r="X151" s="29">
        <v>14.8</v>
      </c>
      <c r="Y151" s="29">
        <f>X151/2</f>
        <v>7.4</v>
      </c>
      <c r="Z151" s="29">
        <v>16.899999999999999</v>
      </c>
      <c r="AA151" s="30">
        <f>T151*I151*1000</f>
        <v>284.41499999999991</v>
      </c>
      <c r="AB151" s="33">
        <f>(T151*(R151+S151))^2/((X151+Y151+Z151)/3)</f>
        <v>5.1147131285349421E-3</v>
      </c>
      <c r="AC151" s="28" t="s">
        <v>186</v>
      </c>
      <c r="AD151" s="34" t="s">
        <v>53</v>
      </c>
      <c r="AE151" s="30"/>
      <c r="AF151" s="30">
        <f>COUNTA(AG151:AT151)</f>
        <v>1</v>
      </c>
      <c r="AG151" s="34"/>
      <c r="AH151" s="34"/>
      <c r="AI151" s="34"/>
      <c r="AJ151" s="34"/>
      <c r="AK151" s="34" t="s">
        <v>68</v>
      </c>
      <c r="AL151" s="34"/>
      <c r="AM151" s="34"/>
      <c r="AN151" s="34"/>
      <c r="AO151" s="34"/>
      <c r="AP151" s="34"/>
      <c r="AQ151" s="34"/>
      <c r="AR151" s="34"/>
      <c r="AS151" s="34"/>
      <c r="AT151" s="34"/>
      <c r="AU151" s="6"/>
    </row>
    <row r="152" spans="1:47" s="27" customFormat="1" x14ac:dyDescent="0.25">
      <c r="A152" s="28" t="s">
        <v>247</v>
      </c>
      <c r="B152" s="28"/>
      <c r="C152" s="153" t="s">
        <v>248</v>
      </c>
      <c r="D152" s="29">
        <v>78.2</v>
      </c>
      <c r="E152" s="30">
        <v>-30</v>
      </c>
      <c r="F152" s="30">
        <v>25</v>
      </c>
      <c r="G152" s="30">
        <v>0</v>
      </c>
      <c r="H152" s="29">
        <v>4.5</v>
      </c>
      <c r="I152" s="30">
        <v>3.2</v>
      </c>
      <c r="J152" s="30" t="s">
        <v>67</v>
      </c>
      <c r="K152" s="30" t="s">
        <v>73</v>
      </c>
      <c r="L152" s="31" t="s">
        <v>81</v>
      </c>
      <c r="M152" s="5" t="s">
        <v>249</v>
      </c>
      <c r="N152" s="30" t="s">
        <v>83</v>
      </c>
      <c r="O152" s="30" t="s">
        <v>188</v>
      </c>
      <c r="P152" s="30" t="s">
        <v>61</v>
      </c>
      <c r="Q152" s="30" t="s">
        <v>352</v>
      </c>
      <c r="R152" s="32">
        <v>1.579</v>
      </c>
      <c r="S152" s="32">
        <v>1.48</v>
      </c>
      <c r="T152" s="32">
        <v>9.9000000000000005E-2</v>
      </c>
      <c r="U152" s="29">
        <v>3.7</v>
      </c>
      <c r="V152" s="29">
        <v>7.2</v>
      </c>
      <c r="W152" s="29">
        <v>-3.6</v>
      </c>
      <c r="X152" s="29">
        <v>12.8</v>
      </c>
      <c r="Y152" s="29">
        <f>X152/2</f>
        <v>6.4</v>
      </c>
      <c r="Z152" s="29">
        <v>14.5</v>
      </c>
      <c r="AA152" s="30">
        <f>T152*I152*1000</f>
        <v>316.8</v>
      </c>
      <c r="AB152" s="33">
        <f>(T152*(R152+S152))^2/((X152+Y152+Z152)/3)</f>
        <v>8.1643327549851628E-3</v>
      </c>
      <c r="AC152" s="28" t="s">
        <v>250</v>
      </c>
      <c r="AD152" s="34" t="s">
        <v>53</v>
      </c>
      <c r="AE152" s="30" t="s">
        <v>66</v>
      </c>
      <c r="AF152" s="30">
        <f>COUNTA(AG152:AT152)</f>
        <v>1</v>
      </c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 t="s">
        <v>68</v>
      </c>
      <c r="AS152" s="34"/>
      <c r="AT152" s="34"/>
      <c r="AU152" s="6"/>
    </row>
    <row r="153" spans="1:47" s="27" customFormat="1" ht="15.75" customHeight="1" x14ac:dyDescent="0.25">
      <c r="A153" s="168" t="s">
        <v>247</v>
      </c>
      <c r="B153" s="168"/>
      <c r="C153" s="153" t="s">
        <v>251</v>
      </c>
      <c r="D153" s="29">
        <v>78.2</v>
      </c>
      <c r="E153" s="30">
        <v>-30</v>
      </c>
      <c r="F153" s="30">
        <v>26</v>
      </c>
      <c r="G153" s="30">
        <v>0</v>
      </c>
      <c r="H153" s="29">
        <v>5.5</v>
      </c>
      <c r="I153" s="30">
        <v>3.2</v>
      </c>
      <c r="J153" s="30" t="s">
        <v>67</v>
      </c>
      <c r="K153" s="30" t="s">
        <v>73</v>
      </c>
      <c r="L153" s="31" t="s">
        <v>57</v>
      </c>
      <c r="M153" s="5" t="s">
        <v>252</v>
      </c>
      <c r="N153" s="30" t="s">
        <v>48</v>
      </c>
      <c r="O153" s="30" t="s">
        <v>188</v>
      </c>
      <c r="P153" s="30" t="s">
        <v>50</v>
      </c>
      <c r="Q153" s="30" t="s">
        <v>51</v>
      </c>
      <c r="R153" s="32">
        <v>1.579</v>
      </c>
      <c r="S153" s="32">
        <v>1.48</v>
      </c>
      <c r="T153" s="32">
        <f>R153-S153</f>
        <v>9.8999999999999977E-2</v>
      </c>
      <c r="U153" s="67">
        <v>3.7</v>
      </c>
      <c r="V153" s="67">
        <v>7.2</v>
      </c>
      <c r="W153" s="67">
        <v>-3.6</v>
      </c>
      <c r="X153" s="29">
        <v>12.8</v>
      </c>
      <c r="Y153" s="29">
        <v>6.4</v>
      </c>
      <c r="Z153" s="29">
        <v>14.5</v>
      </c>
      <c r="AA153" s="30">
        <f>T153*I153*1000</f>
        <v>316.79999999999995</v>
      </c>
      <c r="AB153" s="33">
        <f>(T153*(R153+S153))^2/((X153+Y153+Z153)/3)</f>
        <v>8.164332754985161E-3</v>
      </c>
      <c r="AC153" s="28" t="s">
        <v>250</v>
      </c>
      <c r="AD153" s="28" t="s">
        <v>253</v>
      </c>
      <c r="AE153" s="30"/>
      <c r="AF153" s="30">
        <f>COUNTA(AG153:AT153)</f>
        <v>1</v>
      </c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 t="s">
        <v>254</v>
      </c>
      <c r="AU153" s="6"/>
    </row>
    <row r="154" spans="1:47" s="27" customFormat="1" ht="15.75" customHeight="1" x14ac:dyDescent="0.25">
      <c r="A154" s="168" t="s">
        <v>247</v>
      </c>
      <c r="B154" s="168"/>
      <c r="C154" s="153" t="s">
        <v>578</v>
      </c>
      <c r="D154" s="29"/>
      <c r="E154" s="30"/>
      <c r="F154" s="30"/>
      <c r="G154" s="30"/>
      <c r="H154" s="29"/>
      <c r="I154" s="30"/>
      <c r="J154" s="30"/>
      <c r="K154" s="30"/>
      <c r="L154" s="31"/>
      <c r="M154" s="5"/>
      <c r="N154" s="30" t="s">
        <v>579</v>
      </c>
      <c r="O154" s="30" t="s">
        <v>188</v>
      </c>
      <c r="P154" s="30" t="s">
        <v>539</v>
      </c>
      <c r="Q154" s="30" t="s">
        <v>352</v>
      </c>
      <c r="R154" s="32"/>
      <c r="S154" s="32"/>
      <c r="T154" s="32"/>
      <c r="U154" s="67"/>
      <c r="V154" s="67"/>
      <c r="W154" s="67"/>
      <c r="X154" s="29"/>
      <c r="Y154" s="29"/>
      <c r="Z154" s="29"/>
      <c r="AA154" s="30"/>
      <c r="AB154" s="33"/>
      <c r="AC154" s="28"/>
      <c r="AD154" s="28"/>
      <c r="AE154" s="30"/>
      <c r="AF154" s="30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6"/>
    </row>
    <row r="155" spans="1:47" s="27" customFormat="1" ht="15.75" customHeight="1" x14ac:dyDescent="0.25">
      <c r="A155" s="168" t="s">
        <v>689</v>
      </c>
      <c r="B155" s="168"/>
      <c r="C155" s="153" t="s">
        <v>690</v>
      </c>
      <c r="D155" s="29"/>
      <c r="E155" s="30"/>
      <c r="F155" s="30"/>
      <c r="G155" s="30"/>
      <c r="H155" s="29"/>
      <c r="I155" s="30"/>
      <c r="J155" s="30"/>
      <c r="K155" s="30"/>
      <c r="L155" s="31"/>
      <c r="M155" s="5"/>
      <c r="N155" s="30" t="s">
        <v>366</v>
      </c>
      <c r="O155" s="30" t="s">
        <v>313</v>
      </c>
      <c r="P155" s="30" t="s">
        <v>539</v>
      </c>
      <c r="Q155" s="30" t="s">
        <v>352</v>
      </c>
      <c r="R155" s="32"/>
      <c r="S155" s="32"/>
      <c r="T155" s="32"/>
      <c r="U155" s="29"/>
      <c r="V155" s="29"/>
      <c r="W155" s="29"/>
      <c r="X155" s="29"/>
      <c r="Y155" s="29"/>
      <c r="Z155" s="29"/>
      <c r="AA155" s="30"/>
      <c r="AB155" s="33"/>
      <c r="AC155" s="28"/>
      <c r="AD155" s="34"/>
      <c r="AE155" s="30"/>
      <c r="AF155" s="30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1"/>
      <c r="AT155" s="34"/>
      <c r="AU155" s="6"/>
    </row>
    <row r="156" spans="1:47" s="27" customFormat="1" ht="15.75" customHeight="1" x14ac:dyDescent="0.25">
      <c r="A156" s="168" t="s">
        <v>689</v>
      </c>
      <c r="B156" s="168"/>
      <c r="C156" s="153" t="s">
        <v>714</v>
      </c>
      <c r="D156" s="29">
        <v>85</v>
      </c>
      <c r="E156" s="30">
        <v>-30</v>
      </c>
      <c r="F156" s="30">
        <v>20</v>
      </c>
      <c r="G156" s="30">
        <v>0</v>
      </c>
      <c r="H156" s="29">
        <v>5.5</v>
      </c>
      <c r="I156" s="30">
        <v>2.8</v>
      </c>
      <c r="J156" s="30" t="s">
        <v>67</v>
      </c>
      <c r="K156" s="30" t="s">
        <v>73</v>
      </c>
      <c r="L156" s="31" t="s">
        <v>57</v>
      </c>
      <c r="M156" s="5" t="s">
        <v>220</v>
      </c>
      <c r="N156" s="30" t="s">
        <v>48</v>
      </c>
      <c r="O156" s="30" t="s">
        <v>75</v>
      </c>
      <c r="P156" s="30" t="s">
        <v>50</v>
      </c>
      <c r="Q156" s="30" t="s">
        <v>51</v>
      </c>
      <c r="R156" s="32">
        <v>1.5871999999999999</v>
      </c>
      <c r="S156" s="32">
        <v>1.4823</v>
      </c>
      <c r="T156" s="32">
        <f>R156-S156</f>
        <v>0.10489999999999999</v>
      </c>
      <c r="U156" s="29">
        <v>3.6</v>
      </c>
      <c r="V156" s="29">
        <v>7.1</v>
      </c>
      <c r="W156" s="29">
        <v>-3.6</v>
      </c>
      <c r="X156" s="29">
        <v>13.8</v>
      </c>
      <c r="Y156" s="29">
        <v>6.9</v>
      </c>
      <c r="Z156" s="29">
        <v>15.1</v>
      </c>
      <c r="AA156" s="30">
        <f>T156*I156*1000</f>
        <v>293.71999999999997</v>
      </c>
      <c r="AB156" s="33">
        <f>(T156*(R156+S156))^2/((X156+Y156+Z156)/3)</f>
        <v>8.6880933761985281E-3</v>
      </c>
      <c r="AC156" s="28" t="s">
        <v>76</v>
      </c>
      <c r="AD156" s="34" t="s">
        <v>53</v>
      </c>
      <c r="AE156" s="30"/>
      <c r="AF156" s="30">
        <f>COUNTA(AG156:AT156)</f>
        <v>1</v>
      </c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1" t="s">
        <v>254</v>
      </c>
      <c r="AT156" s="34"/>
      <c r="AU156" s="6"/>
    </row>
    <row r="157" spans="1:47" s="27" customFormat="1" ht="15.75" customHeight="1" x14ac:dyDescent="0.25">
      <c r="A157" s="168" t="s">
        <v>255</v>
      </c>
      <c r="B157" s="168"/>
      <c r="C157" s="153" t="s">
        <v>256</v>
      </c>
      <c r="D157" s="29">
        <v>84.6</v>
      </c>
      <c r="E157" s="30">
        <v>-30</v>
      </c>
      <c r="F157" s="30">
        <v>25</v>
      </c>
      <c r="G157" s="30">
        <v>0</v>
      </c>
      <c r="H157" s="29">
        <v>5</v>
      </c>
      <c r="I157" s="30">
        <v>2.8</v>
      </c>
      <c r="J157" s="30" t="s">
        <v>67</v>
      </c>
      <c r="K157" s="30" t="s">
        <v>73</v>
      </c>
      <c r="L157" s="31" t="s">
        <v>57</v>
      </c>
      <c r="M157" s="5" t="s">
        <v>257</v>
      </c>
      <c r="N157" s="30" t="s">
        <v>48</v>
      </c>
      <c r="O157" s="30" t="s">
        <v>49</v>
      </c>
      <c r="P157" s="30" t="s">
        <v>50</v>
      </c>
      <c r="Q157" s="30" t="s">
        <v>51</v>
      </c>
      <c r="R157" s="32">
        <v>1.6014999999999999</v>
      </c>
      <c r="S157" s="32">
        <v>1.486</v>
      </c>
      <c r="T157" s="32">
        <f>R157-S157</f>
        <v>0.11549999999999994</v>
      </c>
      <c r="U157" s="29">
        <v>3.9</v>
      </c>
      <c r="V157" s="29">
        <v>8.4</v>
      </c>
      <c r="W157" s="29">
        <v>-4.5999999999999996</v>
      </c>
      <c r="X157" s="29">
        <v>14.1</v>
      </c>
      <c r="Y157" s="29">
        <v>7.05</v>
      </c>
      <c r="Z157" s="29">
        <v>14.5</v>
      </c>
      <c r="AA157" s="30">
        <f>T157*I157*1000</f>
        <v>323.39999999999981</v>
      </c>
      <c r="AB157" s="33">
        <f>(T157*(R157+S157))^2/((X157+Y157+Z157)/3)</f>
        <v>1.0701375949991222E-2</v>
      </c>
      <c r="AC157" s="28" t="s">
        <v>76</v>
      </c>
      <c r="AD157" s="34" t="s">
        <v>53</v>
      </c>
      <c r="AE157" s="30"/>
      <c r="AF157" s="30">
        <f>COUNTA(AG157:AT157)</f>
        <v>4</v>
      </c>
      <c r="AG157" s="34"/>
      <c r="AH157" s="34"/>
      <c r="AI157" s="34"/>
      <c r="AJ157" s="34"/>
      <c r="AK157" s="59" t="s">
        <v>66</v>
      </c>
      <c r="AL157" s="34"/>
      <c r="AM157" s="34"/>
      <c r="AN157" s="34"/>
      <c r="AO157" s="34"/>
      <c r="AP157" s="68" t="s">
        <v>66</v>
      </c>
      <c r="AQ157" s="68" t="s">
        <v>66</v>
      </c>
      <c r="AR157" s="68"/>
      <c r="AS157" s="34"/>
      <c r="AT157" s="18" t="s">
        <v>258</v>
      </c>
      <c r="AU157" s="6"/>
    </row>
    <row r="158" spans="1:47" s="27" customFormat="1" ht="15.75" customHeight="1" x14ac:dyDescent="0.25">
      <c r="A158" s="285" t="s">
        <v>255</v>
      </c>
      <c r="B158" s="168" t="s">
        <v>746</v>
      </c>
      <c r="C158" s="163" t="s">
        <v>692</v>
      </c>
      <c r="D158" s="29"/>
      <c r="E158" s="30"/>
      <c r="F158" s="30"/>
      <c r="G158" s="30"/>
      <c r="H158" s="29"/>
      <c r="I158" s="30"/>
      <c r="J158" s="30"/>
      <c r="K158" s="30"/>
      <c r="L158" s="31"/>
      <c r="M158" s="5"/>
      <c r="N158" s="129" t="s">
        <v>554</v>
      </c>
      <c r="O158" s="129" t="s">
        <v>221</v>
      </c>
      <c r="P158" s="129" t="s">
        <v>539</v>
      </c>
      <c r="Q158" s="129" t="s">
        <v>555</v>
      </c>
      <c r="R158" s="32"/>
      <c r="S158" s="32"/>
      <c r="T158" s="32"/>
      <c r="U158" s="29"/>
      <c r="V158" s="29"/>
      <c r="W158" s="29"/>
      <c r="X158" s="29"/>
      <c r="Y158" s="29"/>
      <c r="Z158" s="29"/>
      <c r="AA158" s="30"/>
      <c r="AB158" s="33"/>
      <c r="AC158" s="28"/>
      <c r="AD158" s="34"/>
      <c r="AE158" s="30"/>
      <c r="AF158" s="30"/>
      <c r="AG158" s="34"/>
      <c r="AH158" s="34"/>
      <c r="AI158" s="34"/>
      <c r="AJ158" s="34"/>
      <c r="AK158" s="59"/>
      <c r="AL158" s="34"/>
      <c r="AM158" s="34"/>
      <c r="AN158" s="34"/>
      <c r="AO158" s="34"/>
      <c r="AP158" s="68"/>
      <c r="AQ158" s="68"/>
      <c r="AR158" s="68"/>
      <c r="AS158" s="34"/>
      <c r="AT158" s="18"/>
      <c r="AU158" s="6"/>
    </row>
    <row r="159" spans="1:47" s="27" customFormat="1" ht="15.75" customHeight="1" x14ac:dyDescent="0.25">
      <c r="A159" s="169" t="s">
        <v>255</v>
      </c>
      <c r="B159" s="169"/>
      <c r="C159" s="153" t="s">
        <v>259</v>
      </c>
      <c r="D159" s="69">
        <v>84.6</v>
      </c>
      <c r="E159" s="57">
        <v>-30</v>
      </c>
      <c r="F159" s="30">
        <v>25</v>
      </c>
      <c r="G159" s="30">
        <v>0</v>
      </c>
      <c r="H159" s="69">
        <v>5</v>
      </c>
      <c r="I159" s="57">
        <v>2.8</v>
      </c>
      <c r="J159" s="30" t="s">
        <v>67</v>
      </c>
      <c r="K159" s="57" t="s">
        <v>73</v>
      </c>
      <c r="L159" s="31" t="s">
        <v>57</v>
      </c>
      <c r="M159" s="142" t="s">
        <v>257</v>
      </c>
      <c r="N159" s="57" t="s">
        <v>48</v>
      </c>
      <c r="O159" s="30" t="s">
        <v>92</v>
      </c>
      <c r="P159" s="57" t="s">
        <v>50</v>
      </c>
      <c r="Q159" s="57" t="s">
        <v>51</v>
      </c>
      <c r="R159" s="70">
        <v>1.6014999999999999</v>
      </c>
      <c r="S159" s="70">
        <v>1.486</v>
      </c>
      <c r="T159" s="70">
        <f>R159-S159</f>
        <v>0.11549999999999994</v>
      </c>
      <c r="U159" s="69">
        <v>3.9</v>
      </c>
      <c r="V159" s="69">
        <v>8.4</v>
      </c>
      <c r="W159" s="69">
        <v>-4.5999999999999996</v>
      </c>
      <c r="X159" s="69">
        <v>14.1</v>
      </c>
      <c r="Y159" s="69">
        <v>7.05</v>
      </c>
      <c r="Z159" s="69">
        <v>14.5</v>
      </c>
      <c r="AA159" s="57">
        <f>T159*I159*1000</f>
        <v>323.39999999999981</v>
      </c>
      <c r="AB159" s="71">
        <f>(T159*(R159+S159))^2/((X159+Y159+Z159)/3)</f>
        <v>1.0701375949991222E-2</v>
      </c>
      <c r="AC159" s="57" t="s">
        <v>76</v>
      </c>
      <c r="AD159" s="34" t="s">
        <v>53</v>
      </c>
      <c r="AE159" s="42"/>
      <c r="AF159" s="30" t="s">
        <v>145</v>
      </c>
      <c r="AG159" s="34"/>
      <c r="AH159" s="34"/>
      <c r="AI159" s="34"/>
      <c r="AJ159" s="34"/>
      <c r="AK159" s="34"/>
      <c r="AL159" s="34"/>
      <c r="AM159" s="34"/>
      <c r="AN159" s="34"/>
      <c r="AO159" s="34"/>
      <c r="AP159" s="68"/>
      <c r="AQ159" s="72" t="s">
        <v>66</v>
      </c>
      <c r="AR159" s="68"/>
      <c r="AS159" s="34"/>
      <c r="AT159" s="18"/>
      <c r="AU159" s="6"/>
    </row>
    <row r="160" spans="1:47" s="27" customFormat="1" ht="15.75" customHeight="1" x14ac:dyDescent="0.25">
      <c r="A160" s="169" t="s">
        <v>255</v>
      </c>
      <c r="B160" s="169"/>
      <c r="C160" s="153" t="s">
        <v>260</v>
      </c>
      <c r="D160" s="69">
        <v>84.6</v>
      </c>
      <c r="E160" s="57">
        <v>-30</v>
      </c>
      <c r="F160" s="30">
        <v>25</v>
      </c>
      <c r="G160" s="30">
        <v>0</v>
      </c>
      <c r="H160" s="69">
        <v>5</v>
      </c>
      <c r="I160" s="57">
        <v>2.8</v>
      </c>
      <c r="J160" s="30" t="s">
        <v>67</v>
      </c>
      <c r="K160" s="57" t="s">
        <v>73</v>
      </c>
      <c r="L160" s="31" t="s">
        <v>57</v>
      </c>
      <c r="M160" s="142" t="s">
        <v>257</v>
      </c>
      <c r="N160" s="57" t="s">
        <v>48</v>
      </c>
      <c r="O160" s="30" t="s">
        <v>188</v>
      </c>
      <c r="P160" s="57" t="s">
        <v>50</v>
      </c>
      <c r="Q160" s="58" t="s">
        <v>261</v>
      </c>
      <c r="R160" s="70">
        <v>1.6014999999999999</v>
      </c>
      <c r="S160" s="70">
        <v>1.486</v>
      </c>
      <c r="T160" s="70">
        <f>R160-S160</f>
        <v>0.11549999999999994</v>
      </c>
      <c r="U160" s="69">
        <v>3.9</v>
      </c>
      <c r="V160" s="69">
        <v>8.4</v>
      </c>
      <c r="W160" s="69">
        <v>-4.5999999999999996</v>
      </c>
      <c r="X160" s="69">
        <v>14.1</v>
      </c>
      <c r="Y160" s="69">
        <v>7.05</v>
      </c>
      <c r="Z160" s="69">
        <v>14.5</v>
      </c>
      <c r="AA160" s="57">
        <f>T160*I160*1000</f>
        <v>323.39999999999981</v>
      </c>
      <c r="AB160" s="71">
        <f>(T160*(R160+S160))^2/((X160+Y160+Z160)/3)</f>
        <v>1.0701375949991222E-2</v>
      </c>
      <c r="AC160" s="57" t="s">
        <v>76</v>
      </c>
      <c r="AD160" s="34" t="s">
        <v>53</v>
      </c>
      <c r="AE160" s="42"/>
      <c r="AF160" s="30" t="s">
        <v>145</v>
      </c>
      <c r="AG160" s="34"/>
      <c r="AH160" s="34"/>
      <c r="AI160" s="34"/>
      <c r="AJ160" s="34"/>
      <c r="AK160" s="34"/>
      <c r="AL160" s="34"/>
      <c r="AM160" s="34"/>
      <c r="AN160" s="34"/>
      <c r="AO160" s="34"/>
      <c r="AP160" s="68"/>
      <c r="AQ160" s="68"/>
      <c r="AR160" s="68"/>
      <c r="AS160" s="34"/>
      <c r="AT160" s="19" t="s">
        <v>261</v>
      </c>
      <c r="AU160" s="6"/>
    </row>
    <row r="161" spans="1:47" s="27" customFormat="1" ht="15.75" customHeight="1" x14ac:dyDescent="0.25">
      <c r="A161" s="169" t="s">
        <v>255</v>
      </c>
      <c r="B161" s="169"/>
      <c r="C161" s="153" t="s">
        <v>262</v>
      </c>
      <c r="D161" s="69">
        <v>84.6</v>
      </c>
      <c r="E161" s="57">
        <v>-30</v>
      </c>
      <c r="F161" s="30">
        <v>25</v>
      </c>
      <c r="G161" s="30">
        <v>0</v>
      </c>
      <c r="H161" s="69">
        <v>5</v>
      </c>
      <c r="I161" s="57">
        <v>2.8</v>
      </c>
      <c r="J161" s="30" t="s">
        <v>67</v>
      </c>
      <c r="K161" s="57" t="s">
        <v>73</v>
      </c>
      <c r="L161" s="31" t="s">
        <v>57</v>
      </c>
      <c r="M161" s="142" t="s">
        <v>257</v>
      </c>
      <c r="N161" s="57" t="s">
        <v>157</v>
      </c>
      <c r="O161" s="30" t="s">
        <v>92</v>
      </c>
      <c r="P161" s="57" t="s">
        <v>50</v>
      </c>
      <c r="Q161" s="57" t="s">
        <v>51</v>
      </c>
      <c r="R161" s="70">
        <v>1.6014999999999999</v>
      </c>
      <c r="S161" s="70">
        <v>1.486</v>
      </c>
      <c r="T161" s="70">
        <f>R161-S161</f>
        <v>0.11549999999999994</v>
      </c>
      <c r="U161" s="69">
        <v>3.9</v>
      </c>
      <c r="V161" s="69">
        <v>8.4</v>
      </c>
      <c r="W161" s="69">
        <v>-4.5999999999999996</v>
      </c>
      <c r="X161" s="69">
        <v>14.1</v>
      </c>
      <c r="Y161" s="69">
        <v>7.05</v>
      </c>
      <c r="Z161" s="69">
        <v>14.5</v>
      </c>
      <c r="AA161" s="57">
        <f>T161*I161*1000</f>
        <v>323.39999999999981</v>
      </c>
      <c r="AB161" s="71">
        <f>(T161*(R161+S161))^2/((X161+Y161+Z161)/3)</f>
        <v>1.0701375949991222E-2</v>
      </c>
      <c r="AC161" s="57" t="s">
        <v>76</v>
      </c>
      <c r="AD161" s="34" t="s">
        <v>53</v>
      </c>
      <c r="AE161" s="42"/>
      <c r="AF161" s="30" t="s">
        <v>145</v>
      </c>
      <c r="AG161" s="34"/>
      <c r="AH161" s="34"/>
      <c r="AI161" s="34"/>
      <c r="AJ161" s="34"/>
      <c r="AK161" s="34"/>
      <c r="AL161" s="34"/>
      <c r="AM161" s="34"/>
      <c r="AN161" s="34"/>
      <c r="AO161" s="34"/>
      <c r="AP161" s="68"/>
      <c r="AQ161" s="72" t="s">
        <v>66</v>
      </c>
      <c r="AR161" s="68"/>
      <c r="AS161" s="34"/>
      <c r="AT161" s="18"/>
      <c r="AU161" s="6"/>
    </row>
    <row r="162" spans="1:47" s="27" customFormat="1" ht="15.75" customHeight="1" x14ac:dyDescent="0.25">
      <c r="A162" s="57" t="s">
        <v>255</v>
      </c>
      <c r="B162" s="57"/>
      <c r="C162" s="153" t="s">
        <v>43</v>
      </c>
      <c r="D162" s="69">
        <v>84.6</v>
      </c>
      <c r="E162" s="57">
        <v>-30</v>
      </c>
      <c r="F162" s="30">
        <v>25</v>
      </c>
      <c r="G162" s="30">
        <v>0</v>
      </c>
      <c r="H162" s="69">
        <v>5</v>
      </c>
      <c r="I162" s="57">
        <v>2.8</v>
      </c>
      <c r="J162" s="30" t="s">
        <v>67</v>
      </c>
      <c r="K162" s="57" t="s">
        <v>73</v>
      </c>
      <c r="L162" s="31" t="s">
        <v>57</v>
      </c>
      <c r="M162" s="142" t="s">
        <v>257</v>
      </c>
      <c r="N162" s="57" t="s">
        <v>157</v>
      </c>
      <c r="O162" s="30" t="s">
        <v>120</v>
      </c>
      <c r="P162" s="57" t="s">
        <v>50</v>
      </c>
      <c r="Q162" s="57" t="s">
        <v>51</v>
      </c>
      <c r="R162" s="70">
        <v>1.6014999999999999</v>
      </c>
      <c r="S162" s="70">
        <v>1.486</v>
      </c>
      <c r="T162" s="70">
        <f>R162-S162</f>
        <v>0.11549999999999994</v>
      </c>
      <c r="U162" s="69">
        <v>3.9</v>
      </c>
      <c r="V162" s="69">
        <v>8.4</v>
      </c>
      <c r="W162" s="69">
        <v>-4.5999999999999996</v>
      </c>
      <c r="X162" s="69">
        <v>14.1</v>
      </c>
      <c r="Y162" s="69">
        <v>7.05</v>
      </c>
      <c r="Z162" s="69">
        <v>14.5</v>
      </c>
      <c r="AA162" s="57">
        <f>T162*I162*1000</f>
        <v>323.39999999999981</v>
      </c>
      <c r="AB162" s="71">
        <f>(T162*(R162+S162))^2/((X162+Y162+Z162)/3)</f>
        <v>1.0701375949991222E-2</v>
      </c>
      <c r="AC162" s="57" t="s">
        <v>76</v>
      </c>
      <c r="AD162" s="34" t="s">
        <v>53</v>
      </c>
      <c r="AE162" s="57"/>
      <c r="AF162" s="30" t="s">
        <v>145</v>
      </c>
      <c r="AG162" s="34"/>
      <c r="AH162" s="34"/>
      <c r="AI162" s="34"/>
      <c r="AJ162" s="34"/>
      <c r="AK162" s="34"/>
      <c r="AL162" s="34"/>
      <c r="AM162" s="34"/>
      <c r="AN162" s="34"/>
      <c r="AO162" s="34"/>
      <c r="AP162" s="72" t="s">
        <v>66</v>
      </c>
      <c r="AQ162" s="68"/>
      <c r="AR162" s="68"/>
      <c r="AS162" s="34"/>
      <c r="AT162" s="18"/>
      <c r="AU162" s="6"/>
    </row>
    <row r="163" spans="1:47" s="27" customFormat="1" ht="16.5" thickBot="1" x14ac:dyDescent="0.3">
      <c r="A163" s="82" t="s">
        <v>693</v>
      </c>
      <c r="B163" s="82"/>
      <c r="C163" s="154" t="s">
        <v>263</v>
      </c>
      <c r="D163" s="29">
        <v>114.6</v>
      </c>
      <c r="E163" s="30">
        <v>-40</v>
      </c>
      <c r="F163" s="30">
        <v>20</v>
      </c>
      <c r="G163" s="30">
        <v>0</v>
      </c>
      <c r="H163" s="29">
        <v>6</v>
      </c>
      <c r="I163" s="30">
        <v>3.1</v>
      </c>
      <c r="J163" s="30" t="s">
        <v>67</v>
      </c>
      <c r="K163" s="30" t="s">
        <v>45</v>
      </c>
      <c r="L163" s="31" t="s">
        <v>57</v>
      </c>
      <c r="M163" s="5" t="s">
        <v>264</v>
      </c>
      <c r="N163" s="30" t="s">
        <v>194</v>
      </c>
      <c r="O163" s="30" t="s">
        <v>75</v>
      </c>
      <c r="P163" s="6" t="s">
        <v>131</v>
      </c>
      <c r="Q163" s="112" t="s">
        <v>51</v>
      </c>
      <c r="R163" s="32">
        <v>1.6059000000000001</v>
      </c>
      <c r="S163" s="32">
        <v>1.4878</v>
      </c>
      <c r="T163" s="32">
        <f>R163-S163</f>
        <v>0.11810000000000009</v>
      </c>
      <c r="U163" s="29">
        <v>8</v>
      </c>
      <c r="V163" s="29">
        <v>2.9</v>
      </c>
      <c r="W163" s="29">
        <v>5.0999999999999996</v>
      </c>
      <c r="X163" s="29">
        <v>15.7</v>
      </c>
      <c r="Y163" s="29">
        <f>X163/2</f>
        <v>7.85</v>
      </c>
      <c r="Z163" s="29">
        <v>18.100000000000001</v>
      </c>
      <c r="AA163" s="30">
        <f>T163*I163*1000</f>
        <v>366.1100000000003</v>
      </c>
      <c r="AB163" s="33">
        <f>(T163*(R163+S163))^2/((X163+Y163+Z163)/3)</f>
        <v>9.6152911429081261E-3</v>
      </c>
      <c r="AC163" s="28" t="s">
        <v>250</v>
      </c>
      <c r="AD163" s="34" t="s">
        <v>53</v>
      </c>
      <c r="AE163" s="30"/>
      <c r="AF163" s="30">
        <f>COUNTA(AG163:AT163)</f>
        <v>1</v>
      </c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 t="s">
        <v>54</v>
      </c>
      <c r="AT163" s="34"/>
      <c r="AU163" s="6"/>
    </row>
    <row r="164" spans="1:47" s="27" customFormat="1" ht="16.5" thickTop="1" x14ac:dyDescent="0.25">
      <c r="A164" s="20" t="s">
        <v>266</v>
      </c>
      <c r="B164" s="20"/>
      <c r="C164" s="154" t="s">
        <v>580</v>
      </c>
      <c r="D164" s="73"/>
      <c r="E164" s="20"/>
      <c r="F164" s="30"/>
      <c r="G164" s="30"/>
      <c r="H164" s="73"/>
      <c r="I164" s="20"/>
      <c r="J164" s="30"/>
      <c r="K164" s="30"/>
      <c r="L164" s="31"/>
      <c r="M164" s="21"/>
      <c r="N164" s="58" t="s">
        <v>83</v>
      </c>
      <c r="O164" s="30" t="s">
        <v>60</v>
      </c>
      <c r="P164" s="108" t="s">
        <v>61</v>
      </c>
      <c r="Q164" s="259" t="s">
        <v>51</v>
      </c>
      <c r="R164" s="265"/>
      <c r="S164" s="75"/>
      <c r="T164" s="32"/>
      <c r="U164" s="29"/>
      <c r="V164" s="29"/>
      <c r="W164" s="29"/>
      <c r="X164" s="73"/>
      <c r="Y164" s="29"/>
      <c r="Z164" s="73"/>
      <c r="AA164" s="30"/>
      <c r="AB164" s="33"/>
      <c r="AC164" s="58"/>
      <c r="AD164" s="34"/>
      <c r="AE164" s="20"/>
      <c r="AF164" s="30"/>
      <c r="AG164" s="20"/>
      <c r="AH164" s="20"/>
      <c r="AI164" s="59"/>
      <c r="AJ164" s="34"/>
      <c r="AK164" s="34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</row>
    <row r="165" spans="1:47" s="27" customFormat="1" ht="16.5" thickBot="1" x14ac:dyDescent="0.3">
      <c r="A165" s="6" t="s">
        <v>266</v>
      </c>
      <c r="B165" s="6"/>
      <c r="C165" s="154" t="s">
        <v>274</v>
      </c>
      <c r="D165" s="35">
        <v>76.7</v>
      </c>
      <c r="E165" s="6">
        <v>-25</v>
      </c>
      <c r="F165" s="30">
        <v>0</v>
      </c>
      <c r="G165" s="30">
        <v>8</v>
      </c>
      <c r="H165" s="54">
        <v>6</v>
      </c>
      <c r="I165" s="6">
        <v>2.6</v>
      </c>
      <c r="J165" s="30" t="s">
        <v>67</v>
      </c>
      <c r="K165" s="30" t="s">
        <v>45</v>
      </c>
      <c r="L165" s="31" t="s">
        <v>57</v>
      </c>
      <c r="M165" s="7" t="s">
        <v>273</v>
      </c>
      <c r="N165" s="30" t="s">
        <v>83</v>
      </c>
      <c r="O165" s="30" t="s">
        <v>49</v>
      </c>
      <c r="P165" s="108" t="s">
        <v>61</v>
      </c>
      <c r="Q165" s="256" t="s">
        <v>352</v>
      </c>
      <c r="R165" s="265">
        <v>1.6026</v>
      </c>
      <c r="S165" s="75">
        <v>1.488</v>
      </c>
      <c r="T165" s="32">
        <f>R165-S165</f>
        <v>0.11460000000000004</v>
      </c>
      <c r="U165" s="29">
        <v>5.8</v>
      </c>
      <c r="V165" s="29">
        <v>2.8</v>
      </c>
      <c r="W165" s="29">
        <v>2.9</v>
      </c>
      <c r="X165" s="73">
        <v>13.2</v>
      </c>
      <c r="Y165" s="29">
        <f>X165/2</f>
        <v>6.6</v>
      </c>
      <c r="Z165" s="73">
        <v>13.5</v>
      </c>
      <c r="AA165" s="30">
        <f>T165*I165*1000</f>
        <v>297.96000000000009</v>
      </c>
      <c r="AB165" s="33">
        <f>(T165*(R165+S165))^2/((X165+Y165+Z165)/3)</f>
        <v>1.1301389863172766E-2</v>
      </c>
      <c r="AC165" s="28" t="s">
        <v>69</v>
      </c>
      <c r="AD165" s="34" t="s">
        <v>53</v>
      </c>
      <c r="AE165" s="6"/>
      <c r="AF165" s="30">
        <f>COUNTA(AG165:AT165)</f>
        <v>1</v>
      </c>
      <c r="AG165" s="6"/>
      <c r="AH165" s="6"/>
      <c r="AI165" s="6"/>
      <c r="AJ165" s="6"/>
      <c r="AK165" s="6" t="s">
        <v>68</v>
      </c>
      <c r="AL165" s="6"/>
      <c r="AM165" s="6"/>
      <c r="AN165" s="6"/>
      <c r="AO165" s="6"/>
      <c r="AP165" s="6"/>
      <c r="AQ165" s="6"/>
      <c r="AR165" s="6"/>
      <c r="AS165" s="6"/>
      <c r="AT165" s="6"/>
      <c r="AU165" s="6"/>
    </row>
    <row r="166" spans="1:47" s="27" customFormat="1" ht="16.5" thickTop="1" x14ac:dyDescent="0.25">
      <c r="A166" s="6" t="s">
        <v>266</v>
      </c>
      <c r="B166" s="6"/>
      <c r="C166" s="154" t="s">
        <v>587</v>
      </c>
      <c r="D166" s="35"/>
      <c r="E166" s="6"/>
      <c r="F166" s="30"/>
      <c r="G166" s="30"/>
      <c r="H166" s="54"/>
      <c r="I166" s="6"/>
      <c r="J166" s="30"/>
      <c r="K166" s="30"/>
      <c r="L166" s="31"/>
      <c r="M166" s="7"/>
      <c r="N166" s="30" t="s">
        <v>549</v>
      </c>
      <c r="O166" s="30" t="s">
        <v>503</v>
      </c>
      <c r="P166" s="30" t="s">
        <v>550</v>
      </c>
      <c r="Q166" s="114" t="s">
        <v>584</v>
      </c>
      <c r="R166" s="75"/>
      <c r="S166" s="75"/>
      <c r="T166" s="32"/>
      <c r="U166" s="29"/>
      <c r="V166" s="29"/>
      <c r="W166" s="29"/>
      <c r="X166" s="73"/>
      <c r="Y166" s="29"/>
      <c r="Z166" s="73"/>
      <c r="AA166" s="30"/>
      <c r="AB166" s="33"/>
      <c r="AC166" s="28"/>
      <c r="AD166" s="34"/>
      <c r="AE166" s="6"/>
      <c r="AF166" s="30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</row>
    <row r="167" spans="1:47" s="27" customFormat="1" ht="16.5" thickBot="1" x14ac:dyDescent="0.3">
      <c r="A167" s="182" t="s">
        <v>266</v>
      </c>
      <c r="B167" s="182"/>
      <c r="C167" s="154" t="s">
        <v>269</v>
      </c>
      <c r="D167" s="73">
        <v>76.7</v>
      </c>
      <c r="E167" s="20">
        <v>-25</v>
      </c>
      <c r="F167" s="30">
        <v>0</v>
      </c>
      <c r="G167" s="30">
        <v>8</v>
      </c>
      <c r="H167" s="73">
        <v>6</v>
      </c>
      <c r="I167" s="20">
        <v>2.6</v>
      </c>
      <c r="J167" s="30" t="s">
        <v>44</v>
      </c>
      <c r="K167" s="30" t="s">
        <v>45</v>
      </c>
      <c r="L167" s="31" t="s">
        <v>57</v>
      </c>
      <c r="M167" s="21" t="s">
        <v>268</v>
      </c>
      <c r="N167" s="58" t="s">
        <v>59</v>
      </c>
      <c r="O167" s="30" t="s">
        <v>65</v>
      </c>
      <c r="P167" s="30" t="s">
        <v>61</v>
      </c>
      <c r="Q167" s="127" t="s">
        <v>51</v>
      </c>
      <c r="R167" s="75">
        <v>1.6026</v>
      </c>
      <c r="S167" s="75">
        <v>1.488</v>
      </c>
      <c r="T167" s="32">
        <f>R167-S167</f>
        <v>0.11460000000000004</v>
      </c>
      <c r="U167" s="29">
        <v>5.8</v>
      </c>
      <c r="V167" s="29">
        <v>2.8</v>
      </c>
      <c r="W167" s="29">
        <v>2.9</v>
      </c>
      <c r="X167" s="73">
        <v>13.2</v>
      </c>
      <c r="Y167" s="29">
        <f>X167/2</f>
        <v>6.6</v>
      </c>
      <c r="Z167" s="73">
        <v>13.5</v>
      </c>
      <c r="AA167" s="30">
        <f>T167*I167*1000</f>
        <v>297.96000000000009</v>
      </c>
      <c r="AB167" s="33">
        <f>(T167*(R167+S167))^2/((X167+Y167+Z167)/3)</f>
        <v>1.1301389863172766E-2</v>
      </c>
      <c r="AC167" s="58" t="s">
        <v>182</v>
      </c>
      <c r="AD167" s="34" t="s">
        <v>53</v>
      </c>
      <c r="AE167" s="76"/>
      <c r="AF167" s="30" t="s">
        <v>145</v>
      </c>
      <c r="AG167" s="20"/>
      <c r="AH167" s="20"/>
      <c r="AI167" s="34"/>
      <c r="AJ167" s="59" t="s">
        <v>66</v>
      </c>
      <c r="AK167" s="34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</row>
    <row r="168" spans="1:47" s="27" customFormat="1" ht="17.25" thickTop="1" thickBot="1" x14ac:dyDescent="0.3">
      <c r="A168" s="182" t="s">
        <v>266</v>
      </c>
      <c r="B168" s="182" t="s">
        <v>744</v>
      </c>
      <c r="C168" s="154" t="s">
        <v>269</v>
      </c>
      <c r="D168" s="73"/>
      <c r="E168" s="20"/>
      <c r="F168" s="30"/>
      <c r="G168" s="30"/>
      <c r="H168" s="73"/>
      <c r="I168" s="20"/>
      <c r="J168" s="30"/>
      <c r="K168" s="30"/>
      <c r="L168" s="31"/>
      <c r="M168" s="21"/>
      <c r="N168" s="58" t="s">
        <v>59</v>
      </c>
      <c r="O168" s="30" t="s">
        <v>65</v>
      </c>
      <c r="P168" s="108" t="s">
        <v>61</v>
      </c>
      <c r="Q168" s="255" t="s">
        <v>51</v>
      </c>
      <c r="R168" s="265"/>
      <c r="S168" s="75"/>
      <c r="T168" s="32"/>
      <c r="U168" s="29"/>
      <c r="V168" s="29"/>
      <c r="W168" s="29"/>
      <c r="X168" s="73"/>
      <c r="Y168" s="29"/>
      <c r="Z168" s="73"/>
      <c r="AA168" s="30"/>
      <c r="AB168" s="33"/>
      <c r="AC168" s="58"/>
      <c r="AD168" s="34"/>
      <c r="AE168" s="76"/>
      <c r="AF168" s="30"/>
      <c r="AG168" s="20"/>
      <c r="AH168" s="20"/>
      <c r="AI168" s="34"/>
      <c r="AJ168" s="59"/>
      <c r="AK168" s="34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</row>
    <row r="169" spans="1:47" s="27" customFormat="1" ht="16.5" thickTop="1" x14ac:dyDescent="0.25">
      <c r="A169" s="183" t="s">
        <v>266</v>
      </c>
      <c r="B169" s="183" t="s">
        <v>738</v>
      </c>
      <c r="C169" s="282" t="s">
        <v>743</v>
      </c>
      <c r="D169" s="35">
        <v>76.7</v>
      </c>
      <c r="E169" s="6">
        <v>-25</v>
      </c>
      <c r="F169" s="30">
        <v>0</v>
      </c>
      <c r="G169" s="30">
        <v>8</v>
      </c>
      <c r="H169" s="35">
        <v>6</v>
      </c>
      <c r="I169" s="6">
        <v>2.6</v>
      </c>
      <c r="J169" s="30" t="s">
        <v>67</v>
      </c>
      <c r="K169" s="30" t="s">
        <v>45</v>
      </c>
      <c r="L169" s="31" t="s">
        <v>57</v>
      </c>
      <c r="M169" s="7" t="s">
        <v>270</v>
      </c>
      <c r="N169" s="30" t="s">
        <v>59</v>
      </c>
      <c r="O169" s="30" t="s">
        <v>65</v>
      </c>
      <c r="P169" s="30" t="s">
        <v>61</v>
      </c>
      <c r="Q169" s="114" t="s">
        <v>68</v>
      </c>
      <c r="R169" s="75">
        <v>1.6026</v>
      </c>
      <c r="S169" s="75">
        <v>1.488</v>
      </c>
      <c r="T169" s="32">
        <f>R169-S169</f>
        <v>0.11460000000000004</v>
      </c>
      <c r="U169" s="29">
        <v>5.7</v>
      </c>
      <c r="V169" s="29">
        <v>2.8</v>
      </c>
      <c r="W169" s="29">
        <v>2.9</v>
      </c>
      <c r="X169" s="73">
        <v>13.2</v>
      </c>
      <c r="Y169" s="29">
        <f>X169/2</f>
        <v>6.6</v>
      </c>
      <c r="Z169" s="73">
        <v>13.5</v>
      </c>
      <c r="AA169" s="30">
        <f>T169*I169*1000</f>
        <v>297.96000000000009</v>
      </c>
      <c r="AB169" s="33">
        <f>(T169*(R169+S169))^2/((X169+Y169+Z169)/3)</f>
        <v>1.1301389863172766E-2</v>
      </c>
      <c r="AC169" s="28" t="s">
        <v>69</v>
      </c>
      <c r="AD169" s="34" t="s">
        <v>53</v>
      </c>
      <c r="AE169" s="6"/>
      <c r="AF169" s="30">
        <f>COUNTA(AG169:AT169)</f>
        <v>1</v>
      </c>
      <c r="AG169" s="6"/>
      <c r="AH169" s="6"/>
      <c r="AI169" s="6"/>
      <c r="AJ169" s="6" t="s">
        <v>68</v>
      </c>
      <c r="AK169" s="25"/>
      <c r="AL169" s="6"/>
      <c r="AM169" s="6"/>
      <c r="AN169" s="6"/>
      <c r="AO169" s="6"/>
      <c r="AP169" s="6"/>
      <c r="AQ169" s="6"/>
      <c r="AR169" s="6"/>
      <c r="AS169" s="6"/>
      <c r="AT169" s="6"/>
      <c r="AU169" s="6"/>
    </row>
    <row r="170" spans="1:47" s="27" customFormat="1" x14ac:dyDescent="0.25">
      <c r="A170" s="20" t="s">
        <v>266</v>
      </c>
      <c r="B170" s="20"/>
      <c r="C170" s="154" t="s">
        <v>582</v>
      </c>
      <c r="D170" s="73">
        <v>76.7</v>
      </c>
      <c r="E170" s="20">
        <v>-25</v>
      </c>
      <c r="F170" s="30">
        <v>0</v>
      </c>
      <c r="G170" s="30">
        <v>8</v>
      </c>
      <c r="H170" s="73">
        <v>6</v>
      </c>
      <c r="I170" s="20">
        <v>2.35</v>
      </c>
      <c r="J170" s="30" t="s">
        <v>44</v>
      </c>
      <c r="K170" s="30" t="s">
        <v>45</v>
      </c>
      <c r="L170" s="31" t="s">
        <v>57</v>
      </c>
      <c r="M170" s="21" t="s">
        <v>268</v>
      </c>
      <c r="N170" s="58" t="s">
        <v>59</v>
      </c>
      <c r="O170" s="30" t="s">
        <v>49</v>
      </c>
      <c r="P170" s="30" t="s">
        <v>61</v>
      </c>
      <c r="Q170" s="263" t="s">
        <v>51</v>
      </c>
      <c r="R170" s="75">
        <v>1.6026</v>
      </c>
      <c r="S170" s="75">
        <v>1.488</v>
      </c>
      <c r="T170" s="32">
        <f>R170-S170</f>
        <v>0.11460000000000004</v>
      </c>
      <c r="U170" s="29">
        <v>5.8</v>
      </c>
      <c r="V170" s="29">
        <v>2.8</v>
      </c>
      <c r="W170" s="29">
        <v>2.9</v>
      </c>
      <c r="X170" s="73">
        <v>13.2</v>
      </c>
      <c r="Y170" s="29">
        <f>X170/2</f>
        <v>6.6</v>
      </c>
      <c r="Z170" s="73">
        <v>13.5</v>
      </c>
      <c r="AA170" s="30">
        <f>T170*I170*1000</f>
        <v>269.31000000000012</v>
      </c>
      <c r="AB170" s="33">
        <f>(T170*(R170+S170))^2/((X170+Y170+Z170)/3)</f>
        <v>1.1301389863172766E-2</v>
      </c>
      <c r="AC170" s="58" t="s">
        <v>182</v>
      </c>
      <c r="AD170" s="34" t="s">
        <v>53</v>
      </c>
      <c r="AE170" s="20"/>
      <c r="AF170" s="30">
        <f>COUNTA(AG170:AT170)</f>
        <v>1</v>
      </c>
      <c r="AG170" s="20"/>
      <c r="AH170" s="20"/>
      <c r="AI170" s="20"/>
      <c r="AJ170" s="20"/>
      <c r="AK170" s="6" t="s">
        <v>63</v>
      </c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</row>
    <row r="171" spans="1:47" s="27" customFormat="1" x14ac:dyDescent="0.25">
      <c r="A171" s="6" t="s">
        <v>266</v>
      </c>
      <c r="B171" s="6" t="s">
        <v>745</v>
      </c>
      <c r="C171" s="162" t="s">
        <v>588</v>
      </c>
      <c r="D171" s="35">
        <v>76.7</v>
      </c>
      <c r="E171" s="6">
        <v>-25</v>
      </c>
      <c r="F171" s="30">
        <v>0</v>
      </c>
      <c r="G171" s="30">
        <v>8</v>
      </c>
      <c r="H171" s="54">
        <v>6</v>
      </c>
      <c r="I171" s="6">
        <v>2.6</v>
      </c>
      <c r="J171" s="30" t="s">
        <v>67</v>
      </c>
      <c r="K171" s="30" t="s">
        <v>45</v>
      </c>
      <c r="L171" s="31" t="s">
        <v>57</v>
      </c>
      <c r="M171" s="7" t="s">
        <v>273</v>
      </c>
      <c r="N171" s="30" t="s">
        <v>83</v>
      </c>
      <c r="O171" s="30" t="s">
        <v>188</v>
      </c>
      <c r="P171" s="30" t="s">
        <v>61</v>
      </c>
      <c r="Q171" s="284" t="s">
        <v>68</v>
      </c>
      <c r="R171" s="75">
        <v>1.6026</v>
      </c>
      <c r="S171" s="75">
        <v>1.488</v>
      </c>
      <c r="T171" s="32">
        <f>R171-S171</f>
        <v>0.11460000000000004</v>
      </c>
      <c r="U171" s="29">
        <v>5.8</v>
      </c>
      <c r="V171" s="29">
        <v>2.8</v>
      </c>
      <c r="W171" s="29">
        <v>2.9</v>
      </c>
      <c r="X171" s="73">
        <v>13.2</v>
      </c>
      <c r="Y171" s="29">
        <f>X171/2</f>
        <v>6.6</v>
      </c>
      <c r="Z171" s="73">
        <v>13.5</v>
      </c>
      <c r="AA171" s="30">
        <f>T171*I171*1000</f>
        <v>297.96000000000009</v>
      </c>
      <c r="AB171" s="33">
        <f>(T171*(R171+S171))^2/((X171+Y171+Z171)/3)</f>
        <v>1.1301389863172766E-2</v>
      </c>
      <c r="AC171" s="28" t="s">
        <v>250</v>
      </c>
      <c r="AD171" s="34" t="s">
        <v>53</v>
      </c>
      <c r="AE171" s="6"/>
      <c r="AF171" s="30">
        <f>COUNTA(AG171:AT171)</f>
        <v>1</v>
      </c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 t="s">
        <v>68</v>
      </c>
      <c r="AU171" s="6"/>
    </row>
    <row r="172" spans="1:47" s="27" customFormat="1" x14ac:dyDescent="0.25">
      <c r="A172" s="6" t="s">
        <v>266</v>
      </c>
      <c r="B172" s="6"/>
      <c r="C172" s="154" t="s">
        <v>586</v>
      </c>
      <c r="D172" s="35"/>
      <c r="E172" s="6"/>
      <c r="F172" s="30"/>
      <c r="G172" s="30"/>
      <c r="H172" s="54"/>
      <c r="I172" s="6"/>
      <c r="J172" s="30"/>
      <c r="K172" s="30"/>
      <c r="L172" s="31"/>
      <c r="M172" s="7"/>
      <c r="N172" s="30" t="s">
        <v>59</v>
      </c>
      <c r="O172" s="30" t="s">
        <v>500</v>
      </c>
      <c r="P172" s="30" t="s">
        <v>97</v>
      </c>
      <c r="Q172" s="36" t="s">
        <v>352</v>
      </c>
      <c r="R172" s="75"/>
      <c r="S172" s="75"/>
      <c r="T172" s="32"/>
      <c r="U172" s="29"/>
      <c r="V172" s="29"/>
      <c r="W172" s="29"/>
      <c r="X172" s="73"/>
      <c r="Y172" s="29"/>
      <c r="Z172" s="73"/>
      <c r="AA172" s="30"/>
      <c r="AB172" s="33"/>
      <c r="AC172" s="28"/>
      <c r="AD172" s="34"/>
      <c r="AE172" s="6"/>
      <c r="AF172" s="30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</row>
    <row r="173" spans="1:47" s="27" customFormat="1" x14ac:dyDescent="0.25">
      <c r="A173" s="20" t="s">
        <v>266</v>
      </c>
      <c r="B173" s="20"/>
      <c r="C173" s="154" t="s">
        <v>267</v>
      </c>
      <c r="D173" s="73">
        <v>76.7</v>
      </c>
      <c r="E173" s="20">
        <v>-25</v>
      </c>
      <c r="F173" s="30">
        <v>0</v>
      </c>
      <c r="G173" s="30">
        <v>8</v>
      </c>
      <c r="H173" s="73">
        <v>6</v>
      </c>
      <c r="I173" s="20">
        <v>2.6</v>
      </c>
      <c r="J173" s="30" t="s">
        <v>44</v>
      </c>
      <c r="K173" s="30" t="s">
        <v>45</v>
      </c>
      <c r="L173" s="31" t="s">
        <v>57</v>
      </c>
      <c r="M173" s="21" t="s">
        <v>268</v>
      </c>
      <c r="N173" s="58" t="s">
        <v>59</v>
      </c>
      <c r="O173" s="30" t="s">
        <v>60</v>
      </c>
      <c r="P173" s="30" t="s">
        <v>61</v>
      </c>
      <c r="Q173" s="74" t="s">
        <v>51</v>
      </c>
      <c r="R173" s="75">
        <v>1.6026</v>
      </c>
      <c r="S173" s="75">
        <v>1.488</v>
      </c>
      <c r="T173" s="32">
        <f>R173-S173</f>
        <v>0.11460000000000004</v>
      </c>
      <c r="U173" s="29">
        <v>5.8</v>
      </c>
      <c r="V173" s="29">
        <v>2.8</v>
      </c>
      <c r="W173" s="29">
        <v>2.9</v>
      </c>
      <c r="X173" s="73">
        <v>13.2</v>
      </c>
      <c r="Y173" s="29">
        <f>X173/2</f>
        <v>6.6</v>
      </c>
      <c r="Z173" s="73">
        <v>13.5</v>
      </c>
      <c r="AA173" s="30">
        <f>T173*I173*1000</f>
        <v>297.96000000000009</v>
      </c>
      <c r="AB173" s="33">
        <f>(T173*(R173+S173))^2/((X173+Y173+Z173)/3)</f>
        <v>1.1301389863172766E-2</v>
      </c>
      <c r="AC173" s="58" t="s">
        <v>182</v>
      </c>
      <c r="AD173" s="34" t="s">
        <v>53</v>
      </c>
      <c r="AE173" s="20"/>
      <c r="AF173" s="30">
        <f>COUNTA(AG173:AT173)</f>
        <v>3</v>
      </c>
      <c r="AG173" s="20"/>
      <c r="AH173" s="20"/>
      <c r="AI173" s="59" t="s">
        <v>63</v>
      </c>
      <c r="AJ173" s="34" t="s">
        <v>63</v>
      </c>
      <c r="AK173" s="34" t="s">
        <v>63</v>
      </c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</row>
    <row r="174" spans="1:47" s="131" customFormat="1" x14ac:dyDescent="0.25">
      <c r="A174" s="20" t="s">
        <v>266</v>
      </c>
      <c r="B174" s="20"/>
      <c r="C174" s="154" t="s">
        <v>581</v>
      </c>
      <c r="D174" s="73"/>
      <c r="E174" s="20"/>
      <c r="F174" s="30"/>
      <c r="G174" s="30"/>
      <c r="H174" s="73"/>
      <c r="I174" s="20"/>
      <c r="J174" s="30"/>
      <c r="K174" s="30"/>
      <c r="L174" s="31"/>
      <c r="M174" s="21"/>
      <c r="N174" s="58" t="s">
        <v>83</v>
      </c>
      <c r="O174" s="30" t="s">
        <v>65</v>
      </c>
      <c r="P174" s="30" t="s">
        <v>61</v>
      </c>
      <c r="Q174" s="74" t="s">
        <v>51</v>
      </c>
      <c r="R174" s="75"/>
      <c r="S174" s="75"/>
      <c r="T174" s="32"/>
      <c r="U174" s="29"/>
      <c r="V174" s="29"/>
      <c r="W174" s="29"/>
      <c r="X174" s="73"/>
      <c r="Y174" s="29"/>
      <c r="Z174" s="73"/>
      <c r="AA174" s="30"/>
      <c r="AB174" s="33"/>
      <c r="AC174" s="58"/>
      <c r="AD174" s="34"/>
      <c r="AE174" s="76"/>
      <c r="AF174" s="30"/>
      <c r="AG174" s="20"/>
      <c r="AH174" s="20"/>
      <c r="AI174" s="34"/>
      <c r="AJ174" s="59"/>
      <c r="AK174" s="34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</row>
    <row r="175" spans="1:47" s="27" customFormat="1" x14ac:dyDescent="0.25">
      <c r="A175" s="6" t="s">
        <v>266</v>
      </c>
      <c r="B175" s="6"/>
      <c r="C175" s="154" t="s">
        <v>585</v>
      </c>
      <c r="D175" s="35"/>
      <c r="E175" s="6"/>
      <c r="F175" s="30"/>
      <c r="G175" s="30"/>
      <c r="H175" s="54"/>
      <c r="I175" s="6"/>
      <c r="J175" s="30"/>
      <c r="K175" s="30"/>
      <c r="L175" s="31"/>
      <c r="M175" s="7"/>
      <c r="N175" s="30" t="s">
        <v>59</v>
      </c>
      <c r="O175" s="30" t="s">
        <v>214</v>
      </c>
      <c r="P175" s="30" t="s">
        <v>97</v>
      </c>
      <c r="Q175" s="36" t="s">
        <v>314</v>
      </c>
      <c r="R175" s="75"/>
      <c r="S175" s="75"/>
      <c r="T175" s="32"/>
      <c r="U175" s="29"/>
      <c r="V175" s="29"/>
      <c r="W175" s="29"/>
      <c r="X175" s="73"/>
      <c r="Y175" s="29"/>
      <c r="Z175" s="73"/>
      <c r="AA175" s="30"/>
      <c r="AB175" s="33"/>
      <c r="AC175" s="28"/>
      <c r="AD175" s="34"/>
      <c r="AE175" s="6"/>
      <c r="AF175" s="30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</row>
    <row r="176" spans="1:47" s="131" customFormat="1" x14ac:dyDescent="0.25">
      <c r="A176" s="126" t="s">
        <v>266</v>
      </c>
      <c r="B176" s="283" t="s">
        <v>583</v>
      </c>
      <c r="C176" s="161" t="s">
        <v>583</v>
      </c>
      <c r="D176" s="73">
        <v>76.7</v>
      </c>
      <c r="E176" s="20">
        <v>-25</v>
      </c>
      <c r="F176" s="30">
        <v>0</v>
      </c>
      <c r="G176" s="30">
        <v>8</v>
      </c>
      <c r="H176" s="73">
        <v>6</v>
      </c>
      <c r="I176" s="20">
        <v>2.6</v>
      </c>
      <c r="J176" s="129" t="s">
        <v>44</v>
      </c>
      <c r="K176" s="129" t="s">
        <v>45</v>
      </c>
      <c r="L176" s="51" t="s">
        <v>57</v>
      </c>
      <c r="M176" s="21" t="s">
        <v>268</v>
      </c>
      <c r="N176" s="146" t="s">
        <v>59</v>
      </c>
      <c r="O176" s="129" t="s">
        <v>49</v>
      </c>
      <c r="P176" s="129" t="s">
        <v>61</v>
      </c>
      <c r="Q176" s="175" t="s">
        <v>51</v>
      </c>
      <c r="R176" s="75">
        <v>1.6026</v>
      </c>
      <c r="S176" s="75">
        <v>1.488</v>
      </c>
      <c r="T176" s="32">
        <f>R176-S176</f>
        <v>0.11460000000000004</v>
      </c>
      <c r="U176" s="29">
        <v>5.8</v>
      </c>
      <c r="V176" s="29">
        <v>2.8</v>
      </c>
      <c r="W176" s="29">
        <v>2.9</v>
      </c>
      <c r="X176" s="73">
        <v>13.2</v>
      </c>
      <c r="Y176" s="29">
        <f>X176/2</f>
        <v>6.6</v>
      </c>
      <c r="Z176" s="73">
        <v>13.5</v>
      </c>
      <c r="AA176" s="30">
        <f>T176*I176*1000</f>
        <v>297.96000000000009</v>
      </c>
      <c r="AB176" s="33">
        <f>(T176*(R176+S176))^2/((X176+Y176+Z176)/3)</f>
        <v>1.1301389863172766E-2</v>
      </c>
      <c r="AC176" s="146" t="s">
        <v>182</v>
      </c>
      <c r="AD176" s="50" t="s">
        <v>53</v>
      </c>
      <c r="AE176" s="76"/>
      <c r="AF176" s="30" t="s">
        <v>145</v>
      </c>
      <c r="AG176" s="20"/>
      <c r="AH176" s="20"/>
      <c r="AI176" s="34"/>
      <c r="AJ176" s="34"/>
      <c r="AK176" s="59" t="s">
        <v>66</v>
      </c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</row>
    <row r="177" spans="1:47" s="98" customFormat="1" x14ac:dyDescent="0.25">
      <c r="A177" s="186" t="s">
        <v>275</v>
      </c>
      <c r="B177" s="186"/>
      <c r="C177" s="154" t="s">
        <v>278</v>
      </c>
      <c r="D177" s="35">
        <v>105.2</v>
      </c>
      <c r="E177" s="6">
        <v>-40</v>
      </c>
      <c r="F177" s="30">
        <v>20</v>
      </c>
      <c r="G177" s="30">
        <v>0</v>
      </c>
      <c r="H177" s="35">
        <v>6</v>
      </c>
      <c r="I177" s="6">
        <v>3.4</v>
      </c>
      <c r="J177" s="30" t="s">
        <v>67</v>
      </c>
      <c r="K177" s="30" t="s">
        <v>45</v>
      </c>
      <c r="L177" s="31" t="s">
        <v>57</v>
      </c>
      <c r="M177" s="12" t="s">
        <v>239</v>
      </c>
      <c r="N177" s="30" t="s">
        <v>130</v>
      </c>
      <c r="O177" s="30" t="s">
        <v>60</v>
      </c>
      <c r="P177" s="6" t="s">
        <v>131</v>
      </c>
      <c r="Q177" s="6" t="s">
        <v>51</v>
      </c>
      <c r="R177" s="37">
        <v>1.5795999999999999</v>
      </c>
      <c r="S177" s="37">
        <v>1.4852000000000001</v>
      </c>
      <c r="T177" s="32">
        <f>R177-S177</f>
        <v>9.4399999999999817E-2</v>
      </c>
      <c r="U177" s="29">
        <v>7.7</v>
      </c>
      <c r="V177" s="29">
        <v>2.9</v>
      </c>
      <c r="W177" s="29">
        <v>4.8</v>
      </c>
      <c r="X177" s="35">
        <v>15.8</v>
      </c>
      <c r="Y177" s="29">
        <f>X177/2</f>
        <v>7.9</v>
      </c>
      <c r="Z177" s="35">
        <v>19.600000000000001</v>
      </c>
      <c r="AA177" s="30">
        <f>T177*I177*1000</f>
        <v>320.95999999999935</v>
      </c>
      <c r="AB177" s="33">
        <f>(T177*(R177+S177))^2/((X177+Y177+Z177)/3)</f>
        <v>5.7993807800296119E-3</v>
      </c>
      <c r="AC177" s="6" t="s">
        <v>69</v>
      </c>
      <c r="AD177" s="34" t="s">
        <v>53</v>
      </c>
      <c r="AE177" s="6"/>
      <c r="AF177" s="30">
        <f>COUNTA(AG177:AT177)</f>
        <v>1</v>
      </c>
      <c r="AG177" s="6"/>
      <c r="AH177" s="6"/>
      <c r="AI177" s="6" t="s">
        <v>66</v>
      </c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</row>
    <row r="178" spans="1:47" s="98" customFormat="1" x14ac:dyDescent="0.25">
      <c r="A178" s="213" t="s">
        <v>275</v>
      </c>
      <c r="B178" s="213" t="s">
        <v>747</v>
      </c>
      <c r="C178" s="163" t="s">
        <v>278</v>
      </c>
      <c r="D178" s="35">
        <v>105</v>
      </c>
      <c r="E178" s="6">
        <v>-40</v>
      </c>
      <c r="F178" s="30">
        <v>20</v>
      </c>
      <c r="G178" s="30">
        <v>0</v>
      </c>
      <c r="H178" s="35">
        <v>6</v>
      </c>
      <c r="I178" s="6">
        <v>2.95</v>
      </c>
      <c r="J178" s="129" t="s">
        <v>67</v>
      </c>
      <c r="K178" s="129" t="s">
        <v>45</v>
      </c>
      <c r="L178" s="51" t="s">
        <v>57</v>
      </c>
      <c r="M178" s="12" t="s">
        <v>224</v>
      </c>
      <c r="N178" s="129" t="s">
        <v>130</v>
      </c>
      <c r="O178" s="129" t="s">
        <v>60</v>
      </c>
      <c r="P178" s="130" t="s">
        <v>131</v>
      </c>
      <c r="Q178" s="130" t="s">
        <v>51</v>
      </c>
      <c r="R178" s="37">
        <v>1.5795999999999999</v>
      </c>
      <c r="S178" s="37">
        <v>1.4852000000000001</v>
      </c>
      <c r="T178" s="32">
        <f>R178-S178</f>
        <v>9.4399999999999817E-2</v>
      </c>
      <c r="U178" s="29">
        <v>7.7</v>
      </c>
      <c r="V178" s="29">
        <v>2.9</v>
      </c>
      <c r="W178" s="29">
        <v>4.8</v>
      </c>
      <c r="X178" s="35">
        <v>15.8</v>
      </c>
      <c r="Y178" s="29">
        <f>X178/2</f>
        <v>7.9</v>
      </c>
      <c r="Z178" s="35">
        <v>19.600000000000001</v>
      </c>
      <c r="AA178" s="30">
        <f>T178*I178*1000</f>
        <v>278.47999999999951</v>
      </c>
      <c r="AB178" s="33">
        <f>(T178*(R178+S178))^2/((X178+Y178+Z178)/3)</f>
        <v>5.7993807800296119E-3</v>
      </c>
      <c r="AC178" s="130" t="s">
        <v>69</v>
      </c>
      <c r="AD178" s="50" t="s">
        <v>53</v>
      </c>
      <c r="AE178" s="130"/>
      <c r="AF178" s="129">
        <f>COUNTA(AG178:AT178)</f>
        <v>1</v>
      </c>
      <c r="AG178" s="130"/>
      <c r="AH178" s="130"/>
      <c r="AI178" s="130" t="s">
        <v>66</v>
      </c>
      <c r="AJ178" s="130"/>
      <c r="AK178" s="130"/>
      <c r="AL178" s="130"/>
      <c r="AM178" s="130"/>
      <c r="AN178" s="130"/>
      <c r="AO178" s="130"/>
      <c r="AP178" s="130"/>
      <c r="AQ178" s="130"/>
      <c r="AR178" s="130"/>
      <c r="AS178" s="130"/>
      <c r="AT178" s="130"/>
      <c r="AU178" s="130"/>
    </row>
    <row r="179" spans="1:47" s="98" customFormat="1" x14ac:dyDescent="0.25">
      <c r="A179" s="186" t="s">
        <v>275</v>
      </c>
      <c r="B179" s="186"/>
      <c r="C179" s="154" t="s">
        <v>276</v>
      </c>
      <c r="D179" s="35">
        <v>105.2</v>
      </c>
      <c r="E179" s="6">
        <v>-40</v>
      </c>
      <c r="F179" s="30">
        <v>20</v>
      </c>
      <c r="G179" s="30">
        <v>0</v>
      </c>
      <c r="H179" s="35">
        <v>6</v>
      </c>
      <c r="I179" s="6">
        <v>3.4</v>
      </c>
      <c r="J179" s="30" t="s">
        <v>67</v>
      </c>
      <c r="K179" s="30" t="s">
        <v>45</v>
      </c>
      <c r="L179" s="31" t="s">
        <v>57</v>
      </c>
      <c r="M179" s="12" t="s">
        <v>239</v>
      </c>
      <c r="N179" s="30" t="s">
        <v>194</v>
      </c>
      <c r="O179" s="30" t="s">
        <v>60</v>
      </c>
      <c r="P179" s="6" t="s">
        <v>131</v>
      </c>
      <c r="Q179" s="6" t="s">
        <v>51</v>
      </c>
      <c r="R179" s="37">
        <v>1.5795999999999999</v>
      </c>
      <c r="S179" s="37">
        <v>1.4852000000000001</v>
      </c>
      <c r="T179" s="32">
        <f>R179-S179</f>
        <v>9.4399999999999817E-2</v>
      </c>
      <c r="U179" s="29">
        <v>7.7</v>
      </c>
      <c r="V179" s="29">
        <v>2.9</v>
      </c>
      <c r="W179" s="29">
        <v>4.8</v>
      </c>
      <c r="X179" s="35">
        <v>15.8</v>
      </c>
      <c r="Y179" s="29">
        <f>X179/2</f>
        <v>7.9</v>
      </c>
      <c r="Z179" s="35">
        <v>19.600000000000001</v>
      </c>
      <c r="AA179" s="30">
        <f>T179*I179*1000</f>
        <v>320.95999999999935</v>
      </c>
      <c r="AB179" s="33">
        <f>(T179*(R179+S179))^2/((X179+Y179+Z179)/3)</f>
        <v>5.7993807800296119E-3</v>
      </c>
      <c r="AC179" s="6" t="s">
        <v>69</v>
      </c>
      <c r="AD179" s="34" t="s">
        <v>53</v>
      </c>
      <c r="AE179" s="6"/>
      <c r="AF179" s="30">
        <f>COUNTA(AG179:AT179)</f>
        <v>1</v>
      </c>
      <c r="AG179" s="6"/>
      <c r="AH179" s="6"/>
      <c r="AI179" s="6" t="s">
        <v>66</v>
      </c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</row>
    <row r="180" spans="1:47" s="98" customFormat="1" x14ac:dyDescent="0.25">
      <c r="A180" s="213" t="s">
        <v>275</v>
      </c>
      <c r="B180" s="213" t="s">
        <v>748</v>
      </c>
      <c r="C180" s="161" t="s">
        <v>276</v>
      </c>
      <c r="D180" s="35">
        <v>105</v>
      </c>
      <c r="E180" s="6">
        <v>-40</v>
      </c>
      <c r="F180" s="30">
        <v>20</v>
      </c>
      <c r="G180" s="30">
        <v>0</v>
      </c>
      <c r="H180" s="35">
        <v>6</v>
      </c>
      <c r="I180" s="6">
        <v>2.95</v>
      </c>
      <c r="J180" s="129" t="s">
        <v>67</v>
      </c>
      <c r="K180" s="129" t="s">
        <v>45</v>
      </c>
      <c r="L180" s="51" t="s">
        <v>57</v>
      </c>
      <c r="M180" s="12" t="s">
        <v>224</v>
      </c>
      <c r="N180" s="129" t="s">
        <v>194</v>
      </c>
      <c r="O180" s="129" t="s">
        <v>60</v>
      </c>
      <c r="P180" s="130" t="s">
        <v>131</v>
      </c>
      <c r="Q180" s="130" t="s">
        <v>51</v>
      </c>
      <c r="R180" s="37">
        <v>1.5795999999999999</v>
      </c>
      <c r="S180" s="37">
        <v>1.4852000000000001</v>
      </c>
      <c r="T180" s="32">
        <f>R180-S180</f>
        <v>9.4399999999999817E-2</v>
      </c>
      <c r="U180" s="29">
        <v>7.7</v>
      </c>
      <c r="V180" s="29">
        <v>2.9</v>
      </c>
      <c r="W180" s="29">
        <v>4.8</v>
      </c>
      <c r="X180" s="35">
        <v>15.8</v>
      </c>
      <c r="Y180" s="29">
        <f>X180/2</f>
        <v>7.9</v>
      </c>
      <c r="Z180" s="35">
        <v>19.600000000000001</v>
      </c>
      <c r="AA180" s="30">
        <f>T180*I180*1000</f>
        <v>278.47999999999951</v>
      </c>
      <c r="AB180" s="33">
        <f>(T180*(R180+S180))^2/((X180+Y180+Z180)/3)</f>
        <v>5.7993807800296119E-3</v>
      </c>
      <c r="AC180" s="130" t="s">
        <v>69</v>
      </c>
      <c r="AD180" s="50" t="s">
        <v>53</v>
      </c>
      <c r="AE180" s="130"/>
      <c r="AF180" s="129">
        <f>COUNTA(AG180:AT180)</f>
        <v>1</v>
      </c>
      <c r="AG180" s="130"/>
      <c r="AH180" s="130"/>
      <c r="AI180" s="130" t="s">
        <v>66</v>
      </c>
      <c r="AJ180" s="130"/>
      <c r="AK180" s="130"/>
      <c r="AL180" s="130"/>
      <c r="AM180" s="130"/>
      <c r="AN180" s="130"/>
      <c r="AO180" s="130"/>
      <c r="AP180" s="130"/>
      <c r="AQ180" s="130"/>
      <c r="AR180" s="130"/>
      <c r="AS180" s="130"/>
      <c r="AT180" s="130"/>
      <c r="AU180" s="130"/>
    </row>
    <row r="181" spans="1:47" s="98" customFormat="1" x14ac:dyDescent="0.25">
      <c r="A181" s="186" t="s">
        <v>275</v>
      </c>
      <c r="B181" s="186"/>
      <c r="C181" s="153" t="s">
        <v>594</v>
      </c>
      <c r="D181" s="35"/>
      <c r="E181" s="6"/>
      <c r="F181" s="30"/>
      <c r="G181" s="30"/>
      <c r="H181" s="35"/>
      <c r="I181" s="6"/>
      <c r="J181" s="30"/>
      <c r="K181" s="30"/>
      <c r="L181" s="31"/>
      <c r="M181" s="12"/>
      <c r="N181" s="30" t="s">
        <v>371</v>
      </c>
      <c r="O181" s="30" t="s">
        <v>503</v>
      </c>
      <c r="P181" s="6" t="s">
        <v>131</v>
      </c>
      <c r="Q181" s="6" t="s">
        <v>51</v>
      </c>
      <c r="R181" s="37"/>
      <c r="S181" s="37"/>
      <c r="T181" s="32"/>
      <c r="U181" s="29"/>
      <c r="V181" s="29"/>
      <c r="W181" s="29"/>
      <c r="X181" s="35"/>
      <c r="Y181" s="29"/>
      <c r="Z181" s="35"/>
      <c r="AA181" s="30"/>
      <c r="AB181" s="33"/>
      <c r="AC181" s="6"/>
      <c r="AD181" s="34"/>
      <c r="AE181" s="6"/>
      <c r="AF181" s="30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</row>
    <row r="182" spans="1:47" s="98" customFormat="1" x14ac:dyDescent="0.25">
      <c r="A182" s="186" t="s">
        <v>275</v>
      </c>
      <c r="B182" s="186"/>
      <c r="C182" s="153" t="s">
        <v>592</v>
      </c>
      <c r="D182" s="35"/>
      <c r="E182" s="6"/>
      <c r="F182" s="30"/>
      <c r="G182" s="30"/>
      <c r="H182" s="35"/>
      <c r="I182" s="6"/>
      <c r="J182" s="30"/>
      <c r="K182" s="30"/>
      <c r="L182" s="31"/>
      <c r="M182" s="12"/>
      <c r="N182" s="30" t="s">
        <v>371</v>
      </c>
      <c r="O182" s="30" t="s">
        <v>313</v>
      </c>
      <c r="P182" s="6" t="s">
        <v>131</v>
      </c>
      <c r="Q182" s="6" t="s">
        <v>51</v>
      </c>
      <c r="R182" s="37"/>
      <c r="S182" s="37"/>
      <c r="T182" s="32"/>
      <c r="U182" s="29"/>
      <c r="V182" s="29"/>
      <c r="W182" s="29"/>
      <c r="X182" s="35"/>
      <c r="Y182" s="29"/>
      <c r="Z182" s="35"/>
      <c r="AA182" s="30"/>
      <c r="AB182" s="33"/>
      <c r="AC182" s="6"/>
      <c r="AD182" s="34"/>
      <c r="AE182" s="6"/>
      <c r="AF182" s="30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</row>
    <row r="183" spans="1:47" s="98" customFormat="1" x14ac:dyDescent="0.25">
      <c r="A183" s="186" t="s">
        <v>275</v>
      </c>
      <c r="B183" s="186"/>
      <c r="C183" s="153" t="s">
        <v>593</v>
      </c>
      <c r="D183" s="35"/>
      <c r="E183" s="6"/>
      <c r="F183" s="30"/>
      <c r="G183" s="30"/>
      <c r="H183" s="35"/>
      <c r="I183" s="6"/>
      <c r="J183" s="30"/>
      <c r="K183" s="30"/>
      <c r="L183" s="31"/>
      <c r="M183" s="12"/>
      <c r="N183" s="30" t="s">
        <v>570</v>
      </c>
      <c r="O183" s="30" t="s">
        <v>503</v>
      </c>
      <c r="P183" s="6" t="s">
        <v>131</v>
      </c>
      <c r="Q183" s="6" t="s">
        <v>51</v>
      </c>
      <c r="R183" s="37"/>
      <c r="S183" s="37"/>
      <c r="T183" s="32"/>
      <c r="U183" s="29"/>
      <c r="V183" s="29"/>
      <c r="W183" s="29"/>
      <c r="X183" s="35"/>
      <c r="Y183" s="29"/>
      <c r="Z183" s="35"/>
      <c r="AA183" s="30"/>
      <c r="AB183" s="33"/>
      <c r="AC183" s="6"/>
      <c r="AD183" s="34"/>
      <c r="AE183" s="6"/>
      <c r="AF183" s="30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</row>
    <row r="184" spans="1:47" s="98" customFormat="1" ht="15.75" customHeight="1" x14ac:dyDescent="0.25">
      <c r="A184" s="186" t="s">
        <v>275</v>
      </c>
      <c r="B184" s="186"/>
      <c r="C184" s="153" t="s">
        <v>589</v>
      </c>
      <c r="D184" s="35"/>
      <c r="E184" s="6"/>
      <c r="F184" s="30"/>
      <c r="G184" s="30"/>
      <c r="H184" s="35"/>
      <c r="I184" s="6"/>
      <c r="J184" s="30"/>
      <c r="K184" s="30"/>
      <c r="L184" s="31"/>
      <c r="M184" s="12"/>
      <c r="N184" s="30" t="s">
        <v>366</v>
      </c>
      <c r="O184" s="30" t="s">
        <v>354</v>
      </c>
      <c r="P184" s="6" t="s">
        <v>539</v>
      </c>
      <c r="Q184" s="6" t="s">
        <v>51</v>
      </c>
      <c r="R184" s="37"/>
      <c r="S184" s="37"/>
      <c r="T184" s="32"/>
      <c r="U184" s="29"/>
      <c r="V184" s="29"/>
      <c r="W184" s="29"/>
      <c r="X184" s="35"/>
      <c r="Y184" s="29"/>
      <c r="Z184" s="35"/>
      <c r="AA184" s="30"/>
      <c r="AB184" s="33"/>
      <c r="AC184" s="6"/>
      <c r="AD184" s="34"/>
      <c r="AE184" s="6"/>
      <c r="AF184" s="30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</row>
    <row r="185" spans="1:47" s="27" customFormat="1" ht="15.75" customHeight="1" x14ac:dyDescent="0.25">
      <c r="A185" s="186" t="s">
        <v>275</v>
      </c>
      <c r="B185" s="186"/>
      <c r="C185" s="153" t="s">
        <v>590</v>
      </c>
      <c r="D185" s="35"/>
      <c r="E185" s="6"/>
      <c r="F185" s="30"/>
      <c r="G185" s="30"/>
      <c r="H185" s="35"/>
      <c r="I185" s="6"/>
      <c r="J185" s="30"/>
      <c r="K185" s="30"/>
      <c r="L185" s="31"/>
      <c r="M185" s="12"/>
      <c r="N185" s="30" t="s">
        <v>366</v>
      </c>
      <c r="O185" s="30" t="s">
        <v>500</v>
      </c>
      <c r="P185" s="6" t="s">
        <v>539</v>
      </c>
      <c r="Q185" s="6" t="s">
        <v>51</v>
      </c>
      <c r="R185" s="37"/>
      <c r="S185" s="37"/>
      <c r="T185" s="32"/>
      <c r="U185" s="29"/>
      <c r="V185" s="29"/>
      <c r="W185" s="29"/>
      <c r="X185" s="35"/>
      <c r="Y185" s="29"/>
      <c r="Z185" s="35"/>
      <c r="AA185" s="30"/>
      <c r="AB185" s="33"/>
      <c r="AC185" s="6"/>
      <c r="AD185" s="34"/>
      <c r="AE185" s="6"/>
      <c r="AF185" s="30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</row>
    <row r="186" spans="1:47" s="27" customFormat="1" x14ac:dyDescent="0.25">
      <c r="A186" s="186" t="s">
        <v>275</v>
      </c>
      <c r="B186" s="186"/>
      <c r="C186" s="153" t="s">
        <v>591</v>
      </c>
      <c r="D186" s="35"/>
      <c r="E186" s="6"/>
      <c r="F186" s="30"/>
      <c r="G186" s="30"/>
      <c r="H186" s="35"/>
      <c r="I186" s="6"/>
      <c r="J186" s="30"/>
      <c r="K186" s="30"/>
      <c r="L186" s="31"/>
      <c r="M186" s="12"/>
      <c r="N186" s="30" t="s">
        <v>570</v>
      </c>
      <c r="O186" s="30" t="s">
        <v>313</v>
      </c>
      <c r="P186" s="6" t="s">
        <v>131</v>
      </c>
      <c r="Q186" s="6" t="s">
        <v>51</v>
      </c>
      <c r="R186" s="37"/>
      <c r="S186" s="37"/>
      <c r="T186" s="32"/>
      <c r="U186" s="29"/>
      <c r="V186" s="29"/>
      <c r="W186" s="29"/>
      <c r="X186" s="35"/>
      <c r="Y186" s="29"/>
      <c r="Z186" s="35"/>
      <c r="AA186" s="30"/>
      <c r="AB186" s="33"/>
      <c r="AC186" s="6"/>
      <c r="AD186" s="34"/>
      <c r="AE186" s="6"/>
      <c r="AF186" s="30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</row>
    <row r="187" spans="1:47" s="27" customFormat="1" x14ac:dyDescent="0.25">
      <c r="A187" s="28" t="s">
        <v>280</v>
      </c>
      <c r="B187" s="28" t="s">
        <v>749</v>
      </c>
      <c r="C187" s="157" t="s">
        <v>595</v>
      </c>
      <c r="D187" s="29">
        <v>77.8</v>
      </c>
      <c r="E187" s="30">
        <v>-40</v>
      </c>
      <c r="F187" s="30">
        <v>27</v>
      </c>
      <c r="G187" s="30">
        <v>0</v>
      </c>
      <c r="H187" s="29">
        <v>5</v>
      </c>
      <c r="I187" s="30">
        <v>3</v>
      </c>
      <c r="J187" s="30" t="s">
        <v>67</v>
      </c>
      <c r="K187" s="30" t="s">
        <v>73</v>
      </c>
      <c r="L187" s="31" t="s">
        <v>81</v>
      </c>
      <c r="M187" s="5" t="s">
        <v>249</v>
      </c>
      <c r="N187" s="30" t="s">
        <v>83</v>
      </c>
      <c r="O187" s="30" t="s">
        <v>188</v>
      </c>
      <c r="P187" s="30" t="s">
        <v>61</v>
      </c>
      <c r="Q187" s="64" t="s">
        <v>68</v>
      </c>
      <c r="R187" s="32">
        <v>1.5743</v>
      </c>
      <c r="S187" s="32">
        <v>1.4799</v>
      </c>
      <c r="T187" s="32">
        <f>R187-S187</f>
        <v>9.4400000000000039E-2</v>
      </c>
      <c r="U187" s="6" t="s">
        <v>113</v>
      </c>
      <c r="V187" s="6" t="s">
        <v>113</v>
      </c>
      <c r="W187" s="6" t="s">
        <v>113</v>
      </c>
      <c r="X187" s="29">
        <v>13.7</v>
      </c>
      <c r="Y187" s="29">
        <f>X187/2</f>
        <v>6.85</v>
      </c>
      <c r="Z187" s="29">
        <v>14.7</v>
      </c>
      <c r="AA187" s="30">
        <f>T187*I187*1000</f>
        <v>283.2000000000001</v>
      </c>
      <c r="AB187" s="33">
        <f>(T187*(R187+S187))^2/((X187+Y187+Z187)/3)</f>
        <v>7.0745866076247195E-3</v>
      </c>
      <c r="AC187" s="28" t="s">
        <v>250</v>
      </c>
      <c r="AD187" s="34" t="s">
        <v>53</v>
      </c>
      <c r="AE187" s="30" t="s">
        <v>66</v>
      </c>
      <c r="AF187" s="30">
        <f>COUNTA(AG187:AT187)</f>
        <v>1</v>
      </c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 t="s">
        <v>68</v>
      </c>
      <c r="AS187" s="34"/>
      <c r="AT187" s="34"/>
      <c r="AU187" s="6"/>
    </row>
    <row r="188" spans="1:47" s="27" customFormat="1" x14ac:dyDescent="0.25">
      <c r="A188" s="13" t="s">
        <v>282</v>
      </c>
      <c r="B188" s="13"/>
      <c r="C188" s="157" t="s">
        <v>285</v>
      </c>
      <c r="D188" s="54">
        <v>75.099999999999994</v>
      </c>
      <c r="E188" s="55">
        <v>-25</v>
      </c>
      <c r="F188" s="30">
        <v>18</v>
      </c>
      <c r="G188" s="30">
        <v>5</v>
      </c>
      <c r="H188" s="54">
        <v>8</v>
      </c>
      <c r="I188" s="6">
        <v>3.5</v>
      </c>
      <c r="J188" s="30" t="s">
        <v>101</v>
      </c>
      <c r="K188" s="30" t="s">
        <v>73</v>
      </c>
      <c r="L188" s="31" t="s">
        <v>284</v>
      </c>
      <c r="M188" s="12"/>
      <c r="N188" s="6" t="s">
        <v>103</v>
      </c>
      <c r="O188" s="30" t="s">
        <v>70</v>
      </c>
      <c r="P188" s="6" t="s">
        <v>103</v>
      </c>
      <c r="Q188" s="9" t="s">
        <v>51</v>
      </c>
      <c r="R188" s="37">
        <v>1.5864</v>
      </c>
      <c r="S188" s="37">
        <v>1.4839</v>
      </c>
      <c r="T188" s="37">
        <v>0.10249999999999999</v>
      </c>
      <c r="U188" s="35">
        <v>3.5</v>
      </c>
      <c r="V188" s="35">
        <v>6.5</v>
      </c>
      <c r="W188" s="35">
        <v>-2.9</v>
      </c>
      <c r="X188" s="6">
        <v>12.3</v>
      </c>
      <c r="Y188" s="6">
        <f>X188/2</f>
        <v>6.15</v>
      </c>
      <c r="Z188" s="6">
        <v>13.6</v>
      </c>
      <c r="AA188" s="6">
        <f>T188*I188*1000</f>
        <v>358.74999999999994</v>
      </c>
      <c r="AB188" s="33">
        <f>(T188*(R188+S188))^2/((X188+Y188+Z188)/3)</f>
        <v>9.2704875896782359E-3</v>
      </c>
      <c r="AC188" s="6" t="s">
        <v>152</v>
      </c>
      <c r="AD188" s="34" t="s">
        <v>53</v>
      </c>
      <c r="AE188" s="6"/>
      <c r="AF188" s="30">
        <f>COUNTA(AG188:AT188)</f>
        <v>1</v>
      </c>
      <c r="AG188" s="6"/>
      <c r="AH188" s="6"/>
      <c r="AI188" s="6"/>
      <c r="AJ188" s="6"/>
      <c r="AK188" s="6"/>
      <c r="AL188" s="6"/>
      <c r="AM188" s="6" t="s">
        <v>66</v>
      </c>
      <c r="AN188" s="6"/>
      <c r="AO188" s="6"/>
      <c r="AP188" s="6"/>
      <c r="AQ188" s="6"/>
      <c r="AR188" s="6"/>
      <c r="AS188" s="6"/>
      <c r="AT188" s="6"/>
      <c r="AU188" s="6"/>
    </row>
    <row r="189" spans="1:47" s="27" customFormat="1" x14ac:dyDescent="0.25">
      <c r="A189" s="13" t="s">
        <v>282</v>
      </c>
      <c r="B189" s="13"/>
      <c r="C189" s="157" t="s">
        <v>283</v>
      </c>
      <c r="D189" s="54">
        <v>75.099999999999994</v>
      </c>
      <c r="E189" s="55">
        <v>-25</v>
      </c>
      <c r="F189" s="30">
        <v>18</v>
      </c>
      <c r="G189" s="30">
        <v>5</v>
      </c>
      <c r="H189" s="54">
        <v>8</v>
      </c>
      <c r="I189" s="6">
        <v>3.5</v>
      </c>
      <c r="J189" s="30" t="s">
        <v>101</v>
      </c>
      <c r="K189" s="30" t="s">
        <v>73</v>
      </c>
      <c r="L189" s="31" t="s">
        <v>284</v>
      </c>
      <c r="M189" s="12"/>
      <c r="N189" s="6" t="s">
        <v>103</v>
      </c>
      <c r="O189" s="30" t="s">
        <v>89</v>
      </c>
      <c r="P189" s="119" t="s">
        <v>103</v>
      </c>
      <c r="Q189" s="144" t="s">
        <v>51</v>
      </c>
      <c r="R189" s="37">
        <v>1.5864</v>
      </c>
      <c r="S189" s="37">
        <v>1.4839</v>
      </c>
      <c r="T189" s="37">
        <v>0.10249999999999999</v>
      </c>
      <c r="U189" s="35">
        <v>3.5</v>
      </c>
      <c r="V189" s="35">
        <v>6.5</v>
      </c>
      <c r="W189" s="35">
        <v>-2.9</v>
      </c>
      <c r="X189" s="6">
        <v>12.3</v>
      </c>
      <c r="Y189" s="6">
        <f>X189/2</f>
        <v>6.15</v>
      </c>
      <c r="Z189" s="6">
        <v>13.6</v>
      </c>
      <c r="AA189" s="6">
        <f>T189*I189*1000</f>
        <v>358.74999999999994</v>
      </c>
      <c r="AB189" s="33">
        <f>(T189*(R189+S189))^2/((X189+Y189+Z189)/3)</f>
        <v>9.2704875896782359E-3</v>
      </c>
      <c r="AC189" s="6" t="s">
        <v>104</v>
      </c>
      <c r="AD189" s="34" t="s">
        <v>53</v>
      </c>
      <c r="AE189" s="6"/>
      <c r="AF189" s="30">
        <f>COUNTA(AG189:AT189)</f>
        <v>1</v>
      </c>
      <c r="AG189" s="6"/>
      <c r="AH189" s="6"/>
      <c r="AI189" s="6"/>
      <c r="AJ189" s="6"/>
      <c r="AK189" s="6"/>
      <c r="AL189" s="6" t="s">
        <v>66</v>
      </c>
      <c r="AM189" s="6"/>
      <c r="AN189" s="6"/>
      <c r="AO189" s="6"/>
      <c r="AP189" s="6"/>
      <c r="AQ189" s="6"/>
      <c r="AR189" s="6"/>
      <c r="AS189" s="6"/>
      <c r="AT189" s="6"/>
      <c r="AU189" s="6"/>
    </row>
    <row r="190" spans="1:47" s="27" customFormat="1" x14ac:dyDescent="0.25">
      <c r="A190" s="13" t="s">
        <v>282</v>
      </c>
      <c r="B190" s="28" t="s">
        <v>749</v>
      </c>
      <c r="C190" s="157" t="s">
        <v>598</v>
      </c>
      <c r="D190" s="54"/>
      <c r="E190" s="55"/>
      <c r="F190" s="30"/>
      <c r="G190" s="30"/>
      <c r="H190" s="54"/>
      <c r="I190" s="6"/>
      <c r="J190" s="30"/>
      <c r="K190" s="30"/>
      <c r="L190" s="31"/>
      <c r="M190" s="12"/>
      <c r="N190" s="6" t="s">
        <v>59</v>
      </c>
      <c r="O190" s="30" t="s">
        <v>534</v>
      </c>
      <c r="P190" s="30" t="s">
        <v>61</v>
      </c>
      <c r="Q190" s="63" t="s">
        <v>352</v>
      </c>
      <c r="R190" s="109"/>
      <c r="S190" s="37"/>
      <c r="T190" s="37"/>
      <c r="U190" s="35"/>
      <c r="V190" s="35"/>
      <c r="W190" s="35"/>
      <c r="X190" s="6"/>
      <c r="Y190" s="6"/>
      <c r="Z190" s="6"/>
      <c r="AA190" s="6"/>
      <c r="AB190" s="33"/>
      <c r="AC190" s="6"/>
      <c r="AD190" s="6"/>
      <c r="AE190" s="6"/>
      <c r="AF190" s="30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</row>
    <row r="191" spans="1:47" s="27" customFormat="1" x14ac:dyDescent="0.25">
      <c r="A191" s="13" t="s">
        <v>282</v>
      </c>
      <c r="B191" s="13"/>
      <c r="C191" s="157" t="s">
        <v>597</v>
      </c>
      <c r="D191" s="54">
        <v>75.099999999999994</v>
      </c>
      <c r="E191" s="55">
        <v>-25</v>
      </c>
      <c r="F191" s="30">
        <v>18</v>
      </c>
      <c r="G191" s="30">
        <v>5</v>
      </c>
      <c r="H191" s="54">
        <v>8</v>
      </c>
      <c r="I191" s="6">
        <v>3.5</v>
      </c>
      <c r="J191" s="30" t="s">
        <v>101</v>
      </c>
      <c r="K191" s="30" t="s">
        <v>73</v>
      </c>
      <c r="L191" s="31" t="s">
        <v>284</v>
      </c>
      <c r="M191" s="12"/>
      <c r="N191" s="6" t="s">
        <v>103</v>
      </c>
      <c r="O191" s="30" t="s">
        <v>534</v>
      </c>
      <c r="P191" s="6" t="s">
        <v>103</v>
      </c>
      <c r="Q191" s="9" t="s">
        <v>51</v>
      </c>
      <c r="R191" s="109">
        <v>1.5864</v>
      </c>
      <c r="S191" s="37">
        <v>1.4839</v>
      </c>
      <c r="T191" s="37">
        <v>0.10249999999999999</v>
      </c>
      <c r="U191" s="35">
        <v>3.5</v>
      </c>
      <c r="V191" s="35">
        <v>6.5</v>
      </c>
      <c r="W191" s="35">
        <v>-2.9</v>
      </c>
      <c r="X191" s="6">
        <v>12.3</v>
      </c>
      <c r="Y191" s="6">
        <f>X191/2</f>
        <v>6.15</v>
      </c>
      <c r="Z191" s="6">
        <v>13.6</v>
      </c>
      <c r="AA191" s="6">
        <f>T191*I191*1000</f>
        <v>358.74999999999994</v>
      </c>
      <c r="AB191" s="33">
        <f>(T191*(R191+S191))^2/((X191+Y191+Z191)/3)</f>
        <v>9.2704875896782359E-3</v>
      </c>
      <c r="AC191" s="6" t="s">
        <v>104</v>
      </c>
      <c r="AD191" s="6" t="s">
        <v>154</v>
      </c>
      <c r="AE191" s="6"/>
      <c r="AF191" s="30">
        <f>COUNTA(AG191:AT191)</f>
        <v>1</v>
      </c>
      <c r="AG191" s="6"/>
      <c r="AH191" s="6"/>
      <c r="AI191" s="6"/>
      <c r="AJ191" s="6"/>
      <c r="AK191" s="6"/>
      <c r="AL191" s="6"/>
      <c r="AM191" s="6"/>
      <c r="AN191" s="6" t="s">
        <v>66</v>
      </c>
      <c r="AO191" s="6"/>
      <c r="AP191" s="6"/>
      <c r="AQ191" s="6"/>
      <c r="AR191" s="6"/>
      <c r="AS191" s="6"/>
      <c r="AT191" s="6"/>
      <c r="AU191" s="6"/>
    </row>
    <row r="192" spans="1:47" s="27" customFormat="1" x14ac:dyDescent="0.25">
      <c r="A192" s="13" t="s">
        <v>282</v>
      </c>
      <c r="B192" s="28" t="s">
        <v>749</v>
      </c>
      <c r="C192" s="157" t="s">
        <v>596</v>
      </c>
      <c r="D192" s="54"/>
      <c r="E192" s="55"/>
      <c r="F192" s="30"/>
      <c r="G192" s="30"/>
      <c r="H192" s="54"/>
      <c r="I192" s="6"/>
      <c r="J192" s="30"/>
      <c r="K192" s="30"/>
      <c r="L192" s="31"/>
      <c r="M192" s="12"/>
      <c r="N192" s="6" t="s">
        <v>59</v>
      </c>
      <c r="O192" s="30" t="s">
        <v>89</v>
      </c>
      <c r="P192" s="30" t="s">
        <v>61</v>
      </c>
      <c r="Q192" s="63" t="s">
        <v>352</v>
      </c>
      <c r="R192" s="109"/>
      <c r="S192" s="37"/>
      <c r="T192" s="37"/>
      <c r="U192" s="35"/>
      <c r="V192" s="35"/>
      <c r="W192" s="35"/>
      <c r="X192" s="6"/>
      <c r="Y192" s="6"/>
      <c r="Z192" s="6"/>
      <c r="AA192" s="6"/>
      <c r="AB192" s="33"/>
      <c r="AC192" s="6"/>
      <c r="AD192" s="34"/>
      <c r="AE192" s="6"/>
      <c r="AF192" s="30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</row>
    <row r="193" spans="1:47" s="27" customFormat="1" x14ac:dyDescent="0.25">
      <c r="A193" s="13" t="s">
        <v>288</v>
      </c>
      <c r="B193" s="13"/>
      <c r="C193" s="153" t="s">
        <v>292</v>
      </c>
      <c r="D193" s="35">
        <v>75.8</v>
      </c>
      <c r="E193" s="77">
        <v>-20</v>
      </c>
      <c r="F193" s="30">
        <v>18</v>
      </c>
      <c r="G193" s="30">
        <v>5</v>
      </c>
      <c r="H193" s="54">
        <v>8</v>
      </c>
      <c r="I193" s="6">
        <v>3.5</v>
      </c>
      <c r="J193" s="30" t="s">
        <v>112</v>
      </c>
      <c r="K193" s="30" t="s">
        <v>73</v>
      </c>
      <c r="L193" s="31" t="s">
        <v>46</v>
      </c>
      <c r="M193" s="12" t="s">
        <v>290</v>
      </c>
      <c r="N193" s="6" t="s">
        <v>103</v>
      </c>
      <c r="O193" s="30" t="s">
        <v>70</v>
      </c>
      <c r="P193" s="6" t="s">
        <v>103</v>
      </c>
      <c r="Q193" s="30" t="s">
        <v>68</v>
      </c>
      <c r="R193" s="177" t="s">
        <v>291</v>
      </c>
      <c r="S193" s="6" t="s">
        <v>291</v>
      </c>
      <c r="T193" s="6" t="s">
        <v>291</v>
      </c>
      <c r="U193" s="6" t="s">
        <v>291</v>
      </c>
      <c r="V193" s="6" t="s">
        <v>291</v>
      </c>
      <c r="W193" s="6" t="s">
        <v>291</v>
      </c>
      <c r="X193" s="6" t="s">
        <v>291</v>
      </c>
      <c r="Y193" s="6" t="s">
        <v>291</v>
      </c>
      <c r="Z193" s="6" t="s">
        <v>291</v>
      </c>
      <c r="AA193" s="6" t="e">
        <f t="shared" ref="AA193:AA199" si="25">T193*I193*1000</f>
        <v>#VALUE!</v>
      </c>
      <c r="AB193" s="33" t="e">
        <f t="shared" ref="AB193:AB199" si="26">(T193*(R193+S193))^2/((X193+Y193+Z193)/3)</f>
        <v>#VALUE!</v>
      </c>
      <c r="AC193" s="6" t="s">
        <v>235</v>
      </c>
      <c r="AD193" s="34" t="s">
        <v>53</v>
      </c>
      <c r="AE193" s="6"/>
      <c r="AF193" s="30">
        <f>COUNTA(AG193:AT193)</f>
        <v>1</v>
      </c>
      <c r="AG193" s="6"/>
      <c r="AH193" s="6"/>
      <c r="AI193" s="6"/>
      <c r="AJ193" s="6"/>
      <c r="AK193" s="6"/>
      <c r="AL193" s="6"/>
      <c r="AM193" s="6" t="s">
        <v>66</v>
      </c>
      <c r="AN193" s="6"/>
      <c r="AO193" s="6"/>
      <c r="AP193" s="6"/>
      <c r="AQ193" s="6"/>
      <c r="AR193" s="6"/>
      <c r="AS193" s="6"/>
      <c r="AT193" s="6"/>
      <c r="AU193" s="6"/>
    </row>
    <row r="194" spans="1:47" s="27" customFormat="1" ht="16.5" thickBot="1" x14ac:dyDescent="0.3">
      <c r="A194" s="13" t="s">
        <v>288</v>
      </c>
      <c r="B194" s="13"/>
      <c r="C194" s="157" t="s">
        <v>289</v>
      </c>
      <c r="D194" s="35">
        <v>75.8</v>
      </c>
      <c r="E194" s="77">
        <v>-20</v>
      </c>
      <c r="F194" s="30">
        <v>18</v>
      </c>
      <c r="G194" s="30">
        <v>5</v>
      </c>
      <c r="H194" s="54">
        <v>8</v>
      </c>
      <c r="I194" s="6">
        <v>3.5</v>
      </c>
      <c r="J194" s="30" t="s">
        <v>112</v>
      </c>
      <c r="K194" s="30" t="s">
        <v>73</v>
      </c>
      <c r="L194" s="31" t="s">
        <v>46</v>
      </c>
      <c r="M194" s="12" t="s">
        <v>290</v>
      </c>
      <c r="N194" s="6" t="s">
        <v>103</v>
      </c>
      <c r="O194" s="30" t="s">
        <v>89</v>
      </c>
      <c r="P194" s="6" t="s">
        <v>103</v>
      </c>
      <c r="Q194" s="112" t="s">
        <v>68</v>
      </c>
      <c r="R194" s="6" t="s">
        <v>291</v>
      </c>
      <c r="S194" s="6" t="s">
        <v>291</v>
      </c>
      <c r="T194" s="6" t="s">
        <v>291</v>
      </c>
      <c r="U194" s="6" t="s">
        <v>291</v>
      </c>
      <c r="V194" s="6" t="s">
        <v>291</v>
      </c>
      <c r="W194" s="6" t="s">
        <v>291</v>
      </c>
      <c r="X194" s="6" t="s">
        <v>291</v>
      </c>
      <c r="Y194" s="6" t="s">
        <v>291</v>
      </c>
      <c r="Z194" s="6" t="s">
        <v>291</v>
      </c>
      <c r="AA194" s="6" t="e">
        <f t="shared" si="25"/>
        <v>#VALUE!</v>
      </c>
      <c r="AB194" s="33" t="e">
        <f t="shared" si="26"/>
        <v>#VALUE!</v>
      </c>
      <c r="AC194" s="6" t="s">
        <v>235</v>
      </c>
      <c r="AD194" s="34" t="s">
        <v>53</v>
      </c>
      <c r="AE194" s="6"/>
      <c r="AF194" s="30">
        <f>COUNTA(AG194:AT194)</f>
        <v>1</v>
      </c>
      <c r="AG194" s="6"/>
      <c r="AH194" s="6"/>
      <c r="AI194" s="6"/>
      <c r="AJ194" s="6"/>
      <c r="AK194" s="6"/>
      <c r="AL194" s="6" t="s">
        <v>66</v>
      </c>
      <c r="AM194" s="6"/>
      <c r="AN194" s="6"/>
      <c r="AO194" s="6"/>
      <c r="AP194" s="6"/>
      <c r="AQ194" s="6"/>
      <c r="AR194" s="6"/>
      <c r="AS194" s="6"/>
      <c r="AT194" s="6"/>
      <c r="AU194" s="6"/>
    </row>
    <row r="195" spans="1:47" s="27" customFormat="1" ht="15.75" customHeight="1" thickTop="1" x14ac:dyDescent="0.25">
      <c r="A195" s="168" t="s">
        <v>694</v>
      </c>
      <c r="B195" s="168"/>
      <c r="C195" s="153" t="s">
        <v>715</v>
      </c>
      <c r="D195" s="29">
        <v>77.5</v>
      </c>
      <c r="E195" s="30">
        <v>-20</v>
      </c>
      <c r="F195" s="30">
        <v>4.2</v>
      </c>
      <c r="G195" s="30">
        <v>4.2</v>
      </c>
      <c r="H195" s="29">
        <v>5.2</v>
      </c>
      <c r="I195" s="29">
        <v>2</v>
      </c>
      <c r="J195" s="30" t="s">
        <v>67</v>
      </c>
      <c r="K195" s="30" t="s">
        <v>45</v>
      </c>
      <c r="L195" s="31" t="s">
        <v>81</v>
      </c>
      <c r="M195" s="5" t="s">
        <v>293</v>
      </c>
      <c r="N195" s="30" t="s">
        <v>74</v>
      </c>
      <c r="O195" s="30" t="s">
        <v>75</v>
      </c>
      <c r="P195" s="218" t="s">
        <v>50</v>
      </c>
      <c r="Q195" s="219" t="s">
        <v>68</v>
      </c>
      <c r="R195" s="125">
        <v>1.6496999999999999</v>
      </c>
      <c r="S195" s="32">
        <v>1.5009999999999999</v>
      </c>
      <c r="T195" s="32">
        <f>R195-S195</f>
        <v>0.14870000000000005</v>
      </c>
      <c r="U195" s="30">
        <v>5.7</v>
      </c>
      <c r="V195" s="30">
        <v>2.9</v>
      </c>
      <c r="W195" s="30">
        <v>2.8</v>
      </c>
      <c r="X195" s="29">
        <v>13.3</v>
      </c>
      <c r="Y195" s="29">
        <f>X195/2</f>
        <v>6.65</v>
      </c>
      <c r="Z195" s="29">
        <v>13.2</v>
      </c>
      <c r="AA195" s="30">
        <f t="shared" si="25"/>
        <v>297.40000000000009</v>
      </c>
      <c r="AB195" s="33">
        <f t="shared" si="26"/>
        <v>1.986432284277178E-2</v>
      </c>
      <c r="AC195" s="28" t="s">
        <v>250</v>
      </c>
      <c r="AD195" s="34" t="s">
        <v>53</v>
      </c>
      <c r="AE195" s="30"/>
      <c r="AF195" s="30">
        <f>COUNTA(AG195:AT195)</f>
        <v>1</v>
      </c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 t="s">
        <v>68</v>
      </c>
      <c r="AT195" s="34"/>
      <c r="AU195" s="6"/>
    </row>
    <row r="196" spans="1:47" s="27" customFormat="1" ht="15.75" customHeight="1" x14ac:dyDescent="0.25">
      <c r="A196" s="168" t="s">
        <v>707</v>
      </c>
      <c r="B196" s="168"/>
      <c r="C196" s="153" t="s">
        <v>298</v>
      </c>
      <c r="D196" s="29">
        <v>79.400000000000006</v>
      </c>
      <c r="E196" s="30">
        <v>-30</v>
      </c>
      <c r="F196" s="30">
        <v>20</v>
      </c>
      <c r="G196" s="30">
        <v>0</v>
      </c>
      <c r="H196" s="29">
        <v>5.5</v>
      </c>
      <c r="I196" s="29">
        <v>3</v>
      </c>
      <c r="J196" s="30" t="s">
        <v>67</v>
      </c>
      <c r="K196" s="30" t="s">
        <v>73</v>
      </c>
      <c r="L196" s="31" t="s">
        <v>81</v>
      </c>
      <c r="M196" s="5" t="s">
        <v>295</v>
      </c>
      <c r="N196" s="30" t="s">
        <v>48</v>
      </c>
      <c r="O196" s="30" t="s">
        <v>188</v>
      </c>
      <c r="P196" s="30" t="s">
        <v>50</v>
      </c>
      <c r="Q196" s="30" t="s">
        <v>555</v>
      </c>
      <c r="R196" s="125">
        <v>1.5925</v>
      </c>
      <c r="S196" s="32">
        <v>1.4858</v>
      </c>
      <c r="T196" s="32">
        <f>R196-S196</f>
        <v>0.10670000000000002</v>
      </c>
      <c r="U196" s="29">
        <v>3.7</v>
      </c>
      <c r="V196" s="29">
        <v>7.7</v>
      </c>
      <c r="W196" s="29">
        <v>-3.9</v>
      </c>
      <c r="X196" s="29">
        <v>14.6</v>
      </c>
      <c r="Y196" s="29">
        <v>7.3</v>
      </c>
      <c r="Z196" s="29">
        <v>15.2</v>
      </c>
      <c r="AA196" s="30">
        <f t="shared" si="25"/>
        <v>320.10000000000002</v>
      </c>
      <c r="AB196" s="33">
        <f t="shared" si="26"/>
        <v>8.7236466978640528E-3</v>
      </c>
      <c r="AC196" s="28" t="s">
        <v>76</v>
      </c>
      <c r="AD196" s="34" t="s">
        <v>53</v>
      </c>
      <c r="AE196" s="30"/>
      <c r="AF196" s="30" t="s">
        <v>145</v>
      </c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59" t="s">
        <v>261</v>
      </c>
      <c r="AU196" s="6"/>
    </row>
    <row r="197" spans="1:47" s="27" customFormat="1" ht="15.75" customHeight="1" x14ac:dyDescent="0.25">
      <c r="A197" s="28" t="s">
        <v>294</v>
      </c>
      <c r="B197" s="28" t="s">
        <v>738</v>
      </c>
      <c r="C197" s="153" t="s">
        <v>43</v>
      </c>
      <c r="D197" s="29">
        <v>79.400000000000006</v>
      </c>
      <c r="E197" s="30">
        <v>-30</v>
      </c>
      <c r="F197" s="30">
        <v>20</v>
      </c>
      <c r="G197" s="30">
        <v>0</v>
      </c>
      <c r="H197" s="29">
        <v>5.5</v>
      </c>
      <c r="I197" s="29">
        <v>3</v>
      </c>
      <c r="J197" s="30" t="s">
        <v>67</v>
      </c>
      <c r="K197" s="30" t="s">
        <v>73</v>
      </c>
      <c r="L197" s="31" t="s">
        <v>81</v>
      </c>
      <c r="M197" s="5" t="s">
        <v>295</v>
      </c>
      <c r="N197" s="30" t="s">
        <v>48</v>
      </c>
      <c r="O197" s="30" t="s">
        <v>92</v>
      </c>
      <c r="P197" s="30" t="s">
        <v>50</v>
      </c>
      <c r="Q197" s="30" t="s">
        <v>51</v>
      </c>
      <c r="R197" s="125">
        <v>1.5925</v>
      </c>
      <c r="S197" s="32">
        <v>1.4858</v>
      </c>
      <c r="T197" s="32">
        <f>R197-S197</f>
        <v>0.10670000000000002</v>
      </c>
      <c r="U197" s="29">
        <v>3.7</v>
      </c>
      <c r="V197" s="29">
        <v>7.7</v>
      </c>
      <c r="W197" s="29">
        <v>-3.9</v>
      </c>
      <c r="X197" s="29">
        <v>14.6</v>
      </c>
      <c r="Y197" s="29">
        <v>7.3</v>
      </c>
      <c r="Z197" s="29">
        <v>15.2</v>
      </c>
      <c r="AA197" s="30">
        <f t="shared" si="25"/>
        <v>320.10000000000002</v>
      </c>
      <c r="AB197" s="33">
        <f t="shared" si="26"/>
        <v>8.7236466978640528E-3</v>
      </c>
      <c r="AC197" s="28" t="s">
        <v>76</v>
      </c>
      <c r="AD197" s="34" t="s">
        <v>53</v>
      </c>
      <c r="AE197" s="30"/>
      <c r="AF197" s="30">
        <f>COUNTA(AG197:AT197)</f>
        <v>2</v>
      </c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59" t="s">
        <v>261</v>
      </c>
      <c r="AR197" s="34"/>
      <c r="AS197" s="34"/>
      <c r="AT197" s="34" t="s">
        <v>261</v>
      </c>
      <c r="AU197" s="6"/>
    </row>
    <row r="198" spans="1:47" s="27" customFormat="1" ht="15.75" customHeight="1" x14ac:dyDescent="0.25">
      <c r="A198" s="168" t="s">
        <v>294</v>
      </c>
      <c r="B198" s="168"/>
      <c r="C198" s="153" t="s">
        <v>300</v>
      </c>
      <c r="D198" s="29">
        <v>79.400000000000006</v>
      </c>
      <c r="E198" s="30">
        <v>-30</v>
      </c>
      <c r="F198" s="30">
        <v>20</v>
      </c>
      <c r="G198" s="30">
        <v>0</v>
      </c>
      <c r="H198" s="29">
        <v>5.5</v>
      </c>
      <c r="I198" s="29">
        <v>3</v>
      </c>
      <c r="J198" s="30" t="s">
        <v>67</v>
      </c>
      <c r="K198" s="30" t="s">
        <v>73</v>
      </c>
      <c r="L198" s="31" t="s">
        <v>81</v>
      </c>
      <c r="M198" s="5" t="s">
        <v>295</v>
      </c>
      <c r="N198" s="30" t="s">
        <v>157</v>
      </c>
      <c r="O198" s="30" t="s">
        <v>92</v>
      </c>
      <c r="P198" s="30" t="s">
        <v>50</v>
      </c>
      <c r="Q198" s="30" t="s">
        <v>555</v>
      </c>
      <c r="R198" s="125">
        <v>1.5925</v>
      </c>
      <c r="S198" s="32">
        <v>1.4858</v>
      </c>
      <c r="T198" s="32">
        <f>R198-S198</f>
        <v>0.10670000000000002</v>
      </c>
      <c r="U198" s="29">
        <v>3.7</v>
      </c>
      <c r="V198" s="29">
        <v>7.7</v>
      </c>
      <c r="W198" s="29">
        <v>-3.9</v>
      </c>
      <c r="X198" s="29">
        <v>14.6</v>
      </c>
      <c r="Y198" s="29">
        <v>7.3</v>
      </c>
      <c r="Z198" s="29">
        <v>15.2</v>
      </c>
      <c r="AA198" s="30">
        <f t="shared" si="25"/>
        <v>320.10000000000002</v>
      </c>
      <c r="AB198" s="33">
        <f t="shared" si="26"/>
        <v>8.7236466978640528E-3</v>
      </c>
      <c r="AC198" s="28" t="s">
        <v>76</v>
      </c>
      <c r="AD198" s="34" t="s">
        <v>53</v>
      </c>
      <c r="AE198" s="30"/>
      <c r="AF198" s="30">
        <f>COUNTA(AG198:AT198)</f>
        <v>2</v>
      </c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59" t="s">
        <v>261</v>
      </c>
      <c r="AR198" s="34"/>
      <c r="AS198" s="34"/>
      <c r="AT198" s="34" t="s">
        <v>261</v>
      </c>
      <c r="AU198" s="6"/>
    </row>
    <row r="199" spans="1:47" s="131" customFormat="1" ht="15.75" customHeight="1" x14ac:dyDescent="0.25">
      <c r="A199" s="28" t="s">
        <v>294</v>
      </c>
      <c r="B199" s="28" t="s">
        <v>750</v>
      </c>
      <c r="C199" s="153" t="s">
        <v>43</v>
      </c>
      <c r="D199" s="29">
        <v>79.400000000000006</v>
      </c>
      <c r="E199" s="30">
        <v>-30</v>
      </c>
      <c r="F199" s="30">
        <v>20</v>
      </c>
      <c r="G199" s="30">
        <v>0</v>
      </c>
      <c r="H199" s="29">
        <v>5.5</v>
      </c>
      <c r="I199" s="29">
        <v>3</v>
      </c>
      <c r="J199" s="30" t="s">
        <v>67</v>
      </c>
      <c r="K199" s="30" t="s">
        <v>73</v>
      </c>
      <c r="L199" s="31" t="s">
        <v>81</v>
      </c>
      <c r="M199" s="5" t="s">
        <v>295</v>
      </c>
      <c r="N199" s="30" t="s">
        <v>157</v>
      </c>
      <c r="O199" s="30" t="s">
        <v>188</v>
      </c>
      <c r="P199" s="30" t="s">
        <v>50</v>
      </c>
      <c r="Q199" s="30" t="s">
        <v>51</v>
      </c>
      <c r="R199" s="32">
        <v>1.5925</v>
      </c>
      <c r="S199" s="32">
        <v>1.4858</v>
      </c>
      <c r="T199" s="32">
        <f>R199-S199</f>
        <v>0.10670000000000002</v>
      </c>
      <c r="U199" s="29">
        <v>3.7</v>
      </c>
      <c r="V199" s="29">
        <v>7.7</v>
      </c>
      <c r="W199" s="29">
        <v>-3.9</v>
      </c>
      <c r="X199" s="29">
        <v>14.6</v>
      </c>
      <c r="Y199" s="29">
        <v>7.3</v>
      </c>
      <c r="Z199" s="29">
        <v>15.2</v>
      </c>
      <c r="AA199" s="30">
        <f t="shared" si="25"/>
        <v>320.10000000000002</v>
      </c>
      <c r="AB199" s="33">
        <f t="shared" si="26"/>
        <v>8.7236466978640528E-3</v>
      </c>
      <c r="AC199" s="28" t="s">
        <v>76</v>
      </c>
      <c r="AD199" s="34" t="s">
        <v>53</v>
      </c>
      <c r="AE199" s="30"/>
      <c r="AF199" s="30" t="s">
        <v>145</v>
      </c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59" t="s">
        <v>261</v>
      </c>
      <c r="AU199" s="6"/>
    </row>
    <row r="200" spans="1:47" s="131" customFormat="1" x14ac:dyDescent="0.25">
      <c r="A200" s="147" t="s">
        <v>294</v>
      </c>
      <c r="B200" s="147" t="s">
        <v>738</v>
      </c>
      <c r="C200" s="163"/>
      <c r="D200" s="29"/>
      <c r="E200" s="30"/>
      <c r="F200" s="30"/>
      <c r="G200" s="30"/>
      <c r="H200" s="29"/>
      <c r="I200" s="29"/>
      <c r="J200" s="129"/>
      <c r="K200" s="129"/>
      <c r="L200" s="51"/>
      <c r="M200" s="5"/>
      <c r="N200" s="129"/>
      <c r="O200" s="129"/>
      <c r="P200" s="129"/>
      <c r="Q200" s="129"/>
      <c r="R200" s="32"/>
      <c r="S200" s="32"/>
      <c r="T200" s="32"/>
      <c r="U200" s="29"/>
      <c r="V200" s="29"/>
      <c r="W200" s="29"/>
      <c r="X200" s="29"/>
      <c r="Y200" s="29"/>
      <c r="Z200" s="29"/>
      <c r="AA200" s="30"/>
      <c r="AB200" s="33"/>
      <c r="AC200" s="147"/>
      <c r="AD200" s="50"/>
      <c r="AE200" s="132"/>
      <c r="AF200" s="132"/>
      <c r="AG200" s="133"/>
      <c r="AH200" s="133"/>
      <c r="AI200" s="133"/>
      <c r="AJ200" s="133"/>
      <c r="AK200" s="133"/>
      <c r="AL200" s="133"/>
      <c r="AM200" s="133"/>
      <c r="AN200" s="133"/>
      <c r="AO200" s="133"/>
      <c r="AP200" s="133"/>
      <c r="AQ200" s="133"/>
      <c r="AR200" s="133"/>
      <c r="AS200" s="133"/>
      <c r="AT200" s="134"/>
      <c r="AU200" s="135"/>
    </row>
    <row r="201" spans="1:47" s="27" customFormat="1" x14ac:dyDescent="0.25">
      <c r="A201" s="147" t="s">
        <v>294</v>
      </c>
      <c r="B201" s="147" t="s">
        <v>738</v>
      </c>
      <c r="C201" s="164"/>
      <c r="D201" s="29"/>
      <c r="E201" s="30"/>
      <c r="F201" s="30"/>
      <c r="G201" s="30"/>
      <c r="H201" s="29"/>
      <c r="I201" s="29"/>
      <c r="J201" s="129"/>
      <c r="K201" s="129"/>
      <c r="L201" s="51"/>
      <c r="M201" s="5"/>
      <c r="N201" s="129"/>
      <c r="O201" s="129"/>
      <c r="P201" s="129"/>
      <c r="Q201" s="129"/>
      <c r="R201" s="32"/>
      <c r="S201" s="32"/>
      <c r="T201" s="32"/>
      <c r="U201" s="29"/>
      <c r="V201" s="29"/>
      <c r="W201" s="29"/>
      <c r="X201" s="29"/>
      <c r="Y201" s="29"/>
      <c r="Z201" s="29"/>
      <c r="AA201" s="30"/>
      <c r="AB201" s="33"/>
      <c r="AC201" s="147"/>
      <c r="AD201" s="50"/>
      <c r="AE201" s="132"/>
      <c r="AF201" s="132"/>
      <c r="AG201" s="133"/>
      <c r="AH201" s="133"/>
      <c r="AI201" s="133"/>
      <c r="AJ201" s="133"/>
      <c r="AK201" s="133"/>
      <c r="AL201" s="133"/>
      <c r="AM201" s="133"/>
      <c r="AN201" s="133"/>
      <c r="AO201" s="133"/>
      <c r="AP201" s="133"/>
      <c r="AQ201" s="133"/>
      <c r="AR201" s="133"/>
      <c r="AS201" s="133"/>
      <c r="AT201" s="134"/>
      <c r="AU201" s="135"/>
    </row>
    <row r="202" spans="1:47" s="27" customFormat="1" x14ac:dyDescent="0.25">
      <c r="A202" s="13" t="s">
        <v>301</v>
      </c>
      <c r="B202" s="13"/>
      <c r="C202" s="157" t="s">
        <v>600</v>
      </c>
      <c r="D202" s="35"/>
      <c r="E202" s="55"/>
      <c r="F202" s="30"/>
      <c r="G202" s="30"/>
      <c r="H202" s="54"/>
      <c r="I202" s="6"/>
      <c r="J202" s="30"/>
      <c r="K202" s="6"/>
      <c r="L202" s="31"/>
      <c r="M202" s="12"/>
      <c r="N202" s="6" t="s">
        <v>549</v>
      </c>
      <c r="O202" s="30" t="s">
        <v>89</v>
      </c>
      <c r="P202" s="119" t="s">
        <v>550</v>
      </c>
      <c r="Q202" s="112" t="s">
        <v>599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33"/>
      <c r="AC202" s="6"/>
      <c r="AD202" s="34"/>
      <c r="AE202" s="6"/>
      <c r="AF202" s="30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</row>
    <row r="203" spans="1:47" s="27" customFormat="1" x14ac:dyDescent="0.25">
      <c r="A203" s="13" t="s">
        <v>301</v>
      </c>
      <c r="B203" s="13" t="s">
        <v>738</v>
      </c>
      <c r="C203" s="157" t="s">
        <v>43</v>
      </c>
      <c r="D203" s="35">
        <v>110</v>
      </c>
      <c r="E203" s="55">
        <v>-40</v>
      </c>
      <c r="F203" s="30">
        <v>18</v>
      </c>
      <c r="G203" s="30">
        <v>8</v>
      </c>
      <c r="H203" s="54">
        <v>8</v>
      </c>
      <c r="I203" s="6">
        <v>3.9</v>
      </c>
      <c r="J203" s="30" t="s">
        <v>302</v>
      </c>
      <c r="K203" s="6" t="s">
        <v>73</v>
      </c>
      <c r="L203" s="31" t="s">
        <v>57</v>
      </c>
      <c r="M203" s="12" t="s">
        <v>303</v>
      </c>
      <c r="N203" s="6" t="s">
        <v>103</v>
      </c>
      <c r="O203" s="30" t="s">
        <v>89</v>
      </c>
      <c r="P203" s="6" t="s">
        <v>103</v>
      </c>
      <c r="Q203" s="30" t="s">
        <v>68</v>
      </c>
      <c r="R203" s="177" t="s">
        <v>291</v>
      </c>
      <c r="S203" s="6" t="s">
        <v>291</v>
      </c>
      <c r="T203" s="6" t="s">
        <v>291</v>
      </c>
      <c r="U203" s="6" t="s">
        <v>291</v>
      </c>
      <c r="V203" s="6" t="s">
        <v>291</v>
      </c>
      <c r="W203" s="6" t="s">
        <v>291</v>
      </c>
      <c r="X203" s="6" t="s">
        <v>291</v>
      </c>
      <c r="Y203" s="6" t="s">
        <v>291</v>
      </c>
      <c r="Z203" s="6" t="s">
        <v>291</v>
      </c>
      <c r="AA203" s="6" t="e">
        <f>T203*I203*1000</f>
        <v>#VALUE!</v>
      </c>
      <c r="AB203" s="33" t="e">
        <f>(T203*(R203+S203))^2/((X203+Y203+Z203)/3)</f>
        <v>#VALUE!</v>
      </c>
      <c r="AC203" s="6" t="s">
        <v>235</v>
      </c>
      <c r="AD203" s="34" t="s">
        <v>53</v>
      </c>
      <c r="AE203" s="6"/>
      <c r="AF203" s="30">
        <f>COUNTA(AG203:AT203)</f>
        <v>1</v>
      </c>
      <c r="AG203" s="6"/>
      <c r="AH203" s="6"/>
      <c r="AI203" s="6"/>
      <c r="AJ203" s="6"/>
      <c r="AK203" s="6"/>
      <c r="AL203" s="6" t="s">
        <v>66</v>
      </c>
      <c r="AM203" s="6"/>
      <c r="AN203" s="6"/>
      <c r="AO203" s="6"/>
      <c r="AP203" s="6"/>
      <c r="AQ203" s="6"/>
      <c r="AR203" s="6"/>
      <c r="AS203" s="6"/>
      <c r="AT203" s="6"/>
      <c r="AU203" s="6"/>
    </row>
    <row r="204" spans="1:47" s="27" customFormat="1" x14ac:dyDescent="0.25">
      <c r="A204" s="13" t="s">
        <v>304</v>
      </c>
      <c r="B204" s="13"/>
      <c r="C204" s="153" t="s">
        <v>601</v>
      </c>
      <c r="D204" s="35"/>
      <c r="E204" s="35"/>
      <c r="F204" s="30"/>
      <c r="G204" s="30"/>
      <c r="H204" s="54"/>
      <c r="I204" s="6"/>
      <c r="J204" s="30"/>
      <c r="K204" s="6"/>
      <c r="L204" s="31"/>
      <c r="M204" s="12"/>
      <c r="N204" s="6" t="s">
        <v>59</v>
      </c>
      <c r="O204" s="6" t="s">
        <v>480</v>
      </c>
      <c r="P204" s="6" t="s">
        <v>97</v>
      </c>
      <c r="Q204" s="6" t="s">
        <v>599</v>
      </c>
      <c r="R204" s="177"/>
      <c r="S204" s="6"/>
      <c r="T204" s="6"/>
      <c r="U204" s="6"/>
      <c r="V204" s="6"/>
      <c r="W204" s="6"/>
      <c r="X204" s="6"/>
      <c r="Y204" s="6"/>
      <c r="Z204" s="6"/>
      <c r="AA204" s="6"/>
      <c r="AB204" s="33"/>
      <c r="AC204" s="6"/>
      <c r="AD204" s="6"/>
      <c r="AE204" s="6"/>
      <c r="AF204" s="30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</row>
    <row r="205" spans="1:47" s="27" customFormat="1" x14ac:dyDescent="0.25">
      <c r="A205" s="152" t="s">
        <v>304</v>
      </c>
      <c r="B205" s="13" t="s">
        <v>744</v>
      </c>
      <c r="C205" s="163" t="s">
        <v>43</v>
      </c>
      <c r="D205" s="35" t="s">
        <v>111</v>
      </c>
      <c r="E205" s="35" t="s">
        <v>111</v>
      </c>
      <c r="F205" s="30">
        <v>14</v>
      </c>
      <c r="G205" s="30">
        <v>0</v>
      </c>
      <c r="H205" s="54">
        <v>7</v>
      </c>
      <c r="I205" s="6">
        <v>0</v>
      </c>
      <c r="J205" s="30" t="s">
        <v>44</v>
      </c>
      <c r="K205" s="6" t="s">
        <v>45</v>
      </c>
      <c r="L205" s="31" t="s">
        <v>57</v>
      </c>
      <c r="M205" s="12"/>
      <c r="N205" s="6"/>
      <c r="O205" s="6"/>
      <c r="P205" s="6"/>
      <c r="Q205" s="6"/>
      <c r="R205" s="177" t="s">
        <v>291</v>
      </c>
      <c r="S205" s="6" t="s">
        <v>291</v>
      </c>
      <c r="T205" s="6" t="s">
        <v>291</v>
      </c>
      <c r="U205" s="6" t="s">
        <v>291</v>
      </c>
      <c r="V205" s="6" t="s">
        <v>291</v>
      </c>
      <c r="W205" s="6" t="s">
        <v>291</v>
      </c>
      <c r="X205" s="6" t="s">
        <v>291</v>
      </c>
      <c r="Y205" s="6" t="s">
        <v>291</v>
      </c>
      <c r="Z205" s="6" t="s">
        <v>291</v>
      </c>
      <c r="AA205" s="6" t="e">
        <f>T205*I205*1000</f>
        <v>#VALUE!</v>
      </c>
      <c r="AB205" s="33" t="e">
        <f>(T205*(R205+S205))^2/((X205+Y205+Z205)/3)</f>
        <v>#VALUE!</v>
      </c>
      <c r="AC205" s="6"/>
      <c r="AD205" s="6"/>
      <c r="AE205" s="6"/>
      <c r="AF205" s="30">
        <f>COUNTA(AG205:AT205)</f>
        <v>0</v>
      </c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</row>
    <row r="206" spans="1:47" s="27" customFormat="1" ht="15.75" customHeight="1" x14ac:dyDescent="0.25">
      <c r="A206" s="85" t="s">
        <v>695</v>
      </c>
      <c r="B206" s="85"/>
      <c r="C206" s="153" t="s">
        <v>716</v>
      </c>
      <c r="D206" s="6">
        <v>82.6</v>
      </c>
      <c r="E206" s="6">
        <v>-20</v>
      </c>
      <c r="F206" s="6">
        <v>0</v>
      </c>
      <c r="G206" s="6">
        <v>0</v>
      </c>
      <c r="H206" s="78">
        <v>5.2</v>
      </c>
      <c r="I206" s="79">
        <v>2</v>
      </c>
      <c r="J206" s="30" t="s">
        <v>305</v>
      </c>
      <c r="K206" s="6" t="s">
        <v>45</v>
      </c>
      <c r="L206" s="55" t="s">
        <v>46</v>
      </c>
      <c r="M206" s="12" t="s">
        <v>306</v>
      </c>
      <c r="N206" s="6" t="s">
        <v>74</v>
      </c>
      <c r="O206" s="30" t="s">
        <v>75</v>
      </c>
      <c r="P206" s="6" t="s">
        <v>50</v>
      </c>
      <c r="Q206" s="6" t="s">
        <v>307</v>
      </c>
      <c r="R206" s="6">
        <v>1.6406000000000001</v>
      </c>
      <c r="S206" s="6">
        <v>1.4953000000000001</v>
      </c>
      <c r="T206" s="6">
        <v>0.14529999999999998</v>
      </c>
      <c r="U206" s="79">
        <v>6.2560400026034007</v>
      </c>
      <c r="V206" s="79">
        <v>2.7640954046202295</v>
      </c>
      <c r="W206" s="79">
        <v>3.4919445979831711</v>
      </c>
      <c r="X206" s="22">
        <v>15.12</v>
      </c>
      <c r="Y206" s="29">
        <f>X206/2</f>
        <v>7.56</v>
      </c>
      <c r="Z206" s="22">
        <v>14.25</v>
      </c>
      <c r="AA206" s="30">
        <f>T206*I206*1000</f>
        <v>290.59999999999997</v>
      </c>
      <c r="AB206" s="33">
        <f>(T206*(R206+S206))^2/((X206+Y206+Z206)/3)</f>
        <v>1.6865436504054664E-2</v>
      </c>
      <c r="AC206" s="28" t="s">
        <v>308</v>
      </c>
      <c r="AD206" s="34" t="s">
        <v>53</v>
      </c>
      <c r="AE206" s="6"/>
      <c r="AF206" s="6">
        <v>1</v>
      </c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 t="s">
        <v>309</v>
      </c>
      <c r="AT206" s="6"/>
      <c r="AU206" s="6"/>
    </row>
    <row r="207" spans="1:47" s="27" customFormat="1" ht="15.75" customHeight="1" x14ac:dyDescent="0.25">
      <c r="A207" s="168" t="s">
        <v>717</v>
      </c>
      <c r="B207" s="168"/>
      <c r="C207" s="153" t="s">
        <v>718</v>
      </c>
      <c r="D207" s="29">
        <v>78</v>
      </c>
      <c r="E207" s="30">
        <v>-30</v>
      </c>
      <c r="F207" s="30">
        <v>5.0999999999999996</v>
      </c>
      <c r="G207" s="30">
        <v>4.8</v>
      </c>
      <c r="H207" s="29">
        <v>5.2</v>
      </c>
      <c r="I207" s="29">
        <v>2.2999999999999998</v>
      </c>
      <c r="J207" s="30" t="s">
        <v>67</v>
      </c>
      <c r="K207" s="30" t="s">
        <v>45</v>
      </c>
      <c r="L207" s="31" t="s">
        <v>57</v>
      </c>
      <c r="M207" s="5" t="s">
        <v>310</v>
      </c>
      <c r="N207" s="30" t="s">
        <v>74</v>
      </c>
      <c r="O207" s="30" t="s">
        <v>75</v>
      </c>
      <c r="P207" s="30" t="s">
        <v>50</v>
      </c>
      <c r="Q207" s="30" t="s">
        <v>68</v>
      </c>
      <c r="R207" s="32">
        <v>1.6082000000000001</v>
      </c>
      <c r="S207" s="32">
        <v>1.4883999999999999</v>
      </c>
      <c r="T207" s="32">
        <f>R207-S207</f>
        <v>0.11980000000000013</v>
      </c>
      <c r="U207" s="29" t="s">
        <v>311</v>
      </c>
      <c r="V207" s="29" t="s">
        <v>311</v>
      </c>
      <c r="W207" s="29" t="s">
        <v>311</v>
      </c>
      <c r="X207" s="29">
        <v>14.21</v>
      </c>
      <c r="Y207" s="29">
        <f>X207/2</f>
        <v>7.1050000000000004</v>
      </c>
      <c r="Z207" s="29">
        <v>12.67</v>
      </c>
      <c r="AA207" s="30">
        <f>T207*I207*1000</f>
        <v>275.5400000000003</v>
      </c>
      <c r="AB207" s="33">
        <f>(T207*(R207+S207))^2/((X207+Y207+Z207)/3)</f>
        <v>1.2148365099871945E-2</v>
      </c>
      <c r="AC207" s="28" t="s">
        <v>250</v>
      </c>
      <c r="AD207" s="34" t="s">
        <v>53</v>
      </c>
      <c r="AE207" s="30"/>
      <c r="AF207" s="30">
        <f>COUNTA(AG207:AT207)</f>
        <v>1</v>
      </c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 t="s">
        <v>309</v>
      </c>
      <c r="AT207" s="34"/>
      <c r="AU207" s="6"/>
    </row>
    <row r="208" spans="1:47" s="27" customFormat="1" ht="15.75" customHeight="1" x14ac:dyDescent="0.25">
      <c r="A208" s="82" t="s">
        <v>719</v>
      </c>
      <c r="B208" s="82"/>
      <c r="C208" s="157" t="s">
        <v>720</v>
      </c>
      <c r="D208" s="29">
        <v>86</v>
      </c>
      <c r="E208" s="30">
        <v>-30</v>
      </c>
      <c r="F208" s="30">
        <v>35</v>
      </c>
      <c r="G208" s="30">
        <v>0</v>
      </c>
      <c r="H208" s="29">
        <v>3.2</v>
      </c>
      <c r="I208" s="30">
        <v>3.6</v>
      </c>
      <c r="J208" s="30" t="s">
        <v>101</v>
      </c>
      <c r="K208" s="30" t="s">
        <v>73</v>
      </c>
      <c r="L208" s="31" t="s">
        <v>81</v>
      </c>
      <c r="M208" s="5" t="s">
        <v>312</v>
      </c>
      <c r="N208" s="30" t="s">
        <v>74</v>
      </c>
      <c r="O208" s="30" t="s">
        <v>313</v>
      </c>
      <c r="P208" s="30" t="s">
        <v>50</v>
      </c>
      <c r="Q208" s="30" t="s">
        <v>314</v>
      </c>
      <c r="R208" s="32">
        <v>1.5795999999999999</v>
      </c>
      <c r="S208" s="32">
        <v>1.4783999999999999</v>
      </c>
      <c r="T208" s="32">
        <f>R208-S208</f>
        <v>0.10119999999999996</v>
      </c>
      <c r="U208" s="6" t="s">
        <v>113</v>
      </c>
      <c r="V208" s="6" t="s">
        <v>315</v>
      </c>
      <c r="W208" s="6" t="s">
        <v>113</v>
      </c>
      <c r="X208" s="29">
        <v>14.2265</v>
      </c>
      <c r="Y208" s="29">
        <f>X208/2</f>
        <v>7.1132499999999999</v>
      </c>
      <c r="Z208" s="29">
        <v>15.174499999999998</v>
      </c>
      <c r="AA208" s="30">
        <f>T208*I208*1000</f>
        <v>364.31999999999988</v>
      </c>
      <c r="AB208" s="33">
        <f>(T208*(R208+S208))^2/((X208+Y208+Z208)/3)</f>
        <v>7.8685526875803217E-3</v>
      </c>
      <c r="AC208" s="28" t="s">
        <v>150</v>
      </c>
      <c r="AD208" s="34" t="s">
        <v>316</v>
      </c>
      <c r="AE208" s="30"/>
      <c r="AF208" s="30">
        <f>COUNTA(AG208:AT208)</f>
        <v>1</v>
      </c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 t="s">
        <v>317</v>
      </c>
      <c r="AT208" s="34"/>
      <c r="AU208" s="6"/>
    </row>
    <row r="209" spans="1:47" s="27" customFormat="1" x14ac:dyDescent="0.25">
      <c r="A209" s="13" t="s">
        <v>318</v>
      </c>
      <c r="B209" s="13"/>
      <c r="C209" s="157" t="s">
        <v>602</v>
      </c>
      <c r="D209" s="35"/>
      <c r="E209" s="35"/>
      <c r="F209" s="30"/>
      <c r="G209" s="30"/>
      <c r="H209" s="54"/>
      <c r="I209" s="6"/>
      <c r="J209" s="30"/>
      <c r="K209" s="6"/>
      <c r="L209" s="31"/>
      <c r="M209" s="12"/>
      <c r="N209" s="6" t="s">
        <v>83</v>
      </c>
      <c r="O209" s="30" t="s">
        <v>333</v>
      </c>
      <c r="P209" s="6" t="s">
        <v>97</v>
      </c>
      <c r="Q209" s="9" t="s">
        <v>352</v>
      </c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33"/>
      <c r="AC209" s="6"/>
      <c r="AD209" s="6"/>
      <c r="AE209" s="6"/>
      <c r="AF209" s="30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</row>
    <row r="210" spans="1:47" s="27" customFormat="1" x14ac:dyDescent="0.25">
      <c r="A210" s="13" t="s">
        <v>318</v>
      </c>
      <c r="B210" s="13"/>
      <c r="C210" s="157" t="s">
        <v>603</v>
      </c>
      <c r="D210" s="35"/>
      <c r="E210" s="35"/>
      <c r="F210" s="30"/>
      <c r="G210" s="30"/>
      <c r="H210" s="54"/>
      <c r="I210" s="6"/>
      <c r="J210" s="30"/>
      <c r="K210" s="6"/>
      <c r="L210" s="31"/>
      <c r="M210" s="12"/>
      <c r="N210" s="6" t="s">
        <v>96</v>
      </c>
      <c r="O210" s="30" t="s">
        <v>474</v>
      </c>
      <c r="P210" s="6" t="s">
        <v>97</v>
      </c>
      <c r="Q210" s="9" t="s">
        <v>352</v>
      </c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33"/>
      <c r="AC210" s="6"/>
      <c r="AD210" s="6"/>
      <c r="AE210" s="6"/>
      <c r="AF210" s="30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</row>
    <row r="211" spans="1:47" s="27" customFormat="1" ht="15.75" customHeight="1" x14ac:dyDescent="0.25">
      <c r="A211" s="215" t="s">
        <v>318</v>
      </c>
      <c r="B211" s="215"/>
      <c r="C211" s="157" t="s">
        <v>604</v>
      </c>
      <c r="D211" s="35"/>
      <c r="E211" s="35"/>
      <c r="F211" s="30"/>
      <c r="G211" s="30"/>
      <c r="H211" s="54"/>
      <c r="I211" s="6"/>
      <c r="J211" s="30"/>
      <c r="K211" s="6"/>
      <c r="L211" s="31"/>
      <c r="M211" s="12"/>
      <c r="N211" s="6" t="s">
        <v>554</v>
      </c>
      <c r="O211" s="30" t="s">
        <v>474</v>
      </c>
      <c r="P211" s="6" t="s">
        <v>539</v>
      </c>
      <c r="Q211" s="9" t="s">
        <v>352</v>
      </c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33"/>
      <c r="AC211" s="6"/>
      <c r="AD211" s="6"/>
      <c r="AE211" s="6"/>
      <c r="AF211" s="30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</row>
    <row r="212" spans="1:47" s="27" customFormat="1" ht="15.75" customHeight="1" x14ac:dyDescent="0.25">
      <c r="A212" s="168" t="s">
        <v>336</v>
      </c>
      <c r="B212" s="168"/>
      <c r="C212" s="157" t="s">
        <v>721</v>
      </c>
      <c r="D212" s="29">
        <v>91.6</v>
      </c>
      <c r="E212" s="30">
        <v>-20</v>
      </c>
      <c r="F212" s="30">
        <v>20</v>
      </c>
      <c r="G212" s="30">
        <v>0</v>
      </c>
      <c r="H212" s="29">
        <v>4.5</v>
      </c>
      <c r="I212" s="30">
        <v>3.25</v>
      </c>
      <c r="J212" s="30" t="s">
        <v>44</v>
      </c>
      <c r="K212" s="30" t="s">
        <v>45</v>
      </c>
      <c r="L212" s="31" t="s">
        <v>57</v>
      </c>
      <c r="M212" s="5" t="s">
        <v>47</v>
      </c>
      <c r="N212" s="30" t="s">
        <v>157</v>
      </c>
      <c r="O212" s="30" t="s">
        <v>92</v>
      </c>
      <c r="P212" s="30" t="s">
        <v>50</v>
      </c>
      <c r="Q212" s="30" t="s">
        <v>51</v>
      </c>
      <c r="R212" s="32">
        <v>1.5821000000000001</v>
      </c>
      <c r="S212" s="32">
        <v>1.4826999999999999</v>
      </c>
      <c r="T212" s="32">
        <f>R212-S212</f>
        <v>9.9400000000000155E-2</v>
      </c>
      <c r="U212" s="29">
        <v>9.32</v>
      </c>
      <c r="V212" s="29">
        <v>3.1</v>
      </c>
      <c r="W212" s="29">
        <v>6.22</v>
      </c>
      <c r="X212" s="29">
        <v>13</v>
      </c>
      <c r="Y212" s="29">
        <v>6.5</v>
      </c>
      <c r="Z212" s="29">
        <v>17.2</v>
      </c>
      <c r="AA212" s="30">
        <f>T212*I212*1000</f>
        <v>323.05000000000052</v>
      </c>
      <c r="AB212" s="33">
        <f>(T212*(R212+S212))^2/((X212+Y212+Z212)/3)</f>
        <v>7.5863388551652335E-3</v>
      </c>
      <c r="AC212" s="28" t="s">
        <v>166</v>
      </c>
      <c r="AD212" s="34" t="s">
        <v>53</v>
      </c>
      <c r="AE212" s="30"/>
      <c r="AF212" s="30">
        <f>COUNTA(AG212:AT212)</f>
        <v>1</v>
      </c>
      <c r="AG212" s="30"/>
      <c r="AH212" s="30"/>
      <c r="AI212" s="30"/>
      <c r="AJ212" s="30"/>
      <c r="AK212" s="50"/>
      <c r="AL212" s="30"/>
      <c r="AM212" s="50"/>
      <c r="AN212" s="50"/>
      <c r="AO212" s="50"/>
      <c r="AP212" s="50"/>
      <c r="AQ212" s="34" t="s">
        <v>66</v>
      </c>
      <c r="AR212" s="34"/>
      <c r="AS212" s="50"/>
      <c r="AT212" s="50"/>
      <c r="AU212" s="6"/>
    </row>
    <row r="213" spans="1:47" s="27" customFormat="1" x14ac:dyDescent="0.25">
      <c r="A213" s="13" t="s">
        <v>318</v>
      </c>
      <c r="B213" s="13" t="s">
        <v>738</v>
      </c>
      <c r="C213" s="157" t="s">
        <v>43</v>
      </c>
      <c r="D213" s="35" t="s">
        <v>319</v>
      </c>
      <c r="E213" s="35" t="s">
        <v>319</v>
      </c>
      <c r="F213" s="30">
        <v>24</v>
      </c>
      <c r="G213" s="30">
        <v>0</v>
      </c>
      <c r="H213" s="54">
        <v>0</v>
      </c>
      <c r="I213" s="6">
        <v>0</v>
      </c>
      <c r="J213" s="30" t="s">
        <v>482</v>
      </c>
      <c r="K213" s="6" t="s">
        <v>73</v>
      </c>
      <c r="L213" s="31" t="s">
        <v>57</v>
      </c>
      <c r="M213" s="12"/>
      <c r="N213" s="6" t="s">
        <v>96</v>
      </c>
      <c r="O213" s="30" t="s">
        <v>125</v>
      </c>
      <c r="P213" s="6" t="s">
        <v>320</v>
      </c>
      <c r="Q213" s="9" t="s">
        <v>51</v>
      </c>
      <c r="R213" s="6" t="s">
        <v>291</v>
      </c>
      <c r="S213" s="6" t="s">
        <v>291</v>
      </c>
      <c r="T213" s="6" t="s">
        <v>291</v>
      </c>
      <c r="U213" s="6" t="s">
        <v>291</v>
      </c>
      <c r="V213" s="6" t="s">
        <v>291</v>
      </c>
      <c r="W213" s="6" t="s">
        <v>291</v>
      </c>
      <c r="X213" s="6" t="s">
        <v>291</v>
      </c>
      <c r="Y213" s="6" t="s">
        <v>291</v>
      </c>
      <c r="Z213" s="6" t="s">
        <v>291</v>
      </c>
      <c r="AA213" s="6" t="e">
        <f>T213*I213*1000</f>
        <v>#VALUE!</v>
      </c>
      <c r="AB213" s="33" t="e">
        <f>(T213*(R213+S213))^2/((X213+Y213+Z213)/3)</f>
        <v>#VALUE!</v>
      </c>
      <c r="AC213" s="6"/>
      <c r="AD213" s="166"/>
      <c r="AE213" s="6"/>
      <c r="AF213" s="30">
        <f>COUNTA(AG213:AT213)</f>
        <v>1</v>
      </c>
      <c r="AG213" s="6" t="s">
        <v>66</v>
      </c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</row>
    <row r="214" spans="1:47" s="27" customFormat="1" x14ac:dyDescent="0.25">
      <c r="A214" s="13" t="s">
        <v>321</v>
      </c>
      <c r="B214" s="13" t="s">
        <v>751</v>
      </c>
      <c r="C214" s="157" t="s">
        <v>753</v>
      </c>
      <c r="D214" s="54">
        <v>75.400000000000006</v>
      </c>
      <c r="E214" s="55">
        <v>-20</v>
      </c>
      <c r="F214" s="30">
        <v>18</v>
      </c>
      <c r="G214" s="30">
        <v>5</v>
      </c>
      <c r="H214" s="54">
        <v>8</v>
      </c>
      <c r="I214" s="6">
        <v>3.9</v>
      </c>
      <c r="J214" s="30" t="s">
        <v>101</v>
      </c>
      <c r="K214" s="30" t="s">
        <v>73</v>
      </c>
      <c r="L214" s="31" t="s">
        <v>46</v>
      </c>
      <c r="M214" s="12" t="s">
        <v>322</v>
      </c>
      <c r="N214" s="6" t="s">
        <v>88</v>
      </c>
      <c r="O214" s="30" t="s">
        <v>89</v>
      </c>
      <c r="P214" s="6" t="s">
        <v>61</v>
      </c>
      <c r="Q214" s="9" t="s">
        <v>51</v>
      </c>
      <c r="R214" s="6">
        <v>1.5671999999999999</v>
      </c>
      <c r="S214" s="6">
        <v>1.4786999999999999</v>
      </c>
      <c r="T214" s="6">
        <v>8.8499999999999995E-2</v>
      </c>
      <c r="U214" s="6">
        <v>3.5</v>
      </c>
      <c r="V214" s="6">
        <v>6.7</v>
      </c>
      <c r="W214" s="6">
        <v>-3.2</v>
      </c>
      <c r="X214" s="6">
        <v>12.1</v>
      </c>
      <c r="Y214" s="6">
        <f>X214/2</f>
        <v>6.05</v>
      </c>
      <c r="Z214" s="6">
        <v>13.9</v>
      </c>
      <c r="AA214" s="6">
        <f>T214*I214*1000</f>
        <v>345.15</v>
      </c>
      <c r="AB214" s="33">
        <f>(T214*(R214+S214))^2/((X214+Y214+Z214)/3)</f>
        <v>6.8015993178741794E-3</v>
      </c>
      <c r="AC214" s="6" t="s">
        <v>104</v>
      </c>
      <c r="AD214" s="34" t="s">
        <v>53</v>
      </c>
      <c r="AE214" s="6"/>
      <c r="AF214" s="30">
        <f>COUNTA(AG214:AT214)</f>
        <v>1</v>
      </c>
      <c r="AG214" s="6"/>
      <c r="AH214" s="6"/>
      <c r="AI214" s="6"/>
      <c r="AJ214" s="6"/>
      <c r="AK214" s="6"/>
      <c r="AL214" s="6" t="s">
        <v>66</v>
      </c>
      <c r="AM214" s="6"/>
      <c r="AN214" s="6"/>
      <c r="AO214" s="6"/>
      <c r="AP214" s="6"/>
      <c r="AQ214" s="6"/>
      <c r="AR214" s="6"/>
      <c r="AS214" s="6"/>
      <c r="AT214" s="6"/>
      <c r="AU214" s="6"/>
    </row>
    <row r="215" spans="1:47" s="27" customFormat="1" x14ac:dyDescent="0.25">
      <c r="A215" s="13" t="s">
        <v>321</v>
      </c>
      <c r="B215" s="13"/>
      <c r="C215" s="157" t="s">
        <v>606</v>
      </c>
      <c r="D215" s="54"/>
      <c r="E215" s="55"/>
      <c r="F215" s="30"/>
      <c r="G215" s="30"/>
      <c r="H215" s="54"/>
      <c r="I215" s="6"/>
      <c r="J215" s="30"/>
      <c r="K215" s="30"/>
      <c r="L215" s="31"/>
      <c r="M215" s="12"/>
      <c r="N215" s="6" t="s">
        <v>550</v>
      </c>
      <c r="O215" s="30" t="s">
        <v>487</v>
      </c>
      <c r="P215" s="6" t="s">
        <v>550</v>
      </c>
      <c r="Q215" s="9" t="s">
        <v>352</v>
      </c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33"/>
      <c r="AC215" s="6"/>
      <c r="AD215" s="34"/>
      <c r="AE215" s="6"/>
      <c r="AF215" s="30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</row>
    <row r="216" spans="1:47" s="27" customFormat="1" x14ac:dyDescent="0.25">
      <c r="A216" s="13" t="s">
        <v>321</v>
      </c>
      <c r="B216" s="13"/>
      <c r="C216" s="157" t="s">
        <v>324</v>
      </c>
      <c r="D216" s="54">
        <v>75.400000000000006</v>
      </c>
      <c r="E216" s="55">
        <v>-20</v>
      </c>
      <c r="F216" s="30">
        <v>18</v>
      </c>
      <c r="G216" s="30">
        <v>5</v>
      </c>
      <c r="H216" s="54">
        <v>8</v>
      </c>
      <c r="I216" s="6">
        <v>3.9</v>
      </c>
      <c r="J216" s="30" t="s">
        <v>101</v>
      </c>
      <c r="K216" s="30" t="s">
        <v>73</v>
      </c>
      <c r="L216" s="31" t="s">
        <v>46</v>
      </c>
      <c r="M216" s="12" t="s">
        <v>322</v>
      </c>
      <c r="N216" s="6" t="s">
        <v>103</v>
      </c>
      <c r="O216" s="30" t="s">
        <v>70</v>
      </c>
      <c r="P216" s="6" t="s">
        <v>103</v>
      </c>
      <c r="Q216" s="9" t="s">
        <v>51</v>
      </c>
      <c r="R216" s="6">
        <v>1.5671999999999999</v>
      </c>
      <c r="S216" s="6">
        <v>1.4786999999999999</v>
      </c>
      <c r="T216" s="6">
        <v>8.8499999999999995E-2</v>
      </c>
      <c r="U216" s="6">
        <v>3.5</v>
      </c>
      <c r="V216" s="6">
        <v>6.7</v>
      </c>
      <c r="W216" s="6">
        <v>-3.2</v>
      </c>
      <c r="X216" s="6">
        <v>12.1</v>
      </c>
      <c r="Y216" s="6">
        <f>X216/2</f>
        <v>6.05</v>
      </c>
      <c r="Z216" s="6">
        <v>13.9</v>
      </c>
      <c r="AA216" s="6">
        <f>T216*I216*1000</f>
        <v>345.15</v>
      </c>
      <c r="AB216" s="33">
        <f>(T216*(R216+S216))^2/((X216+Y216+Z216)/3)</f>
        <v>6.8015993178741794E-3</v>
      </c>
      <c r="AC216" s="6" t="s">
        <v>152</v>
      </c>
      <c r="AD216" s="34" t="s">
        <v>53</v>
      </c>
      <c r="AE216" s="6"/>
      <c r="AF216" s="30">
        <f>COUNTA(AG216:AT216)</f>
        <v>1</v>
      </c>
      <c r="AG216" s="6"/>
      <c r="AH216" s="6"/>
      <c r="AI216" s="6"/>
      <c r="AJ216" s="6"/>
      <c r="AK216" s="6"/>
      <c r="AL216" s="6"/>
      <c r="AM216" s="6" t="s">
        <v>66</v>
      </c>
      <c r="AN216" s="6"/>
      <c r="AO216" s="6"/>
      <c r="AP216" s="6"/>
      <c r="AQ216" s="6"/>
      <c r="AR216" s="6"/>
      <c r="AS216" s="6"/>
      <c r="AT216" s="6"/>
      <c r="AU216" s="6"/>
    </row>
    <row r="217" spans="1:47" s="27" customFormat="1" x14ac:dyDescent="0.25">
      <c r="A217" s="13" t="s">
        <v>321</v>
      </c>
      <c r="B217" s="13"/>
      <c r="C217" s="157" t="s">
        <v>605</v>
      </c>
      <c r="D217" s="54"/>
      <c r="E217" s="55"/>
      <c r="F217" s="30"/>
      <c r="G217" s="30"/>
      <c r="H217" s="54"/>
      <c r="I217" s="6"/>
      <c r="J217" s="30"/>
      <c r="K217" s="30"/>
      <c r="L217" s="31"/>
      <c r="M217" s="12"/>
      <c r="N217" s="6" t="s">
        <v>550</v>
      </c>
      <c r="O217" s="30" t="s">
        <v>534</v>
      </c>
      <c r="P217" s="6" t="s">
        <v>550</v>
      </c>
      <c r="Q217" s="9" t="s">
        <v>352</v>
      </c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33"/>
      <c r="AC217" s="6"/>
      <c r="AD217" s="34"/>
      <c r="AE217" s="6"/>
      <c r="AF217" s="30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</row>
    <row r="218" spans="1:47" s="27" customFormat="1" x14ac:dyDescent="0.25">
      <c r="A218" s="13" t="s">
        <v>321</v>
      </c>
      <c r="B218" s="13"/>
      <c r="C218" s="157" t="s">
        <v>607</v>
      </c>
      <c r="D218" s="54"/>
      <c r="E218" s="55"/>
      <c r="F218" s="30"/>
      <c r="G218" s="30"/>
      <c r="H218" s="54"/>
      <c r="I218" s="6"/>
      <c r="J218" s="30"/>
      <c r="K218" s="30"/>
      <c r="L218" s="31"/>
      <c r="M218" s="12"/>
      <c r="N218" s="6" t="s">
        <v>204</v>
      </c>
      <c r="O218" s="30" t="s">
        <v>394</v>
      </c>
      <c r="P218" s="6" t="s">
        <v>97</v>
      </c>
      <c r="Q218" s="9" t="s">
        <v>352</v>
      </c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33"/>
      <c r="AC218" s="6"/>
      <c r="AD218" s="6"/>
      <c r="AE218" s="6"/>
      <c r="AF218" s="30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</row>
    <row r="219" spans="1:47" s="27" customFormat="1" x14ac:dyDescent="0.25">
      <c r="A219" s="13" t="s">
        <v>321</v>
      </c>
      <c r="B219" s="13" t="s">
        <v>738</v>
      </c>
      <c r="C219" s="157" t="s">
        <v>43</v>
      </c>
      <c r="D219" s="54">
        <v>75.400000000000006</v>
      </c>
      <c r="E219" s="55">
        <v>-20</v>
      </c>
      <c r="F219" s="30">
        <v>18</v>
      </c>
      <c r="G219" s="30">
        <v>5</v>
      </c>
      <c r="H219" s="54">
        <v>8</v>
      </c>
      <c r="I219" s="6">
        <v>3.9</v>
      </c>
      <c r="J219" s="30" t="s">
        <v>101</v>
      </c>
      <c r="K219" s="30" t="s">
        <v>73</v>
      </c>
      <c r="L219" s="31" t="s">
        <v>46</v>
      </c>
      <c r="M219" s="12" t="s">
        <v>322</v>
      </c>
      <c r="N219" s="6" t="s">
        <v>529</v>
      </c>
      <c r="O219" s="30" t="s">
        <v>163</v>
      </c>
      <c r="P219" s="6" t="s">
        <v>61</v>
      </c>
      <c r="Q219" s="9" t="s">
        <v>51</v>
      </c>
      <c r="R219" s="6">
        <v>1.5671999999999999</v>
      </c>
      <c r="S219" s="6">
        <v>1.4786999999999999</v>
      </c>
      <c r="T219" s="6">
        <v>8.8499999999999995E-2</v>
      </c>
      <c r="U219" s="6">
        <v>3.5</v>
      </c>
      <c r="V219" s="6">
        <v>6.7</v>
      </c>
      <c r="W219" s="6">
        <v>-3.2</v>
      </c>
      <c r="X219" s="6">
        <v>12.1</v>
      </c>
      <c r="Y219" s="6">
        <f t="shared" ref="Y219:Y224" si="27">X219/2</f>
        <v>6.05</v>
      </c>
      <c r="Z219" s="6">
        <v>13.9</v>
      </c>
      <c r="AA219" s="6">
        <f t="shared" ref="AA219:AA226" si="28">T219*I219*1000</f>
        <v>345.15</v>
      </c>
      <c r="AB219" s="33">
        <f t="shared" ref="AB219:AB226" si="29">(T219*(R219+S219))^2/((X219+Y219+Z219)/3)</f>
        <v>6.8015993178741794E-3</v>
      </c>
      <c r="AC219" s="3" t="s">
        <v>182</v>
      </c>
      <c r="AD219" s="178" t="s">
        <v>53</v>
      </c>
      <c r="AE219" s="6"/>
      <c r="AF219" s="30">
        <f t="shared" ref="AF219:AF226" si="30">COUNTA(AG219:AT219)</f>
        <v>1</v>
      </c>
      <c r="AG219" s="6"/>
      <c r="AH219" s="6" t="s">
        <v>66</v>
      </c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</row>
    <row r="220" spans="1:47" s="27" customFormat="1" x14ac:dyDescent="0.25">
      <c r="A220" s="13" t="s">
        <v>321</v>
      </c>
      <c r="B220" s="13" t="s">
        <v>738</v>
      </c>
      <c r="C220" s="157" t="s">
        <v>43</v>
      </c>
      <c r="D220" s="54">
        <v>75.400000000000006</v>
      </c>
      <c r="E220" s="55">
        <v>-20</v>
      </c>
      <c r="F220" s="30">
        <v>18</v>
      </c>
      <c r="G220" s="30">
        <v>5</v>
      </c>
      <c r="H220" s="54">
        <v>8</v>
      </c>
      <c r="I220" s="6">
        <v>3.9</v>
      </c>
      <c r="J220" s="30" t="s">
        <v>101</v>
      </c>
      <c r="K220" s="30" t="s">
        <v>73</v>
      </c>
      <c r="L220" s="31" t="s">
        <v>57</v>
      </c>
      <c r="M220" s="12" t="s">
        <v>322</v>
      </c>
      <c r="N220" s="6" t="s">
        <v>88</v>
      </c>
      <c r="O220" s="30" t="s">
        <v>65</v>
      </c>
      <c r="P220" s="6" t="s">
        <v>61</v>
      </c>
      <c r="Q220" s="9" t="s">
        <v>51</v>
      </c>
      <c r="R220" s="6">
        <v>1.5671999999999999</v>
      </c>
      <c r="S220" s="6">
        <v>1.4786999999999999</v>
      </c>
      <c r="T220" s="6">
        <v>8.8499999999999995E-2</v>
      </c>
      <c r="U220" s="6">
        <v>3.5</v>
      </c>
      <c r="V220" s="6">
        <v>6.7</v>
      </c>
      <c r="W220" s="6">
        <v>-3.2</v>
      </c>
      <c r="X220" s="6">
        <v>12.1</v>
      </c>
      <c r="Y220" s="6">
        <f t="shared" si="27"/>
        <v>6.05</v>
      </c>
      <c r="Z220" s="6">
        <v>13.9</v>
      </c>
      <c r="AA220" s="6">
        <f t="shared" si="28"/>
        <v>345.15</v>
      </c>
      <c r="AB220" s="33">
        <f t="shared" si="29"/>
        <v>6.8015993178741794E-3</v>
      </c>
      <c r="AC220" s="6" t="s">
        <v>104</v>
      </c>
      <c r="AD220" s="34" t="s">
        <v>53</v>
      </c>
      <c r="AE220" s="6"/>
      <c r="AF220" s="30">
        <f t="shared" si="30"/>
        <v>1</v>
      </c>
      <c r="AG220" s="6"/>
      <c r="AH220" s="6"/>
      <c r="AI220" s="6"/>
      <c r="AJ220" s="6" t="s">
        <v>66</v>
      </c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</row>
    <row r="221" spans="1:47" s="27" customFormat="1" x14ac:dyDescent="0.25">
      <c r="A221" s="13" t="s">
        <v>321</v>
      </c>
      <c r="B221" s="13" t="s">
        <v>752</v>
      </c>
      <c r="C221" s="157" t="s">
        <v>323</v>
      </c>
      <c r="D221" s="54">
        <v>75.400000000000006</v>
      </c>
      <c r="E221" s="55">
        <v>-20</v>
      </c>
      <c r="F221" s="30">
        <v>18</v>
      </c>
      <c r="G221" s="30">
        <v>5</v>
      </c>
      <c r="H221" s="54">
        <v>8</v>
      </c>
      <c r="I221" s="6">
        <v>3.9</v>
      </c>
      <c r="J221" s="30" t="s">
        <v>101</v>
      </c>
      <c r="K221" s="30" t="s">
        <v>73</v>
      </c>
      <c r="L221" s="31" t="s">
        <v>46</v>
      </c>
      <c r="M221" s="12" t="s">
        <v>322</v>
      </c>
      <c r="N221" s="6" t="s">
        <v>103</v>
      </c>
      <c r="O221" s="30" t="s">
        <v>65</v>
      </c>
      <c r="P221" s="6" t="s">
        <v>103</v>
      </c>
      <c r="Q221" s="9" t="s">
        <v>51</v>
      </c>
      <c r="R221" s="6">
        <v>1.5671999999999999</v>
      </c>
      <c r="S221" s="6">
        <v>1.4786999999999999</v>
      </c>
      <c r="T221" s="6">
        <v>8.8499999999999995E-2</v>
      </c>
      <c r="U221" s="6">
        <v>3.5</v>
      </c>
      <c r="V221" s="6">
        <v>6.7</v>
      </c>
      <c r="W221" s="6">
        <v>-3.2</v>
      </c>
      <c r="X221" s="6">
        <v>12.1</v>
      </c>
      <c r="Y221" s="6">
        <f t="shared" si="27"/>
        <v>6.05</v>
      </c>
      <c r="Z221" s="6">
        <v>13.9</v>
      </c>
      <c r="AA221" s="6">
        <f t="shared" si="28"/>
        <v>345.15</v>
      </c>
      <c r="AB221" s="33">
        <f t="shared" si="29"/>
        <v>6.8015993178741794E-3</v>
      </c>
      <c r="AC221" s="6" t="s">
        <v>104</v>
      </c>
      <c r="AD221" s="34" t="s">
        <v>53</v>
      </c>
      <c r="AE221" s="6"/>
      <c r="AF221" s="30">
        <f t="shared" si="30"/>
        <v>1</v>
      </c>
      <c r="AG221" s="6"/>
      <c r="AH221" s="6"/>
      <c r="AI221" s="6"/>
      <c r="AJ221" s="6" t="s">
        <v>66</v>
      </c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</row>
    <row r="222" spans="1:47" s="27" customFormat="1" x14ac:dyDescent="0.25">
      <c r="A222" s="13" t="s">
        <v>325</v>
      </c>
      <c r="B222" s="13"/>
      <c r="C222" s="157" t="s">
        <v>608</v>
      </c>
      <c r="D222" s="54">
        <v>75.400000000000006</v>
      </c>
      <c r="E222" s="55">
        <v>-30</v>
      </c>
      <c r="F222" s="30">
        <v>10</v>
      </c>
      <c r="G222" s="30">
        <v>0</v>
      </c>
      <c r="H222" s="54">
        <v>4.5</v>
      </c>
      <c r="I222" s="6">
        <v>4.1500000000000004</v>
      </c>
      <c r="J222" s="30" t="s">
        <v>86</v>
      </c>
      <c r="K222" s="30" t="s">
        <v>45</v>
      </c>
      <c r="L222" s="31" t="s">
        <v>57</v>
      </c>
      <c r="M222" s="12" t="s">
        <v>326</v>
      </c>
      <c r="N222" s="55" t="s">
        <v>107</v>
      </c>
      <c r="O222" s="30" t="s">
        <v>221</v>
      </c>
      <c r="P222" s="55" t="s">
        <v>61</v>
      </c>
      <c r="Q222" s="30" t="s">
        <v>51</v>
      </c>
      <c r="R222" s="6">
        <v>1.5898000000000001</v>
      </c>
      <c r="S222" s="6">
        <v>1.4903</v>
      </c>
      <c r="T222" s="6">
        <v>9.9500000000000005E-2</v>
      </c>
      <c r="U222" s="6">
        <v>9.9</v>
      </c>
      <c r="V222" s="6">
        <v>3.2</v>
      </c>
      <c r="W222" s="6">
        <v>6.7</v>
      </c>
      <c r="X222" s="6">
        <v>10.6</v>
      </c>
      <c r="Y222" s="6">
        <f t="shared" si="27"/>
        <v>5.3</v>
      </c>
      <c r="Z222" s="6">
        <v>13.2</v>
      </c>
      <c r="AA222" s="6">
        <f t="shared" si="28"/>
        <v>412.92500000000007</v>
      </c>
      <c r="AB222" s="33">
        <f t="shared" si="29"/>
        <v>9.682869098247681E-3</v>
      </c>
      <c r="AC222" s="6" t="s">
        <v>136</v>
      </c>
      <c r="AD222" s="34" t="s">
        <v>53</v>
      </c>
      <c r="AE222" s="6"/>
      <c r="AF222" s="30">
        <f t="shared" si="30"/>
        <v>1</v>
      </c>
      <c r="AG222" s="6"/>
      <c r="AH222" s="6"/>
      <c r="AI222" s="34" t="s">
        <v>66</v>
      </c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</row>
    <row r="223" spans="1:47" s="27" customFormat="1" x14ac:dyDescent="0.25">
      <c r="A223" s="13" t="s">
        <v>325</v>
      </c>
      <c r="B223" s="13" t="s">
        <v>737</v>
      </c>
      <c r="C223" s="157" t="s">
        <v>43</v>
      </c>
      <c r="D223" s="54">
        <v>75.400000000000006</v>
      </c>
      <c r="E223" s="55">
        <v>-30</v>
      </c>
      <c r="F223" s="30">
        <v>0</v>
      </c>
      <c r="G223" s="30">
        <v>8</v>
      </c>
      <c r="H223" s="54">
        <v>4.5</v>
      </c>
      <c r="I223" s="6">
        <v>0</v>
      </c>
      <c r="J223" s="30" t="s">
        <v>86</v>
      </c>
      <c r="K223" s="30" t="s">
        <v>45</v>
      </c>
      <c r="L223" s="31" t="s">
        <v>57</v>
      </c>
      <c r="M223" s="12" t="s">
        <v>326</v>
      </c>
      <c r="N223" s="55" t="s">
        <v>107</v>
      </c>
      <c r="O223" s="30" t="s">
        <v>60</v>
      </c>
      <c r="P223" s="55" t="s">
        <v>61</v>
      </c>
      <c r="Q223" s="30" t="s">
        <v>51</v>
      </c>
      <c r="R223" s="6">
        <v>1.5898000000000001</v>
      </c>
      <c r="S223" s="6">
        <v>1.4903</v>
      </c>
      <c r="T223" s="6">
        <v>9.9500000000000005E-2</v>
      </c>
      <c r="U223" s="6">
        <v>9.9</v>
      </c>
      <c r="V223" s="6">
        <v>3.2</v>
      </c>
      <c r="W223" s="6">
        <v>6.7</v>
      </c>
      <c r="X223" s="6">
        <v>10.6</v>
      </c>
      <c r="Y223" s="6">
        <f t="shared" si="27"/>
        <v>5.3</v>
      </c>
      <c r="Z223" s="6">
        <v>13.2</v>
      </c>
      <c r="AA223" s="6">
        <f t="shared" si="28"/>
        <v>0</v>
      </c>
      <c r="AB223" s="33">
        <f t="shared" si="29"/>
        <v>9.682869098247681E-3</v>
      </c>
      <c r="AC223" s="6"/>
      <c r="AD223" s="6"/>
      <c r="AE223" s="6"/>
      <c r="AF223" s="30">
        <f t="shared" si="30"/>
        <v>1</v>
      </c>
      <c r="AG223" s="6"/>
      <c r="AH223" s="6"/>
      <c r="AI223" s="34" t="s">
        <v>66</v>
      </c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</row>
    <row r="224" spans="1:47" s="27" customFormat="1" x14ac:dyDescent="0.25">
      <c r="A224" s="13" t="s">
        <v>325</v>
      </c>
      <c r="B224" s="13" t="s">
        <v>768</v>
      </c>
      <c r="C224" s="157" t="s">
        <v>43</v>
      </c>
      <c r="D224" s="54">
        <v>75.400000000000006</v>
      </c>
      <c r="E224" s="55">
        <v>-30</v>
      </c>
      <c r="F224" s="30">
        <v>10</v>
      </c>
      <c r="G224" s="30">
        <v>0</v>
      </c>
      <c r="H224" s="54">
        <v>4.5</v>
      </c>
      <c r="I224" s="6">
        <v>4.1500000000000004</v>
      </c>
      <c r="J224" s="30" t="s">
        <v>86</v>
      </c>
      <c r="K224" s="30" t="s">
        <v>45</v>
      </c>
      <c r="L224" s="31" t="s">
        <v>57</v>
      </c>
      <c r="M224" s="12" t="s">
        <v>326</v>
      </c>
      <c r="N224" s="55" t="s">
        <v>96</v>
      </c>
      <c r="O224" s="30" t="s">
        <v>221</v>
      </c>
      <c r="P224" s="55" t="s">
        <v>61</v>
      </c>
      <c r="Q224" s="30" t="s">
        <v>51</v>
      </c>
      <c r="R224" s="6">
        <v>1.5898000000000001</v>
      </c>
      <c r="S224" s="6">
        <v>1.4903</v>
      </c>
      <c r="T224" s="6">
        <v>9.9500000000000005E-2</v>
      </c>
      <c r="U224" s="6">
        <v>9.9</v>
      </c>
      <c r="V224" s="6">
        <v>3.2</v>
      </c>
      <c r="W224" s="6">
        <v>6.7</v>
      </c>
      <c r="X224" s="6">
        <v>10.6</v>
      </c>
      <c r="Y224" s="6">
        <f t="shared" si="27"/>
        <v>5.3</v>
      </c>
      <c r="Z224" s="6">
        <v>13.2</v>
      </c>
      <c r="AA224" s="6">
        <f t="shared" si="28"/>
        <v>412.92500000000007</v>
      </c>
      <c r="AB224" s="33">
        <f t="shared" si="29"/>
        <v>9.682869098247681E-3</v>
      </c>
      <c r="AC224" s="6" t="s">
        <v>136</v>
      </c>
      <c r="AD224" s="6" t="s">
        <v>138</v>
      </c>
      <c r="AE224" s="6"/>
      <c r="AF224" s="30">
        <f t="shared" si="30"/>
        <v>1</v>
      </c>
      <c r="AG224" s="6"/>
      <c r="AH224" s="6"/>
      <c r="AI224" s="34" t="s">
        <v>66</v>
      </c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</row>
    <row r="225" spans="1:47" s="27" customFormat="1" x14ac:dyDescent="0.25">
      <c r="A225" s="13" t="s">
        <v>329</v>
      </c>
      <c r="B225" s="13" t="s">
        <v>749</v>
      </c>
      <c r="C225" s="157" t="s">
        <v>330</v>
      </c>
      <c r="D225" s="35" t="s">
        <v>111</v>
      </c>
      <c r="E225" s="35" t="s">
        <v>111</v>
      </c>
      <c r="F225" s="30">
        <v>600</v>
      </c>
      <c r="G225" s="30">
        <v>0</v>
      </c>
      <c r="H225" s="54">
        <v>7.5</v>
      </c>
      <c r="I225" s="6">
        <v>0</v>
      </c>
      <c r="J225" s="30" t="s">
        <v>86</v>
      </c>
      <c r="K225" s="6" t="s">
        <v>45</v>
      </c>
      <c r="L225" s="31" t="s">
        <v>57</v>
      </c>
      <c r="M225" s="12" t="s">
        <v>332</v>
      </c>
      <c r="N225" s="6" t="s">
        <v>204</v>
      </c>
      <c r="O225" s="6" t="s">
        <v>333</v>
      </c>
      <c r="P225" s="6" t="s">
        <v>61</v>
      </c>
      <c r="Q225" s="64" t="s">
        <v>51</v>
      </c>
      <c r="R225" s="6" t="s">
        <v>291</v>
      </c>
      <c r="S225" s="6" t="s">
        <v>291</v>
      </c>
      <c r="T225" s="6" t="s">
        <v>291</v>
      </c>
      <c r="U225" s="6" t="s">
        <v>291</v>
      </c>
      <c r="V225" s="6" t="s">
        <v>291</v>
      </c>
      <c r="W225" s="6" t="s">
        <v>291</v>
      </c>
      <c r="X225" s="6" t="s">
        <v>291</v>
      </c>
      <c r="Y225" s="6" t="s">
        <v>291</v>
      </c>
      <c r="Z225" s="6" t="s">
        <v>291</v>
      </c>
      <c r="AA225" s="6" t="e">
        <f t="shared" si="28"/>
        <v>#VALUE!</v>
      </c>
      <c r="AB225" s="33" t="e">
        <f t="shared" si="29"/>
        <v>#VALUE!</v>
      </c>
      <c r="AC225" s="3" t="s">
        <v>658</v>
      </c>
      <c r="AD225" s="3" t="s">
        <v>659</v>
      </c>
      <c r="AE225" s="6"/>
      <c r="AF225" s="30">
        <f t="shared" si="30"/>
        <v>1</v>
      </c>
      <c r="AG225" s="34" t="s">
        <v>66</v>
      </c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</row>
    <row r="226" spans="1:47" s="27" customFormat="1" x14ac:dyDescent="0.25">
      <c r="A226" s="13" t="s">
        <v>334</v>
      </c>
      <c r="B226" s="13" t="s">
        <v>745</v>
      </c>
      <c r="C226" s="153" t="s">
        <v>335</v>
      </c>
      <c r="D226" s="54">
        <v>155.5</v>
      </c>
      <c r="E226" s="35" t="s">
        <v>111</v>
      </c>
      <c r="F226" s="30">
        <v>600</v>
      </c>
      <c r="G226" s="30">
        <v>0</v>
      </c>
      <c r="H226" s="54">
        <v>7.5</v>
      </c>
      <c r="I226" s="6">
        <v>0</v>
      </c>
      <c r="J226" s="30" t="s">
        <v>86</v>
      </c>
      <c r="K226" s="30" t="s">
        <v>45</v>
      </c>
      <c r="L226" s="31" t="s">
        <v>284</v>
      </c>
      <c r="M226" s="12" t="s">
        <v>332</v>
      </c>
      <c r="N226" s="6" t="s">
        <v>204</v>
      </c>
      <c r="O226" s="6" t="s">
        <v>125</v>
      </c>
      <c r="P226" s="6" t="s">
        <v>61</v>
      </c>
      <c r="Q226" s="64" t="s">
        <v>51</v>
      </c>
      <c r="R226" s="37">
        <v>1.956</v>
      </c>
      <c r="S226" s="37">
        <v>1.5336000000000001</v>
      </c>
      <c r="T226" s="37">
        <v>0.4224</v>
      </c>
      <c r="U226" s="35">
        <v>22.8</v>
      </c>
      <c r="V226" s="35">
        <v>4</v>
      </c>
      <c r="W226" s="35">
        <v>18.8</v>
      </c>
      <c r="X226" s="35">
        <v>17.2</v>
      </c>
      <c r="Y226" s="6">
        <f>X226/2</f>
        <v>8.6</v>
      </c>
      <c r="Z226" s="35">
        <v>24.9</v>
      </c>
      <c r="AA226" s="6">
        <f t="shared" si="28"/>
        <v>0</v>
      </c>
      <c r="AB226" s="33">
        <f t="shared" si="29"/>
        <v>0.12856193810470781</v>
      </c>
      <c r="AC226" s="3" t="s">
        <v>182</v>
      </c>
      <c r="AD226" s="3" t="s">
        <v>659</v>
      </c>
      <c r="AE226" s="6"/>
      <c r="AF226" s="30">
        <f t="shared" si="30"/>
        <v>1</v>
      </c>
      <c r="AG226" s="34" t="s">
        <v>66</v>
      </c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</row>
    <row r="227" spans="1:47" s="27" customFormat="1" ht="15.75" customHeight="1" x14ac:dyDescent="0.25">
      <c r="A227" s="82" t="s">
        <v>342</v>
      </c>
      <c r="B227" s="82"/>
      <c r="C227" s="153" t="s">
        <v>613</v>
      </c>
      <c r="D227" s="29"/>
      <c r="E227" s="30"/>
      <c r="F227" s="30"/>
      <c r="G227" s="30"/>
      <c r="H227" s="29"/>
      <c r="I227" s="30"/>
      <c r="J227" s="30"/>
      <c r="K227" s="30"/>
      <c r="L227" s="31"/>
      <c r="M227" s="5"/>
      <c r="N227" s="30" t="s">
        <v>366</v>
      </c>
      <c r="O227" s="30" t="s">
        <v>120</v>
      </c>
      <c r="P227" s="30" t="s">
        <v>539</v>
      </c>
      <c r="Q227" s="30" t="s">
        <v>584</v>
      </c>
      <c r="R227" s="32"/>
      <c r="S227" s="32"/>
      <c r="T227" s="32"/>
      <c r="U227" s="29"/>
      <c r="V227" s="29"/>
      <c r="W227" s="29"/>
      <c r="X227" s="29"/>
      <c r="Y227" s="29"/>
      <c r="Z227" s="29"/>
      <c r="AA227" s="30"/>
      <c r="AB227" s="33"/>
      <c r="AC227" s="28"/>
      <c r="AD227" s="34"/>
      <c r="AE227" s="30"/>
      <c r="AF227" s="30"/>
      <c r="AG227" s="34"/>
      <c r="AH227" s="34"/>
      <c r="AI227" s="34"/>
      <c r="AJ227" s="34"/>
      <c r="AK227" s="34"/>
      <c r="AL227" s="34"/>
      <c r="AM227" s="34"/>
      <c r="AN227" s="34"/>
      <c r="AO227" s="34"/>
      <c r="AP227" s="66"/>
      <c r="AQ227" s="34"/>
      <c r="AR227" s="34"/>
      <c r="AS227" s="34"/>
      <c r="AT227" s="34"/>
      <c r="AU227" s="6"/>
    </row>
    <row r="228" spans="1:47" s="27" customFormat="1" x14ac:dyDescent="0.25">
      <c r="A228" s="13" t="s">
        <v>339</v>
      </c>
      <c r="B228" s="13"/>
      <c r="C228" s="157" t="s">
        <v>340</v>
      </c>
      <c r="D228" s="54">
        <v>74.599999999999994</v>
      </c>
      <c r="E228" s="55">
        <v>-20</v>
      </c>
      <c r="F228" s="30">
        <v>18</v>
      </c>
      <c r="G228" s="30">
        <v>5</v>
      </c>
      <c r="H228" s="54">
        <v>8</v>
      </c>
      <c r="I228" s="6">
        <v>3.5</v>
      </c>
      <c r="J228" s="30" t="s">
        <v>286</v>
      </c>
      <c r="K228" s="30" t="s">
        <v>73</v>
      </c>
      <c r="L228" s="31" t="s">
        <v>57</v>
      </c>
      <c r="M228" s="12" t="s">
        <v>322</v>
      </c>
      <c r="N228" s="6" t="s">
        <v>103</v>
      </c>
      <c r="O228" s="30" t="s">
        <v>65</v>
      </c>
      <c r="P228" s="6" t="s">
        <v>103</v>
      </c>
      <c r="Q228" s="9" t="s">
        <v>51</v>
      </c>
      <c r="R228" s="37">
        <v>1.5874999999999999</v>
      </c>
      <c r="S228" s="37">
        <v>1.4845999999999999</v>
      </c>
      <c r="T228" s="37">
        <v>0.10290000000000001</v>
      </c>
      <c r="U228" s="35">
        <v>3.7</v>
      </c>
      <c r="V228" s="35">
        <v>6.6</v>
      </c>
      <c r="W228" s="35">
        <v>-2.9</v>
      </c>
      <c r="X228" s="35">
        <v>11.5</v>
      </c>
      <c r="Y228" s="35">
        <v>5.8</v>
      </c>
      <c r="Z228" s="35">
        <v>14.1</v>
      </c>
      <c r="AA228" s="6">
        <f>T228*I228*1000</f>
        <v>360.15000000000003</v>
      </c>
      <c r="AB228" s="33">
        <f>(T228*(R228+S228))^2/((X228+Y228+Z228)/3)</f>
        <v>9.5475744327160588E-3</v>
      </c>
      <c r="AC228" s="6" t="s">
        <v>104</v>
      </c>
      <c r="AD228" s="34" t="s">
        <v>53</v>
      </c>
      <c r="AE228" s="6"/>
      <c r="AF228" s="30">
        <f>COUNTA(AG228:AT228)</f>
        <v>1</v>
      </c>
      <c r="AG228" s="6"/>
      <c r="AH228" s="6"/>
      <c r="AI228" s="6"/>
      <c r="AJ228" s="6" t="s">
        <v>66</v>
      </c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</row>
    <row r="229" spans="1:47" s="27" customFormat="1" x14ac:dyDescent="0.25">
      <c r="A229" s="13" t="s">
        <v>339</v>
      </c>
      <c r="B229" s="13" t="s">
        <v>737</v>
      </c>
      <c r="C229" s="153" t="s">
        <v>43</v>
      </c>
      <c r="D229" s="54">
        <v>74.599999999999994</v>
      </c>
      <c r="E229" s="55">
        <v>-20</v>
      </c>
      <c r="F229" s="30">
        <v>18</v>
      </c>
      <c r="G229" s="30">
        <v>5</v>
      </c>
      <c r="H229" s="54">
        <v>8</v>
      </c>
      <c r="I229" s="6">
        <v>3.5</v>
      </c>
      <c r="J229" s="30" t="s">
        <v>101</v>
      </c>
      <c r="K229" s="30" t="s">
        <v>73</v>
      </c>
      <c r="L229" s="31" t="s">
        <v>46</v>
      </c>
      <c r="M229" s="12" t="s">
        <v>322</v>
      </c>
      <c r="N229" s="6" t="s">
        <v>103</v>
      </c>
      <c r="O229" s="30" t="s">
        <v>153</v>
      </c>
      <c r="P229" s="6" t="s">
        <v>103</v>
      </c>
      <c r="Q229" s="9" t="s">
        <v>51</v>
      </c>
      <c r="R229" s="37">
        <v>1.5874999999999999</v>
      </c>
      <c r="S229" s="37">
        <v>1.4845999999999999</v>
      </c>
      <c r="T229" s="37">
        <v>0.10290000000000001</v>
      </c>
      <c r="U229" s="35">
        <v>3.7</v>
      </c>
      <c r="V229" s="35">
        <v>6.6</v>
      </c>
      <c r="W229" s="35">
        <v>-2.9</v>
      </c>
      <c r="X229" s="35">
        <v>11.5</v>
      </c>
      <c r="Y229" s="35">
        <v>5.8</v>
      </c>
      <c r="Z229" s="35">
        <v>14.1</v>
      </c>
      <c r="AA229" s="6">
        <f>T229*I229*1000</f>
        <v>360.15000000000003</v>
      </c>
      <c r="AB229" s="33">
        <f>(T229*(R229+S229))^2/((X229+Y229+Z229)/3)</f>
        <v>9.5475744327160588E-3</v>
      </c>
      <c r="AC229" s="6" t="s">
        <v>104</v>
      </c>
      <c r="AD229" s="6" t="s">
        <v>154</v>
      </c>
      <c r="AE229" s="6"/>
      <c r="AF229" s="30">
        <f>COUNTA(AG229:AT229)</f>
        <v>1</v>
      </c>
      <c r="AG229" s="6"/>
      <c r="AH229" s="6"/>
      <c r="AI229" s="6"/>
      <c r="AJ229" s="6"/>
      <c r="AK229" s="6"/>
      <c r="AL229" s="6"/>
      <c r="AM229" s="6"/>
      <c r="AN229" s="6" t="s">
        <v>66</v>
      </c>
      <c r="AO229" s="6"/>
      <c r="AP229" s="6"/>
      <c r="AQ229" s="6"/>
      <c r="AR229" s="6"/>
      <c r="AS229" s="6"/>
      <c r="AT229" s="6"/>
      <c r="AU229" s="6"/>
    </row>
    <row r="230" spans="1:47" s="27" customFormat="1" x14ac:dyDescent="0.25">
      <c r="A230" s="28" t="s">
        <v>342</v>
      </c>
      <c r="B230" s="28"/>
      <c r="C230" s="153" t="s">
        <v>609</v>
      </c>
      <c r="D230" s="54"/>
      <c r="E230" s="55"/>
      <c r="F230" s="30"/>
      <c r="G230" s="30"/>
      <c r="H230" s="54"/>
      <c r="I230" s="6"/>
      <c r="J230" s="30"/>
      <c r="K230" s="30"/>
      <c r="L230" s="31"/>
      <c r="M230" s="12"/>
      <c r="N230" s="6" t="s">
        <v>83</v>
      </c>
      <c r="O230" s="30" t="s">
        <v>480</v>
      </c>
      <c r="P230" s="6" t="s">
        <v>97</v>
      </c>
      <c r="Q230" s="9" t="s">
        <v>314</v>
      </c>
      <c r="R230" s="37"/>
      <c r="S230" s="37"/>
      <c r="T230" s="37"/>
      <c r="U230" s="35"/>
      <c r="V230" s="35"/>
      <c r="W230" s="35"/>
      <c r="X230" s="35"/>
      <c r="Y230" s="35"/>
      <c r="Z230" s="35"/>
      <c r="AA230" s="6"/>
      <c r="AB230" s="33"/>
      <c r="AC230" s="6"/>
      <c r="AD230" s="6"/>
      <c r="AE230" s="6"/>
      <c r="AF230" s="30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</row>
    <row r="231" spans="1:47" s="27" customFormat="1" ht="15.75" customHeight="1" thickBot="1" x14ac:dyDescent="0.3">
      <c r="A231" s="57" t="s">
        <v>342</v>
      </c>
      <c r="B231" s="57" t="s">
        <v>738</v>
      </c>
      <c r="C231" s="153" t="s">
        <v>43</v>
      </c>
      <c r="D231" s="69">
        <v>79.900000000000006</v>
      </c>
      <c r="E231" s="57">
        <v>-30</v>
      </c>
      <c r="F231" s="30">
        <v>20</v>
      </c>
      <c r="G231" s="30">
        <v>0</v>
      </c>
      <c r="H231" s="69">
        <v>5.5</v>
      </c>
      <c r="I231" s="57">
        <v>2.8</v>
      </c>
      <c r="J231" s="30" t="s">
        <v>67</v>
      </c>
      <c r="K231" s="57" t="s">
        <v>73</v>
      </c>
      <c r="L231" s="31" t="s">
        <v>81</v>
      </c>
      <c r="M231" s="142" t="s">
        <v>47</v>
      </c>
      <c r="N231" s="57" t="s">
        <v>74</v>
      </c>
      <c r="O231" s="57" t="s">
        <v>75</v>
      </c>
      <c r="P231" s="57" t="s">
        <v>50</v>
      </c>
      <c r="Q231" s="151" t="s">
        <v>246</v>
      </c>
      <c r="R231" s="70">
        <v>1.6025</v>
      </c>
      <c r="S231" s="70">
        <v>1.4876</v>
      </c>
      <c r="T231" s="70">
        <v>0.1149</v>
      </c>
      <c r="U231" s="69">
        <v>3.9</v>
      </c>
      <c r="V231" s="69">
        <v>8.1</v>
      </c>
      <c r="W231" s="69">
        <v>-4.2</v>
      </c>
      <c r="X231" s="69">
        <v>16.8</v>
      </c>
      <c r="Y231" s="69">
        <v>8.4</v>
      </c>
      <c r="Z231" s="69">
        <v>14.9</v>
      </c>
      <c r="AA231" s="57">
        <f>T231*I231*1000</f>
        <v>321.72000000000003</v>
      </c>
      <c r="AB231" s="71">
        <f>(T231*(R231+S231))^2/((X231+Y231+Z231)/3)</f>
        <v>9.4310925677207041E-3</v>
      </c>
      <c r="AC231" s="57" t="s">
        <v>76</v>
      </c>
      <c r="AD231" s="34" t="s">
        <v>53</v>
      </c>
      <c r="AE231" s="42"/>
      <c r="AF231" s="30" t="s">
        <v>145</v>
      </c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66" t="s">
        <v>246</v>
      </c>
      <c r="AT231" s="34"/>
      <c r="AU231" s="6"/>
    </row>
    <row r="232" spans="1:47" s="27" customFormat="1" ht="15.75" customHeight="1" thickTop="1" x14ac:dyDescent="0.25">
      <c r="A232" s="169" t="s">
        <v>342</v>
      </c>
      <c r="B232" s="169"/>
      <c r="C232" s="153" t="s">
        <v>614</v>
      </c>
      <c r="D232" s="69"/>
      <c r="E232" s="57"/>
      <c r="F232" s="30"/>
      <c r="G232" s="30"/>
      <c r="H232" s="69"/>
      <c r="I232" s="57"/>
      <c r="J232" s="30"/>
      <c r="K232" s="57"/>
      <c r="L232" s="31"/>
      <c r="M232" s="142"/>
      <c r="N232" s="57" t="s">
        <v>554</v>
      </c>
      <c r="O232" s="57" t="s">
        <v>500</v>
      </c>
      <c r="P232" s="171" t="s">
        <v>539</v>
      </c>
      <c r="Q232" s="148" t="s">
        <v>584</v>
      </c>
      <c r="R232" s="172"/>
      <c r="S232" s="70"/>
      <c r="T232" s="70"/>
      <c r="U232" s="69"/>
      <c r="V232" s="69"/>
      <c r="W232" s="69"/>
      <c r="X232" s="69"/>
      <c r="Y232" s="69"/>
      <c r="Z232" s="69"/>
      <c r="AA232" s="57"/>
      <c r="AB232" s="71"/>
      <c r="AC232" s="57"/>
      <c r="AD232" s="34"/>
      <c r="AE232" s="42"/>
      <c r="AF232" s="30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66"/>
      <c r="AR232" s="34"/>
      <c r="AS232" s="34"/>
      <c r="AT232" s="34"/>
      <c r="AU232" s="6"/>
    </row>
    <row r="233" spans="1:47" s="27" customFormat="1" ht="15.75" customHeight="1" x14ac:dyDescent="0.25">
      <c r="A233" s="168" t="s">
        <v>342</v>
      </c>
      <c r="B233" s="168"/>
      <c r="C233" s="153" t="s">
        <v>611</v>
      </c>
      <c r="D233" s="29">
        <v>79.900000000000006</v>
      </c>
      <c r="E233" s="30">
        <v>-30</v>
      </c>
      <c r="F233" s="30">
        <v>20</v>
      </c>
      <c r="G233" s="30">
        <v>0</v>
      </c>
      <c r="H233" s="29">
        <v>5.5</v>
      </c>
      <c r="I233" s="30">
        <v>2.8</v>
      </c>
      <c r="J233" s="30" t="s">
        <v>67</v>
      </c>
      <c r="K233" s="30" t="s">
        <v>73</v>
      </c>
      <c r="L233" s="31" t="s">
        <v>81</v>
      </c>
      <c r="M233" s="5" t="s">
        <v>47</v>
      </c>
      <c r="N233" s="30" t="s">
        <v>48</v>
      </c>
      <c r="O233" s="30" t="s">
        <v>120</v>
      </c>
      <c r="P233" s="108" t="s">
        <v>50</v>
      </c>
      <c r="Q233" s="149" t="s">
        <v>584</v>
      </c>
      <c r="R233" s="125">
        <v>1.6025</v>
      </c>
      <c r="S233" s="32">
        <v>1.4876</v>
      </c>
      <c r="T233" s="32">
        <v>0.1149</v>
      </c>
      <c r="U233" s="29">
        <v>3.9</v>
      </c>
      <c r="V233" s="29">
        <v>8.1</v>
      </c>
      <c r="W233" s="29">
        <v>-4.2</v>
      </c>
      <c r="X233" s="29">
        <v>16.8</v>
      </c>
      <c r="Y233" s="29">
        <v>8.4</v>
      </c>
      <c r="Z233" s="29">
        <v>14.9</v>
      </c>
      <c r="AA233" s="30">
        <f>T233*I233*1000</f>
        <v>321.72000000000003</v>
      </c>
      <c r="AB233" s="33">
        <f>(T233*(R233+S233))^2/((X233+Y233+Z233)/3)</f>
        <v>9.4310925677207041E-3</v>
      </c>
      <c r="AC233" s="28" t="s">
        <v>76</v>
      </c>
      <c r="AD233" s="34" t="s">
        <v>53</v>
      </c>
      <c r="AE233" s="30"/>
      <c r="AF233" s="30">
        <f>COUNTA(AG233:AT233)</f>
        <v>4</v>
      </c>
      <c r="AG233" s="34"/>
      <c r="AH233" s="34"/>
      <c r="AI233" s="34"/>
      <c r="AJ233" s="34"/>
      <c r="AK233" s="34"/>
      <c r="AL233" s="34"/>
      <c r="AM233" s="34"/>
      <c r="AN233" s="34"/>
      <c r="AO233" s="34"/>
      <c r="AP233" s="66" t="s">
        <v>66</v>
      </c>
      <c r="AQ233" s="34" t="s">
        <v>66</v>
      </c>
      <c r="AR233" s="34"/>
      <c r="AS233" s="34" t="s">
        <v>246</v>
      </c>
      <c r="AT233" s="34" t="s">
        <v>66</v>
      </c>
      <c r="AU233" s="6"/>
    </row>
    <row r="234" spans="1:47" s="27" customFormat="1" ht="15.75" customHeight="1" thickBot="1" x14ac:dyDescent="0.3">
      <c r="A234" s="169" t="s">
        <v>342</v>
      </c>
      <c r="B234" s="169"/>
      <c r="C234" s="154" t="s">
        <v>345</v>
      </c>
      <c r="D234" s="69">
        <v>79.900000000000006</v>
      </c>
      <c r="E234" s="57">
        <v>-30</v>
      </c>
      <c r="F234" s="30">
        <v>20</v>
      </c>
      <c r="G234" s="30">
        <v>0</v>
      </c>
      <c r="H234" s="69">
        <v>5.5</v>
      </c>
      <c r="I234" s="57">
        <v>2.8</v>
      </c>
      <c r="J234" s="30" t="s">
        <v>67</v>
      </c>
      <c r="K234" s="57" t="s">
        <v>73</v>
      </c>
      <c r="L234" s="31" t="s">
        <v>81</v>
      </c>
      <c r="M234" s="142" t="s">
        <v>47</v>
      </c>
      <c r="N234" s="57" t="s">
        <v>48</v>
      </c>
      <c r="O234" s="57" t="s">
        <v>188</v>
      </c>
      <c r="P234" s="171" t="s">
        <v>50</v>
      </c>
      <c r="Q234" s="229" t="s">
        <v>51</v>
      </c>
      <c r="R234" s="172">
        <v>1.6025</v>
      </c>
      <c r="S234" s="70">
        <v>1.4876</v>
      </c>
      <c r="T234" s="70">
        <v>0.1149</v>
      </c>
      <c r="U234" s="69">
        <v>3.9</v>
      </c>
      <c r="V234" s="69">
        <v>8.1</v>
      </c>
      <c r="W234" s="69">
        <v>-4.2</v>
      </c>
      <c r="X234" s="69">
        <v>16.8</v>
      </c>
      <c r="Y234" s="69">
        <v>8.4</v>
      </c>
      <c r="Z234" s="69">
        <v>14.9</v>
      </c>
      <c r="AA234" s="57">
        <f>T234*I234*1000</f>
        <v>321.72000000000003</v>
      </c>
      <c r="AB234" s="71">
        <f>(T234*(R234+S234))^2/((X234+Y234+Z234)/3)</f>
        <v>9.4310925677207041E-3</v>
      </c>
      <c r="AC234" s="57" t="s">
        <v>76</v>
      </c>
      <c r="AD234" s="34" t="s">
        <v>53</v>
      </c>
      <c r="AE234" s="42"/>
      <c r="AF234" s="30" t="s">
        <v>145</v>
      </c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66" t="s">
        <v>66</v>
      </c>
      <c r="AU234" s="6"/>
    </row>
    <row r="235" spans="1:47" s="27" customFormat="1" ht="15.75" customHeight="1" thickTop="1" x14ac:dyDescent="0.25">
      <c r="A235" s="168" t="s">
        <v>342</v>
      </c>
      <c r="B235" s="168"/>
      <c r="C235" s="153" t="s">
        <v>610</v>
      </c>
      <c r="D235" s="54"/>
      <c r="E235" s="55"/>
      <c r="F235" s="30"/>
      <c r="G235" s="30"/>
      <c r="H235" s="54"/>
      <c r="I235" s="6"/>
      <c r="J235" s="30"/>
      <c r="K235" s="30"/>
      <c r="L235" s="31"/>
      <c r="M235" s="12"/>
      <c r="N235" s="6" t="s">
        <v>554</v>
      </c>
      <c r="O235" s="30" t="s">
        <v>221</v>
      </c>
      <c r="P235" s="6" t="s">
        <v>539</v>
      </c>
      <c r="Q235" s="228" t="s">
        <v>352</v>
      </c>
      <c r="R235" s="37"/>
      <c r="S235" s="37"/>
      <c r="T235" s="37"/>
      <c r="U235" s="35"/>
      <c r="V235" s="35"/>
      <c r="W235" s="35"/>
      <c r="X235" s="35"/>
      <c r="Y235" s="35"/>
      <c r="Z235" s="35"/>
      <c r="AA235" s="6"/>
      <c r="AB235" s="33"/>
      <c r="AC235" s="6"/>
      <c r="AD235" s="6"/>
      <c r="AE235" s="6"/>
      <c r="AF235" s="30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</row>
    <row r="236" spans="1:47" s="27" customFormat="1" ht="15.75" customHeight="1" thickBot="1" x14ac:dyDescent="0.3">
      <c r="A236" s="169" t="s">
        <v>342</v>
      </c>
      <c r="B236" s="169" t="s">
        <v>749</v>
      </c>
      <c r="C236" s="153" t="s">
        <v>343</v>
      </c>
      <c r="D236" s="69">
        <v>79.900000000000006</v>
      </c>
      <c r="E236" s="57">
        <v>-30</v>
      </c>
      <c r="F236" s="30">
        <v>20</v>
      </c>
      <c r="G236" s="30">
        <v>0</v>
      </c>
      <c r="H236" s="69">
        <v>5.5</v>
      </c>
      <c r="I236" s="57">
        <v>2.8</v>
      </c>
      <c r="J236" s="30" t="s">
        <v>67</v>
      </c>
      <c r="K236" s="57" t="s">
        <v>73</v>
      </c>
      <c r="L236" s="31" t="s">
        <v>81</v>
      </c>
      <c r="M236" s="142" t="s">
        <v>47</v>
      </c>
      <c r="N236" s="57" t="s">
        <v>157</v>
      </c>
      <c r="O236" s="57" t="s">
        <v>92</v>
      </c>
      <c r="P236" s="57" t="s">
        <v>50</v>
      </c>
      <c r="Q236" s="286" t="s">
        <v>51</v>
      </c>
      <c r="R236" s="70">
        <v>1.6025</v>
      </c>
      <c r="S236" s="70">
        <v>1.4876</v>
      </c>
      <c r="T236" s="70">
        <v>0.1149</v>
      </c>
      <c r="U236" s="69">
        <v>3.9</v>
      </c>
      <c r="V236" s="69">
        <v>8.1</v>
      </c>
      <c r="W236" s="69">
        <v>-4.2</v>
      </c>
      <c r="X236" s="69">
        <v>16.8</v>
      </c>
      <c r="Y236" s="69">
        <v>8.4</v>
      </c>
      <c r="Z236" s="69">
        <v>14.9</v>
      </c>
      <c r="AA236" s="57">
        <f>T236*I236*1000</f>
        <v>321.72000000000003</v>
      </c>
      <c r="AB236" s="71">
        <f>(T236*(R236+S236))^2/((X236+Y236+Z236)/3)</f>
        <v>9.4310925677207041E-3</v>
      </c>
      <c r="AC236" s="57" t="s">
        <v>76</v>
      </c>
      <c r="AD236" s="34" t="s">
        <v>53</v>
      </c>
      <c r="AE236" s="42"/>
      <c r="AF236" s="30" t="s">
        <v>145</v>
      </c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66" t="s">
        <v>66</v>
      </c>
      <c r="AR236" s="34"/>
      <c r="AS236" s="34"/>
      <c r="AT236" s="34"/>
      <c r="AU236" s="6"/>
    </row>
    <row r="237" spans="1:47" s="27" customFormat="1" ht="15.75" customHeight="1" thickTop="1" x14ac:dyDescent="0.25">
      <c r="A237" s="168" t="s">
        <v>342</v>
      </c>
      <c r="B237" s="168"/>
      <c r="C237" s="153" t="s">
        <v>612</v>
      </c>
      <c r="D237" s="29">
        <v>79.900000000000006</v>
      </c>
      <c r="E237" s="30">
        <v>-30</v>
      </c>
      <c r="F237" s="30">
        <v>20</v>
      </c>
      <c r="G237" s="30">
        <v>0</v>
      </c>
      <c r="H237" s="29">
        <v>5.5</v>
      </c>
      <c r="I237" s="30">
        <v>2.8</v>
      </c>
      <c r="J237" s="30" t="s">
        <v>67</v>
      </c>
      <c r="K237" s="30" t="s">
        <v>73</v>
      </c>
      <c r="L237" s="31" t="s">
        <v>81</v>
      </c>
      <c r="M237" s="5" t="s">
        <v>47</v>
      </c>
      <c r="N237" s="30" t="s">
        <v>157</v>
      </c>
      <c r="O237" s="30" t="s">
        <v>120</v>
      </c>
      <c r="P237" s="30" t="s">
        <v>50</v>
      </c>
      <c r="Q237" s="30" t="s">
        <v>584</v>
      </c>
      <c r="R237" s="32">
        <v>1.6025</v>
      </c>
      <c r="S237" s="32">
        <v>1.4876</v>
      </c>
      <c r="T237" s="32">
        <v>0.1149</v>
      </c>
      <c r="U237" s="29">
        <v>3.9</v>
      </c>
      <c r="V237" s="29">
        <v>8.1</v>
      </c>
      <c r="W237" s="29">
        <v>-4.2</v>
      </c>
      <c r="X237" s="29">
        <v>16.8</v>
      </c>
      <c r="Y237" s="29">
        <v>8.4</v>
      </c>
      <c r="Z237" s="29">
        <v>14.9</v>
      </c>
      <c r="AA237" s="30">
        <f>T237*I237*1000</f>
        <v>321.72000000000003</v>
      </c>
      <c r="AB237" s="33">
        <f>(T237*(R237+S237))^2/((X237+Y237+Z237)/3)</f>
        <v>9.4310925677207041E-3</v>
      </c>
      <c r="AC237" s="28" t="s">
        <v>76</v>
      </c>
      <c r="AD237" s="34" t="s">
        <v>53</v>
      </c>
      <c r="AE237" s="30"/>
      <c r="AF237" s="30">
        <f>COUNTA(AG237:AT237)</f>
        <v>4</v>
      </c>
      <c r="AG237" s="34"/>
      <c r="AH237" s="34"/>
      <c r="AI237" s="34"/>
      <c r="AJ237" s="34"/>
      <c r="AK237" s="34"/>
      <c r="AL237" s="34"/>
      <c r="AM237" s="34"/>
      <c r="AN237" s="34"/>
      <c r="AO237" s="34"/>
      <c r="AP237" s="66" t="s">
        <v>66</v>
      </c>
      <c r="AQ237" s="34" t="s">
        <v>66</v>
      </c>
      <c r="AR237" s="34"/>
      <c r="AS237" s="34" t="s">
        <v>246</v>
      </c>
      <c r="AT237" s="34" t="s">
        <v>66</v>
      </c>
      <c r="AU237" s="6"/>
    </row>
    <row r="238" spans="1:47" s="27" customFormat="1" ht="15.75" customHeight="1" x14ac:dyDescent="0.25">
      <c r="A238" s="169" t="s">
        <v>342</v>
      </c>
      <c r="B238" s="169"/>
      <c r="C238" s="154" t="s">
        <v>615</v>
      </c>
      <c r="D238" s="69"/>
      <c r="E238" s="57"/>
      <c r="F238" s="30"/>
      <c r="G238" s="30"/>
      <c r="H238" s="69"/>
      <c r="I238" s="57"/>
      <c r="J238" s="30"/>
      <c r="K238" s="57"/>
      <c r="L238" s="31"/>
      <c r="M238" s="142"/>
      <c r="N238" s="57" t="s">
        <v>579</v>
      </c>
      <c r="O238" s="57" t="s">
        <v>188</v>
      </c>
      <c r="P238" s="57" t="s">
        <v>50</v>
      </c>
      <c r="Q238" s="57" t="s">
        <v>51</v>
      </c>
      <c r="R238" s="70"/>
      <c r="S238" s="70"/>
      <c r="T238" s="70"/>
      <c r="U238" s="69"/>
      <c r="V238" s="69"/>
      <c r="W238" s="69"/>
      <c r="X238" s="69"/>
      <c r="Y238" s="69"/>
      <c r="Z238" s="69"/>
      <c r="AA238" s="57"/>
      <c r="AB238" s="71"/>
      <c r="AC238" s="57"/>
      <c r="AD238" s="34"/>
      <c r="AE238" s="42"/>
      <c r="AF238" s="30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66"/>
      <c r="AU238" s="6"/>
    </row>
    <row r="239" spans="1:47" s="27" customFormat="1" ht="15.75" customHeight="1" thickBot="1" x14ac:dyDescent="0.3">
      <c r="A239" s="168" t="s">
        <v>348</v>
      </c>
      <c r="B239" s="168"/>
      <c r="C239" s="153" t="s">
        <v>349</v>
      </c>
      <c r="D239" s="29">
        <v>98</v>
      </c>
      <c r="E239" s="30">
        <v>-30</v>
      </c>
      <c r="F239" s="30">
        <v>14</v>
      </c>
      <c r="G239" s="30">
        <v>0</v>
      </c>
      <c r="H239" s="29">
        <v>3.85</v>
      </c>
      <c r="I239" s="29">
        <v>4</v>
      </c>
      <c r="J239" s="30" t="s">
        <v>86</v>
      </c>
      <c r="K239" s="30" t="s">
        <v>45</v>
      </c>
      <c r="L239" s="31" t="s">
        <v>81</v>
      </c>
      <c r="M239" s="5" t="s">
        <v>350</v>
      </c>
      <c r="N239" s="30" t="s">
        <v>74</v>
      </c>
      <c r="O239" s="30" t="s">
        <v>351</v>
      </c>
      <c r="P239" s="30" t="s">
        <v>50</v>
      </c>
      <c r="Q239" s="248" t="s">
        <v>555</v>
      </c>
      <c r="R239" s="6" t="s">
        <v>93</v>
      </c>
      <c r="S239" s="34" t="s">
        <v>53</v>
      </c>
      <c r="T239" s="30" t="s">
        <v>66</v>
      </c>
      <c r="U239" s="30">
        <v>1</v>
      </c>
      <c r="V239" s="34"/>
      <c r="W239" s="34"/>
      <c r="X239" s="34"/>
      <c r="Y239" s="34"/>
      <c r="Z239" s="34"/>
      <c r="AA239" s="34"/>
      <c r="AB239" s="34"/>
      <c r="AC239" s="6" t="s">
        <v>93</v>
      </c>
      <c r="AD239" s="34" t="s">
        <v>53</v>
      </c>
      <c r="AE239" s="34"/>
      <c r="AF239" s="6">
        <v>1</v>
      </c>
      <c r="AG239" s="6"/>
      <c r="AH239" s="34"/>
      <c r="AI239" s="34"/>
      <c r="AJ239" s="6"/>
      <c r="AK239" s="6"/>
      <c r="AL239" s="6"/>
      <c r="AM239" s="6"/>
      <c r="AN239" s="6"/>
      <c r="AO239" s="6" t="s">
        <v>63</v>
      </c>
      <c r="AP239" s="6"/>
      <c r="AQ239" s="6"/>
      <c r="AR239" s="6"/>
      <c r="AS239" s="6"/>
      <c r="AT239" s="6"/>
      <c r="AU239" s="6"/>
    </row>
    <row r="240" spans="1:47" s="27" customFormat="1" ht="16.5" thickTop="1" x14ac:dyDescent="0.25">
      <c r="A240" s="119" t="s">
        <v>616</v>
      </c>
      <c r="B240" s="119"/>
      <c r="C240" s="227" t="s">
        <v>347</v>
      </c>
      <c r="D240" s="35">
        <v>75.2</v>
      </c>
      <c r="E240" s="6">
        <v>-20</v>
      </c>
      <c r="F240" s="30">
        <v>0</v>
      </c>
      <c r="G240" s="30">
        <v>8</v>
      </c>
      <c r="H240" s="35">
        <v>6</v>
      </c>
      <c r="I240" s="6">
        <v>2.2999999999999998</v>
      </c>
      <c r="J240" s="30" t="s">
        <v>44</v>
      </c>
      <c r="K240" s="30" t="s">
        <v>45</v>
      </c>
      <c r="L240" s="31" t="s">
        <v>57</v>
      </c>
      <c r="M240" s="7" t="s">
        <v>115</v>
      </c>
      <c r="N240" s="112" t="s">
        <v>59</v>
      </c>
      <c r="O240" s="112" t="s">
        <v>49</v>
      </c>
      <c r="P240" s="218" t="s">
        <v>320</v>
      </c>
      <c r="Q240" s="258" t="s">
        <v>555</v>
      </c>
      <c r="R240" s="266">
        <v>1.6055999999999999</v>
      </c>
      <c r="S240" s="121">
        <v>1.4903999999999999</v>
      </c>
      <c r="T240" s="121">
        <v>0.1152</v>
      </c>
      <c r="U240" s="122">
        <v>5.6</v>
      </c>
      <c r="V240" s="122">
        <v>2.7</v>
      </c>
      <c r="W240" s="122">
        <v>2.9</v>
      </c>
      <c r="X240" s="122">
        <v>13.3</v>
      </c>
      <c r="Y240" s="122">
        <v>6.6</v>
      </c>
      <c r="Z240" s="122">
        <v>13.8</v>
      </c>
      <c r="AA240" s="119">
        <f>T240*I240*1000</f>
        <v>264.95999999999998</v>
      </c>
      <c r="AB240" s="123">
        <f>(T240*(R240+S240))^2/((X240+Y240+Z240)/3)</f>
        <v>1.132395711673353E-2</v>
      </c>
      <c r="AC240" s="184" t="s">
        <v>62</v>
      </c>
      <c r="AD240" s="184" t="s">
        <v>53</v>
      </c>
      <c r="AE240" s="119"/>
      <c r="AF240" s="112">
        <f>COUNTA(AG240:AT240)</f>
        <v>1</v>
      </c>
      <c r="AG240" s="119"/>
      <c r="AH240" s="119"/>
      <c r="AI240" s="119"/>
      <c r="AJ240" s="119"/>
      <c r="AK240" s="119" t="s">
        <v>63</v>
      </c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</row>
    <row r="241" spans="1:47" s="206" customFormat="1" ht="16.5" thickBot="1" x14ac:dyDescent="0.3">
      <c r="A241" s="6" t="s">
        <v>616</v>
      </c>
      <c r="B241" s="6"/>
      <c r="C241" s="153" t="s">
        <v>617</v>
      </c>
      <c r="D241" s="191"/>
      <c r="E241" s="6"/>
      <c r="F241" s="30"/>
      <c r="G241" s="30"/>
      <c r="H241" s="35"/>
      <c r="I241" s="6"/>
      <c r="J241" s="201"/>
      <c r="K241" s="30"/>
      <c r="L241" s="31"/>
      <c r="M241" s="7"/>
      <c r="N241" s="30" t="s">
        <v>59</v>
      </c>
      <c r="O241" s="30" t="s">
        <v>214</v>
      </c>
      <c r="P241" s="30" t="s">
        <v>97</v>
      </c>
      <c r="Q241" s="36" t="s">
        <v>314</v>
      </c>
      <c r="R241" s="37"/>
      <c r="S241" s="37"/>
      <c r="T241" s="37"/>
      <c r="U241" s="35"/>
      <c r="V241" s="35"/>
      <c r="W241" s="35"/>
      <c r="X241" s="35"/>
      <c r="Y241" s="35"/>
      <c r="Z241" s="35"/>
      <c r="AA241" s="6"/>
      <c r="AB241" s="33"/>
      <c r="AC241" s="34"/>
      <c r="AD241" s="34"/>
      <c r="AE241" s="6"/>
      <c r="AF241" s="30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</row>
    <row r="242" spans="1:47" s="206" customFormat="1" ht="15.75" customHeight="1" thickBot="1" x14ac:dyDescent="0.3">
      <c r="A242" s="168" t="s">
        <v>348</v>
      </c>
      <c r="B242" s="168"/>
      <c r="C242" s="153" t="s">
        <v>618</v>
      </c>
      <c r="D242" s="204">
        <v>98</v>
      </c>
      <c r="E242" s="30">
        <v>-30</v>
      </c>
      <c r="F242" s="30">
        <v>14</v>
      </c>
      <c r="G242" s="30">
        <v>0</v>
      </c>
      <c r="H242" s="29">
        <v>3.85</v>
      </c>
      <c r="I242" s="29">
        <v>4</v>
      </c>
      <c r="J242" s="201" t="s">
        <v>86</v>
      </c>
      <c r="K242" s="30" t="s">
        <v>45</v>
      </c>
      <c r="L242" s="31" t="s">
        <v>81</v>
      </c>
      <c r="M242" s="5" t="s">
        <v>350</v>
      </c>
      <c r="N242" s="30" t="s">
        <v>74</v>
      </c>
      <c r="O242" s="30" t="s">
        <v>354</v>
      </c>
      <c r="P242" s="30" t="s">
        <v>50</v>
      </c>
      <c r="Q242" s="30" t="s">
        <v>352</v>
      </c>
      <c r="R242" s="32">
        <v>1.5859000000000001</v>
      </c>
      <c r="S242" s="32">
        <v>1.4861</v>
      </c>
      <c r="T242" s="32">
        <f>R242-S242</f>
        <v>9.9800000000000111E-2</v>
      </c>
      <c r="U242" s="29">
        <v>10.5</v>
      </c>
      <c r="V242" s="29">
        <v>3.2</v>
      </c>
      <c r="W242" s="29">
        <v>7.3</v>
      </c>
      <c r="X242" s="35">
        <v>13.3</v>
      </c>
      <c r="Y242" s="29">
        <v>6.7</v>
      </c>
      <c r="Z242" s="35">
        <v>15.6</v>
      </c>
      <c r="AA242" s="30">
        <f>T242*I242*1000</f>
        <v>399.20000000000044</v>
      </c>
      <c r="AB242" s="33">
        <f>(T242*(R242+S242))^2/((X242+Y242+Z242)/3)</f>
        <v>7.9209042242157478E-3</v>
      </c>
      <c r="AC242" s="6" t="s">
        <v>93</v>
      </c>
      <c r="AD242" s="34" t="s">
        <v>53</v>
      </c>
      <c r="AE242" s="30"/>
      <c r="AF242" s="30">
        <f>COUNTA(AG242:AT242)</f>
        <v>1</v>
      </c>
      <c r="AG242" s="34"/>
      <c r="AH242" s="34"/>
      <c r="AI242" s="34"/>
      <c r="AJ242" s="34"/>
      <c r="AK242" s="34"/>
      <c r="AL242" s="34"/>
      <c r="AM242" s="34"/>
      <c r="AN242" s="34"/>
      <c r="AO242" s="34"/>
      <c r="AP242" s="34" t="s">
        <v>63</v>
      </c>
      <c r="AQ242" s="6"/>
      <c r="AR242" s="6"/>
      <c r="AS242" s="34"/>
      <c r="AT242" s="34"/>
      <c r="AU242" s="6"/>
    </row>
    <row r="243" spans="1:47" s="27" customFormat="1" ht="15.75" customHeight="1" thickBot="1" x14ac:dyDescent="0.3">
      <c r="A243" s="202" t="s">
        <v>355</v>
      </c>
      <c r="B243" s="202" t="s">
        <v>741</v>
      </c>
      <c r="C243" s="203" t="s">
        <v>629</v>
      </c>
      <c r="D243" s="29">
        <v>97</v>
      </c>
      <c r="E243" s="6">
        <v>-40</v>
      </c>
      <c r="F243" s="30">
        <v>16</v>
      </c>
      <c r="G243" s="30">
        <v>0</v>
      </c>
      <c r="H243" s="29">
        <v>5</v>
      </c>
      <c r="I243" s="29">
        <v>4</v>
      </c>
      <c r="J243" s="113" t="s">
        <v>86</v>
      </c>
      <c r="K243" s="30" t="s">
        <v>45</v>
      </c>
      <c r="L243" s="31" t="s">
        <v>57</v>
      </c>
      <c r="M243" s="5" t="s">
        <v>356</v>
      </c>
      <c r="N243" s="113" t="s">
        <v>74</v>
      </c>
      <c r="O243" s="113" t="s">
        <v>60</v>
      </c>
      <c r="P243" s="113" t="s">
        <v>50</v>
      </c>
      <c r="Q243" s="214" t="s">
        <v>51</v>
      </c>
      <c r="R243" s="230">
        <v>1.5831999999999999</v>
      </c>
      <c r="S243" s="230">
        <v>1.4832000000000001</v>
      </c>
      <c r="T243" s="221">
        <f>R243-S243</f>
        <v>9.9999999999999867E-2</v>
      </c>
      <c r="U243" s="222">
        <v>8.6</v>
      </c>
      <c r="V243" s="222">
        <v>2.8</v>
      </c>
      <c r="W243" s="222">
        <v>5.8</v>
      </c>
      <c r="X243" s="231">
        <v>12.8</v>
      </c>
      <c r="Y243" s="222">
        <v>8.5</v>
      </c>
      <c r="Z243" s="231">
        <v>15.8</v>
      </c>
      <c r="AA243" s="113">
        <f>T243*I243*1000</f>
        <v>399.99999999999949</v>
      </c>
      <c r="AB243" s="223">
        <f>(T243*(R243+S243))^2/((X243+Y243+Z243)/3)</f>
        <v>7.603349563342297E-3</v>
      </c>
      <c r="AC243" s="166" t="s">
        <v>90</v>
      </c>
      <c r="AD243" s="202" t="s">
        <v>357</v>
      </c>
      <c r="AE243" s="113"/>
      <c r="AF243" s="113">
        <f>COUNTA(AG243:AT243)</f>
        <v>1</v>
      </c>
      <c r="AG243" s="179"/>
      <c r="AH243" s="179"/>
      <c r="AI243" s="179" t="s">
        <v>66</v>
      </c>
      <c r="AJ243" s="179"/>
      <c r="AK243" s="179"/>
      <c r="AL243" s="179"/>
      <c r="AM243" s="179"/>
      <c r="AN243" s="179"/>
      <c r="AO243" s="179"/>
      <c r="AP243" s="179"/>
      <c r="AQ243" s="166"/>
      <c r="AR243" s="166"/>
      <c r="AS243" s="179"/>
      <c r="AT243" s="179"/>
      <c r="AU243" s="166"/>
    </row>
    <row r="244" spans="1:47" s="27" customFormat="1" ht="15.75" customHeight="1" thickTop="1" x14ac:dyDescent="0.25">
      <c r="A244" s="28" t="s">
        <v>355</v>
      </c>
      <c r="B244" s="202" t="s">
        <v>738</v>
      </c>
      <c r="C244" s="203" t="s">
        <v>758</v>
      </c>
      <c r="D244" s="29">
        <v>97</v>
      </c>
      <c r="E244" s="6">
        <v>-40</v>
      </c>
      <c r="F244" s="30">
        <v>16</v>
      </c>
      <c r="G244" s="30">
        <v>0</v>
      </c>
      <c r="H244" s="29">
        <v>5</v>
      </c>
      <c r="I244" s="29">
        <v>4</v>
      </c>
      <c r="J244" s="30" t="s">
        <v>86</v>
      </c>
      <c r="K244" s="30" t="s">
        <v>45</v>
      </c>
      <c r="L244" s="31" t="s">
        <v>57</v>
      </c>
      <c r="M244" s="5" t="s">
        <v>356</v>
      </c>
      <c r="N244" s="30" t="s">
        <v>74</v>
      </c>
      <c r="O244" s="30" t="s">
        <v>60</v>
      </c>
      <c r="P244" s="30" t="s">
        <v>50</v>
      </c>
      <c r="Q244" s="30" t="s">
        <v>51</v>
      </c>
      <c r="R244" s="37">
        <v>1.5831999999999999</v>
      </c>
      <c r="S244" s="37">
        <v>1.4832000000000001</v>
      </c>
      <c r="T244" s="32">
        <f>R244-S244</f>
        <v>9.9999999999999867E-2</v>
      </c>
      <c r="U244" s="29">
        <v>8.6</v>
      </c>
      <c r="V244" s="29">
        <v>2.8</v>
      </c>
      <c r="W244" s="29">
        <v>5.8</v>
      </c>
      <c r="X244" s="35">
        <v>12.8</v>
      </c>
      <c r="Y244" s="29">
        <v>8.5</v>
      </c>
      <c r="Z244" s="35">
        <v>15.8</v>
      </c>
      <c r="AA244" s="30">
        <f>T244*I244*1000</f>
        <v>399.99999999999949</v>
      </c>
      <c r="AB244" s="33">
        <f>(T244*(R244+S244))^2/((X244+Y244+Z244)/3)</f>
        <v>7.603349563342297E-3</v>
      </c>
      <c r="AC244" s="6" t="s">
        <v>136</v>
      </c>
      <c r="AD244" s="34" t="s">
        <v>53</v>
      </c>
      <c r="AE244" s="30"/>
      <c r="AF244" s="30">
        <f>COUNTA(AG244:AT244)</f>
        <v>1</v>
      </c>
      <c r="AG244" s="34"/>
      <c r="AH244" s="34"/>
      <c r="AI244" s="34" t="s">
        <v>66</v>
      </c>
      <c r="AJ244" s="34"/>
      <c r="AK244" s="34"/>
      <c r="AL244" s="34"/>
      <c r="AM244" s="34"/>
      <c r="AN244" s="34"/>
      <c r="AO244" s="34"/>
      <c r="AP244" s="34"/>
      <c r="AQ244" s="6"/>
      <c r="AR244" s="6"/>
      <c r="AS244" s="34"/>
      <c r="AT244" s="34"/>
      <c r="AU244" s="6"/>
    </row>
    <row r="245" spans="1:47" s="27" customFormat="1" ht="15.75" customHeight="1" x14ac:dyDescent="0.25">
      <c r="A245" s="28" t="s">
        <v>355</v>
      </c>
      <c r="B245" s="202"/>
      <c r="C245" s="203" t="s">
        <v>754</v>
      </c>
      <c r="D245" s="29"/>
      <c r="E245" s="6"/>
      <c r="F245" s="30"/>
      <c r="G245" s="30"/>
      <c r="H245" s="29"/>
      <c r="I245" s="29"/>
      <c r="J245" s="30"/>
      <c r="K245" s="30"/>
      <c r="L245" s="31"/>
      <c r="M245" s="5"/>
      <c r="N245" s="30" t="s">
        <v>96</v>
      </c>
      <c r="O245" s="30" t="s">
        <v>474</v>
      </c>
      <c r="P245" s="30" t="s">
        <v>97</v>
      </c>
      <c r="Q245" s="30" t="s">
        <v>352</v>
      </c>
      <c r="R245" s="37"/>
      <c r="S245" s="37"/>
      <c r="T245" s="32"/>
      <c r="U245" s="29"/>
      <c r="V245" s="29"/>
      <c r="W245" s="29"/>
      <c r="X245" s="35"/>
      <c r="Y245" s="29"/>
      <c r="Z245" s="35"/>
      <c r="AA245" s="30"/>
      <c r="AB245" s="33"/>
      <c r="AC245" s="6"/>
      <c r="AD245" s="34"/>
      <c r="AE245" s="30"/>
      <c r="AF245" s="30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6"/>
      <c r="AR245" s="6"/>
      <c r="AS245" s="34"/>
      <c r="AT245" s="34"/>
      <c r="AU245" s="6"/>
    </row>
    <row r="246" spans="1:47" s="27" customFormat="1" ht="15.75" customHeight="1" x14ac:dyDescent="0.25">
      <c r="A246" s="28" t="s">
        <v>355</v>
      </c>
      <c r="B246" s="28"/>
      <c r="C246" s="153" t="s">
        <v>755</v>
      </c>
      <c r="D246" s="29">
        <v>97</v>
      </c>
      <c r="E246" s="6">
        <v>-40</v>
      </c>
      <c r="F246" s="30">
        <v>16</v>
      </c>
      <c r="G246" s="30">
        <v>0</v>
      </c>
      <c r="H246" s="29">
        <v>5</v>
      </c>
      <c r="I246" s="29">
        <v>4</v>
      </c>
      <c r="J246" s="30" t="s">
        <v>86</v>
      </c>
      <c r="K246" s="30" t="s">
        <v>45</v>
      </c>
      <c r="L246" s="31" t="s">
        <v>57</v>
      </c>
      <c r="M246" s="5" t="s">
        <v>356</v>
      </c>
      <c r="N246" s="30" t="s">
        <v>74</v>
      </c>
      <c r="O246" s="30" t="s">
        <v>351</v>
      </c>
      <c r="P246" s="30" t="s">
        <v>50</v>
      </c>
      <c r="Q246" s="30" t="s">
        <v>51</v>
      </c>
      <c r="R246" s="37">
        <v>1.5831999999999999</v>
      </c>
      <c r="S246" s="37">
        <v>1.4832000000000001</v>
      </c>
      <c r="T246" s="32">
        <f>R246-S246</f>
        <v>9.9999999999999867E-2</v>
      </c>
      <c r="U246" s="29">
        <v>8.6</v>
      </c>
      <c r="V246" s="29">
        <v>2.8</v>
      </c>
      <c r="W246" s="29">
        <v>5.8</v>
      </c>
      <c r="X246" s="35">
        <v>12.8</v>
      </c>
      <c r="Y246" s="29">
        <v>8.5</v>
      </c>
      <c r="Z246" s="35">
        <v>15.8</v>
      </c>
      <c r="AA246" s="30">
        <f>T246*I246*1000</f>
        <v>399.99999999999949</v>
      </c>
      <c r="AB246" s="33">
        <f>(T246*(R246+S246))^2/((X246+Y246+Z246)/3)</f>
        <v>7.603349563342297E-3</v>
      </c>
      <c r="AC246" s="6" t="s">
        <v>93</v>
      </c>
      <c r="AD246" s="34" t="s">
        <v>53</v>
      </c>
      <c r="AE246" s="30"/>
      <c r="AF246" s="30">
        <f>COUNTA(AG246:AT246)</f>
        <v>3</v>
      </c>
      <c r="AG246" s="34"/>
      <c r="AH246" s="34"/>
      <c r="AI246" s="34"/>
      <c r="AJ246" s="34"/>
      <c r="AK246" s="34"/>
      <c r="AL246" s="34"/>
      <c r="AM246" s="34"/>
      <c r="AN246" s="34"/>
      <c r="AO246" s="59" t="s">
        <v>66</v>
      </c>
      <c r="AP246" s="34" t="s">
        <v>66</v>
      </c>
      <c r="AQ246" s="6" t="s">
        <v>66</v>
      </c>
      <c r="AR246" s="6"/>
      <c r="AS246" s="34"/>
      <c r="AT246" s="34"/>
      <c r="AU246" s="6"/>
    </row>
    <row r="247" spans="1:47" s="27" customFormat="1" x14ac:dyDescent="0.25">
      <c r="A247" s="215" t="s">
        <v>318</v>
      </c>
      <c r="B247" s="215"/>
      <c r="C247" s="157" t="s">
        <v>722</v>
      </c>
      <c r="D247" s="35"/>
      <c r="E247" s="35"/>
      <c r="F247" s="30"/>
      <c r="G247" s="30"/>
      <c r="H247" s="54"/>
      <c r="I247" s="6"/>
      <c r="J247" s="30"/>
      <c r="K247" s="6"/>
      <c r="L247" s="31"/>
      <c r="M247" s="12"/>
      <c r="N247" s="6" t="s">
        <v>83</v>
      </c>
      <c r="O247" s="30" t="s">
        <v>333</v>
      </c>
      <c r="P247" s="6" t="s">
        <v>97</v>
      </c>
      <c r="Q247" s="9" t="s">
        <v>352</v>
      </c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33"/>
      <c r="AC247" s="6"/>
      <c r="AD247" s="6"/>
      <c r="AE247" s="6"/>
      <c r="AF247" s="30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</row>
    <row r="248" spans="1:47" s="27" customFormat="1" x14ac:dyDescent="0.25">
      <c r="A248" s="215" t="s">
        <v>365</v>
      </c>
      <c r="B248" s="215"/>
      <c r="C248" s="157" t="s">
        <v>699</v>
      </c>
      <c r="D248" s="54"/>
      <c r="E248" s="55"/>
      <c r="F248" s="30"/>
      <c r="G248" s="30"/>
      <c r="H248" s="54"/>
      <c r="I248" s="6"/>
      <c r="J248" s="30"/>
      <c r="K248" s="30"/>
      <c r="L248" s="31"/>
      <c r="M248" s="12"/>
      <c r="N248" s="30" t="s">
        <v>83</v>
      </c>
      <c r="O248" s="30" t="s">
        <v>163</v>
      </c>
      <c r="P248" s="30" t="s">
        <v>97</v>
      </c>
      <c r="Q248" s="30" t="s">
        <v>51</v>
      </c>
      <c r="R248" s="37"/>
      <c r="S248" s="37"/>
      <c r="T248" s="37"/>
      <c r="U248" s="35"/>
      <c r="V248" s="35"/>
      <c r="W248" s="35"/>
      <c r="X248" s="35"/>
      <c r="Y248" s="35"/>
      <c r="Z248" s="35"/>
      <c r="AA248" s="6"/>
      <c r="AB248" s="33"/>
      <c r="AC248" s="6"/>
      <c r="AD248" s="34"/>
      <c r="AE248" s="6"/>
      <c r="AF248" s="30"/>
      <c r="AG248" s="34"/>
      <c r="AH248" s="34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</row>
    <row r="249" spans="1:47" s="27" customFormat="1" x14ac:dyDescent="0.25">
      <c r="A249" s="186" t="s">
        <v>703</v>
      </c>
      <c r="B249" s="186" t="s">
        <v>766</v>
      </c>
      <c r="C249" s="154" t="s">
        <v>704</v>
      </c>
      <c r="D249" s="35"/>
      <c r="E249" s="6"/>
      <c r="F249" s="30"/>
      <c r="G249" s="30"/>
      <c r="H249" s="35"/>
      <c r="I249" s="6"/>
      <c r="J249" s="30"/>
      <c r="K249" s="30"/>
      <c r="L249" s="31"/>
      <c r="M249" s="12"/>
      <c r="N249" s="30" t="s">
        <v>83</v>
      </c>
      <c r="O249" s="30" t="s">
        <v>474</v>
      </c>
      <c r="P249" s="6" t="s">
        <v>97</v>
      </c>
      <c r="Q249" s="30" t="s">
        <v>314</v>
      </c>
      <c r="R249" s="37"/>
      <c r="S249" s="37"/>
      <c r="T249" s="32"/>
      <c r="U249" s="29"/>
      <c r="V249" s="29"/>
      <c r="W249" s="29"/>
      <c r="X249" s="35"/>
      <c r="Y249" s="29"/>
      <c r="Z249" s="35"/>
      <c r="AA249" s="30"/>
      <c r="AB249" s="33"/>
      <c r="AC249" s="6"/>
      <c r="AD249" s="34"/>
      <c r="AE249" s="6"/>
      <c r="AF249" s="30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</row>
    <row r="250" spans="1:47" s="27" customFormat="1" ht="15.75" customHeight="1" x14ac:dyDescent="0.25">
      <c r="A250" s="57" t="s">
        <v>355</v>
      </c>
      <c r="B250" s="57" t="s">
        <v>749</v>
      </c>
      <c r="C250" s="153" t="s">
        <v>756</v>
      </c>
      <c r="D250" s="69">
        <v>97</v>
      </c>
      <c r="E250" s="9">
        <v>-40</v>
      </c>
      <c r="F250" s="30">
        <v>16</v>
      </c>
      <c r="G250" s="30">
        <v>0</v>
      </c>
      <c r="H250" s="69">
        <v>5</v>
      </c>
      <c r="I250" s="69">
        <v>4</v>
      </c>
      <c r="J250" s="57" t="s">
        <v>86</v>
      </c>
      <c r="K250" s="57" t="s">
        <v>45</v>
      </c>
      <c r="L250" s="31" t="s">
        <v>57</v>
      </c>
      <c r="M250" s="142" t="s">
        <v>356</v>
      </c>
      <c r="N250" s="30" t="s">
        <v>74</v>
      </c>
      <c r="O250" s="57" t="s">
        <v>120</v>
      </c>
      <c r="P250" s="57" t="s">
        <v>50</v>
      </c>
      <c r="Q250" s="271" t="s">
        <v>51</v>
      </c>
      <c r="R250" s="139">
        <v>1.5831999999999999</v>
      </c>
      <c r="S250" s="139">
        <v>1.4832000000000001</v>
      </c>
      <c r="T250" s="70">
        <f>R250-S250</f>
        <v>9.9999999999999867E-2</v>
      </c>
      <c r="U250" s="69">
        <v>8.6</v>
      </c>
      <c r="V250" s="69">
        <v>2.8</v>
      </c>
      <c r="W250" s="69">
        <v>5.8</v>
      </c>
      <c r="X250" s="136">
        <v>12.8</v>
      </c>
      <c r="Y250" s="69">
        <v>8.5</v>
      </c>
      <c r="Z250" s="136">
        <v>15.8</v>
      </c>
      <c r="AA250" s="57">
        <f>T250*I250*1000</f>
        <v>399.99999999999949</v>
      </c>
      <c r="AB250" s="71">
        <f>(T250*(R250+S250))^2/((X250+Y250+Z250)/3)</f>
        <v>7.603349563342297E-3</v>
      </c>
      <c r="AC250" s="6" t="s">
        <v>93</v>
      </c>
      <c r="AD250" s="34" t="s">
        <v>53</v>
      </c>
      <c r="AE250" s="42"/>
      <c r="AF250" s="42" t="s">
        <v>145</v>
      </c>
      <c r="AG250" s="34"/>
      <c r="AH250" s="34"/>
      <c r="AI250" s="34"/>
      <c r="AJ250" s="34"/>
      <c r="AK250" s="34"/>
      <c r="AL250" s="34"/>
      <c r="AM250" s="34"/>
      <c r="AN250" s="34"/>
      <c r="AO250" s="34"/>
      <c r="AP250" s="59" t="s">
        <v>66</v>
      </c>
      <c r="AQ250" s="6"/>
      <c r="AR250" s="6"/>
      <c r="AS250" s="34"/>
      <c r="AT250" s="34"/>
      <c r="AU250" s="6"/>
    </row>
    <row r="251" spans="1:47" s="27" customFormat="1" ht="15.75" customHeight="1" x14ac:dyDescent="0.25">
      <c r="A251" s="57" t="s">
        <v>355</v>
      </c>
      <c r="B251" s="57"/>
      <c r="C251" s="153" t="s">
        <v>757</v>
      </c>
      <c r="D251" s="69">
        <v>97</v>
      </c>
      <c r="E251" s="9">
        <v>-40</v>
      </c>
      <c r="F251" s="30">
        <v>16</v>
      </c>
      <c r="G251" s="30">
        <v>0</v>
      </c>
      <c r="H251" s="69">
        <v>5</v>
      </c>
      <c r="I251" s="69">
        <v>4</v>
      </c>
      <c r="J251" s="57" t="s">
        <v>86</v>
      </c>
      <c r="K251" s="57" t="s">
        <v>45</v>
      </c>
      <c r="L251" s="31" t="s">
        <v>57</v>
      </c>
      <c r="M251" s="142" t="s">
        <v>356</v>
      </c>
      <c r="N251" s="30" t="s">
        <v>74</v>
      </c>
      <c r="O251" s="57" t="s">
        <v>92</v>
      </c>
      <c r="P251" s="57" t="s">
        <v>50</v>
      </c>
      <c r="Q251" s="57" t="s">
        <v>51</v>
      </c>
      <c r="R251" s="139">
        <v>1.5831999999999999</v>
      </c>
      <c r="S251" s="139">
        <v>1.4832000000000001</v>
      </c>
      <c r="T251" s="70">
        <f>R251-S251</f>
        <v>9.9999999999999867E-2</v>
      </c>
      <c r="U251" s="69">
        <v>8.6</v>
      </c>
      <c r="V251" s="69">
        <v>2.8</v>
      </c>
      <c r="W251" s="69">
        <v>5.8</v>
      </c>
      <c r="X251" s="136">
        <v>12.8</v>
      </c>
      <c r="Y251" s="69">
        <v>8.5</v>
      </c>
      <c r="Z251" s="136">
        <v>15.8</v>
      </c>
      <c r="AA251" s="57">
        <f>T251*I251*1000</f>
        <v>399.99999999999949</v>
      </c>
      <c r="AB251" s="71">
        <f>(T251*(R251+S251))^2/((X251+Y251+Z251)/3)</f>
        <v>7.603349563342297E-3</v>
      </c>
      <c r="AC251" s="6" t="s">
        <v>93</v>
      </c>
      <c r="AD251" s="34" t="s">
        <v>53</v>
      </c>
      <c r="AE251" s="42"/>
      <c r="AF251" s="42" t="s">
        <v>145</v>
      </c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8" t="s">
        <v>66</v>
      </c>
      <c r="AR251" s="6"/>
      <c r="AS251" s="34"/>
      <c r="AT251" s="34"/>
      <c r="AU251" s="6"/>
    </row>
    <row r="252" spans="1:47" s="27" customFormat="1" ht="15.75" customHeight="1" x14ac:dyDescent="0.25">
      <c r="A252" s="168" t="s">
        <v>359</v>
      </c>
      <c r="B252" s="168"/>
      <c r="C252" s="153" t="s">
        <v>622</v>
      </c>
      <c r="D252" s="69"/>
      <c r="E252" s="9"/>
      <c r="F252" s="30"/>
      <c r="G252" s="30"/>
      <c r="H252" s="69"/>
      <c r="I252" s="69"/>
      <c r="J252" s="57"/>
      <c r="K252" s="57"/>
      <c r="L252" s="31"/>
      <c r="M252" s="142"/>
      <c r="N252" s="30" t="s">
        <v>366</v>
      </c>
      <c r="O252" s="57" t="s">
        <v>354</v>
      </c>
      <c r="P252" s="57" t="s">
        <v>539</v>
      </c>
      <c r="Q252" s="57" t="s">
        <v>352</v>
      </c>
      <c r="R252" s="139"/>
      <c r="S252" s="139"/>
      <c r="T252" s="70"/>
      <c r="U252" s="69"/>
      <c r="V252" s="69"/>
      <c r="W252" s="69"/>
      <c r="X252" s="136"/>
      <c r="Y252" s="69"/>
      <c r="Z252" s="136"/>
      <c r="AA252" s="57"/>
      <c r="AB252" s="71"/>
      <c r="AC252" s="6"/>
      <c r="AD252" s="34"/>
      <c r="AE252" s="42"/>
      <c r="AF252" s="42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8"/>
      <c r="AR252" s="6"/>
      <c r="AS252" s="34"/>
      <c r="AT252" s="34"/>
      <c r="AU252" s="6"/>
    </row>
    <row r="253" spans="1:47" s="27" customFormat="1" ht="15.75" customHeight="1" x14ac:dyDescent="0.25">
      <c r="A253" s="168" t="s">
        <v>359</v>
      </c>
      <c r="B253" s="168"/>
      <c r="C253" s="157" t="s">
        <v>624</v>
      </c>
      <c r="D253" s="29"/>
      <c r="E253" s="30"/>
      <c r="F253" s="30"/>
      <c r="G253" s="30"/>
      <c r="H253" s="29"/>
      <c r="I253" s="30"/>
      <c r="J253" s="30"/>
      <c r="K253" s="30"/>
      <c r="L253" s="31"/>
      <c r="M253" s="5"/>
      <c r="N253" s="30" t="s">
        <v>366</v>
      </c>
      <c r="O253" s="30" t="s">
        <v>500</v>
      </c>
      <c r="P253" s="57" t="s">
        <v>539</v>
      </c>
      <c r="Q253" s="57" t="s">
        <v>352</v>
      </c>
      <c r="R253" s="32"/>
      <c r="S253" s="32"/>
      <c r="T253" s="32"/>
      <c r="U253" s="29"/>
      <c r="V253" s="29"/>
      <c r="W253" s="29"/>
      <c r="X253" s="29"/>
      <c r="Y253" s="29"/>
      <c r="Z253" s="29"/>
      <c r="AA253" s="30"/>
      <c r="AB253" s="33"/>
      <c r="AC253" s="28"/>
      <c r="AD253" s="34"/>
      <c r="AE253" s="30"/>
      <c r="AF253" s="30"/>
      <c r="AG253" s="30"/>
      <c r="AH253" s="30"/>
      <c r="AI253" s="30"/>
      <c r="AJ253" s="30"/>
      <c r="AK253" s="34"/>
      <c r="AL253" s="30"/>
      <c r="AM253" s="34"/>
      <c r="AN253" s="34"/>
      <c r="AO253" s="34"/>
      <c r="AP253" s="59"/>
      <c r="AQ253" s="34"/>
      <c r="AR253" s="34"/>
      <c r="AS253" s="34"/>
      <c r="AT253" s="34"/>
      <c r="AU253" s="6"/>
    </row>
    <row r="254" spans="1:47" s="27" customFormat="1" ht="15.75" customHeight="1" x14ac:dyDescent="0.25">
      <c r="A254" s="168" t="s">
        <v>359</v>
      </c>
      <c r="B254" s="168"/>
      <c r="C254" s="153" t="s">
        <v>620</v>
      </c>
      <c r="D254" s="69"/>
      <c r="E254" s="9"/>
      <c r="F254" s="30"/>
      <c r="G254" s="30"/>
      <c r="H254" s="69"/>
      <c r="I254" s="69"/>
      <c r="J254" s="57"/>
      <c r="K254" s="57"/>
      <c r="L254" s="31"/>
      <c r="M254" s="142"/>
      <c r="N254" s="30" t="s">
        <v>366</v>
      </c>
      <c r="O254" s="57" t="s">
        <v>496</v>
      </c>
      <c r="P254" s="57" t="s">
        <v>539</v>
      </c>
      <c r="Q254" s="57" t="s">
        <v>352</v>
      </c>
      <c r="R254" s="139"/>
      <c r="S254" s="139"/>
      <c r="T254" s="70"/>
      <c r="U254" s="69"/>
      <c r="V254" s="69"/>
      <c r="W254" s="69"/>
      <c r="X254" s="136"/>
      <c r="Y254" s="69"/>
      <c r="Z254" s="136"/>
      <c r="AA254" s="57"/>
      <c r="AB254" s="71"/>
      <c r="AC254" s="6"/>
      <c r="AD254" s="34"/>
      <c r="AE254" s="42"/>
      <c r="AF254" s="42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8"/>
      <c r="AR254" s="6"/>
      <c r="AS254" s="34"/>
      <c r="AT254" s="34"/>
      <c r="AU254" s="6"/>
    </row>
    <row r="255" spans="1:47" s="27" customFormat="1" ht="15.75" customHeight="1" x14ac:dyDescent="0.25">
      <c r="A255" s="168" t="s">
        <v>359</v>
      </c>
      <c r="B255" s="168"/>
      <c r="C255" s="153" t="s">
        <v>619</v>
      </c>
      <c r="D255" s="69"/>
      <c r="E255" s="9"/>
      <c r="F255" s="30"/>
      <c r="G255" s="30"/>
      <c r="H255" s="69"/>
      <c r="I255" s="69"/>
      <c r="J255" s="57"/>
      <c r="K255" s="57"/>
      <c r="L255" s="31"/>
      <c r="M255" s="142"/>
      <c r="N255" s="30" t="s">
        <v>366</v>
      </c>
      <c r="O255" s="57" t="s">
        <v>221</v>
      </c>
      <c r="P255" s="57" t="s">
        <v>539</v>
      </c>
      <c r="Q255" s="57" t="s">
        <v>314</v>
      </c>
      <c r="R255" s="139"/>
      <c r="S255" s="139"/>
      <c r="T255" s="70"/>
      <c r="U255" s="69"/>
      <c r="V255" s="69"/>
      <c r="W255" s="69"/>
      <c r="X255" s="136"/>
      <c r="Y255" s="69"/>
      <c r="Z255" s="136"/>
      <c r="AA255" s="57"/>
      <c r="AB255" s="71"/>
      <c r="AC255" s="6"/>
      <c r="AD255" s="34"/>
      <c r="AE255" s="42"/>
      <c r="AF255" s="42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8"/>
      <c r="AR255" s="6"/>
      <c r="AS255" s="34"/>
      <c r="AT255" s="34"/>
      <c r="AU255" s="6"/>
    </row>
    <row r="256" spans="1:47" s="27" customFormat="1" ht="15.75" customHeight="1" x14ac:dyDescent="0.25">
      <c r="A256" s="168" t="s">
        <v>359</v>
      </c>
      <c r="B256" s="168"/>
      <c r="C256" s="153" t="s">
        <v>621</v>
      </c>
      <c r="D256" s="69"/>
      <c r="E256" s="9"/>
      <c r="F256" s="30"/>
      <c r="G256" s="30"/>
      <c r="H256" s="69"/>
      <c r="I256" s="69"/>
      <c r="J256" s="57"/>
      <c r="K256" s="57"/>
      <c r="L256" s="31"/>
      <c r="M256" s="142"/>
      <c r="N256" s="30" t="s">
        <v>554</v>
      </c>
      <c r="O256" s="57" t="s">
        <v>354</v>
      </c>
      <c r="P256" s="57" t="s">
        <v>539</v>
      </c>
      <c r="Q256" s="57" t="s">
        <v>352</v>
      </c>
      <c r="R256" s="139"/>
      <c r="S256" s="139"/>
      <c r="T256" s="70"/>
      <c r="U256" s="69"/>
      <c r="V256" s="69"/>
      <c r="W256" s="69"/>
      <c r="X256" s="136"/>
      <c r="Y256" s="69"/>
      <c r="Z256" s="136"/>
      <c r="AA256" s="57"/>
      <c r="AB256" s="71"/>
      <c r="AC256" s="6"/>
      <c r="AD256" s="34"/>
      <c r="AE256" s="42"/>
      <c r="AF256" s="42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8"/>
      <c r="AR256" s="6"/>
      <c r="AS256" s="34"/>
      <c r="AT256" s="34"/>
      <c r="AU256" s="6"/>
    </row>
    <row r="257" spans="1:47" s="27" customFormat="1" ht="15.75" customHeight="1" x14ac:dyDescent="0.25">
      <c r="A257" s="168" t="s">
        <v>359</v>
      </c>
      <c r="B257" s="168"/>
      <c r="C257" s="157" t="s">
        <v>623</v>
      </c>
      <c r="D257" s="29"/>
      <c r="E257" s="30"/>
      <c r="F257" s="30"/>
      <c r="G257" s="30"/>
      <c r="H257" s="29"/>
      <c r="I257" s="30"/>
      <c r="J257" s="30"/>
      <c r="K257" s="30"/>
      <c r="L257" s="31"/>
      <c r="M257" s="5"/>
      <c r="N257" s="30" t="s">
        <v>554</v>
      </c>
      <c r="O257" s="30" t="s">
        <v>500</v>
      </c>
      <c r="P257" s="57" t="s">
        <v>539</v>
      </c>
      <c r="Q257" s="57" t="s">
        <v>352</v>
      </c>
      <c r="R257" s="32"/>
      <c r="S257" s="32"/>
      <c r="T257" s="32"/>
      <c r="U257" s="29"/>
      <c r="V257" s="29"/>
      <c r="W257" s="29"/>
      <c r="X257" s="29"/>
      <c r="Y257" s="29"/>
      <c r="Z257" s="29"/>
      <c r="AA257" s="30"/>
      <c r="AB257" s="33"/>
      <c r="AC257" s="28"/>
      <c r="AD257" s="34"/>
      <c r="AE257" s="30"/>
      <c r="AF257" s="30"/>
      <c r="AG257" s="30"/>
      <c r="AH257" s="30"/>
      <c r="AI257" s="30"/>
      <c r="AJ257" s="30"/>
      <c r="AK257" s="34"/>
      <c r="AL257" s="30"/>
      <c r="AM257" s="34"/>
      <c r="AN257" s="34"/>
      <c r="AO257" s="34"/>
      <c r="AP257" s="59"/>
      <c r="AQ257" s="34"/>
      <c r="AR257" s="34"/>
      <c r="AS257" s="34"/>
      <c r="AT257" s="34"/>
      <c r="AU257" s="6"/>
    </row>
    <row r="258" spans="1:47" s="27" customFormat="1" ht="15.75" customHeight="1" x14ac:dyDescent="0.25">
      <c r="A258" s="168" t="s">
        <v>359</v>
      </c>
      <c r="B258" s="168"/>
      <c r="C258" s="153" t="s">
        <v>698</v>
      </c>
      <c r="D258" s="69"/>
      <c r="E258" s="9"/>
      <c r="F258" s="30"/>
      <c r="G258" s="30"/>
      <c r="H258" s="69"/>
      <c r="I258" s="69"/>
      <c r="J258" s="57"/>
      <c r="K258" s="57"/>
      <c r="L258" s="31"/>
      <c r="M258" s="142"/>
      <c r="N258" s="30" t="s">
        <v>554</v>
      </c>
      <c r="O258" s="57" t="s">
        <v>221</v>
      </c>
      <c r="P258" s="57" t="s">
        <v>539</v>
      </c>
      <c r="Q258" s="57" t="s">
        <v>352</v>
      </c>
      <c r="R258" s="139"/>
      <c r="S258" s="139"/>
      <c r="T258" s="70"/>
      <c r="U258" s="69"/>
      <c r="V258" s="69"/>
      <c r="W258" s="69"/>
      <c r="X258" s="136"/>
      <c r="Y258" s="69"/>
      <c r="Z258" s="136"/>
      <c r="AA258" s="57"/>
      <c r="AB258" s="71"/>
      <c r="AC258" s="6"/>
      <c r="AD258" s="34"/>
      <c r="AE258" s="42"/>
      <c r="AF258" s="42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8"/>
      <c r="AR258" s="6"/>
      <c r="AS258" s="34"/>
      <c r="AT258" s="34"/>
      <c r="AU258" s="6"/>
    </row>
    <row r="259" spans="1:47" s="27" customFormat="1" x14ac:dyDescent="0.25">
      <c r="A259" s="13" t="s">
        <v>365</v>
      </c>
      <c r="B259" s="13" t="s">
        <v>744</v>
      </c>
      <c r="C259" s="157" t="s">
        <v>625</v>
      </c>
      <c r="D259" s="54"/>
      <c r="E259" s="55"/>
      <c r="F259" s="30"/>
      <c r="G259" s="30"/>
      <c r="H259" s="54"/>
      <c r="I259" s="6"/>
      <c r="J259" s="30"/>
      <c r="K259" s="30"/>
      <c r="L259" s="31"/>
      <c r="M259" s="12"/>
      <c r="N259" s="30" t="s">
        <v>83</v>
      </c>
      <c r="O259" s="30" t="s">
        <v>474</v>
      </c>
      <c r="P259" s="30" t="s">
        <v>97</v>
      </c>
      <c r="Q259" s="30" t="s">
        <v>352</v>
      </c>
      <c r="R259" s="37"/>
      <c r="S259" s="37"/>
      <c r="T259" s="37"/>
      <c r="U259" s="35"/>
      <c r="V259" s="35"/>
      <c r="W259" s="35"/>
      <c r="X259" s="35"/>
      <c r="Y259" s="35"/>
      <c r="Z259" s="35"/>
      <c r="AA259" s="6"/>
      <c r="AB259" s="33"/>
      <c r="AC259" s="6"/>
      <c r="AD259" s="34"/>
      <c r="AE259" s="6"/>
      <c r="AF259" s="30"/>
      <c r="AG259" s="34"/>
      <c r="AH259" s="34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</row>
    <row r="260" spans="1:47" s="27" customFormat="1" ht="15.75" customHeight="1" x14ac:dyDescent="0.25">
      <c r="A260" s="168" t="s">
        <v>359</v>
      </c>
      <c r="B260" s="168"/>
      <c r="C260" s="153" t="s">
        <v>360</v>
      </c>
      <c r="D260" s="29">
        <v>88.8</v>
      </c>
      <c r="E260" s="30">
        <v>-39</v>
      </c>
      <c r="F260" s="30">
        <v>20</v>
      </c>
      <c r="G260" s="30">
        <v>0</v>
      </c>
      <c r="H260" s="29">
        <v>4.8</v>
      </c>
      <c r="I260" s="30">
        <v>3.25</v>
      </c>
      <c r="J260" s="30" t="s">
        <v>361</v>
      </c>
      <c r="K260" s="30" t="s">
        <v>45</v>
      </c>
      <c r="L260" s="31" t="s">
        <v>81</v>
      </c>
      <c r="M260" s="5" t="s">
        <v>47</v>
      </c>
      <c r="N260" s="30" t="s">
        <v>157</v>
      </c>
      <c r="O260" s="57" t="s">
        <v>354</v>
      </c>
      <c r="P260" s="57" t="s">
        <v>539</v>
      </c>
      <c r="Q260" s="57" t="s">
        <v>352</v>
      </c>
      <c r="R260" s="32">
        <v>1.583</v>
      </c>
      <c r="S260" s="32">
        <v>1.4835</v>
      </c>
      <c r="T260" s="32">
        <v>9.8699999999999996E-2</v>
      </c>
      <c r="U260" s="29">
        <v>8.6</v>
      </c>
      <c r="V260" s="29">
        <v>2.8</v>
      </c>
      <c r="W260" s="29">
        <v>5.8</v>
      </c>
      <c r="X260" s="29">
        <v>11</v>
      </c>
      <c r="Y260" s="29">
        <v>5.5</v>
      </c>
      <c r="Z260" s="29">
        <v>14.7</v>
      </c>
      <c r="AA260" s="30">
        <f>T260*I260*1000</f>
        <v>320.77499999999998</v>
      </c>
      <c r="AB260" s="33">
        <f>(T260*(R260+S260))^2/((X260+Y260+Z260)/3)</f>
        <v>8.8081946633271641E-3</v>
      </c>
      <c r="AC260" s="28" t="s">
        <v>158</v>
      </c>
      <c r="AD260" s="34" t="s">
        <v>53</v>
      </c>
      <c r="AE260" s="30"/>
      <c r="AF260" s="30">
        <f>COUNTA(AG260:AT260)</f>
        <v>2</v>
      </c>
      <c r="AG260" s="30"/>
      <c r="AH260" s="30"/>
      <c r="AI260" s="30"/>
      <c r="AJ260" s="30"/>
      <c r="AK260" s="34"/>
      <c r="AL260" s="30"/>
      <c r="AM260" s="34"/>
      <c r="AN260" s="34"/>
      <c r="AO260" s="34"/>
      <c r="AP260" s="59" t="s">
        <v>66</v>
      </c>
      <c r="AQ260" s="34" t="s">
        <v>66</v>
      </c>
      <c r="AR260" s="34"/>
      <c r="AS260" s="34"/>
      <c r="AT260" s="34"/>
      <c r="AU260" s="6"/>
    </row>
    <row r="261" spans="1:47" s="131" customFormat="1" ht="15.75" customHeight="1" x14ac:dyDescent="0.25">
      <c r="A261" s="169" t="s">
        <v>359</v>
      </c>
      <c r="B261" s="169"/>
      <c r="C261" s="157" t="s">
        <v>362</v>
      </c>
      <c r="D261" s="69">
        <v>88.8</v>
      </c>
      <c r="E261" s="57">
        <v>-39</v>
      </c>
      <c r="F261" s="30">
        <v>20</v>
      </c>
      <c r="G261" s="30">
        <v>0</v>
      </c>
      <c r="H261" s="69">
        <v>4.8</v>
      </c>
      <c r="I261" s="57">
        <v>3.25</v>
      </c>
      <c r="J261" s="57" t="s">
        <v>361</v>
      </c>
      <c r="K261" s="57" t="s">
        <v>45</v>
      </c>
      <c r="L261" s="31" t="s">
        <v>81</v>
      </c>
      <c r="M261" s="142" t="s">
        <v>47</v>
      </c>
      <c r="N261" s="57" t="s">
        <v>157</v>
      </c>
      <c r="O261" s="57" t="s">
        <v>92</v>
      </c>
      <c r="P261" s="57" t="s">
        <v>50</v>
      </c>
      <c r="Q261" s="57" t="s">
        <v>51</v>
      </c>
      <c r="R261" s="70">
        <v>1.583</v>
      </c>
      <c r="S261" s="70">
        <v>1.4835</v>
      </c>
      <c r="T261" s="70">
        <v>9.8699999999999996E-2</v>
      </c>
      <c r="U261" s="69">
        <v>8.6</v>
      </c>
      <c r="V261" s="69">
        <v>2.8</v>
      </c>
      <c r="W261" s="69">
        <v>5.8</v>
      </c>
      <c r="X261" s="69">
        <v>11</v>
      </c>
      <c r="Y261" s="69">
        <v>5.5</v>
      </c>
      <c r="Z261" s="69">
        <v>14.7</v>
      </c>
      <c r="AA261" s="57">
        <f>T261*I261*1000</f>
        <v>320.77499999999998</v>
      </c>
      <c r="AB261" s="71">
        <f>(T261*(R261+S261))^2/((X261+Y261+Z261)/3)</f>
        <v>8.8081946633271641E-3</v>
      </c>
      <c r="AC261" s="57" t="s">
        <v>158</v>
      </c>
      <c r="AD261" s="34" t="s">
        <v>53</v>
      </c>
      <c r="AE261" s="42"/>
      <c r="AF261" s="30" t="s">
        <v>145</v>
      </c>
      <c r="AG261" s="30"/>
      <c r="AH261" s="30"/>
      <c r="AI261" s="30"/>
      <c r="AJ261" s="30"/>
      <c r="AK261" s="34"/>
      <c r="AL261" s="30"/>
      <c r="AM261" s="34"/>
      <c r="AN261" s="34"/>
      <c r="AO261" s="34"/>
      <c r="AP261" s="34"/>
      <c r="AQ261" s="59" t="s">
        <v>66</v>
      </c>
      <c r="AR261" s="34"/>
      <c r="AS261" s="34"/>
      <c r="AT261" s="34"/>
      <c r="AU261" s="6"/>
    </row>
    <row r="262" spans="1:47" s="27" customFormat="1" x14ac:dyDescent="0.25">
      <c r="A262" s="152" t="s">
        <v>365</v>
      </c>
      <c r="B262" s="152"/>
      <c r="C262" s="164" t="s">
        <v>43</v>
      </c>
      <c r="D262" s="54"/>
      <c r="E262" s="55"/>
      <c r="F262" s="30"/>
      <c r="G262" s="30"/>
      <c r="H262" s="54"/>
      <c r="I262" s="6"/>
      <c r="J262" s="129"/>
      <c r="K262" s="129"/>
      <c r="L262" s="51"/>
      <c r="M262" s="12"/>
      <c r="N262" s="129"/>
      <c r="O262" s="129"/>
      <c r="P262" s="129"/>
      <c r="Q262" s="129"/>
      <c r="R262" s="37"/>
      <c r="S262" s="37"/>
      <c r="T262" s="37"/>
      <c r="U262" s="35"/>
      <c r="V262" s="35"/>
      <c r="W262" s="35"/>
      <c r="X262" s="35"/>
      <c r="Y262" s="35"/>
      <c r="Z262" s="35"/>
      <c r="AA262" s="6"/>
      <c r="AB262" s="33"/>
      <c r="AC262" s="130"/>
      <c r="AD262" s="50"/>
      <c r="AE262" s="135"/>
      <c r="AF262" s="132"/>
      <c r="AG262" s="133"/>
      <c r="AH262" s="133"/>
      <c r="AI262" s="135"/>
      <c r="AJ262" s="135"/>
      <c r="AK262" s="135"/>
      <c r="AL262" s="135"/>
      <c r="AM262" s="135"/>
      <c r="AN262" s="135"/>
      <c r="AO262" s="135"/>
      <c r="AP262" s="135"/>
      <c r="AQ262" s="135"/>
      <c r="AR262" s="135"/>
      <c r="AS262" s="135"/>
      <c r="AT262" s="135"/>
      <c r="AU262" s="135"/>
    </row>
    <row r="263" spans="1:47" s="170" customFormat="1" ht="15.75" customHeight="1" x14ac:dyDescent="0.25">
      <c r="A263" s="215" t="s">
        <v>365</v>
      </c>
      <c r="B263" s="215"/>
      <c r="C263" s="157" t="s">
        <v>723</v>
      </c>
      <c r="D263" s="54">
        <v>80.099999999999994</v>
      </c>
      <c r="E263" s="55">
        <v>-30</v>
      </c>
      <c r="F263" s="30">
        <v>20</v>
      </c>
      <c r="G263" s="30">
        <v>5</v>
      </c>
      <c r="H263" s="54">
        <v>5</v>
      </c>
      <c r="I263" s="6">
        <v>0</v>
      </c>
      <c r="J263" s="30" t="s">
        <v>86</v>
      </c>
      <c r="K263" s="30" t="s">
        <v>45</v>
      </c>
      <c r="L263" s="31" t="s">
        <v>46</v>
      </c>
      <c r="M263" s="12"/>
      <c r="N263" s="30" t="s">
        <v>366</v>
      </c>
      <c r="O263" s="30" t="s">
        <v>163</v>
      </c>
      <c r="P263" s="30" t="s">
        <v>50</v>
      </c>
      <c r="Q263" s="30" t="s">
        <v>51</v>
      </c>
      <c r="R263" s="37">
        <v>1.5874999999999999</v>
      </c>
      <c r="S263" s="37">
        <v>1.4884999999999999</v>
      </c>
      <c r="T263" s="37">
        <v>9.9000000000000005E-2</v>
      </c>
      <c r="U263" s="35">
        <v>8.59</v>
      </c>
      <c r="V263" s="35">
        <v>3.05</v>
      </c>
      <c r="W263" s="35">
        <v>5.54</v>
      </c>
      <c r="X263" s="35">
        <v>10.199999999999999</v>
      </c>
      <c r="Y263" s="35">
        <v>7.6</v>
      </c>
      <c r="Z263" s="35">
        <v>15.7</v>
      </c>
      <c r="AA263" s="6">
        <f t="shared" ref="AA263:AA268" si="31">T263*I263*1000</f>
        <v>0</v>
      </c>
      <c r="AB263" s="33">
        <f t="shared" ref="AB263:AB268" si="32">(T263*(R263+S263))^2/((X263+Y263+Z263)/3)</f>
        <v>8.3046149172537297E-3</v>
      </c>
      <c r="AC263" s="6" t="s">
        <v>136</v>
      </c>
      <c r="AD263" s="34" t="s">
        <v>161</v>
      </c>
      <c r="AE263" s="6"/>
      <c r="AF263" s="30">
        <v>1</v>
      </c>
      <c r="AG263" s="34"/>
      <c r="AH263" s="34" t="s">
        <v>66</v>
      </c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</row>
    <row r="264" spans="1:47" s="170" customFormat="1" ht="15.75" customHeight="1" x14ac:dyDescent="0.25">
      <c r="A264" s="215" t="s">
        <v>367</v>
      </c>
      <c r="B264" s="215"/>
      <c r="C264" s="157" t="s">
        <v>626</v>
      </c>
      <c r="D264" s="54">
        <v>91</v>
      </c>
      <c r="E264" s="55">
        <v>-30</v>
      </c>
      <c r="F264" s="30">
        <v>27</v>
      </c>
      <c r="G264" s="30">
        <v>5</v>
      </c>
      <c r="H264" s="54">
        <v>2</v>
      </c>
      <c r="I264" s="6">
        <v>4.7</v>
      </c>
      <c r="J264" s="30" t="s">
        <v>86</v>
      </c>
      <c r="K264" s="30" t="s">
        <v>45</v>
      </c>
      <c r="L264" s="31" t="s">
        <v>57</v>
      </c>
      <c r="M264" s="12"/>
      <c r="N264" s="30" t="s">
        <v>366</v>
      </c>
      <c r="O264" s="30" t="s">
        <v>125</v>
      </c>
      <c r="P264" s="30" t="s">
        <v>50</v>
      </c>
      <c r="Q264" s="30" t="s">
        <v>51</v>
      </c>
      <c r="R264" s="37">
        <v>1.5714999999999999</v>
      </c>
      <c r="S264" s="37">
        <v>1.4849000000000001</v>
      </c>
      <c r="T264" s="37">
        <v>8.6599999999999996E-2</v>
      </c>
      <c r="U264" s="35">
        <v>9.0399999999999991</v>
      </c>
      <c r="V264" s="35">
        <v>3.24</v>
      </c>
      <c r="W264" s="35">
        <v>5.8</v>
      </c>
      <c r="X264" s="35">
        <v>9.1999999999999993</v>
      </c>
      <c r="Y264" s="35">
        <v>8.8000000000000007</v>
      </c>
      <c r="Z264" s="35">
        <v>20.6</v>
      </c>
      <c r="AA264" s="6">
        <f t="shared" si="31"/>
        <v>407.02</v>
      </c>
      <c r="AB264" s="33">
        <f t="shared" si="32"/>
        <v>5.4449026091485187E-3</v>
      </c>
      <c r="AC264" s="6" t="s">
        <v>93</v>
      </c>
      <c r="AD264" s="6" t="s">
        <v>126</v>
      </c>
      <c r="AE264" s="6"/>
      <c r="AF264" s="30">
        <f>COUNTA(AG264:AT264)</f>
        <v>1</v>
      </c>
      <c r="AG264" s="34" t="s">
        <v>66</v>
      </c>
      <c r="AH264" s="34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</row>
    <row r="265" spans="1:47" s="27" customFormat="1" x14ac:dyDescent="0.25">
      <c r="A265" s="173" t="s">
        <v>370</v>
      </c>
      <c r="B265" s="173"/>
      <c r="C265" s="157" t="s">
        <v>374</v>
      </c>
      <c r="D265" s="54">
        <v>94.9</v>
      </c>
      <c r="E265" s="55">
        <v>-30</v>
      </c>
      <c r="F265" s="30">
        <v>16</v>
      </c>
      <c r="G265" s="30">
        <v>0</v>
      </c>
      <c r="H265" s="78">
        <v>0</v>
      </c>
      <c r="I265" s="6">
        <v>3.95</v>
      </c>
      <c r="J265" s="30" t="s">
        <v>86</v>
      </c>
      <c r="K265" s="30" t="s">
        <v>45</v>
      </c>
      <c r="L265" s="31" t="s">
        <v>46</v>
      </c>
      <c r="M265" s="12"/>
      <c r="N265" s="30" t="s">
        <v>204</v>
      </c>
      <c r="O265" s="30" t="s">
        <v>163</v>
      </c>
      <c r="P265" s="55" t="s">
        <v>61</v>
      </c>
      <c r="Q265" s="30" t="s">
        <v>51</v>
      </c>
      <c r="R265" s="37">
        <v>1.5854999999999999</v>
      </c>
      <c r="S265" s="37">
        <v>1.486</v>
      </c>
      <c r="T265" s="37">
        <v>9.9500000000000005E-2</v>
      </c>
      <c r="U265" s="35">
        <v>8.24</v>
      </c>
      <c r="V265" s="35">
        <v>3.01</v>
      </c>
      <c r="W265" s="35">
        <v>5.23</v>
      </c>
      <c r="X265" s="35">
        <v>11.9</v>
      </c>
      <c r="Y265" s="35">
        <v>8.8000000000000007</v>
      </c>
      <c r="Z265" s="35">
        <v>21.3</v>
      </c>
      <c r="AA265" s="6">
        <f t="shared" si="31"/>
        <v>393.02500000000003</v>
      </c>
      <c r="AB265" s="33">
        <f t="shared" si="32"/>
        <v>6.6714335573616083E-3</v>
      </c>
      <c r="AC265" s="6" t="s">
        <v>93</v>
      </c>
      <c r="AD265" s="34" t="s">
        <v>53</v>
      </c>
      <c r="AE265" s="6"/>
      <c r="AF265" s="30">
        <f>COUNTA(AG265:AT265)</f>
        <v>1</v>
      </c>
      <c r="AG265" s="34"/>
      <c r="AH265" s="34" t="s">
        <v>66</v>
      </c>
      <c r="AI265" s="6"/>
      <c r="AJ265" s="6"/>
      <c r="AK265" s="34"/>
      <c r="AL265" s="6"/>
      <c r="AM265" s="6"/>
      <c r="AN265" s="6"/>
      <c r="AO265" s="6"/>
      <c r="AP265" s="6"/>
      <c r="AQ265" s="6"/>
      <c r="AR265" s="6"/>
      <c r="AS265" s="6"/>
      <c r="AT265" s="6"/>
      <c r="AU265" s="6"/>
    </row>
    <row r="266" spans="1:47" s="27" customFormat="1" x14ac:dyDescent="0.25">
      <c r="A266" s="173" t="s">
        <v>370</v>
      </c>
      <c r="B266" s="173" t="s">
        <v>770</v>
      </c>
      <c r="C266" s="157" t="s">
        <v>769</v>
      </c>
      <c r="D266" s="54">
        <v>94.9</v>
      </c>
      <c r="E266" s="55">
        <v>-30</v>
      </c>
      <c r="F266" s="30">
        <v>16</v>
      </c>
      <c r="G266" s="30">
        <v>0</v>
      </c>
      <c r="H266" s="78">
        <v>0</v>
      </c>
      <c r="I266" s="6">
        <v>3.95</v>
      </c>
      <c r="J266" s="30" t="s">
        <v>86</v>
      </c>
      <c r="K266" s="30" t="s">
        <v>45</v>
      </c>
      <c r="L266" s="31" t="s">
        <v>46</v>
      </c>
      <c r="M266" s="12"/>
      <c r="N266" s="30" t="s">
        <v>204</v>
      </c>
      <c r="O266" s="30" t="s">
        <v>163</v>
      </c>
      <c r="P266" s="55" t="s">
        <v>61</v>
      </c>
      <c r="Q266" s="30" t="s">
        <v>51</v>
      </c>
      <c r="R266" s="37">
        <v>1.5854999999999999</v>
      </c>
      <c r="S266" s="37">
        <v>1.486</v>
      </c>
      <c r="T266" s="37">
        <v>9.9500000000000005E-2</v>
      </c>
      <c r="U266" s="35">
        <v>8.24</v>
      </c>
      <c r="V266" s="35">
        <v>3.01</v>
      </c>
      <c r="W266" s="35">
        <v>5.23</v>
      </c>
      <c r="X266" s="35">
        <v>11.9</v>
      </c>
      <c r="Y266" s="35">
        <v>8.8000000000000007</v>
      </c>
      <c r="Z266" s="35">
        <v>21.3</v>
      </c>
      <c r="AA266" s="6">
        <f t="shared" si="31"/>
        <v>393.02500000000003</v>
      </c>
      <c r="AB266" s="33">
        <f t="shared" si="32"/>
        <v>6.6714335573616083E-3</v>
      </c>
      <c r="AC266" s="6" t="s">
        <v>93</v>
      </c>
      <c r="AD266" s="6" t="s">
        <v>376</v>
      </c>
      <c r="AE266" s="6"/>
      <c r="AF266" s="30">
        <f>COUNTA(AG266:AT266)</f>
        <v>1</v>
      </c>
      <c r="AG266" s="34"/>
      <c r="AH266" s="34" t="s">
        <v>66</v>
      </c>
      <c r="AI266" s="6"/>
      <c r="AJ266" s="6"/>
      <c r="AK266" s="34"/>
      <c r="AL266" s="6"/>
      <c r="AM266" s="6"/>
      <c r="AN266" s="6"/>
      <c r="AO266" s="6"/>
      <c r="AP266" s="6"/>
      <c r="AQ266" s="6"/>
      <c r="AR266" s="6"/>
      <c r="AS266" s="6"/>
      <c r="AT266" s="6"/>
      <c r="AU266" s="6"/>
    </row>
    <row r="267" spans="1:47" s="27" customFormat="1" x14ac:dyDescent="0.25">
      <c r="A267" s="13" t="s">
        <v>370</v>
      </c>
      <c r="B267" s="13"/>
      <c r="C267" s="157" t="s">
        <v>627</v>
      </c>
      <c r="D267" s="54">
        <v>94.9</v>
      </c>
      <c r="E267" s="55">
        <v>-30</v>
      </c>
      <c r="F267" s="30">
        <v>16</v>
      </c>
      <c r="G267" s="30">
        <v>0</v>
      </c>
      <c r="H267" s="78">
        <v>0</v>
      </c>
      <c r="I267" s="6">
        <v>3.95</v>
      </c>
      <c r="J267" s="30" t="s">
        <v>86</v>
      </c>
      <c r="K267" s="30" t="s">
        <v>45</v>
      </c>
      <c r="L267" s="31" t="s">
        <v>57</v>
      </c>
      <c r="M267" s="12"/>
      <c r="N267" s="6" t="s">
        <v>204</v>
      </c>
      <c r="O267" s="30" t="s">
        <v>125</v>
      </c>
      <c r="P267" s="6" t="s">
        <v>61</v>
      </c>
      <c r="Q267" s="30" t="s">
        <v>51</v>
      </c>
      <c r="R267" s="37">
        <v>1.5854999999999999</v>
      </c>
      <c r="S267" s="37">
        <v>1.486</v>
      </c>
      <c r="T267" s="37">
        <v>9.9500000000000005E-2</v>
      </c>
      <c r="U267" s="35">
        <v>8.24</v>
      </c>
      <c r="V267" s="35">
        <v>3.01</v>
      </c>
      <c r="W267" s="35">
        <v>5.23</v>
      </c>
      <c r="X267" s="35">
        <v>11.9</v>
      </c>
      <c r="Y267" s="35">
        <v>8.8000000000000007</v>
      </c>
      <c r="Z267" s="35">
        <v>21.3</v>
      </c>
      <c r="AA267" s="6">
        <f t="shared" si="31"/>
        <v>393.02500000000003</v>
      </c>
      <c r="AB267" s="33">
        <f t="shared" si="32"/>
        <v>6.6714335573616083E-3</v>
      </c>
      <c r="AC267" s="6" t="s">
        <v>93</v>
      </c>
      <c r="AD267" s="34" t="s">
        <v>53</v>
      </c>
      <c r="AE267" s="6"/>
      <c r="AF267" s="30">
        <f>COUNTA(AG267:AT267)</f>
        <v>1</v>
      </c>
      <c r="AG267" s="34" t="s">
        <v>66</v>
      </c>
      <c r="AH267" s="6"/>
      <c r="AI267" s="6"/>
      <c r="AJ267" s="6"/>
      <c r="AK267" s="34"/>
      <c r="AL267" s="6"/>
      <c r="AM267" s="6"/>
      <c r="AN267" s="6"/>
      <c r="AO267" s="6"/>
      <c r="AP267" s="6"/>
      <c r="AQ267" s="6"/>
      <c r="AR267" s="6"/>
      <c r="AS267" s="6"/>
      <c r="AT267" s="6"/>
      <c r="AU267" s="6"/>
    </row>
    <row r="268" spans="1:47" s="27" customFormat="1" x14ac:dyDescent="0.25">
      <c r="A268" s="13" t="s">
        <v>370</v>
      </c>
      <c r="B268" s="13"/>
      <c r="C268" s="157" t="s">
        <v>378</v>
      </c>
      <c r="D268" s="54">
        <v>94.9</v>
      </c>
      <c r="E268" s="55">
        <v>-30</v>
      </c>
      <c r="F268" s="30">
        <v>16</v>
      </c>
      <c r="G268" s="30">
        <v>0</v>
      </c>
      <c r="H268" s="78">
        <v>0</v>
      </c>
      <c r="I268" s="6">
        <v>3.95</v>
      </c>
      <c r="J268" s="30" t="s">
        <v>86</v>
      </c>
      <c r="K268" s="30" t="s">
        <v>45</v>
      </c>
      <c r="L268" s="31" t="s">
        <v>57</v>
      </c>
      <c r="M268" s="12"/>
      <c r="N268" s="30" t="s">
        <v>204</v>
      </c>
      <c r="O268" s="30" t="s">
        <v>49</v>
      </c>
      <c r="P268" s="55" t="s">
        <v>61</v>
      </c>
      <c r="Q268" s="30" t="s">
        <v>51</v>
      </c>
      <c r="R268" s="37">
        <v>1.5854999999999999</v>
      </c>
      <c r="S268" s="37">
        <v>1.486</v>
      </c>
      <c r="T268" s="37">
        <v>9.9500000000000005E-2</v>
      </c>
      <c r="U268" s="35">
        <v>8.24</v>
      </c>
      <c r="V268" s="35">
        <v>3.01</v>
      </c>
      <c r="W268" s="35">
        <v>5.23</v>
      </c>
      <c r="X268" s="35">
        <v>11.9</v>
      </c>
      <c r="Y268" s="35">
        <v>8.8000000000000007</v>
      </c>
      <c r="Z268" s="35">
        <v>21.3</v>
      </c>
      <c r="AA268" s="6">
        <f t="shared" si="31"/>
        <v>393.02500000000003</v>
      </c>
      <c r="AB268" s="33">
        <f t="shared" si="32"/>
        <v>6.6714335573616083E-3</v>
      </c>
      <c r="AC268" s="6" t="s">
        <v>93</v>
      </c>
      <c r="AD268" s="6" t="s">
        <v>377</v>
      </c>
      <c r="AE268" s="6"/>
      <c r="AF268" s="30">
        <f>COUNTA(AG268:AT268)</f>
        <v>1</v>
      </c>
      <c r="AG268" s="34"/>
      <c r="AH268" s="34"/>
      <c r="AI268" s="6"/>
      <c r="AJ268" s="6"/>
      <c r="AK268" s="34" t="s">
        <v>66</v>
      </c>
      <c r="AL268" s="6"/>
      <c r="AM268" s="6"/>
      <c r="AN268" s="6"/>
      <c r="AO268" s="6"/>
      <c r="AP268" s="6"/>
      <c r="AQ268" s="6"/>
      <c r="AR268" s="6"/>
      <c r="AS268" s="6"/>
      <c r="AT268" s="6"/>
      <c r="AU268" s="6"/>
    </row>
    <row r="269" spans="1:47" s="27" customFormat="1" x14ac:dyDescent="0.25">
      <c r="A269" s="152" t="s">
        <v>370</v>
      </c>
      <c r="B269" s="152" t="s">
        <v>738</v>
      </c>
      <c r="C269" s="164" t="s">
        <v>378</v>
      </c>
      <c r="D269" s="54"/>
      <c r="E269" s="55"/>
      <c r="F269" s="30"/>
      <c r="G269" s="30"/>
      <c r="H269" s="78"/>
      <c r="I269" s="6"/>
      <c r="J269" s="129"/>
      <c r="K269" s="129"/>
      <c r="L269" s="51"/>
      <c r="M269" s="12"/>
      <c r="N269" s="129"/>
      <c r="O269" s="129"/>
      <c r="P269" s="128"/>
      <c r="Q269" s="129"/>
      <c r="R269" s="37"/>
      <c r="S269" s="37"/>
      <c r="T269" s="37"/>
      <c r="U269" s="35"/>
      <c r="V269" s="35"/>
      <c r="W269" s="35"/>
      <c r="X269" s="35"/>
      <c r="Y269" s="35"/>
      <c r="Z269" s="35"/>
      <c r="AA269" s="6"/>
      <c r="AB269" s="33"/>
      <c r="AC269" s="130"/>
      <c r="AD269" s="50"/>
      <c r="AE269" s="135"/>
      <c r="AF269" s="132"/>
      <c r="AG269" s="133"/>
      <c r="AH269" s="133"/>
      <c r="AI269" s="135"/>
      <c r="AJ269" s="135"/>
      <c r="AK269" s="133"/>
      <c r="AL269" s="135"/>
      <c r="AM269" s="135"/>
      <c r="AN269" s="135"/>
      <c r="AO269" s="135"/>
      <c r="AP269" s="135"/>
      <c r="AQ269" s="135"/>
      <c r="AR269" s="135"/>
      <c r="AS269" s="135"/>
      <c r="AT269" s="135"/>
      <c r="AU269" s="135"/>
    </row>
    <row r="270" spans="1:47" s="27" customFormat="1" x14ac:dyDescent="0.25">
      <c r="A270" s="215" t="s">
        <v>370</v>
      </c>
      <c r="B270" s="215"/>
      <c r="C270" s="157" t="s">
        <v>644</v>
      </c>
      <c r="D270" s="54">
        <v>94.9</v>
      </c>
      <c r="E270" s="55">
        <v>-30</v>
      </c>
      <c r="F270" s="30">
        <v>16</v>
      </c>
      <c r="G270" s="30">
        <v>0</v>
      </c>
      <c r="H270" s="78">
        <v>0</v>
      </c>
      <c r="I270" s="6">
        <v>3.95</v>
      </c>
      <c r="J270" s="30" t="s">
        <v>86</v>
      </c>
      <c r="K270" s="30" t="s">
        <v>45</v>
      </c>
      <c r="L270" s="31" t="s">
        <v>57</v>
      </c>
      <c r="M270" s="12"/>
      <c r="N270" s="6" t="s">
        <v>371</v>
      </c>
      <c r="O270" s="30" t="s">
        <v>125</v>
      </c>
      <c r="P270" s="6" t="s">
        <v>131</v>
      </c>
      <c r="Q270" s="30" t="s">
        <v>51</v>
      </c>
      <c r="R270" s="37">
        <v>1.5854999999999999</v>
      </c>
      <c r="S270" s="37">
        <v>1.486</v>
      </c>
      <c r="T270" s="37">
        <v>9.9500000000000005E-2</v>
      </c>
      <c r="U270" s="35">
        <v>8.24</v>
      </c>
      <c r="V270" s="35">
        <v>3.01</v>
      </c>
      <c r="W270" s="35">
        <v>5.23</v>
      </c>
      <c r="X270" s="35">
        <v>11.9</v>
      </c>
      <c r="Y270" s="35">
        <v>8.8000000000000007</v>
      </c>
      <c r="Z270" s="35">
        <v>21.3</v>
      </c>
      <c r="AA270" s="6">
        <f t="shared" ref="AA270:AA285" si="33">T270*I270*1000</f>
        <v>393.02500000000003</v>
      </c>
      <c r="AB270" s="33">
        <f t="shared" ref="AB270:AB285" si="34">(T270*(R270+S270))^2/((X270+Y270+Z270)/3)</f>
        <v>6.6714335573616083E-3</v>
      </c>
      <c r="AC270" s="6" t="s">
        <v>132</v>
      </c>
      <c r="AD270" s="6" t="s">
        <v>53</v>
      </c>
      <c r="AE270" s="6"/>
      <c r="AF270" s="30">
        <f t="shared" ref="AF270:AF285" si="35">COUNTA(AG270:AT270)</f>
        <v>1</v>
      </c>
      <c r="AG270" s="34" t="s">
        <v>66</v>
      </c>
      <c r="AH270" s="6"/>
      <c r="AI270" s="6"/>
      <c r="AJ270" s="6"/>
      <c r="AK270" s="34"/>
      <c r="AL270" s="6"/>
      <c r="AM270" s="6"/>
      <c r="AN270" s="6"/>
      <c r="AO270" s="6"/>
      <c r="AP270" s="6"/>
      <c r="AQ270" s="6"/>
      <c r="AR270" s="6"/>
      <c r="AS270" s="6"/>
      <c r="AT270" s="6"/>
      <c r="AU270" s="6"/>
    </row>
    <row r="271" spans="1:47" s="27" customFormat="1" x14ac:dyDescent="0.25">
      <c r="A271" s="215" t="s">
        <v>370</v>
      </c>
      <c r="B271" s="215"/>
      <c r="C271" s="157" t="s">
        <v>645</v>
      </c>
      <c r="D271" s="54">
        <v>94.9</v>
      </c>
      <c r="E271" s="55">
        <v>-30</v>
      </c>
      <c r="F271" s="30">
        <v>16</v>
      </c>
      <c r="G271" s="30">
        <v>0</v>
      </c>
      <c r="H271" s="78">
        <v>0</v>
      </c>
      <c r="I271" s="6">
        <v>3.95</v>
      </c>
      <c r="J271" s="30" t="s">
        <v>86</v>
      </c>
      <c r="K271" s="30" t="s">
        <v>45</v>
      </c>
      <c r="L271" s="31" t="s">
        <v>46</v>
      </c>
      <c r="M271" s="12"/>
      <c r="N271" s="6" t="s">
        <v>371</v>
      </c>
      <c r="O271" s="30" t="s">
        <v>49</v>
      </c>
      <c r="P271" s="6" t="s">
        <v>131</v>
      </c>
      <c r="Q271" s="30" t="s">
        <v>51</v>
      </c>
      <c r="R271" s="37">
        <v>1.5854999999999999</v>
      </c>
      <c r="S271" s="37">
        <v>1.486</v>
      </c>
      <c r="T271" s="37">
        <v>9.9500000000000005E-2</v>
      </c>
      <c r="U271" s="35">
        <v>8.24</v>
      </c>
      <c r="V271" s="35">
        <v>3.01</v>
      </c>
      <c r="W271" s="35">
        <v>5.23</v>
      </c>
      <c r="X271" s="35">
        <v>11.9</v>
      </c>
      <c r="Y271" s="35">
        <v>8.8000000000000007</v>
      </c>
      <c r="Z271" s="35">
        <v>21.3</v>
      </c>
      <c r="AA271" s="6">
        <f t="shared" si="33"/>
        <v>393.02500000000003</v>
      </c>
      <c r="AB271" s="33">
        <f t="shared" si="34"/>
        <v>6.6714335573616083E-3</v>
      </c>
      <c r="AC271" s="6" t="s">
        <v>93</v>
      </c>
      <c r="AD271" s="6" t="s">
        <v>372</v>
      </c>
      <c r="AE271" s="6"/>
      <c r="AF271" s="30">
        <f t="shared" si="35"/>
        <v>1</v>
      </c>
      <c r="AG271" s="34"/>
      <c r="AH271" s="6"/>
      <c r="AI271" s="6"/>
      <c r="AJ271" s="6"/>
      <c r="AK271" s="34" t="s">
        <v>66</v>
      </c>
      <c r="AL271" s="6"/>
      <c r="AM271" s="6"/>
      <c r="AN271" s="6"/>
      <c r="AO271" s="6"/>
      <c r="AP271" s="6"/>
      <c r="AQ271" s="6"/>
      <c r="AR271" s="6"/>
      <c r="AS271" s="6"/>
      <c r="AT271" s="6"/>
      <c r="AU271" s="6"/>
    </row>
    <row r="272" spans="1:47" s="27" customFormat="1" ht="15.75" customHeight="1" x14ac:dyDescent="0.25">
      <c r="A272" s="215" t="s">
        <v>367</v>
      </c>
      <c r="B272" s="215"/>
      <c r="C272" s="157" t="s">
        <v>368</v>
      </c>
      <c r="D272" s="54">
        <v>91</v>
      </c>
      <c r="E272" s="55">
        <v>-30</v>
      </c>
      <c r="F272" s="30">
        <v>27</v>
      </c>
      <c r="G272" s="30">
        <v>5</v>
      </c>
      <c r="H272" s="54">
        <v>2</v>
      </c>
      <c r="I272" s="6">
        <v>4.7</v>
      </c>
      <c r="J272" s="30" t="s">
        <v>86</v>
      </c>
      <c r="K272" s="30" t="s">
        <v>45</v>
      </c>
      <c r="L272" s="31" t="s">
        <v>46</v>
      </c>
      <c r="M272" s="12"/>
      <c r="N272" s="30" t="s">
        <v>74</v>
      </c>
      <c r="O272" s="30" t="s">
        <v>163</v>
      </c>
      <c r="P272" s="30" t="s">
        <v>50</v>
      </c>
      <c r="Q272" s="30" t="s">
        <v>51</v>
      </c>
      <c r="R272" s="37">
        <v>1.5714999999999999</v>
      </c>
      <c r="S272" s="37">
        <v>1.4849000000000001</v>
      </c>
      <c r="T272" s="37">
        <v>8.6599999999999996E-2</v>
      </c>
      <c r="U272" s="35">
        <v>9.0399999999999991</v>
      </c>
      <c r="V272" s="35">
        <v>3.24</v>
      </c>
      <c r="W272" s="35">
        <v>5.8</v>
      </c>
      <c r="X272" s="35">
        <v>9.1999999999999993</v>
      </c>
      <c r="Y272" s="35">
        <v>8.8000000000000007</v>
      </c>
      <c r="Z272" s="35">
        <v>20.6</v>
      </c>
      <c r="AA272" s="6">
        <f t="shared" si="33"/>
        <v>407.02</v>
      </c>
      <c r="AB272" s="33">
        <f t="shared" si="34"/>
        <v>5.4449026091485187E-3</v>
      </c>
      <c r="AC272" s="6" t="s">
        <v>93</v>
      </c>
      <c r="AD272" s="34" t="s">
        <v>53</v>
      </c>
      <c r="AE272" s="6"/>
      <c r="AF272" s="30">
        <f t="shared" si="35"/>
        <v>1</v>
      </c>
      <c r="AG272" s="34"/>
      <c r="AH272" s="34" t="s">
        <v>66</v>
      </c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</row>
    <row r="273" spans="1:47" s="27" customFormat="1" ht="15.75" customHeight="1" x14ac:dyDescent="0.25">
      <c r="A273" s="215" t="s">
        <v>370</v>
      </c>
      <c r="B273" s="215"/>
      <c r="C273" s="157" t="s">
        <v>725</v>
      </c>
      <c r="D273" s="54">
        <v>94.9</v>
      </c>
      <c r="E273" s="55">
        <v>-30</v>
      </c>
      <c r="F273" s="30">
        <v>16</v>
      </c>
      <c r="G273" s="30">
        <v>0</v>
      </c>
      <c r="H273" s="78">
        <v>5</v>
      </c>
      <c r="I273" s="6">
        <v>3.95</v>
      </c>
      <c r="J273" s="30" t="s">
        <v>86</v>
      </c>
      <c r="K273" s="30" t="s">
        <v>45</v>
      </c>
      <c r="L273" s="31" t="s">
        <v>57</v>
      </c>
      <c r="M273" s="12"/>
      <c r="N273" s="6" t="s">
        <v>74</v>
      </c>
      <c r="O273" s="30" t="s">
        <v>125</v>
      </c>
      <c r="P273" s="6" t="s">
        <v>50</v>
      </c>
      <c r="Q273" s="30" t="s">
        <v>51</v>
      </c>
      <c r="R273" s="37">
        <v>1.5854999999999999</v>
      </c>
      <c r="S273" s="37">
        <v>1.486</v>
      </c>
      <c r="T273" s="37">
        <v>9.9500000000000005E-2</v>
      </c>
      <c r="U273" s="35">
        <v>8.24</v>
      </c>
      <c r="V273" s="35">
        <v>3.01</v>
      </c>
      <c r="W273" s="35">
        <v>5.23</v>
      </c>
      <c r="X273" s="35">
        <v>11.9</v>
      </c>
      <c r="Y273" s="35">
        <v>8.8000000000000007</v>
      </c>
      <c r="Z273" s="35">
        <v>21.3</v>
      </c>
      <c r="AA273" s="6">
        <f t="shared" si="33"/>
        <v>393.02500000000003</v>
      </c>
      <c r="AB273" s="33">
        <f t="shared" si="34"/>
        <v>6.6714335573616083E-3</v>
      </c>
      <c r="AC273" s="6" t="s">
        <v>93</v>
      </c>
      <c r="AD273" s="34" t="s">
        <v>53</v>
      </c>
      <c r="AE273" s="6"/>
      <c r="AF273" s="30">
        <f t="shared" si="35"/>
        <v>1</v>
      </c>
      <c r="AG273" s="34" t="s">
        <v>66</v>
      </c>
      <c r="AH273" s="6"/>
      <c r="AI273" s="6"/>
      <c r="AJ273" s="6"/>
      <c r="AK273" s="34"/>
      <c r="AL273" s="6"/>
      <c r="AM273" s="6"/>
      <c r="AN273" s="6"/>
      <c r="AO273" s="6"/>
      <c r="AP273" s="6"/>
      <c r="AQ273" s="6"/>
      <c r="AR273" s="6"/>
      <c r="AS273" s="6"/>
      <c r="AT273" s="6"/>
      <c r="AU273" s="6"/>
    </row>
    <row r="274" spans="1:47" s="27" customFormat="1" x14ac:dyDescent="0.25">
      <c r="A274" s="13" t="s">
        <v>370</v>
      </c>
      <c r="B274" s="173" t="s">
        <v>770</v>
      </c>
      <c r="C274" s="157" t="s">
        <v>769</v>
      </c>
      <c r="D274" s="54">
        <v>94.9</v>
      </c>
      <c r="E274" s="55">
        <v>-30</v>
      </c>
      <c r="F274" s="30">
        <v>16</v>
      </c>
      <c r="G274" s="30">
        <v>0</v>
      </c>
      <c r="H274" s="78">
        <v>0</v>
      </c>
      <c r="I274" s="6">
        <v>3.95</v>
      </c>
      <c r="J274" s="30" t="s">
        <v>86</v>
      </c>
      <c r="K274" s="30" t="s">
        <v>45</v>
      </c>
      <c r="L274" s="31" t="s">
        <v>46</v>
      </c>
      <c r="M274" s="12"/>
      <c r="N274" s="30" t="s">
        <v>204</v>
      </c>
      <c r="O274" s="30" t="s">
        <v>163</v>
      </c>
      <c r="P274" s="55" t="s">
        <v>61</v>
      </c>
      <c r="Q274" s="30" t="s">
        <v>51</v>
      </c>
      <c r="R274" s="37">
        <v>1.5854999999999999</v>
      </c>
      <c r="S274" s="37">
        <v>1.486</v>
      </c>
      <c r="T274" s="37">
        <v>9.9500000000000005E-2</v>
      </c>
      <c r="U274" s="35">
        <v>8.24</v>
      </c>
      <c r="V274" s="35">
        <v>3.01</v>
      </c>
      <c r="W274" s="35">
        <v>5.23</v>
      </c>
      <c r="X274" s="35">
        <v>11.9</v>
      </c>
      <c r="Y274" s="35">
        <v>8.8000000000000007</v>
      </c>
      <c r="Z274" s="35">
        <v>21.3</v>
      </c>
      <c r="AA274" s="6">
        <f t="shared" si="33"/>
        <v>393.02500000000003</v>
      </c>
      <c r="AB274" s="33">
        <f t="shared" si="34"/>
        <v>6.6714335573616083E-3</v>
      </c>
      <c r="AC274" s="6" t="s">
        <v>93</v>
      </c>
      <c r="AD274" s="6" t="s">
        <v>369</v>
      </c>
      <c r="AE274" s="6"/>
      <c r="AF274" s="30">
        <f t="shared" si="35"/>
        <v>1</v>
      </c>
      <c r="AG274" s="34"/>
      <c r="AH274" s="34" t="s">
        <v>66</v>
      </c>
      <c r="AI274" s="6"/>
      <c r="AJ274" s="6"/>
      <c r="AK274" s="34"/>
      <c r="AL274" s="6"/>
      <c r="AM274" s="6"/>
      <c r="AN274" s="6"/>
      <c r="AO274" s="6"/>
      <c r="AP274" s="6"/>
      <c r="AQ274" s="6"/>
      <c r="AR274" s="6"/>
      <c r="AS274" s="6"/>
      <c r="AT274" s="6"/>
      <c r="AU274" s="6"/>
    </row>
    <row r="275" spans="1:47" s="27" customFormat="1" x14ac:dyDescent="0.25">
      <c r="A275" s="152" t="s">
        <v>370</v>
      </c>
      <c r="B275" s="287" t="s">
        <v>771</v>
      </c>
      <c r="C275" s="289" t="s">
        <v>771</v>
      </c>
      <c r="D275" s="54">
        <v>94.9</v>
      </c>
      <c r="E275" s="55">
        <v>-30</v>
      </c>
      <c r="F275" s="30">
        <v>16</v>
      </c>
      <c r="G275" s="30">
        <v>0</v>
      </c>
      <c r="H275" s="78">
        <v>0</v>
      </c>
      <c r="I275" s="6">
        <v>3.95</v>
      </c>
      <c r="J275" s="30" t="s">
        <v>86</v>
      </c>
      <c r="K275" s="30" t="s">
        <v>45</v>
      </c>
      <c r="L275" s="31" t="s">
        <v>46</v>
      </c>
      <c r="M275" s="12"/>
      <c r="N275" s="129" t="s">
        <v>204</v>
      </c>
      <c r="O275" s="129" t="s">
        <v>163</v>
      </c>
      <c r="P275" s="128" t="s">
        <v>61</v>
      </c>
      <c r="Q275" s="129" t="s">
        <v>51</v>
      </c>
      <c r="R275" s="37">
        <v>1.5854999999999999</v>
      </c>
      <c r="S275" s="37">
        <v>1.486</v>
      </c>
      <c r="T275" s="37">
        <v>9.9500000000000005E-2</v>
      </c>
      <c r="U275" s="35">
        <v>8.24</v>
      </c>
      <c r="V275" s="35">
        <v>3.01</v>
      </c>
      <c r="W275" s="35">
        <v>5.23</v>
      </c>
      <c r="X275" s="35">
        <v>11.9</v>
      </c>
      <c r="Y275" s="35">
        <v>8.8000000000000007</v>
      </c>
      <c r="Z275" s="35">
        <v>21.3</v>
      </c>
      <c r="AA275" s="130">
        <f t="shared" si="33"/>
        <v>393.02500000000003</v>
      </c>
      <c r="AB275" s="288">
        <f t="shared" si="34"/>
        <v>6.6714335573616083E-3</v>
      </c>
      <c r="AC275" s="130" t="s">
        <v>93</v>
      </c>
      <c r="AD275" s="130" t="s">
        <v>373</v>
      </c>
      <c r="AE275" s="6"/>
      <c r="AF275" s="30">
        <f t="shared" si="35"/>
        <v>1</v>
      </c>
      <c r="AG275" s="34"/>
      <c r="AH275" s="34" t="s">
        <v>66</v>
      </c>
      <c r="AI275" s="6"/>
      <c r="AJ275" s="6"/>
      <c r="AK275" s="34"/>
      <c r="AL275" s="6"/>
      <c r="AM275" s="6"/>
      <c r="AN275" s="6"/>
      <c r="AO275" s="6"/>
      <c r="AP275" s="6"/>
      <c r="AQ275" s="6"/>
      <c r="AR275" s="6"/>
      <c r="AS275" s="6"/>
      <c r="AT275" s="6"/>
      <c r="AU275" s="6"/>
    </row>
    <row r="276" spans="1:47" s="27" customFormat="1" x14ac:dyDescent="0.25">
      <c r="A276" s="13" t="s">
        <v>370</v>
      </c>
      <c r="B276" s="173" t="s">
        <v>770</v>
      </c>
      <c r="C276" s="157" t="s">
        <v>769</v>
      </c>
      <c r="D276" s="54">
        <v>94.9</v>
      </c>
      <c r="E276" s="55">
        <v>-30</v>
      </c>
      <c r="F276" s="30">
        <v>16</v>
      </c>
      <c r="G276" s="30">
        <v>0</v>
      </c>
      <c r="H276" s="78">
        <v>0</v>
      </c>
      <c r="I276" s="6">
        <v>3.95</v>
      </c>
      <c r="J276" s="30" t="s">
        <v>86</v>
      </c>
      <c r="K276" s="30" t="s">
        <v>45</v>
      </c>
      <c r="L276" s="31" t="s">
        <v>46</v>
      </c>
      <c r="M276" s="12"/>
      <c r="N276" s="30" t="s">
        <v>204</v>
      </c>
      <c r="O276" s="30" t="s">
        <v>163</v>
      </c>
      <c r="P276" s="55" t="s">
        <v>61</v>
      </c>
      <c r="Q276" s="30" t="s">
        <v>51</v>
      </c>
      <c r="R276" s="37">
        <v>1.5854999999999999</v>
      </c>
      <c r="S276" s="37">
        <v>1.486</v>
      </c>
      <c r="T276" s="37">
        <v>9.9500000000000005E-2</v>
      </c>
      <c r="U276" s="35">
        <v>8.24</v>
      </c>
      <c r="V276" s="35">
        <v>3.01</v>
      </c>
      <c r="W276" s="35">
        <v>5.23</v>
      </c>
      <c r="X276" s="35">
        <v>11.9</v>
      </c>
      <c r="Y276" s="35">
        <v>8.8000000000000007</v>
      </c>
      <c r="Z276" s="35">
        <v>21.3</v>
      </c>
      <c r="AA276" s="6">
        <f t="shared" si="33"/>
        <v>393.02500000000003</v>
      </c>
      <c r="AB276" s="33">
        <f t="shared" si="34"/>
        <v>6.6714335573616083E-3</v>
      </c>
      <c r="AC276" s="6" t="s">
        <v>136</v>
      </c>
      <c r="AD276" s="34" t="s">
        <v>53</v>
      </c>
      <c r="AE276" s="6"/>
      <c r="AF276" s="30">
        <f t="shared" si="35"/>
        <v>1</v>
      </c>
      <c r="AG276" s="34"/>
      <c r="AH276" s="34" t="s">
        <v>66</v>
      </c>
      <c r="AI276" s="6"/>
      <c r="AJ276" s="6"/>
      <c r="AK276" s="34"/>
      <c r="AL276" s="6"/>
      <c r="AM276" s="6"/>
      <c r="AN276" s="6"/>
      <c r="AO276" s="6"/>
      <c r="AP276" s="6"/>
      <c r="AQ276" s="6"/>
      <c r="AR276" s="6"/>
      <c r="AS276" s="6"/>
      <c r="AT276" s="6"/>
      <c r="AU276" s="6"/>
    </row>
    <row r="277" spans="1:47" s="131" customFormat="1" x14ac:dyDescent="0.25">
      <c r="A277" s="173" t="s">
        <v>379</v>
      </c>
      <c r="B277" s="173"/>
      <c r="C277" s="157" t="s">
        <v>381</v>
      </c>
      <c r="D277" s="54">
        <v>74.900000000000006</v>
      </c>
      <c r="E277" s="55">
        <v>-20</v>
      </c>
      <c r="F277" s="30">
        <v>0</v>
      </c>
      <c r="G277" s="30">
        <v>5</v>
      </c>
      <c r="H277" s="55">
        <v>5.3</v>
      </c>
      <c r="I277" s="6">
        <v>3.15</v>
      </c>
      <c r="J277" s="30" t="s">
        <v>86</v>
      </c>
      <c r="K277" s="30" t="s">
        <v>45</v>
      </c>
      <c r="L277" s="31" t="s">
        <v>57</v>
      </c>
      <c r="M277" s="12"/>
      <c r="N277" s="30" t="s">
        <v>88</v>
      </c>
      <c r="O277" s="30" t="s">
        <v>60</v>
      </c>
      <c r="P277" s="55" t="s">
        <v>61</v>
      </c>
      <c r="Q277" s="30" t="s">
        <v>51</v>
      </c>
      <c r="R277" s="37">
        <v>1.6254999999999999</v>
      </c>
      <c r="S277" s="37">
        <v>1.496</v>
      </c>
      <c r="T277" s="37">
        <v>0.1295</v>
      </c>
      <c r="U277" s="35">
        <v>7.54</v>
      </c>
      <c r="V277" s="35">
        <v>3.1</v>
      </c>
      <c r="W277" s="35">
        <v>4.4400000000000004</v>
      </c>
      <c r="X277" s="35">
        <v>11</v>
      </c>
      <c r="Y277" s="35">
        <v>6.1</v>
      </c>
      <c r="Z277" s="35">
        <v>12.2</v>
      </c>
      <c r="AA277" s="6">
        <f t="shared" si="33"/>
        <v>407.92499999999995</v>
      </c>
      <c r="AB277" s="33">
        <f t="shared" si="34"/>
        <v>1.6730921045023467E-2</v>
      </c>
      <c r="AC277" s="6" t="s">
        <v>136</v>
      </c>
      <c r="AD277" s="34" t="s">
        <v>53</v>
      </c>
      <c r="AE277" s="6"/>
      <c r="AF277" s="30">
        <f t="shared" si="35"/>
        <v>1</v>
      </c>
      <c r="AG277" s="6"/>
      <c r="AH277" s="6"/>
      <c r="AI277" s="34" t="s">
        <v>66</v>
      </c>
      <c r="AJ277" s="34"/>
      <c r="AK277" s="34"/>
      <c r="AL277" s="6"/>
      <c r="AM277" s="6"/>
      <c r="AN277" s="6"/>
      <c r="AO277" s="6"/>
      <c r="AP277" s="6"/>
      <c r="AQ277" s="6"/>
      <c r="AR277" s="6"/>
      <c r="AS277" s="6"/>
      <c r="AT277" s="6"/>
      <c r="AU277" s="6"/>
    </row>
    <row r="278" spans="1:47" s="27" customFormat="1" x14ac:dyDescent="0.25">
      <c r="A278" s="173" t="s">
        <v>379</v>
      </c>
      <c r="B278" s="173" t="s">
        <v>770</v>
      </c>
      <c r="C278" s="157" t="s">
        <v>759</v>
      </c>
      <c r="D278" s="54">
        <v>74.900000000000006</v>
      </c>
      <c r="E278" s="55">
        <v>-20</v>
      </c>
      <c r="F278" s="30">
        <v>0</v>
      </c>
      <c r="G278" s="30">
        <v>5</v>
      </c>
      <c r="H278" s="55">
        <v>5.3</v>
      </c>
      <c r="I278" s="6">
        <v>3.15</v>
      </c>
      <c r="J278" s="30" t="s">
        <v>86</v>
      </c>
      <c r="K278" s="30" t="s">
        <v>45</v>
      </c>
      <c r="L278" s="31" t="s">
        <v>57</v>
      </c>
      <c r="M278" s="12"/>
      <c r="N278" s="30" t="s">
        <v>88</v>
      </c>
      <c r="O278" s="30" t="s">
        <v>60</v>
      </c>
      <c r="P278" s="55" t="s">
        <v>61</v>
      </c>
      <c r="Q278" s="30" t="s">
        <v>51</v>
      </c>
      <c r="R278" s="37">
        <v>1.6254999999999999</v>
      </c>
      <c r="S278" s="37">
        <v>1.496</v>
      </c>
      <c r="T278" s="37">
        <v>0.1295</v>
      </c>
      <c r="U278" s="35">
        <v>7.54</v>
      </c>
      <c r="V278" s="35">
        <v>3.1</v>
      </c>
      <c r="W278" s="35">
        <v>4.4400000000000004</v>
      </c>
      <c r="X278" s="35">
        <v>11</v>
      </c>
      <c r="Y278" s="35">
        <v>6.1</v>
      </c>
      <c r="Z278" s="35">
        <v>12.2</v>
      </c>
      <c r="AA278" s="6">
        <f t="shared" si="33"/>
        <v>407.92499999999995</v>
      </c>
      <c r="AB278" s="33">
        <f t="shared" si="34"/>
        <v>1.6730921045023467E-2</v>
      </c>
      <c r="AC278" s="6" t="s">
        <v>136</v>
      </c>
      <c r="AD278" s="6" t="s">
        <v>376</v>
      </c>
      <c r="AE278" s="6"/>
      <c r="AF278" s="30">
        <f t="shared" si="35"/>
        <v>1</v>
      </c>
      <c r="AG278" s="6"/>
      <c r="AH278" s="6"/>
      <c r="AI278" s="34" t="s">
        <v>66</v>
      </c>
      <c r="AJ278" s="34"/>
      <c r="AK278" s="34"/>
      <c r="AL278" s="6"/>
      <c r="AM278" s="6"/>
      <c r="AN278" s="6"/>
      <c r="AO278" s="6"/>
      <c r="AP278" s="6"/>
      <c r="AQ278" s="6"/>
      <c r="AR278" s="6"/>
      <c r="AS278" s="6"/>
      <c r="AT278" s="6"/>
      <c r="AU278" s="6"/>
    </row>
    <row r="279" spans="1:47" s="27" customFormat="1" x14ac:dyDescent="0.25">
      <c r="A279" s="173" t="s">
        <v>379</v>
      </c>
      <c r="B279" s="173" t="s">
        <v>770</v>
      </c>
      <c r="C279" s="157" t="s">
        <v>760</v>
      </c>
      <c r="D279" s="54">
        <v>74.900000000000006</v>
      </c>
      <c r="E279" s="55">
        <v>-20</v>
      </c>
      <c r="F279" s="30">
        <v>0</v>
      </c>
      <c r="G279" s="30">
        <v>5</v>
      </c>
      <c r="H279" s="55">
        <v>5.3</v>
      </c>
      <c r="I279" s="6">
        <v>3.15</v>
      </c>
      <c r="J279" s="30" t="s">
        <v>86</v>
      </c>
      <c r="K279" s="30" t="s">
        <v>45</v>
      </c>
      <c r="L279" s="31" t="s">
        <v>57</v>
      </c>
      <c r="M279" s="12"/>
      <c r="N279" s="30" t="s">
        <v>88</v>
      </c>
      <c r="O279" s="30" t="s">
        <v>60</v>
      </c>
      <c r="P279" s="55" t="s">
        <v>61</v>
      </c>
      <c r="Q279" s="30" t="s">
        <v>51</v>
      </c>
      <c r="R279" s="37">
        <v>1.6254999999999999</v>
      </c>
      <c r="S279" s="37">
        <v>1.496</v>
      </c>
      <c r="T279" s="37">
        <v>0.1295</v>
      </c>
      <c r="U279" s="35">
        <v>7.54</v>
      </c>
      <c r="V279" s="35">
        <v>3.1</v>
      </c>
      <c r="W279" s="35">
        <v>4.4400000000000004</v>
      </c>
      <c r="X279" s="35">
        <v>11</v>
      </c>
      <c r="Y279" s="35">
        <v>6.1</v>
      </c>
      <c r="Z279" s="35">
        <v>12.2</v>
      </c>
      <c r="AA279" s="6">
        <f t="shared" si="33"/>
        <v>407.92499999999995</v>
      </c>
      <c r="AB279" s="33">
        <f t="shared" si="34"/>
        <v>1.6730921045023467E-2</v>
      </c>
      <c r="AC279" s="6" t="s">
        <v>136</v>
      </c>
      <c r="AD279" s="28" t="s">
        <v>357</v>
      </c>
      <c r="AE279" s="6"/>
      <c r="AF279" s="30">
        <f t="shared" si="35"/>
        <v>1</v>
      </c>
      <c r="AG279" s="6"/>
      <c r="AH279" s="6"/>
      <c r="AI279" s="34" t="s">
        <v>66</v>
      </c>
      <c r="AJ279" s="34"/>
      <c r="AK279" s="34"/>
      <c r="AL279" s="6"/>
      <c r="AM279" s="6"/>
      <c r="AN279" s="6"/>
      <c r="AO279" s="6"/>
      <c r="AP279" s="6"/>
      <c r="AQ279" s="6"/>
      <c r="AR279" s="6"/>
      <c r="AS279" s="6"/>
      <c r="AT279" s="6"/>
      <c r="AU279" s="6"/>
    </row>
    <row r="280" spans="1:47" s="27" customFormat="1" x14ac:dyDescent="0.25">
      <c r="A280" s="13" t="s">
        <v>379</v>
      </c>
      <c r="B280" s="13"/>
      <c r="C280" s="157" t="s">
        <v>383</v>
      </c>
      <c r="D280" s="54">
        <v>74.900000000000006</v>
      </c>
      <c r="E280" s="55">
        <v>-20</v>
      </c>
      <c r="F280" s="30">
        <v>0</v>
      </c>
      <c r="G280" s="30">
        <v>5</v>
      </c>
      <c r="H280" s="55">
        <v>5.3</v>
      </c>
      <c r="I280" s="6">
        <v>3.15</v>
      </c>
      <c r="J280" s="30" t="s">
        <v>86</v>
      </c>
      <c r="K280" s="30" t="s">
        <v>45</v>
      </c>
      <c r="L280" s="31" t="s">
        <v>57</v>
      </c>
      <c r="M280" s="12" t="s">
        <v>382</v>
      </c>
      <c r="N280" s="30" t="s">
        <v>88</v>
      </c>
      <c r="O280" s="30" t="s">
        <v>65</v>
      </c>
      <c r="P280" s="55" t="s">
        <v>61</v>
      </c>
      <c r="Q280" s="30" t="s">
        <v>51</v>
      </c>
      <c r="R280" s="37">
        <v>1.6254999999999999</v>
      </c>
      <c r="S280" s="37">
        <v>1.496</v>
      </c>
      <c r="T280" s="37">
        <v>0.1295</v>
      </c>
      <c r="U280" s="35">
        <v>7.54</v>
      </c>
      <c r="V280" s="35">
        <v>3.1</v>
      </c>
      <c r="W280" s="35">
        <v>4.4400000000000004</v>
      </c>
      <c r="X280" s="35">
        <v>11</v>
      </c>
      <c r="Y280" s="35">
        <v>6.1</v>
      </c>
      <c r="Z280" s="35">
        <v>12.2</v>
      </c>
      <c r="AA280" s="6">
        <f t="shared" si="33"/>
        <v>407.92499999999995</v>
      </c>
      <c r="AB280" s="33">
        <f t="shared" si="34"/>
        <v>1.6730921045023467E-2</v>
      </c>
      <c r="AC280" s="6" t="s">
        <v>136</v>
      </c>
      <c r="AD280" s="34" t="s">
        <v>53</v>
      </c>
      <c r="AE280" s="6"/>
      <c r="AF280" s="30">
        <f t="shared" si="35"/>
        <v>1</v>
      </c>
      <c r="AG280" s="6"/>
      <c r="AH280" s="6"/>
      <c r="AI280" s="34"/>
      <c r="AJ280" s="34" t="s">
        <v>66</v>
      </c>
      <c r="AK280" s="34"/>
      <c r="AL280" s="6"/>
      <c r="AM280" s="6"/>
      <c r="AN280" s="6"/>
      <c r="AO280" s="6"/>
      <c r="AP280" s="6"/>
      <c r="AQ280" s="6"/>
      <c r="AR280" s="6"/>
      <c r="AS280" s="6"/>
      <c r="AT280" s="6"/>
      <c r="AU280" s="6"/>
    </row>
    <row r="281" spans="1:47" s="27" customFormat="1" x14ac:dyDescent="0.25">
      <c r="A281" s="173" t="s">
        <v>379</v>
      </c>
      <c r="B281" s="173"/>
      <c r="C281" s="157" t="s">
        <v>761</v>
      </c>
      <c r="D281" s="54">
        <v>74.900000000000006</v>
      </c>
      <c r="E281" s="55">
        <v>-20</v>
      </c>
      <c r="F281" s="30">
        <v>0</v>
      </c>
      <c r="G281" s="30">
        <v>5</v>
      </c>
      <c r="H281" s="55">
        <v>5.3</v>
      </c>
      <c r="I281" s="6">
        <v>3.15</v>
      </c>
      <c r="J281" s="30" t="s">
        <v>86</v>
      </c>
      <c r="K281" s="30" t="s">
        <v>45</v>
      </c>
      <c r="L281" s="31" t="s">
        <v>57</v>
      </c>
      <c r="M281" s="12" t="s">
        <v>382</v>
      </c>
      <c r="N281" s="30" t="s">
        <v>88</v>
      </c>
      <c r="O281" s="30" t="s">
        <v>49</v>
      </c>
      <c r="P281" s="55" t="s">
        <v>61</v>
      </c>
      <c r="Q281" s="30" t="s">
        <v>51</v>
      </c>
      <c r="R281" s="37">
        <v>1.6254999999999999</v>
      </c>
      <c r="S281" s="37">
        <v>1.496</v>
      </c>
      <c r="T281" s="37">
        <v>0.1295</v>
      </c>
      <c r="U281" s="35">
        <v>7.54</v>
      </c>
      <c r="V281" s="35">
        <v>3.1</v>
      </c>
      <c r="W281" s="35">
        <v>4.4400000000000004</v>
      </c>
      <c r="X281" s="35">
        <v>11</v>
      </c>
      <c r="Y281" s="35">
        <v>6.1</v>
      </c>
      <c r="Z281" s="35">
        <v>12.2</v>
      </c>
      <c r="AA281" s="6">
        <f t="shared" si="33"/>
        <v>407.92499999999995</v>
      </c>
      <c r="AB281" s="33">
        <f t="shared" si="34"/>
        <v>1.6730921045023467E-2</v>
      </c>
      <c r="AC281" s="6" t="s">
        <v>136</v>
      </c>
      <c r="AD281" s="6" t="s">
        <v>372</v>
      </c>
      <c r="AE281" s="6"/>
      <c r="AF281" s="30">
        <f t="shared" si="35"/>
        <v>1</v>
      </c>
      <c r="AG281" s="6"/>
      <c r="AH281" s="6"/>
      <c r="AI281" s="34"/>
      <c r="AJ281" s="34"/>
      <c r="AK281" s="34" t="s">
        <v>66</v>
      </c>
      <c r="AL281" s="6"/>
      <c r="AM281" s="6"/>
      <c r="AN281" s="6"/>
      <c r="AO281" s="6"/>
      <c r="AP281" s="6"/>
      <c r="AQ281" s="6"/>
      <c r="AR281" s="6"/>
      <c r="AS281" s="6"/>
      <c r="AT281" s="6"/>
      <c r="AU281" s="6"/>
    </row>
    <row r="282" spans="1:47" s="27" customFormat="1" x14ac:dyDescent="0.25">
      <c r="A282" s="173" t="s">
        <v>379</v>
      </c>
      <c r="B282" s="173" t="s">
        <v>772</v>
      </c>
      <c r="C282" s="157" t="s">
        <v>762</v>
      </c>
      <c r="D282" s="54">
        <v>74.900000000000006</v>
      </c>
      <c r="E282" s="55">
        <v>-20</v>
      </c>
      <c r="F282" s="30">
        <v>0</v>
      </c>
      <c r="G282" s="30">
        <v>5</v>
      </c>
      <c r="H282" s="55">
        <v>5.3</v>
      </c>
      <c r="I282" s="6">
        <v>3.15</v>
      </c>
      <c r="J282" s="30" t="s">
        <v>86</v>
      </c>
      <c r="K282" s="30" t="s">
        <v>45</v>
      </c>
      <c r="L282" s="31" t="s">
        <v>57</v>
      </c>
      <c r="M282" s="12" t="s">
        <v>382</v>
      </c>
      <c r="N282" s="30" t="s">
        <v>59</v>
      </c>
      <c r="O282" s="30" t="s">
        <v>49</v>
      </c>
      <c r="P282" s="55" t="s">
        <v>61</v>
      </c>
      <c r="Q282" s="30" t="s">
        <v>51</v>
      </c>
      <c r="R282" s="37">
        <v>1.6254999999999999</v>
      </c>
      <c r="S282" s="37">
        <v>1.496</v>
      </c>
      <c r="T282" s="37">
        <v>0.1295</v>
      </c>
      <c r="U282" s="35">
        <v>7.54</v>
      </c>
      <c r="V282" s="35">
        <v>3.1</v>
      </c>
      <c r="W282" s="35">
        <v>4.4400000000000004</v>
      </c>
      <c r="X282" s="35">
        <v>11</v>
      </c>
      <c r="Y282" s="35">
        <v>6.1</v>
      </c>
      <c r="Z282" s="35">
        <v>12.2</v>
      </c>
      <c r="AA282" s="6">
        <f t="shared" si="33"/>
        <v>407.92499999999995</v>
      </c>
      <c r="AB282" s="33">
        <f t="shared" si="34"/>
        <v>1.6730921045023467E-2</v>
      </c>
      <c r="AC282" s="6" t="s">
        <v>136</v>
      </c>
      <c r="AD282" s="6" t="s">
        <v>376</v>
      </c>
      <c r="AE282" s="6"/>
      <c r="AF282" s="30">
        <f t="shared" si="35"/>
        <v>1</v>
      </c>
      <c r="AG282" s="6"/>
      <c r="AH282" s="6"/>
      <c r="AI282" s="34"/>
      <c r="AJ282" s="34"/>
      <c r="AK282" s="34" t="s">
        <v>66</v>
      </c>
      <c r="AL282" s="6"/>
      <c r="AM282" s="6"/>
      <c r="AN282" s="6"/>
      <c r="AO282" s="6"/>
      <c r="AP282" s="6"/>
      <c r="AQ282" s="6"/>
      <c r="AR282" s="6"/>
      <c r="AS282" s="6"/>
      <c r="AT282" s="6"/>
      <c r="AU282" s="6"/>
    </row>
    <row r="283" spans="1:47" s="27" customFormat="1" x14ac:dyDescent="0.25">
      <c r="A283" s="13" t="s">
        <v>379</v>
      </c>
      <c r="B283" s="13" t="s">
        <v>738</v>
      </c>
      <c r="C283" s="157" t="s">
        <v>43</v>
      </c>
      <c r="D283" s="54">
        <v>74.900000000000006</v>
      </c>
      <c r="E283" s="55">
        <v>-20</v>
      </c>
      <c r="F283" s="30">
        <v>0</v>
      </c>
      <c r="G283" s="30">
        <v>5</v>
      </c>
      <c r="H283" s="55">
        <v>5.3</v>
      </c>
      <c r="I283" s="6">
        <v>3.15</v>
      </c>
      <c r="J283" s="30" t="s">
        <v>86</v>
      </c>
      <c r="K283" s="30" t="s">
        <v>45</v>
      </c>
      <c r="L283" s="31" t="s">
        <v>57</v>
      </c>
      <c r="M283" s="12" t="s">
        <v>382</v>
      </c>
      <c r="N283" s="30" t="s">
        <v>107</v>
      </c>
      <c r="O283" s="30" t="s">
        <v>60</v>
      </c>
      <c r="P283" s="55" t="s">
        <v>61</v>
      </c>
      <c r="Q283" s="30" t="s">
        <v>51</v>
      </c>
      <c r="R283" s="37">
        <v>1.6254999999999999</v>
      </c>
      <c r="S283" s="37">
        <v>1.496</v>
      </c>
      <c r="T283" s="37">
        <v>0.1295</v>
      </c>
      <c r="U283" s="35">
        <v>7.54</v>
      </c>
      <c r="V283" s="35">
        <v>3.1</v>
      </c>
      <c r="W283" s="35">
        <v>4.4400000000000004</v>
      </c>
      <c r="X283" s="35">
        <v>11</v>
      </c>
      <c r="Y283" s="35">
        <v>6.1</v>
      </c>
      <c r="Z283" s="35">
        <v>12.2</v>
      </c>
      <c r="AA283" s="6">
        <f t="shared" si="33"/>
        <v>407.92499999999995</v>
      </c>
      <c r="AB283" s="33">
        <f t="shared" si="34"/>
        <v>1.6730921045023467E-2</v>
      </c>
      <c r="AC283" s="6" t="s">
        <v>136</v>
      </c>
      <c r="AD283" s="34" t="s">
        <v>53</v>
      </c>
      <c r="AE283" s="6"/>
      <c r="AF283" s="30">
        <f t="shared" si="35"/>
        <v>1</v>
      </c>
      <c r="AG283" s="6"/>
      <c r="AH283" s="6"/>
      <c r="AI283" s="34" t="s">
        <v>66</v>
      </c>
      <c r="AJ283" s="34"/>
      <c r="AK283" s="34"/>
      <c r="AL283" s="6"/>
      <c r="AM283" s="6"/>
      <c r="AN283" s="6"/>
      <c r="AO283" s="6"/>
      <c r="AP283" s="6"/>
      <c r="AQ283" s="6"/>
      <c r="AR283" s="6"/>
      <c r="AS283" s="6"/>
      <c r="AT283" s="6"/>
      <c r="AU283" s="6"/>
    </row>
    <row r="284" spans="1:47" s="27" customFormat="1" ht="15.75" customHeight="1" x14ac:dyDescent="0.25">
      <c r="A284" s="215" t="s">
        <v>370</v>
      </c>
      <c r="B284" s="215"/>
      <c r="C284" s="157" t="s">
        <v>726</v>
      </c>
      <c r="D284" s="54">
        <v>94.9</v>
      </c>
      <c r="E284" s="55">
        <v>-30</v>
      </c>
      <c r="F284" s="30">
        <v>16</v>
      </c>
      <c r="G284" s="30">
        <v>0</v>
      </c>
      <c r="H284" s="78">
        <v>5</v>
      </c>
      <c r="I284" s="6">
        <v>3.95</v>
      </c>
      <c r="J284" s="30" t="s">
        <v>86</v>
      </c>
      <c r="K284" s="30" t="s">
        <v>45</v>
      </c>
      <c r="L284" s="31" t="s">
        <v>46</v>
      </c>
      <c r="M284" s="12"/>
      <c r="N284" s="30" t="s">
        <v>74</v>
      </c>
      <c r="O284" s="30" t="s">
        <v>163</v>
      </c>
      <c r="P284" s="55" t="s">
        <v>50</v>
      </c>
      <c r="Q284" s="30" t="s">
        <v>51</v>
      </c>
      <c r="R284" s="37">
        <v>1.5854999999999999</v>
      </c>
      <c r="S284" s="37">
        <v>1.486</v>
      </c>
      <c r="T284" s="37">
        <v>9.9500000000000005E-2</v>
      </c>
      <c r="U284" s="35">
        <v>8.24</v>
      </c>
      <c r="V284" s="35">
        <v>3.01</v>
      </c>
      <c r="W284" s="35">
        <v>5.23</v>
      </c>
      <c r="X284" s="35">
        <v>11.9</v>
      </c>
      <c r="Y284" s="35">
        <v>8.8000000000000007</v>
      </c>
      <c r="Z284" s="35">
        <v>21.3</v>
      </c>
      <c r="AA284" s="6">
        <f t="shared" si="33"/>
        <v>393.02500000000003</v>
      </c>
      <c r="AB284" s="33">
        <f t="shared" si="34"/>
        <v>6.6714335573616083E-3</v>
      </c>
      <c r="AC284" s="6" t="s">
        <v>93</v>
      </c>
      <c r="AD284" s="34" t="s">
        <v>53</v>
      </c>
      <c r="AE284" s="6"/>
      <c r="AF284" s="30">
        <f t="shared" si="35"/>
        <v>1</v>
      </c>
      <c r="AG284" s="34"/>
      <c r="AH284" s="34" t="s">
        <v>66</v>
      </c>
      <c r="AI284" s="6"/>
      <c r="AJ284" s="6"/>
      <c r="AK284" s="34"/>
      <c r="AL284" s="6"/>
      <c r="AM284" s="6"/>
      <c r="AN284" s="6"/>
      <c r="AO284" s="6"/>
      <c r="AP284" s="6"/>
      <c r="AQ284" s="6"/>
      <c r="AR284" s="6"/>
      <c r="AS284" s="6"/>
      <c r="AT284" s="6"/>
      <c r="AU284" s="6"/>
    </row>
    <row r="285" spans="1:47" s="27" customFormat="1" ht="15.75" customHeight="1" x14ac:dyDescent="0.25">
      <c r="A285" s="215" t="s">
        <v>387</v>
      </c>
      <c r="B285" s="215"/>
      <c r="C285" s="157" t="s">
        <v>628</v>
      </c>
      <c r="D285" s="54">
        <v>91.9</v>
      </c>
      <c r="E285" s="55">
        <v>-40</v>
      </c>
      <c r="F285" s="30">
        <v>16</v>
      </c>
      <c r="G285" s="30">
        <v>0</v>
      </c>
      <c r="H285" s="54">
        <v>5</v>
      </c>
      <c r="I285" s="6">
        <v>3.85</v>
      </c>
      <c r="J285" s="30" t="s">
        <v>86</v>
      </c>
      <c r="K285" s="30" t="s">
        <v>45</v>
      </c>
      <c r="L285" s="31" t="s">
        <v>46</v>
      </c>
      <c r="M285" s="12"/>
      <c r="N285" s="30" t="s">
        <v>74</v>
      </c>
      <c r="O285" s="30" t="s">
        <v>125</v>
      </c>
      <c r="P285" s="30" t="s">
        <v>50</v>
      </c>
      <c r="Q285" s="30" t="s">
        <v>51</v>
      </c>
      <c r="R285" s="37">
        <v>1.58</v>
      </c>
      <c r="S285" s="37">
        <v>1.4810000000000001</v>
      </c>
      <c r="T285" s="37">
        <v>9.9000000000000005E-2</v>
      </c>
      <c r="U285" s="35">
        <v>8.8000000000000007</v>
      </c>
      <c r="V285" s="35">
        <v>3.1</v>
      </c>
      <c r="W285" s="35">
        <v>5.7</v>
      </c>
      <c r="X285" s="35">
        <v>10.199999999999999</v>
      </c>
      <c r="Y285" s="35">
        <v>9</v>
      </c>
      <c r="Z285" s="35">
        <v>20.100000000000001</v>
      </c>
      <c r="AA285" s="6">
        <f t="shared" si="33"/>
        <v>381.15000000000003</v>
      </c>
      <c r="AB285" s="33">
        <f t="shared" si="34"/>
        <v>7.010124848931298E-3</v>
      </c>
      <c r="AC285" s="6" t="s">
        <v>136</v>
      </c>
      <c r="AD285" s="34" t="s">
        <v>53</v>
      </c>
      <c r="AE285" s="6"/>
      <c r="AF285" s="30">
        <f t="shared" si="35"/>
        <v>1</v>
      </c>
      <c r="AG285" s="34" t="s">
        <v>66</v>
      </c>
      <c r="AH285" s="34"/>
      <c r="AI285" s="34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</row>
    <row r="286" spans="1:47" s="27" customFormat="1" ht="15.75" customHeight="1" x14ac:dyDescent="0.25">
      <c r="A286" s="215" t="s">
        <v>387</v>
      </c>
      <c r="B286" s="215"/>
      <c r="C286" s="157" t="s">
        <v>630</v>
      </c>
      <c r="D286" s="54"/>
      <c r="E286" s="55"/>
      <c r="F286" s="30"/>
      <c r="G286" s="30"/>
      <c r="H286" s="54"/>
      <c r="I286" s="6"/>
      <c r="J286" s="30"/>
      <c r="K286" s="30"/>
      <c r="L286" s="31"/>
      <c r="M286" s="12"/>
      <c r="N286" s="30" t="s">
        <v>366</v>
      </c>
      <c r="O286" s="30" t="s">
        <v>474</v>
      </c>
      <c r="P286" s="30" t="s">
        <v>539</v>
      </c>
      <c r="Q286" s="30" t="s">
        <v>352</v>
      </c>
      <c r="R286" s="37"/>
      <c r="S286" s="37"/>
      <c r="T286" s="37"/>
      <c r="U286" s="35"/>
      <c r="V286" s="35"/>
      <c r="W286" s="35"/>
      <c r="X286" s="35"/>
      <c r="Y286" s="35"/>
      <c r="Z286" s="35"/>
      <c r="AA286" s="6"/>
      <c r="AB286" s="33"/>
      <c r="AC286" s="6"/>
      <c r="AD286" s="34"/>
      <c r="AE286" s="6"/>
      <c r="AF286" s="30"/>
      <c r="AG286" s="34"/>
      <c r="AH286" s="34"/>
      <c r="AI286" s="34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</row>
    <row r="287" spans="1:47" s="27" customFormat="1" ht="15.75" customHeight="1" x14ac:dyDescent="0.25">
      <c r="A287" s="173" t="s">
        <v>387</v>
      </c>
      <c r="B287" s="173"/>
      <c r="C287" s="157" t="s">
        <v>389</v>
      </c>
      <c r="D287" s="54">
        <v>91.9</v>
      </c>
      <c r="E287" s="55">
        <v>-40</v>
      </c>
      <c r="F287" s="30">
        <v>16</v>
      </c>
      <c r="G287" s="30">
        <v>0</v>
      </c>
      <c r="H287" s="54">
        <v>5</v>
      </c>
      <c r="I287" s="6">
        <v>3.85</v>
      </c>
      <c r="J287" s="30" t="s">
        <v>86</v>
      </c>
      <c r="K287" s="30" t="s">
        <v>45</v>
      </c>
      <c r="L287" s="31" t="s">
        <v>46</v>
      </c>
      <c r="M287" s="12"/>
      <c r="N287" s="30" t="s">
        <v>48</v>
      </c>
      <c r="O287" s="30" t="s">
        <v>60</v>
      </c>
      <c r="P287" s="30" t="s">
        <v>50</v>
      </c>
      <c r="Q287" s="30" t="s">
        <v>51</v>
      </c>
      <c r="R287" s="37">
        <v>1.58</v>
      </c>
      <c r="S287" s="37">
        <v>1.4810000000000001</v>
      </c>
      <c r="T287" s="37">
        <v>9.9000000000000005E-2</v>
      </c>
      <c r="U287" s="35">
        <v>8.8000000000000007</v>
      </c>
      <c r="V287" s="35">
        <v>3.1</v>
      </c>
      <c r="W287" s="35">
        <v>5.7</v>
      </c>
      <c r="X287" s="35">
        <v>10.199999999999999</v>
      </c>
      <c r="Y287" s="35">
        <v>9</v>
      </c>
      <c r="Z287" s="35">
        <v>20.100000000000001</v>
      </c>
      <c r="AA287" s="6">
        <f>T287*I287*1000</f>
        <v>381.15000000000003</v>
      </c>
      <c r="AB287" s="33">
        <f>(T287*(R287+S287))^2/((X287+Y287+Z287)/3)</f>
        <v>7.010124848931298E-3</v>
      </c>
      <c r="AC287" s="6" t="s">
        <v>136</v>
      </c>
      <c r="AD287" s="34" t="s">
        <v>53</v>
      </c>
      <c r="AE287" s="6"/>
      <c r="AF287" s="30">
        <f>COUNTA(AG287:AT287)</f>
        <v>1</v>
      </c>
      <c r="AG287" s="34" t="s">
        <v>66</v>
      </c>
      <c r="AH287" s="34"/>
      <c r="AI287" s="34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</row>
    <row r="288" spans="1:47" s="27" customFormat="1" x14ac:dyDescent="0.25">
      <c r="A288" s="215" t="s">
        <v>387</v>
      </c>
      <c r="B288" s="215"/>
      <c r="C288" s="157" t="s">
        <v>631</v>
      </c>
      <c r="D288" s="54">
        <v>91.9</v>
      </c>
      <c r="E288" s="55">
        <v>-40</v>
      </c>
      <c r="F288" s="30">
        <v>16</v>
      </c>
      <c r="G288" s="30">
        <v>0</v>
      </c>
      <c r="H288" s="54">
        <v>5</v>
      </c>
      <c r="I288" s="6">
        <v>3.85</v>
      </c>
      <c r="J288" s="30" t="s">
        <v>86</v>
      </c>
      <c r="K288" s="30" t="s">
        <v>45</v>
      </c>
      <c r="L288" s="31" t="s">
        <v>57</v>
      </c>
      <c r="M288" s="12"/>
      <c r="N288" s="30" t="s">
        <v>388</v>
      </c>
      <c r="O288" s="30" t="s">
        <v>49</v>
      </c>
      <c r="P288" s="55" t="s">
        <v>131</v>
      </c>
      <c r="Q288" s="30" t="s">
        <v>51</v>
      </c>
      <c r="R288" s="37">
        <v>1.58</v>
      </c>
      <c r="S288" s="37">
        <v>1.4810000000000001</v>
      </c>
      <c r="T288" s="37">
        <v>9.9000000000000005E-2</v>
      </c>
      <c r="U288" s="35">
        <v>8.8000000000000007</v>
      </c>
      <c r="V288" s="35">
        <v>3.1</v>
      </c>
      <c r="W288" s="35">
        <v>5.7</v>
      </c>
      <c r="X288" s="35">
        <v>10.199999999999999</v>
      </c>
      <c r="Y288" s="35">
        <v>9</v>
      </c>
      <c r="Z288" s="35">
        <v>20.100000000000001</v>
      </c>
      <c r="AA288" s="6">
        <f>T288*I288*1000</f>
        <v>381.15000000000003</v>
      </c>
      <c r="AB288" s="33">
        <f>(T288*(R288+S288))^2/((X288+Y288+Z288)/3)</f>
        <v>7.010124848931298E-3</v>
      </c>
      <c r="AC288" s="6" t="s">
        <v>132</v>
      </c>
      <c r="AD288" s="6" t="s">
        <v>53</v>
      </c>
      <c r="AE288" s="6"/>
      <c r="AF288" s="30">
        <f>COUNTA(AG288:AT288)</f>
        <v>1</v>
      </c>
      <c r="AG288" s="6"/>
      <c r="AH288" s="6"/>
      <c r="AI288" s="6"/>
      <c r="AJ288" s="6"/>
      <c r="AK288" s="34" t="s">
        <v>66</v>
      </c>
      <c r="AL288" s="6"/>
      <c r="AM288" s="6"/>
      <c r="AN288" s="6"/>
      <c r="AO288" s="6"/>
      <c r="AP288" s="6"/>
      <c r="AQ288" s="6"/>
      <c r="AR288" s="6"/>
      <c r="AS288" s="6"/>
      <c r="AT288" s="6"/>
      <c r="AU288" s="6"/>
    </row>
    <row r="289" spans="1:47" s="27" customFormat="1" ht="15.75" customHeight="1" x14ac:dyDescent="0.25">
      <c r="A289" s="173" t="s">
        <v>387</v>
      </c>
      <c r="B289" s="173" t="s">
        <v>773</v>
      </c>
      <c r="C289" s="157" t="s">
        <v>763</v>
      </c>
      <c r="D289" s="54">
        <v>91.9</v>
      </c>
      <c r="E289" s="55">
        <v>-40</v>
      </c>
      <c r="F289" s="30">
        <v>16</v>
      </c>
      <c r="G289" s="30">
        <v>0</v>
      </c>
      <c r="H289" s="54">
        <v>5</v>
      </c>
      <c r="I289" s="6">
        <v>3.85</v>
      </c>
      <c r="J289" s="30" t="s">
        <v>86</v>
      </c>
      <c r="K289" s="30" t="s">
        <v>45</v>
      </c>
      <c r="L289" s="31" t="s">
        <v>46</v>
      </c>
      <c r="M289" s="12"/>
      <c r="N289" s="30" t="s">
        <v>48</v>
      </c>
      <c r="O289" s="30" t="s">
        <v>60</v>
      </c>
      <c r="P289" s="30" t="s">
        <v>50</v>
      </c>
      <c r="Q289" s="30" t="s">
        <v>51</v>
      </c>
      <c r="R289" s="37">
        <v>1.58</v>
      </c>
      <c r="S289" s="37">
        <v>1.4810000000000001</v>
      </c>
      <c r="T289" s="37">
        <v>9.9000000000000005E-2</v>
      </c>
      <c r="U289" s="35">
        <v>8.8000000000000007</v>
      </c>
      <c r="V289" s="35">
        <v>3.1</v>
      </c>
      <c r="W289" s="35">
        <v>5.7</v>
      </c>
      <c r="X289" s="35">
        <v>10.199999999999999</v>
      </c>
      <c r="Y289" s="35">
        <v>9</v>
      </c>
      <c r="Z289" s="35">
        <v>20.100000000000001</v>
      </c>
      <c r="AA289" s="6">
        <f>T289*I289*1000</f>
        <v>381.15000000000003</v>
      </c>
      <c r="AB289" s="33">
        <f>(T289*(R289+S289))^2/((X289+Y289+Z289)/3)</f>
        <v>7.010124848931298E-3</v>
      </c>
      <c r="AC289" s="6" t="s">
        <v>136</v>
      </c>
      <c r="AD289" s="28" t="s">
        <v>357</v>
      </c>
      <c r="AE289" s="6"/>
      <c r="AF289" s="30">
        <f>COUNTA(AG289:AT289)</f>
        <v>1</v>
      </c>
      <c r="AG289" s="34" t="s">
        <v>66</v>
      </c>
      <c r="AH289" s="34"/>
      <c r="AI289" s="34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</row>
    <row r="290" spans="1:47" s="27" customFormat="1" ht="15.75" customHeight="1" x14ac:dyDescent="0.25">
      <c r="A290" s="13" t="s">
        <v>387</v>
      </c>
      <c r="B290" s="13" t="s">
        <v>738</v>
      </c>
      <c r="C290" s="157" t="s">
        <v>629</v>
      </c>
      <c r="D290" s="54">
        <v>91.9</v>
      </c>
      <c r="E290" s="55">
        <v>-40</v>
      </c>
      <c r="F290" s="30">
        <v>16</v>
      </c>
      <c r="G290" s="30">
        <v>0</v>
      </c>
      <c r="H290" s="54">
        <v>5</v>
      </c>
      <c r="I290" s="6">
        <v>3.85</v>
      </c>
      <c r="J290" s="30" t="s">
        <v>86</v>
      </c>
      <c r="K290" s="30" t="s">
        <v>45</v>
      </c>
      <c r="L290" s="31" t="s">
        <v>46</v>
      </c>
      <c r="M290" s="12"/>
      <c r="N290" s="30" t="s">
        <v>48</v>
      </c>
      <c r="O290" s="30" t="s">
        <v>163</v>
      </c>
      <c r="P290" s="30" t="s">
        <v>50</v>
      </c>
      <c r="Q290" s="30" t="s">
        <v>51</v>
      </c>
      <c r="R290" s="37">
        <v>1.58</v>
      </c>
      <c r="S290" s="37">
        <v>1.4810000000000001</v>
      </c>
      <c r="T290" s="37">
        <v>9.9000000000000005E-2</v>
      </c>
      <c r="U290" s="35">
        <v>8.8000000000000007</v>
      </c>
      <c r="V290" s="35">
        <v>3.1</v>
      </c>
      <c r="W290" s="35">
        <v>5.7</v>
      </c>
      <c r="X290" s="35">
        <v>10.199999999999999</v>
      </c>
      <c r="Y290" s="35">
        <v>9</v>
      </c>
      <c r="Z290" s="35">
        <v>20.100000000000001</v>
      </c>
      <c r="AA290" s="6">
        <f>T290*I290*1000</f>
        <v>381.15000000000003</v>
      </c>
      <c r="AB290" s="33">
        <f>(T290*(R290+S290))^2/((X290+Y290+Z290)/3)</f>
        <v>7.010124848931298E-3</v>
      </c>
      <c r="AC290" s="6" t="s">
        <v>136</v>
      </c>
      <c r="AD290" s="34" t="s">
        <v>53</v>
      </c>
      <c r="AE290" s="6"/>
      <c r="AF290" s="30">
        <f>COUNTA(AG290:AT290)</f>
        <v>1</v>
      </c>
      <c r="AG290" s="34" t="s">
        <v>66</v>
      </c>
      <c r="AH290" s="34"/>
      <c r="AI290" s="34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</row>
    <row r="291" spans="1:47" s="27" customFormat="1" x14ac:dyDescent="0.25">
      <c r="A291" s="55" t="s">
        <v>390</v>
      </c>
      <c r="B291" s="55"/>
      <c r="C291" s="154" t="s">
        <v>632</v>
      </c>
      <c r="D291" s="35"/>
      <c r="E291" s="6"/>
      <c r="F291" s="30"/>
      <c r="G291" s="30"/>
      <c r="H291" s="35"/>
      <c r="I291" s="6"/>
      <c r="J291" s="30"/>
      <c r="K291" s="30"/>
      <c r="L291" s="31"/>
      <c r="M291" s="12"/>
      <c r="N291" s="30" t="s">
        <v>525</v>
      </c>
      <c r="O291" s="30" t="s">
        <v>333</v>
      </c>
      <c r="P291" s="6" t="s">
        <v>97</v>
      </c>
      <c r="Q291" s="6" t="s">
        <v>352</v>
      </c>
      <c r="R291" s="37"/>
      <c r="S291" s="37"/>
      <c r="T291" s="32"/>
      <c r="U291" s="29"/>
      <c r="V291" s="29"/>
      <c r="W291" s="29"/>
      <c r="X291" s="35"/>
      <c r="Y291" s="29"/>
      <c r="Z291" s="35"/>
      <c r="AA291" s="30"/>
      <c r="AB291" s="33"/>
      <c r="AC291" s="6"/>
      <c r="AD291" s="34"/>
      <c r="AE291" s="6"/>
      <c r="AF291" s="30"/>
      <c r="AG291" s="38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</row>
    <row r="292" spans="1:47" s="27" customFormat="1" x14ac:dyDescent="0.25">
      <c r="A292" s="9" t="s">
        <v>390</v>
      </c>
      <c r="B292" s="9"/>
      <c r="C292" s="154" t="s">
        <v>636</v>
      </c>
      <c r="D292" s="136"/>
      <c r="E292" s="9"/>
      <c r="F292" s="30"/>
      <c r="G292" s="30"/>
      <c r="H292" s="136"/>
      <c r="I292" s="9"/>
      <c r="J292" s="57"/>
      <c r="K292" s="57"/>
      <c r="L292" s="31"/>
      <c r="M292" s="143"/>
      <c r="N292" s="30" t="s">
        <v>96</v>
      </c>
      <c r="O292" s="57" t="s">
        <v>221</v>
      </c>
      <c r="P292" s="9" t="s">
        <v>97</v>
      </c>
      <c r="Q292" s="9" t="s">
        <v>352</v>
      </c>
      <c r="R292" s="139"/>
      <c r="S292" s="139"/>
      <c r="T292" s="70"/>
      <c r="U292" s="69"/>
      <c r="V292" s="69"/>
      <c r="W292" s="69"/>
      <c r="X292" s="136"/>
      <c r="Y292" s="69"/>
      <c r="Z292" s="136"/>
      <c r="AA292" s="57"/>
      <c r="AB292" s="71"/>
      <c r="AC292" s="9"/>
      <c r="AD292" s="34"/>
      <c r="AE292" s="40"/>
      <c r="AF292" s="30"/>
      <c r="AG292" s="6"/>
      <c r="AH292" s="6"/>
      <c r="AI292" s="38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</row>
    <row r="293" spans="1:47" s="27" customFormat="1" x14ac:dyDescent="0.25">
      <c r="A293" s="55" t="s">
        <v>390</v>
      </c>
      <c r="B293" s="55"/>
      <c r="C293" s="154" t="s">
        <v>634</v>
      </c>
      <c r="D293" s="35"/>
      <c r="E293" s="6"/>
      <c r="F293" s="30"/>
      <c r="G293" s="30"/>
      <c r="H293" s="35"/>
      <c r="I293" s="6"/>
      <c r="J293" s="30"/>
      <c r="K293" s="30"/>
      <c r="L293" s="31"/>
      <c r="M293" s="12"/>
      <c r="N293" s="30" t="s">
        <v>525</v>
      </c>
      <c r="O293" s="30" t="s">
        <v>474</v>
      </c>
      <c r="P293" s="6" t="s">
        <v>97</v>
      </c>
      <c r="Q293" s="6" t="s">
        <v>352</v>
      </c>
      <c r="R293" s="37"/>
      <c r="S293" s="37"/>
      <c r="T293" s="32"/>
      <c r="U293" s="29"/>
      <c r="V293" s="29"/>
      <c r="W293" s="29"/>
      <c r="X293" s="35"/>
      <c r="Y293" s="29"/>
      <c r="Z293" s="35"/>
      <c r="AA293" s="30"/>
      <c r="AB293" s="33"/>
      <c r="AC293" s="6"/>
      <c r="AD293" s="34"/>
      <c r="AE293" s="6"/>
      <c r="AF293" s="30"/>
      <c r="AG293" s="38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</row>
    <row r="294" spans="1:47" s="27" customFormat="1" x14ac:dyDescent="0.25">
      <c r="A294" s="55" t="s">
        <v>390</v>
      </c>
      <c r="B294" s="55"/>
      <c r="C294" s="154" t="s">
        <v>635</v>
      </c>
      <c r="D294" s="35"/>
      <c r="E294" s="6"/>
      <c r="F294" s="30"/>
      <c r="G294" s="30"/>
      <c r="H294" s="35"/>
      <c r="I294" s="6"/>
      <c r="J294" s="30"/>
      <c r="K294" s="30"/>
      <c r="L294" s="31"/>
      <c r="M294" s="12"/>
      <c r="N294" s="30" t="s">
        <v>96</v>
      </c>
      <c r="O294" s="30" t="s">
        <v>474</v>
      </c>
      <c r="P294" s="6" t="s">
        <v>97</v>
      </c>
      <c r="Q294" s="6" t="s">
        <v>352</v>
      </c>
      <c r="R294" s="37"/>
      <c r="S294" s="37"/>
      <c r="T294" s="32"/>
      <c r="U294" s="29"/>
      <c r="V294" s="29"/>
      <c r="W294" s="29"/>
      <c r="X294" s="35"/>
      <c r="Y294" s="29"/>
      <c r="Z294" s="35"/>
      <c r="AA294" s="30"/>
      <c r="AB294" s="33"/>
      <c r="AC294" s="6"/>
      <c r="AD294" s="34"/>
      <c r="AE294" s="6"/>
      <c r="AF294" s="30"/>
      <c r="AG294" s="38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</row>
    <row r="295" spans="1:47" s="27" customFormat="1" x14ac:dyDescent="0.25">
      <c r="A295" s="186" t="s">
        <v>390</v>
      </c>
      <c r="B295" s="186"/>
      <c r="C295" s="154" t="s">
        <v>392</v>
      </c>
      <c r="D295" s="35">
        <v>106.1</v>
      </c>
      <c r="E295" s="6">
        <v>-40</v>
      </c>
      <c r="F295" s="30">
        <v>25</v>
      </c>
      <c r="G295" s="30">
        <v>0</v>
      </c>
      <c r="H295" s="35">
        <v>6</v>
      </c>
      <c r="I295" s="6">
        <v>3.2</v>
      </c>
      <c r="J295" s="30" t="s">
        <v>44</v>
      </c>
      <c r="K295" s="30" t="s">
        <v>45</v>
      </c>
      <c r="L295" s="31" t="s">
        <v>57</v>
      </c>
      <c r="M295" s="12" t="s">
        <v>391</v>
      </c>
      <c r="N295" s="30" t="s">
        <v>130</v>
      </c>
      <c r="O295" s="30" t="s">
        <v>125</v>
      </c>
      <c r="P295" s="6" t="s">
        <v>131</v>
      </c>
      <c r="Q295" s="6" t="s">
        <v>51</v>
      </c>
      <c r="R295" s="37">
        <v>1.601</v>
      </c>
      <c r="S295" s="37">
        <v>1.486</v>
      </c>
      <c r="T295" s="32">
        <f>R295-S295</f>
        <v>0.11499999999999999</v>
      </c>
      <c r="U295" s="29">
        <v>6.6</v>
      </c>
      <c r="V295" s="29">
        <v>2.7</v>
      </c>
      <c r="W295" s="29">
        <v>3.9</v>
      </c>
      <c r="X295" s="35">
        <v>14.6</v>
      </c>
      <c r="Y295" s="29">
        <v>9.1999999999999993</v>
      </c>
      <c r="Z295" s="35">
        <v>17.600000000000001</v>
      </c>
      <c r="AA295" s="30">
        <f>T295*I295*1000</f>
        <v>368</v>
      </c>
      <c r="AB295" s="33">
        <f>(T295*(R295+S295))^2/((X295+Y295+Z295)/3)</f>
        <v>9.1325036249999981E-3</v>
      </c>
      <c r="AC295" s="6" t="s">
        <v>182</v>
      </c>
      <c r="AD295" s="34" t="s">
        <v>53</v>
      </c>
      <c r="AE295" s="6"/>
      <c r="AF295" s="30">
        <f>COUNTA(AG295:AT295)</f>
        <v>3</v>
      </c>
      <c r="AG295" s="38" t="s">
        <v>66</v>
      </c>
      <c r="AH295" s="6"/>
      <c r="AI295" s="6" t="s">
        <v>66</v>
      </c>
      <c r="AJ295" s="6"/>
      <c r="AK295" s="6" t="s">
        <v>66</v>
      </c>
      <c r="AL295" s="6"/>
      <c r="AM295" s="6"/>
      <c r="AN295" s="6"/>
      <c r="AO295" s="6"/>
      <c r="AP295" s="6"/>
      <c r="AQ295" s="6"/>
      <c r="AR295" s="6"/>
      <c r="AS295" s="6"/>
      <c r="AT295" s="6"/>
      <c r="AU295" s="6"/>
    </row>
    <row r="296" spans="1:47" s="27" customFormat="1" x14ac:dyDescent="0.25">
      <c r="A296" s="187" t="s">
        <v>390</v>
      </c>
      <c r="B296" s="187"/>
      <c r="C296" s="154" t="s">
        <v>395</v>
      </c>
      <c r="D296" s="136">
        <v>106.1</v>
      </c>
      <c r="E296" s="9">
        <v>-40</v>
      </c>
      <c r="F296" s="30">
        <v>25</v>
      </c>
      <c r="G296" s="30">
        <v>0</v>
      </c>
      <c r="H296" s="136">
        <v>6</v>
      </c>
      <c r="I296" s="9">
        <v>3.2</v>
      </c>
      <c r="J296" s="57" t="s">
        <v>44</v>
      </c>
      <c r="K296" s="57" t="s">
        <v>45</v>
      </c>
      <c r="L296" s="31" t="s">
        <v>57</v>
      </c>
      <c r="M296" s="143" t="s">
        <v>391</v>
      </c>
      <c r="N296" s="30" t="s">
        <v>130</v>
      </c>
      <c r="O296" s="57" t="s">
        <v>394</v>
      </c>
      <c r="P296" s="9" t="s">
        <v>131</v>
      </c>
      <c r="Q296" s="9" t="s">
        <v>51</v>
      </c>
      <c r="R296" s="139">
        <v>1.601</v>
      </c>
      <c r="S296" s="139">
        <v>1.486</v>
      </c>
      <c r="T296" s="70">
        <f>R296-S296</f>
        <v>0.11499999999999999</v>
      </c>
      <c r="U296" s="69">
        <v>6.6</v>
      </c>
      <c r="V296" s="69">
        <v>2.7</v>
      </c>
      <c r="W296" s="69">
        <v>3.9</v>
      </c>
      <c r="X296" s="136">
        <v>14.6</v>
      </c>
      <c r="Y296" s="69">
        <v>9.1999999999999993</v>
      </c>
      <c r="Z296" s="136">
        <v>17.600000000000001</v>
      </c>
      <c r="AA296" s="57">
        <f>T296*I296*1000</f>
        <v>368</v>
      </c>
      <c r="AB296" s="71">
        <f>(T296*(R296+S296))^2/((X296+Y296+Z296)/3)</f>
        <v>9.1325036249999981E-3</v>
      </c>
      <c r="AC296" s="9" t="s">
        <v>182</v>
      </c>
      <c r="AD296" s="34" t="s">
        <v>53</v>
      </c>
      <c r="AE296" s="40"/>
      <c r="AF296" s="30" t="s">
        <v>145</v>
      </c>
      <c r="AG296" s="6"/>
      <c r="AH296" s="6"/>
      <c r="AI296" s="38" t="s">
        <v>66</v>
      </c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</row>
    <row r="297" spans="1:47" s="27" customFormat="1" x14ac:dyDescent="0.25">
      <c r="A297" s="186" t="s">
        <v>390</v>
      </c>
      <c r="B297" s="186"/>
      <c r="C297" s="154" t="s">
        <v>774</v>
      </c>
      <c r="D297" s="35"/>
      <c r="E297" s="6"/>
      <c r="F297" s="30"/>
      <c r="G297" s="30"/>
      <c r="H297" s="35"/>
      <c r="I297" s="6"/>
      <c r="J297" s="30"/>
      <c r="K297" s="30"/>
      <c r="L297" s="31"/>
      <c r="M297" s="12"/>
      <c r="N297" s="30" t="s">
        <v>371</v>
      </c>
      <c r="O297" s="30" t="s">
        <v>474</v>
      </c>
      <c r="P297" s="6" t="s">
        <v>196</v>
      </c>
      <c r="Q297" s="6" t="s">
        <v>352</v>
      </c>
      <c r="R297" s="37"/>
      <c r="S297" s="37"/>
      <c r="T297" s="32"/>
      <c r="U297" s="29"/>
      <c r="V297" s="29"/>
      <c r="W297" s="29"/>
      <c r="X297" s="35"/>
      <c r="Y297" s="29"/>
      <c r="Z297" s="35"/>
      <c r="AA297" s="30"/>
      <c r="AB297" s="33"/>
      <c r="AC297" s="6"/>
      <c r="AD297" s="34"/>
      <c r="AE297" s="6"/>
      <c r="AF297" s="30"/>
      <c r="AG297" s="38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</row>
    <row r="298" spans="1:47" s="27" customFormat="1" x14ac:dyDescent="0.25">
      <c r="A298" s="187" t="s">
        <v>390</v>
      </c>
      <c r="B298" s="187"/>
      <c r="C298" s="154" t="s">
        <v>393</v>
      </c>
      <c r="D298" s="136">
        <v>106.1</v>
      </c>
      <c r="E298" s="9">
        <v>-40</v>
      </c>
      <c r="F298" s="30">
        <v>25</v>
      </c>
      <c r="G298" s="30">
        <v>0</v>
      </c>
      <c r="H298" s="136">
        <v>6</v>
      </c>
      <c r="I298" s="9">
        <v>3.2</v>
      </c>
      <c r="J298" s="57" t="s">
        <v>44</v>
      </c>
      <c r="K298" s="57" t="s">
        <v>45</v>
      </c>
      <c r="L298" s="31" t="s">
        <v>57</v>
      </c>
      <c r="M298" s="143" t="s">
        <v>391</v>
      </c>
      <c r="N298" s="30" t="s">
        <v>194</v>
      </c>
      <c r="O298" s="57" t="s">
        <v>394</v>
      </c>
      <c r="P298" s="9" t="s">
        <v>131</v>
      </c>
      <c r="Q298" s="9" t="s">
        <v>51</v>
      </c>
      <c r="R298" s="139">
        <v>1.601</v>
      </c>
      <c r="S298" s="139">
        <v>1.486</v>
      </c>
      <c r="T298" s="70">
        <f>R298-S298</f>
        <v>0.11499999999999999</v>
      </c>
      <c r="U298" s="69">
        <v>6.6</v>
      </c>
      <c r="V298" s="69">
        <v>2.7</v>
      </c>
      <c r="W298" s="69">
        <v>3.9</v>
      </c>
      <c r="X298" s="136">
        <v>14.6</v>
      </c>
      <c r="Y298" s="69">
        <v>9.1999999999999993</v>
      </c>
      <c r="Z298" s="136">
        <v>17.600000000000001</v>
      </c>
      <c r="AA298" s="57">
        <f t="shared" ref="AA298:AA313" si="36">T298*I298*1000</f>
        <v>368</v>
      </c>
      <c r="AB298" s="71">
        <f t="shared" ref="AB298:AB313" si="37">(T298*(R298+S298))^2/((X298+Y298+Z298)/3)</f>
        <v>9.1325036249999981E-3</v>
      </c>
      <c r="AC298" s="9" t="s">
        <v>182</v>
      </c>
      <c r="AD298" s="34" t="s">
        <v>53</v>
      </c>
      <c r="AE298" s="40"/>
      <c r="AF298" s="30" t="s">
        <v>145</v>
      </c>
      <c r="AG298" s="6"/>
      <c r="AH298" s="6"/>
      <c r="AI298" s="38" t="s">
        <v>66</v>
      </c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</row>
    <row r="299" spans="1:47" s="27" customFormat="1" x14ac:dyDescent="0.25">
      <c r="A299" s="55" t="s">
        <v>390</v>
      </c>
      <c r="B299" s="55" t="s">
        <v>738</v>
      </c>
      <c r="C299" s="154" t="s">
        <v>43</v>
      </c>
      <c r="D299" s="35">
        <v>106.1</v>
      </c>
      <c r="E299" s="6">
        <v>-40</v>
      </c>
      <c r="F299" s="30">
        <v>25</v>
      </c>
      <c r="G299" s="30">
        <v>0</v>
      </c>
      <c r="H299" s="35">
        <v>6</v>
      </c>
      <c r="I299" s="6">
        <v>3.2</v>
      </c>
      <c r="J299" s="30" t="s">
        <v>44</v>
      </c>
      <c r="K299" s="30" t="s">
        <v>45</v>
      </c>
      <c r="L299" s="31" t="s">
        <v>57</v>
      </c>
      <c r="M299" s="12" t="s">
        <v>391</v>
      </c>
      <c r="N299" s="30" t="s">
        <v>194</v>
      </c>
      <c r="O299" s="30" t="s">
        <v>125</v>
      </c>
      <c r="P299" s="6" t="s">
        <v>131</v>
      </c>
      <c r="Q299" s="6" t="s">
        <v>51</v>
      </c>
      <c r="R299" s="37">
        <v>1.601</v>
      </c>
      <c r="S299" s="37">
        <v>1.486</v>
      </c>
      <c r="T299" s="32">
        <f>R299-S299</f>
        <v>0.11499999999999999</v>
      </c>
      <c r="U299" s="29">
        <v>6.6</v>
      </c>
      <c r="V299" s="29">
        <v>2.7</v>
      </c>
      <c r="W299" s="29">
        <v>3.9</v>
      </c>
      <c r="X299" s="35">
        <v>14.6</v>
      </c>
      <c r="Y299" s="29">
        <v>9.1999999999999993</v>
      </c>
      <c r="Z299" s="35">
        <v>17.600000000000001</v>
      </c>
      <c r="AA299" s="30">
        <f t="shared" si="36"/>
        <v>368</v>
      </c>
      <c r="AB299" s="33">
        <f t="shared" si="37"/>
        <v>9.1325036249999981E-3</v>
      </c>
      <c r="AC299" s="6" t="s">
        <v>182</v>
      </c>
      <c r="AD299" s="34" t="s">
        <v>53</v>
      </c>
      <c r="AE299" s="6"/>
      <c r="AF299" s="30">
        <f>COUNTA(AG299:AT299)</f>
        <v>3</v>
      </c>
      <c r="AG299" s="38" t="s">
        <v>66</v>
      </c>
      <c r="AH299" s="6"/>
      <c r="AI299" s="6" t="s">
        <v>66</v>
      </c>
      <c r="AJ299" s="6"/>
      <c r="AK299" s="6" t="s">
        <v>66</v>
      </c>
      <c r="AL299" s="6"/>
      <c r="AM299" s="6"/>
      <c r="AN299" s="6"/>
      <c r="AO299" s="6"/>
      <c r="AP299" s="6"/>
      <c r="AQ299" s="6"/>
      <c r="AR299" s="6"/>
      <c r="AS299" s="6"/>
      <c r="AT299" s="6"/>
      <c r="AU299" s="6"/>
    </row>
    <row r="300" spans="1:47" s="27" customFormat="1" x14ac:dyDescent="0.25">
      <c r="A300" s="9" t="s">
        <v>390</v>
      </c>
      <c r="B300" s="9" t="s">
        <v>738</v>
      </c>
      <c r="C300" s="154" t="s">
        <v>43</v>
      </c>
      <c r="D300" s="136">
        <v>106.1</v>
      </c>
      <c r="E300" s="9">
        <v>-40</v>
      </c>
      <c r="F300" s="30">
        <v>25</v>
      </c>
      <c r="G300" s="30">
        <v>0</v>
      </c>
      <c r="H300" s="136">
        <v>6</v>
      </c>
      <c r="I300" s="9">
        <v>3.2</v>
      </c>
      <c r="J300" s="57" t="s">
        <v>44</v>
      </c>
      <c r="K300" s="57" t="s">
        <v>45</v>
      </c>
      <c r="L300" s="31" t="s">
        <v>57</v>
      </c>
      <c r="M300" s="143" t="s">
        <v>391</v>
      </c>
      <c r="N300" s="30" t="s">
        <v>194</v>
      </c>
      <c r="O300" s="57" t="s">
        <v>49</v>
      </c>
      <c r="P300" s="9" t="s">
        <v>131</v>
      </c>
      <c r="Q300" s="9" t="s">
        <v>51</v>
      </c>
      <c r="R300" s="139">
        <v>1.601</v>
      </c>
      <c r="S300" s="139">
        <v>1.486</v>
      </c>
      <c r="T300" s="70">
        <f>R300-S300</f>
        <v>0.11499999999999999</v>
      </c>
      <c r="U300" s="69">
        <v>6.6</v>
      </c>
      <c r="V300" s="69">
        <v>2.7</v>
      </c>
      <c r="W300" s="69">
        <v>3.9</v>
      </c>
      <c r="X300" s="136">
        <v>14.6</v>
      </c>
      <c r="Y300" s="69">
        <v>9.1999999999999993</v>
      </c>
      <c r="Z300" s="136">
        <v>17.600000000000001</v>
      </c>
      <c r="AA300" s="57">
        <f t="shared" si="36"/>
        <v>368</v>
      </c>
      <c r="AB300" s="71">
        <f t="shared" si="37"/>
        <v>9.1325036249999981E-3</v>
      </c>
      <c r="AC300" s="9" t="s">
        <v>182</v>
      </c>
      <c r="AD300" s="34" t="s">
        <v>53</v>
      </c>
      <c r="AE300" s="40"/>
      <c r="AF300" s="30" t="s">
        <v>145</v>
      </c>
      <c r="AG300" s="6"/>
      <c r="AH300" s="6"/>
      <c r="AI300" s="6"/>
      <c r="AJ300" s="6"/>
      <c r="AK300" s="38" t="s">
        <v>66</v>
      </c>
      <c r="AL300" s="6"/>
      <c r="AM300" s="6"/>
      <c r="AN300" s="6"/>
      <c r="AO300" s="6"/>
      <c r="AP300" s="6"/>
      <c r="AQ300" s="6"/>
      <c r="AR300" s="6"/>
      <c r="AS300" s="6"/>
      <c r="AT300" s="6"/>
      <c r="AU300" s="6"/>
    </row>
    <row r="301" spans="1:47" s="27" customFormat="1" x14ac:dyDescent="0.25">
      <c r="A301" s="9" t="s">
        <v>390</v>
      </c>
      <c r="B301" s="9" t="s">
        <v>737</v>
      </c>
      <c r="C301" s="154" t="s">
        <v>43</v>
      </c>
      <c r="D301" s="136">
        <v>106.1</v>
      </c>
      <c r="E301" s="9">
        <v>-40</v>
      </c>
      <c r="F301" s="30">
        <v>25</v>
      </c>
      <c r="G301" s="30">
        <v>0</v>
      </c>
      <c r="H301" s="136">
        <v>6</v>
      </c>
      <c r="I301" s="9">
        <v>3.2</v>
      </c>
      <c r="J301" s="57" t="s">
        <v>44</v>
      </c>
      <c r="K301" s="57" t="s">
        <v>45</v>
      </c>
      <c r="L301" s="31" t="s">
        <v>57</v>
      </c>
      <c r="M301" s="143" t="s">
        <v>391</v>
      </c>
      <c r="N301" s="30" t="s">
        <v>130</v>
      </c>
      <c r="O301" s="57" t="s">
        <v>49</v>
      </c>
      <c r="P301" s="9" t="s">
        <v>131</v>
      </c>
      <c r="Q301" s="9" t="s">
        <v>51</v>
      </c>
      <c r="R301" s="139">
        <v>1.601</v>
      </c>
      <c r="S301" s="139">
        <v>1.486</v>
      </c>
      <c r="T301" s="70">
        <f>R301-S301</f>
        <v>0.11499999999999999</v>
      </c>
      <c r="U301" s="69">
        <v>6.6</v>
      </c>
      <c r="V301" s="69">
        <v>2.7</v>
      </c>
      <c r="W301" s="69">
        <v>3.9</v>
      </c>
      <c r="X301" s="136">
        <v>14.6</v>
      </c>
      <c r="Y301" s="69">
        <v>9.1999999999999993</v>
      </c>
      <c r="Z301" s="136">
        <v>17.600000000000001</v>
      </c>
      <c r="AA301" s="57">
        <f t="shared" si="36"/>
        <v>368</v>
      </c>
      <c r="AB301" s="71">
        <f t="shared" si="37"/>
        <v>9.1325036249999981E-3</v>
      </c>
      <c r="AC301" s="9" t="s">
        <v>182</v>
      </c>
      <c r="AD301" s="34" t="s">
        <v>53</v>
      </c>
      <c r="AE301" s="40"/>
      <c r="AF301" s="30" t="s">
        <v>145</v>
      </c>
      <c r="AG301" s="6"/>
      <c r="AH301" s="6"/>
      <c r="AI301" s="6"/>
      <c r="AJ301" s="6"/>
      <c r="AK301" s="38" t="s">
        <v>66</v>
      </c>
      <c r="AL301" s="6"/>
      <c r="AM301" s="6"/>
      <c r="AN301" s="6"/>
      <c r="AO301" s="6"/>
      <c r="AP301" s="6"/>
      <c r="AQ301" s="6"/>
      <c r="AR301" s="6"/>
      <c r="AS301" s="6"/>
      <c r="AT301" s="6"/>
      <c r="AU301" s="6"/>
    </row>
    <row r="302" spans="1:47" s="27" customFormat="1" x14ac:dyDescent="0.25">
      <c r="A302" s="13" t="s">
        <v>398</v>
      </c>
      <c r="B302" s="13"/>
      <c r="C302" s="153" t="s">
        <v>399</v>
      </c>
      <c r="D302" s="54">
        <v>75.099999999999994</v>
      </c>
      <c r="E302" s="55">
        <v>-20</v>
      </c>
      <c r="F302" s="30">
        <v>3</v>
      </c>
      <c r="G302" s="30">
        <v>0</v>
      </c>
      <c r="H302" s="54">
        <v>6</v>
      </c>
      <c r="I302" s="6">
        <v>3</v>
      </c>
      <c r="J302" s="30" t="s">
        <v>86</v>
      </c>
      <c r="K302" s="30" t="s">
        <v>45</v>
      </c>
      <c r="L302" s="31" t="s">
        <v>57</v>
      </c>
      <c r="M302" s="12" t="s">
        <v>400</v>
      </c>
      <c r="N302" s="30" t="s">
        <v>204</v>
      </c>
      <c r="O302" s="30" t="s">
        <v>125</v>
      </c>
      <c r="P302" s="55" t="s">
        <v>61</v>
      </c>
      <c r="Q302" s="30" t="s">
        <v>51</v>
      </c>
      <c r="R302" s="37">
        <v>1.6496</v>
      </c>
      <c r="S302" s="37">
        <v>1.4996</v>
      </c>
      <c r="T302" s="37">
        <v>0.15</v>
      </c>
      <c r="U302" s="35">
        <v>6.76</v>
      </c>
      <c r="V302" s="35">
        <v>3.11</v>
      </c>
      <c r="W302" s="35">
        <v>3.65</v>
      </c>
      <c r="X302" s="35">
        <v>11.9</v>
      </c>
      <c r="Y302" s="35">
        <v>6.1</v>
      </c>
      <c r="Z302" s="35">
        <v>11</v>
      </c>
      <c r="AA302" s="6">
        <f t="shared" si="36"/>
        <v>449.99999999999994</v>
      </c>
      <c r="AB302" s="33">
        <f t="shared" si="37"/>
        <v>2.3083744593103448E-2</v>
      </c>
      <c r="AC302" s="6" t="s">
        <v>136</v>
      </c>
      <c r="AD302" s="34" t="s">
        <v>53</v>
      </c>
      <c r="AE302" s="6"/>
      <c r="AF302" s="30">
        <f>COUNTA(AG302:AT302)</f>
        <v>1</v>
      </c>
      <c r="AG302" s="34" t="s">
        <v>66</v>
      </c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</row>
    <row r="303" spans="1:47" s="27" customFormat="1" x14ac:dyDescent="0.25">
      <c r="A303" s="34" t="s">
        <v>401</v>
      </c>
      <c r="B303" s="34"/>
      <c r="C303" s="153" t="s">
        <v>402</v>
      </c>
      <c r="D303" s="80">
        <v>89.9</v>
      </c>
      <c r="E303" s="34">
        <v>-30</v>
      </c>
      <c r="F303" s="30">
        <v>18</v>
      </c>
      <c r="G303" s="30">
        <v>0</v>
      </c>
      <c r="H303" s="29">
        <v>5</v>
      </c>
      <c r="I303" s="34">
        <v>3.2</v>
      </c>
      <c r="J303" s="30" t="s">
        <v>44</v>
      </c>
      <c r="K303" s="30" t="s">
        <v>45</v>
      </c>
      <c r="L303" s="31" t="s">
        <v>57</v>
      </c>
      <c r="M303" s="12" t="s">
        <v>403</v>
      </c>
      <c r="N303" s="30" t="s">
        <v>83</v>
      </c>
      <c r="O303" s="30" t="s">
        <v>60</v>
      </c>
      <c r="P303" s="30" t="s">
        <v>61</v>
      </c>
      <c r="Q303" s="6" t="s">
        <v>51</v>
      </c>
      <c r="R303" s="32">
        <v>1.5860000000000001</v>
      </c>
      <c r="S303" s="32">
        <v>1.486</v>
      </c>
      <c r="T303" s="32">
        <f>R303-S303</f>
        <v>0.10000000000000009</v>
      </c>
      <c r="U303" s="29">
        <v>8.5</v>
      </c>
      <c r="V303" s="29">
        <v>3</v>
      </c>
      <c r="W303" s="29">
        <v>5.5</v>
      </c>
      <c r="X303" s="29">
        <v>12.4</v>
      </c>
      <c r="Y303" s="29">
        <v>6.8</v>
      </c>
      <c r="Z303" s="29">
        <v>14</v>
      </c>
      <c r="AA303" s="30">
        <f t="shared" si="36"/>
        <v>320.00000000000028</v>
      </c>
      <c r="AB303" s="33">
        <f t="shared" si="37"/>
        <v>8.527575903614474E-3</v>
      </c>
      <c r="AC303" s="34" t="s">
        <v>182</v>
      </c>
      <c r="AD303" s="34" t="s">
        <v>53</v>
      </c>
      <c r="AE303" s="34"/>
      <c r="AF303" s="30">
        <f>COUNTA(AG303:AT303)</f>
        <v>3</v>
      </c>
      <c r="AG303" s="6"/>
      <c r="AH303" s="6"/>
      <c r="AI303" s="59" t="s">
        <v>63</v>
      </c>
      <c r="AJ303" s="34" t="s">
        <v>63</v>
      </c>
      <c r="AK303" s="34" t="s">
        <v>63</v>
      </c>
      <c r="AL303" s="6"/>
      <c r="AM303" s="6"/>
      <c r="AN303" s="6"/>
      <c r="AO303" s="6"/>
      <c r="AP303" s="6"/>
      <c r="AQ303" s="6"/>
      <c r="AR303" s="6"/>
      <c r="AS303" s="6"/>
      <c r="AT303" s="6"/>
      <c r="AU303" s="6"/>
    </row>
    <row r="304" spans="1:47" s="27" customFormat="1" x14ac:dyDescent="0.25">
      <c r="A304" s="57" t="s">
        <v>401</v>
      </c>
      <c r="B304" s="57"/>
      <c r="C304" s="153" t="s">
        <v>406</v>
      </c>
      <c r="D304" s="69">
        <v>89.9</v>
      </c>
      <c r="E304" s="57">
        <v>-30</v>
      </c>
      <c r="F304" s="30">
        <v>18</v>
      </c>
      <c r="G304" s="30">
        <v>0</v>
      </c>
      <c r="H304" s="69">
        <v>5</v>
      </c>
      <c r="I304" s="57">
        <v>3.2</v>
      </c>
      <c r="J304" s="57" t="s">
        <v>44</v>
      </c>
      <c r="K304" s="57" t="s">
        <v>45</v>
      </c>
      <c r="L304" s="31" t="s">
        <v>57</v>
      </c>
      <c r="M304" s="143" t="s">
        <v>410</v>
      </c>
      <c r="N304" s="57" t="s">
        <v>83</v>
      </c>
      <c r="O304" s="57" t="s">
        <v>49</v>
      </c>
      <c r="P304" s="57" t="s">
        <v>61</v>
      </c>
      <c r="Q304" s="9" t="s">
        <v>51</v>
      </c>
      <c r="R304" s="70">
        <v>1.5860000000000001</v>
      </c>
      <c r="S304" s="70">
        <v>1.486</v>
      </c>
      <c r="T304" s="70">
        <f>R304-S304</f>
        <v>0.10000000000000009</v>
      </c>
      <c r="U304" s="69">
        <v>8.5</v>
      </c>
      <c r="V304" s="69">
        <v>3</v>
      </c>
      <c r="W304" s="69">
        <v>5.5</v>
      </c>
      <c r="X304" s="69">
        <v>12.4</v>
      </c>
      <c r="Y304" s="69">
        <v>6.8</v>
      </c>
      <c r="Z304" s="69">
        <v>14</v>
      </c>
      <c r="AA304" s="57">
        <f t="shared" si="36"/>
        <v>320.00000000000028</v>
      </c>
      <c r="AB304" s="71">
        <f t="shared" si="37"/>
        <v>8.527575903614474E-3</v>
      </c>
      <c r="AC304" s="57" t="s">
        <v>182</v>
      </c>
      <c r="AD304" s="34" t="s">
        <v>53</v>
      </c>
      <c r="AE304" s="42"/>
      <c r="AF304" s="30" t="s">
        <v>145</v>
      </c>
      <c r="AG304" s="6"/>
      <c r="AH304" s="6"/>
      <c r="AI304" s="34"/>
      <c r="AJ304" s="34"/>
      <c r="AK304" s="59" t="s">
        <v>66</v>
      </c>
      <c r="AL304" s="6"/>
      <c r="AM304" s="6"/>
      <c r="AN304" s="6"/>
      <c r="AO304" s="6"/>
      <c r="AP304" s="6"/>
      <c r="AQ304" s="6"/>
      <c r="AR304" s="6"/>
      <c r="AS304" s="6"/>
      <c r="AT304" s="6"/>
      <c r="AU304" s="6"/>
    </row>
    <row r="305" spans="1:47" s="27" customFormat="1" x14ac:dyDescent="0.25">
      <c r="A305" s="180" t="s">
        <v>404</v>
      </c>
      <c r="B305" s="180"/>
      <c r="C305" s="153" t="s">
        <v>405</v>
      </c>
      <c r="D305" s="69">
        <v>89.9</v>
      </c>
      <c r="E305" s="57">
        <v>-30</v>
      </c>
      <c r="F305" s="30">
        <v>18</v>
      </c>
      <c r="G305" s="30">
        <v>0</v>
      </c>
      <c r="H305" s="69">
        <v>5</v>
      </c>
      <c r="I305" s="57">
        <v>3.2</v>
      </c>
      <c r="J305" s="57" t="s">
        <v>44</v>
      </c>
      <c r="K305" s="57" t="s">
        <v>45</v>
      </c>
      <c r="L305" s="31" t="s">
        <v>57</v>
      </c>
      <c r="M305" s="143" t="s">
        <v>403</v>
      </c>
      <c r="N305" s="57" t="s">
        <v>83</v>
      </c>
      <c r="O305" s="57" t="s">
        <v>65</v>
      </c>
      <c r="P305" s="57" t="s">
        <v>320</v>
      </c>
      <c r="Q305" s="9" t="s">
        <v>51</v>
      </c>
      <c r="R305" s="70">
        <v>1.5860000000000001</v>
      </c>
      <c r="S305" s="70">
        <v>1.486</v>
      </c>
      <c r="T305" s="70">
        <f>R305-S305</f>
        <v>0.10000000000000009</v>
      </c>
      <c r="U305" s="69">
        <v>8.5</v>
      </c>
      <c r="V305" s="69">
        <v>3</v>
      </c>
      <c r="W305" s="69">
        <v>5.5</v>
      </c>
      <c r="X305" s="69">
        <v>12.4</v>
      </c>
      <c r="Y305" s="69">
        <v>6.8</v>
      </c>
      <c r="Z305" s="69">
        <v>14</v>
      </c>
      <c r="AA305" s="57">
        <f t="shared" si="36"/>
        <v>320.00000000000028</v>
      </c>
      <c r="AB305" s="71">
        <f t="shared" si="37"/>
        <v>8.527575903614474E-3</v>
      </c>
      <c r="AC305" s="57" t="s">
        <v>182</v>
      </c>
      <c r="AD305" s="34" t="s">
        <v>53</v>
      </c>
      <c r="AE305" s="42"/>
      <c r="AF305" s="30" t="s">
        <v>145</v>
      </c>
      <c r="AG305" s="6"/>
      <c r="AH305" s="6"/>
      <c r="AI305" s="34"/>
      <c r="AJ305" s="59" t="s">
        <v>66</v>
      </c>
      <c r="AK305" s="34"/>
      <c r="AL305" s="6"/>
      <c r="AM305" s="6"/>
      <c r="AN305" s="6"/>
      <c r="AO305" s="6"/>
      <c r="AP305" s="6"/>
      <c r="AQ305" s="6"/>
      <c r="AR305" s="6"/>
      <c r="AS305" s="6"/>
      <c r="AT305" s="6"/>
      <c r="AU305" s="6"/>
    </row>
    <row r="306" spans="1:47" s="27" customFormat="1" x14ac:dyDescent="0.25">
      <c r="A306" s="180" t="s">
        <v>765</v>
      </c>
      <c r="B306" s="180"/>
      <c r="C306" s="153" t="s">
        <v>775</v>
      </c>
      <c r="D306" s="69"/>
      <c r="E306" s="57"/>
      <c r="F306" s="30"/>
      <c r="G306" s="30"/>
      <c r="H306" s="69"/>
      <c r="I306" s="57"/>
      <c r="J306" s="57"/>
      <c r="K306" s="57"/>
      <c r="L306" s="31"/>
      <c r="M306" s="143"/>
      <c r="N306" s="57" t="s">
        <v>83</v>
      </c>
      <c r="O306" s="57" t="s">
        <v>500</v>
      </c>
      <c r="P306" s="57" t="s">
        <v>97</v>
      </c>
      <c r="Q306" s="9" t="s">
        <v>314</v>
      </c>
      <c r="R306" s="70"/>
      <c r="S306" s="70"/>
      <c r="T306" s="70"/>
      <c r="U306" s="69"/>
      <c r="V306" s="69"/>
      <c r="W306" s="69"/>
      <c r="X306" s="69"/>
      <c r="Y306" s="69"/>
      <c r="Z306" s="69"/>
      <c r="AA306" s="57"/>
      <c r="AB306" s="71"/>
      <c r="AC306" s="57"/>
      <c r="AD306" s="34"/>
      <c r="AE306" s="42"/>
      <c r="AF306" s="30"/>
      <c r="AG306" s="6"/>
      <c r="AH306" s="6"/>
      <c r="AI306" s="34"/>
      <c r="AJ306" s="59"/>
      <c r="AK306" s="34"/>
      <c r="AL306" s="6"/>
      <c r="AM306" s="6"/>
      <c r="AN306" s="6"/>
      <c r="AO306" s="6"/>
      <c r="AP306" s="6"/>
      <c r="AQ306" s="6"/>
      <c r="AR306" s="6"/>
      <c r="AS306" s="6"/>
      <c r="AT306" s="6"/>
      <c r="AU306" s="6"/>
    </row>
    <row r="307" spans="1:47" s="27" customFormat="1" x14ac:dyDescent="0.25">
      <c r="A307" s="181" t="s">
        <v>401</v>
      </c>
      <c r="B307" s="181"/>
      <c r="C307" s="153" t="s">
        <v>405</v>
      </c>
      <c r="D307" s="29">
        <v>89.9</v>
      </c>
      <c r="E307" s="30">
        <v>-30</v>
      </c>
      <c r="F307" s="30">
        <v>18</v>
      </c>
      <c r="G307" s="30">
        <v>0</v>
      </c>
      <c r="H307" s="29">
        <v>5</v>
      </c>
      <c r="I307" s="30">
        <v>3.2</v>
      </c>
      <c r="J307" s="30" t="s">
        <v>305</v>
      </c>
      <c r="K307" s="30" t="s">
        <v>45</v>
      </c>
      <c r="L307" s="31" t="s">
        <v>81</v>
      </c>
      <c r="M307" s="5" t="s">
        <v>407</v>
      </c>
      <c r="N307" s="30" t="s">
        <v>83</v>
      </c>
      <c r="O307" s="30" t="s">
        <v>65</v>
      </c>
      <c r="P307" s="30" t="s">
        <v>61</v>
      </c>
      <c r="Q307" s="30" t="s">
        <v>51</v>
      </c>
      <c r="R307" s="32">
        <v>1.5860000000000001</v>
      </c>
      <c r="S307" s="32">
        <v>1.486</v>
      </c>
      <c r="T307" s="32">
        <f>R307-S307</f>
        <v>0.10000000000000009</v>
      </c>
      <c r="U307" s="29">
        <v>8.5</v>
      </c>
      <c r="V307" s="29">
        <v>3</v>
      </c>
      <c r="W307" s="29">
        <v>5.5</v>
      </c>
      <c r="X307" s="29">
        <v>12.4</v>
      </c>
      <c r="Y307" s="29">
        <v>6.8</v>
      </c>
      <c r="Z307" s="29">
        <v>14</v>
      </c>
      <c r="AA307" s="30">
        <f t="shared" si="36"/>
        <v>320.00000000000028</v>
      </c>
      <c r="AB307" s="33">
        <f t="shared" si="37"/>
        <v>8.527575903614474E-3</v>
      </c>
      <c r="AC307" s="28" t="s">
        <v>408</v>
      </c>
      <c r="AD307" s="34" t="s">
        <v>53</v>
      </c>
      <c r="AE307" s="30" t="s">
        <v>63</v>
      </c>
      <c r="AF307" s="30">
        <f t="shared" ref="AF307:AF313" si="38">COUNTA(AG307:AT307)</f>
        <v>1</v>
      </c>
      <c r="AG307" s="34"/>
      <c r="AH307" s="34"/>
      <c r="AI307" s="34"/>
      <c r="AJ307" s="34" t="s">
        <v>68</v>
      </c>
      <c r="AK307" s="34"/>
      <c r="AL307" s="34"/>
      <c r="AM307" s="34"/>
      <c r="AN307" s="34"/>
      <c r="AO307" s="34"/>
      <c r="AP307" s="34"/>
      <c r="AQ307" s="34"/>
      <c r="AR307" s="34"/>
      <c r="AS307" s="53"/>
      <c r="AT307" s="34"/>
      <c r="AU307" s="6"/>
    </row>
    <row r="308" spans="1:47" s="27" customFormat="1" x14ac:dyDescent="0.25">
      <c r="A308" s="181" t="s">
        <v>401</v>
      </c>
      <c r="B308" s="181"/>
      <c r="C308" s="153" t="s">
        <v>405</v>
      </c>
      <c r="D308" s="29">
        <v>89.9</v>
      </c>
      <c r="E308" s="30">
        <v>-30</v>
      </c>
      <c r="F308" s="30">
        <v>18</v>
      </c>
      <c r="G308" s="30">
        <v>0</v>
      </c>
      <c r="H308" s="29">
        <v>5</v>
      </c>
      <c r="I308" s="30">
        <v>3.2</v>
      </c>
      <c r="J308" s="30" t="s">
        <v>67</v>
      </c>
      <c r="K308" s="30" t="s">
        <v>45</v>
      </c>
      <c r="L308" s="31" t="s">
        <v>284</v>
      </c>
      <c r="M308" s="5" t="s">
        <v>409</v>
      </c>
      <c r="N308" s="30" t="s">
        <v>83</v>
      </c>
      <c r="O308" s="30" t="s">
        <v>65</v>
      </c>
      <c r="P308" s="30" t="s">
        <v>320</v>
      </c>
      <c r="Q308" s="30" t="s">
        <v>51</v>
      </c>
      <c r="R308" s="32">
        <v>1.5860000000000001</v>
      </c>
      <c r="S308" s="32">
        <v>1.486</v>
      </c>
      <c r="T308" s="32">
        <f>R308-S308</f>
        <v>0.10000000000000009</v>
      </c>
      <c r="U308" s="29">
        <v>8.5</v>
      </c>
      <c r="V308" s="29">
        <v>3</v>
      </c>
      <c r="W308" s="29">
        <v>5.5</v>
      </c>
      <c r="X308" s="29">
        <v>12.4</v>
      </c>
      <c r="Y308" s="29">
        <v>6.8</v>
      </c>
      <c r="Z308" s="29">
        <v>14</v>
      </c>
      <c r="AA308" s="30">
        <f t="shared" si="36"/>
        <v>320.00000000000028</v>
      </c>
      <c r="AB308" s="33">
        <f t="shared" si="37"/>
        <v>8.527575903614474E-3</v>
      </c>
      <c r="AC308" s="28" t="s">
        <v>69</v>
      </c>
      <c r="AD308" s="34" t="s">
        <v>53</v>
      </c>
      <c r="AE308" s="30"/>
      <c r="AF308" s="30">
        <f t="shared" si="38"/>
        <v>1</v>
      </c>
      <c r="AG308" s="34"/>
      <c r="AH308" s="34"/>
      <c r="AI308" s="34"/>
      <c r="AJ308" s="34" t="s">
        <v>63</v>
      </c>
      <c r="AK308" s="34"/>
      <c r="AL308" s="34"/>
      <c r="AM308" s="34"/>
      <c r="AN308" s="34"/>
      <c r="AO308" s="34"/>
      <c r="AP308" s="34"/>
      <c r="AQ308" s="34"/>
      <c r="AR308" s="34"/>
      <c r="AS308" s="53"/>
      <c r="AT308" s="34"/>
      <c r="AU308" s="6"/>
    </row>
    <row r="309" spans="1:47" s="27" customFormat="1" ht="15.75" customHeight="1" x14ac:dyDescent="0.25">
      <c r="A309" s="13" t="s">
        <v>387</v>
      </c>
      <c r="B309" s="13" t="s">
        <v>764</v>
      </c>
      <c r="C309" s="157" t="s">
        <v>629</v>
      </c>
      <c r="D309" s="54">
        <v>91.9</v>
      </c>
      <c r="E309" s="55">
        <v>-40</v>
      </c>
      <c r="F309" s="30">
        <v>16</v>
      </c>
      <c r="G309" s="30">
        <v>0</v>
      </c>
      <c r="H309" s="54">
        <v>5</v>
      </c>
      <c r="I309" s="6">
        <v>3.85</v>
      </c>
      <c r="J309" s="30" t="s">
        <v>86</v>
      </c>
      <c r="K309" s="30" t="s">
        <v>45</v>
      </c>
      <c r="L309" s="31" t="s">
        <v>46</v>
      </c>
      <c r="M309" s="12"/>
      <c r="N309" s="30" t="s">
        <v>157</v>
      </c>
      <c r="O309" s="30" t="s">
        <v>60</v>
      </c>
      <c r="P309" s="30" t="s">
        <v>50</v>
      </c>
      <c r="Q309" s="30" t="s">
        <v>51</v>
      </c>
      <c r="R309" s="37">
        <v>1.58</v>
      </c>
      <c r="S309" s="37">
        <v>1.4810000000000001</v>
      </c>
      <c r="T309" s="37">
        <v>9.9000000000000005E-2</v>
      </c>
      <c r="U309" s="35">
        <v>8.8000000000000007</v>
      </c>
      <c r="V309" s="35">
        <v>3.1</v>
      </c>
      <c r="W309" s="35">
        <v>5.7</v>
      </c>
      <c r="X309" s="35">
        <v>10.199999999999999</v>
      </c>
      <c r="Y309" s="35">
        <v>9</v>
      </c>
      <c r="Z309" s="35">
        <v>20.100000000000001</v>
      </c>
      <c r="AA309" s="6">
        <f t="shared" si="36"/>
        <v>381.15000000000003</v>
      </c>
      <c r="AB309" s="33">
        <f t="shared" si="37"/>
        <v>7.010124848931298E-3</v>
      </c>
      <c r="AC309" s="6" t="s">
        <v>136</v>
      </c>
      <c r="AD309" s="34" t="s">
        <v>53</v>
      </c>
      <c r="AE309" s="6"/>
      <c r="AF309" s="30">
        <f t="shared" si="38"/>
        <v>1</v>
      </c>
      <c r="AG309" s="34" t="s">
        <v>66</v>
      </c>
      <c r="AH309" s="34"/>
      <c r="AI309" s="34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</row>
    <row r="310" spans="1:47" s="27" customFormat="1" x14ac:dyDescent="0.25">
      <c r="A310" s="28" t="s">
        <v>401</v>
      </c>
      <c r="B310" s="28" t="s">
        <v>738</v>
      </c>
      <c r="C310" s="153" t="s">
        <v>514</v>
      </c>
      <c r="D310" s="29">
        <v>89.9</v>
      </c>
      <c r="E310" s="30">
        <v>-30</v>
      </c>
      <c r="F310" s="30">
        <v>18</v>
      </c>
      <c r="G310" s="30">
        <v>0</v>
      </c>
      <c r="H310" s="29">
        <v>5</v>
      </c>
      <c r="I310" s="30">
        <v>3.2</v>
      </c>
      <c r="J310" s="30" t="s">
        <v>67</v>
      </c>
      <c r="K310" s="30" t="s">
        <v>45</v>
      </c>
      <c r="L310" s="31" t="s">
        <v>284</v>
      </c>
      <c r="M310" s="5" t="s">
        <v>411</v>
      </c>
      <c r="N310" s="30" t="s">
        <v>83</v>
      </c>
      <c r="O310" s="30" t="s">
        <v>188</v>
      </c>
      <c r="P310" s="30" t="s">
        <v>61</v>
      </c>
      <c r="Q310" s="30" t="s">
        <v>51</v>
      </c>
      <c r="R310" s="32">
        <v>1.5860000000000001</v>
      </c>
      <c r="S310" s="32">
        <v>1.486</v>
      </c>
      <c r="T310" s="32">
        <f>R310-S310</f>
        <v>0.10000000000000009</v>
      </c>
      <c r="U310" s="29">
        <v>8.5</v>
      </c>
      <c r="V310" s="29">
        <v>3</v>
      </c>
      <c r="W310" s="29">
        <v>5.5</v>
      </c>
      <c r="X310" s="29">
        <v>12.4</v>
      </c>
      <c r="Y310" s="29">
        <v>6.8</v>
      </c>
      <c r="Z310" s="29">
        <v>14</v>
      </c>
      <c r="AA310" s="30">
        <f t="shared" si="36"/>
        <v>320.00000000000028</v>
      </c>
      <c r="AB310" s="33">
        <f t="shared" si="37"/>
        <v>8.527575903614474E-3</v>
      </c>
      <c r="AC310" s="28" t="s">
        <v>250</v>
      </c>
      <c r="AD310" s="34" t="s">
        <v>53</v>
      </c>
      <c r="AE310" s="30"/>
      <c r="AF310" s="30">
        <f t="shared" si="38"/>
        <v>1</v>
      </c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 t="s">
        <v>254</v>
      </c>
      <c r="AS310" s="53"/>
      <c r="AT310" s="34"/>
      <c r="AU310" s="6"/>
    </row>
    <row r="311" spans="1:47" s="27" customFormat="1" x14ac:dyDescent="0.25">
      <c r="A311" s="13" t="s">
        <v>413</v>
      </c>
      <c r="B311" s="13"/>
      <c r="C311" s="157" t="s">
        <v>414</v>
      </c>
      <c r="D311" s="54">
        <v>75</v>
      </c>
      <c r="E311" s="55">
        <v>-30</v>
      </c>
      <c r="F311" s="30">
        <v>0</v>
      </c>
      <c r="G311" s="30">
        <v>0</v>
      </c>
      <c r="H311" s="54">
        <v>4.5</v>
      </c>
      <c r="I311" s="6">
        <v>0</v>
      </c>
      <c r="J311" s="30" t="s">
        <v>86</v>
      </c>
      <c r="K311" s="30" t="s">
        <v>45</v>
      </c>
      <c r="L311" s="31" t="s">
        <v>284</v>
      </c>
      <c r="M311" s="12" t="s">
        <v>415</v>
      </c>
      <c r="N311" s="6" t="s">
        <v>107</v>
      </c>
      <c r="O311" s="30" t="s">
        <v>65</v>
      </c>
      <c r="P311" s="55" t="s">
        <v>61</v>
      </c>
      <c r="Q311" s="30" t="s">
        <v>51</v>
      </c>
      <c r="R311" s="37">
        <v>1.5880000000000001</v>
      </c>
      <c r="S311" s="37">
        <v>1.488</v>
      </c>
      <c r="T311" s="37">
        <v>0.1</v>
      </c>
      <c r="U311" s="35">
        <v>8.1999999999999993</v>
      </c>
      <c r="V311" s="35">
        <v>3</v>
      </c>
      <c r="W311" s="35">
        <v>5.2</v>
      </c>
      <c r="X311" s="35">
        <v>9.1999999999999993</v>
      </c>
      <c r="Y311" s="35">
        <v>5.0999999999999996</v>
      </c>
      <c r="Z311" s="35">
        <v>9.3000000000000007</v>
      </c>
      <c r="AA311" s="6">
        <f t="shared" si="36"/>
        <v>0</v>
      </c>
      <c r="AB311" s="33">
        <f t="shared" si="37"/>
        <v>1.2027681355932206E-2</v>
      </c>
      <c r="AC311" s="6"/>
      <c r="AD311" s="6"/>
      <c r="AE311" s="6"/>
      <c r="AF311" s="30">
        <f t="shared" si="38"/>
        <v>1</v>
      </c>
      <c r="AG311" s="6"/>
      <c r="AH311" s="6"/>
      <c r="AI311" s="6"/>
      <c r="AJ311" s="34" t="s">
        <v>66</v>
      </c>
      <c r="AK311" s="34"/>
      <c r="AL311" s="6"/>
      <c r="AM311" s="6"/>
      <c r="AN311" s="6"/>
      <c r="AO311" s="6"/>
      <c r="AP311" s="6"/>
      <c r="AQ311" s="6"/>
      <c r="AR311" s="6"/>
      <c r="AS311" s="6"/>
      <c r="AT311" s="6"/>
      <c r="AU311" s="6"/>
    </row>
    <row r="312" spans="1:47" s="27" customFormat="1" x14ac:dyDescent="0.25">
      <c r="A312" s="13" t="s">
        <v>413</v>
      </c>
      <c r="B312" s="13"/>
      <c r="C312" s="154" t="s">
        <v>416</v>
      </c>
      <c r="D312" s="54">
        <v>75</v>
      </c>
      <c r="E312" s="55">
        <v>-30</v>
      </c>
      <c r="F312" s="30">
        <v>0</v>
      </c>
      <c r="G312" s="30">
        <v>0</v>
      </c>
      <c r="H312" s="54">
        <v>4.5</v>
      </c>
      <c r="I312" s="6">
        <v>0</v>
      </c>
      <c r="J312" s="30" t="s">
        <v>86</v>
      </c>
      <c r="K312" s="30" t="s">
        <v>45</v>
      </c>
      <c r="L312" s="31" t="s">
        <v>284</v>
      </c>
      <c r="M312" s="12" t="s">
        <v>415</v>
      </c>
      <c r="N312" s="6" t="s">
        <v>107</v>
      </c>
      <c r="O312" s="30" t="s">
        <v>49</v>
      </c>
      <c r="P312" s="55" t="s">
        <v>61</v>
      </c>
      <c r="Q312" s="30" t="s">
        <v>51</v>
      </c>
      <c r="R312" s="37">
        <v>1.5880000000000001</v>
      </c>
      <c r="S312" s="37">
        <v>1.488</v>
      </c>
      <c r="T312" s="37">
        <v>0.1</v>
      </c>
      <c r="U312" s="35">
        <v>8.1999999999999993</v>
      </c>
      <c r="V312" s="35">
        <v>3</v>
      </c>
      <c r="W312" s="35">
        <v>5.2</v>
      </c>
      <c r="X312" s="35">
        <v>9.1999999999999993</v>
      </c>
      <c r="Y312" s="35">
        <v>5.0999999999999996</v>
      </c>
      <c r="Z312" s="35">
        <v>9.3000000000000007</v>
      </c>
      <c r="AA312" s="6">
        <f t="shared" si="36"/>
        <v>0</v>
      </c>
      <c r="AB312" s="33">
        <f t="shared" si="37"/>
        <v>1.2027681355932206E-2</v>
      </c>
      <c r="AC312" s="167" t="s">
        <v>661</v>
      </c>
      <c r="AD312" s="3" t="s">
        <v>53</v>
      </c>
      <c r="AE312" s="6"/>
      <c r="AF312" s="30">
        <f t="shared" si="38"/>
        <v>1</v>
      </c>
      <c r="AG312" s="6"/>
      <c r="AH312" s="6"/>
      <c r="AI312" s="6"/>
      <c r="AJ312" s="34"/>
      <c r="AK312" s="34" t="s">
        <v>66</v>
      </c>
      <c r="AL312" s="6"/>
      <c r="AM312" s="6"/>
      <c r="AN312" s="6"/>
      <c r="AO312" s="6"/>
      <c r="AP312" s="6"/>
      <c r="AQ312" s="6"/>
      <c r="AR312" s="6"/>
      <c r="AS312" s="6"/>
      <c r="AT312" s="6"/>
      <c r="AU312" s="6"/>
    </row>
    <row r="313" spans="1:47" s="27" customFormat="1" x14ac:dyDescent="0.25">
      <c r="A313" s="6" t="s">
        <v>417</v>
      </c>
      <c r="B313" s="6"/>
      <c r="C313" s="154" t="s">
        <v>418</v>
      </c>
      <c r="D313" s="35">
        <v>90.3</v>
      </c>
      <c r="E313" s="6">
        <v>-30</v>
      </c>
      <c r="F313" s="30">
        <v>30</v>
      </c>
      <c r="G313" s="30">
        <v>0</v>
      </c>
      <c r="H313" s="35">
        <v>3.5</v>
      </c>
      <c r="I313" s="6">
        <v>5.2</v>
      </c>
      <c r="J313" s="30" t="s">
        <v>419</v>
      </c>
      <c r="K313" s="30" t="s">
        <v>45</v>
      </c>
      <c r="L313" s="31" t="s">
        <v>57</v>
      </c>
      <c r="M313" s="12" t="s">
        <v>420</v>
      </c>
      <c r="N313" s="6" t="s">
        <v>107</v>
      </c>
      <c r="O313" s="30" t="s">
        <v>163</v>
      </c>
      <c r="P313" s="30" t="s">
        <v>97</v>
      </c>
      <c r="Q313" s="6" t="s">
        <v>51</v>
      </c>
      <c r="R313" s="37">
        <v>1.6519999999999999</v>
      </c>
      <c r="S313" s="37">
        <v>1.5009999999999999</v>
      </c>
      <c r="T313" s="32">
        <f>R313-S313</f>
        <v>0.15100000000000002</v>
      </c>
      <c r="U313" s="29">
        <v>8</v>
      </c>
      <c r="V313" s="29">
        <v>3.2</v>
      </c>
      <c r="W313" s="29">
        <v>4.8</v>
      </c>
      <c r="X313" s="35">
        <v>12.7</v>
      </c>
      <c r="Y313" s="29">
        <v>7.1</v>
      </c>
      <c r="Z313" s="35">
        <v>15.8</v>
      </c>
      <c r="AA313" s="30">
        <f t="shared" si="36"/>
        <v>785.20000000000016</v>
      </c>
      <c r="AB313" s="33">
        <f t="shared" si="37"/>
        <v>1.9101747186151687E-2</v>
      </c>
      <c r="AC313" s="6" t="s">
        <v>182</v>
      </c>
      <c r="AD313" s="34" t="s">
        <v>53</v>
      </c>
      <c r="AE313" s="6"/>
      <c r="AF313" s="30">
        <f t="shared" si="38"/>
        <v>1</v>
      </c>
      <c r="AG313" s="6"/>
      <c r="AH313" s="6" t="s">
        <v>66</v>
      </c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</row>
    <row r="314" spans="1:47" s="27" customFormat="1" x14ac:dyDescent="0.25">
      <c r="A314" s="6" t="s">
        <v>417</v>
      </c>
      <c r="B314" s="6"/>
      <c r="C314" s="154" t="s">
        <v>638</v>
      </c>
      <c r="D314" s="35"/>
      <c r="E314" s="6"/>
      <c r="F314" s="30"/>
      <c r="G314" s="30"/>
      <c r="H314" s="35"/>
      <c r="I314" s="6"/>
      <c r="J314" s="30"/>
      <c r="K314" s="30"/>
      <c r="L314" s="31"/>
      <c r="M314" s="12"/>
      <c r="N314" s="6" t="s">
        <v>59</v>
      </c>
      <c r="O314" s="30" t="s">
        <v>221</v>
      </c>
      <c r="P314" s="30" t="s">
        <v>97</v>
      </c>
      <c r="Q314" s="6" t="s">
        <v>352</v>
      </c>
      <c r="R314" s="37"/>
      <c r="S314" s="37"/>
      <c r="T314" s="32"/>
      <c r="U314" s="29"/>
      <c r="V314" s="29"/>
      <c r="W314" s="29"/>
      <c r="X314" s="35"/>
      <c r="Y314" s="29"/>
      <c r="Z314" s="35"/>
      <c r="AA314" s="30"/>
      <c r="AB314" s="33"/>
      <c r="AC314" s="6"/>
      <c r="AD314" s="34"/>
      <c r="AE314" s="6"/>
      <c r="AF314" s="30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</row>
    <row r="315" spans="1:47" s="27" customFormat="1" x14ac:dyDescent="0.25">
      <c r="A315" s="6" t="s">
        <v>421</v>
      </c>
      <c r="B315" s="6" t="s">
        <v>749</v>
      </c>
      <c r="C315" s="154" t="s">
        <v>422</v>
      </c>
      <c r="D315" s="35">
        <v>101.2</v>
      </c>
      <c r="E315" s="6">
        <v>-30</v>
      </c>
      <c r="F315" s="30">
        <v>30</v>
      </c>
      <c r="G315" s="30">
        <v>0</v>
      </c>
      <c r="H315" s="35">
        <v>4.5</v>
      </c>
      <c r="I315" s="6">
        <v>4.5</v>
      </c>
      <c r="J315" s="30" t="s">
        <v>419</v>
      </c>
      <c r="K315" s="30" t="s">
        <v>45</v>
      </c>
      <c r="L315" s="31" t="s">
        <v>57</v>
      </c>
      <c r="M315" s="12" t="s">
        <v>420</v>
      </c>
      <c r="N315" s="6" t="s">
        <v>107</v>
      </c>
      <c r="O315" s="30" t="s">
        <v>163</v>
      </c>
      <c r="P315" s="30" t="s">
        <v>61</v>
      </c>
      <c r="Q315" s="65" t="s">
        <v>246</v>
      </c>
      <c r="R315" s="37">
        <v>1.712</v>
      </c>
      <c r="S315" s="37">
        <v>1.5109999999999999</v>
      </c>
      <c r="T315" s="32">
        <f t="shared" ref="T315:T321" si="39">R315-S315</f>
        <v>0.20100000000000007</v>
      </c>
      <c r="U315" s="29">
        <v>7.1</v>
      </c>
      <c r="V315" s="29">
        <v>3.2</v>
      </c>
      <c r="W315" s="29">
        <v>3.9</v>
      </c>
      <c r="X315" s="35">
        <v>16.600000000000001</v>
      </c>
      <c r="Y315" s="29">
        <v>8.1999999999999993</v>
      </c>
      <c r="Z315" s="35">
        <v>18.3</v>
      </c>
      <c r="AA315" s="30">
        <f t="shared" ref="AA315:AA325" si="40">T315*I315*1000</f>
        <v>904.50000000000034</v>
      </c>
      <c r="AB315" s="33">
        <f t="shared" ref="AB315:AB325" si="41">(T315*(R315+S315))^2/((X315+Y315+Z315)/3)</f>
        <v>2.9211691832645024E-2</v>
      </c>
      <c r="AC315" s="6" t="s">
        <v>182</v>
      </c>
      <c r="AD315" s="34" t="s">
        <v>53</v>
      </c>
      <c r="AE315" s="6"/>
      <c r="AF315" s="30">
        <f t="shared" ref="AF315:AF325" si="42">COUNTA(AG315:AT315)</f>
        <v>1</v>
      </c>
      <c r="AG315" s="6"/>
      <c r="AH315" s="6" t="s">
        <v>246</v>
      </c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</row>
    <row r="316" spans="1:47" s="27" customFormat="1" x14ac:dyDescent="0.25">
      <c r="A316" s="55" t="s">
        <v>423</v>
      </c>
      <c r="B316" s="55" t="s">
        <v>737</v>
      </c>
      <c r="C316" s="154" t="s">
        <v>704</v>
      </c>
      <c r="D316" s="35">
        <v>103.9</v>
      </c>
      <c r="E316" s="6">
        <v>-40</v>
      </c>
      <c r="F316" s="30">
        <v>30</v>
      </c>
      <c r="G316" s="30">
        <v>0</v>
      </c>
      <c r="H316" s="35">
        <v>3.8</v>
      </c>
      <c r="I316" s="6">
        <v>4.5</v>
      </c>
      <c r="J316" s="30" t="s">
        <v>419</v>
      </c>
      <c r="K316" s="30" t="s">
        <v>45</v>
      </c>
      <c r="L316" s="31" t="s">
        <v>57</v>
      </c>
      <c r="M316" s="12" t="s">
        <v>425</v>
      </c>
      <c r="N316" s="30" t="s">
        <v>107</v>
      </c>
      <c r="O316" s="30" t="s">
        <v>60</v>
      </c>
      <c r="P316" s="6" t="s">
        <v>61</v>
      </c>
      <c r="Q316" s="30" t="s">
        <v>68</v>
      </c>
      <c r="R316" s="37">
        <v>1.7133</v>
      </c>
      <c r="S316" s="37">
        <v>1.5109999999999999</v>
      </c>
      <c r="T316" s="32">
        <f t="shared" si="39"/>
        <v>0.20230000000000015</v>
      </c>
      <c r="U316" s="29">
        <v>9.6</v>
      </c>
      <c r="V316" s="29">
        <v>3.5</v>
      </c>
      <c r="W316" s="29">
        <v>6.1</v>
      </c>
      <c r="X316" s="35">
        <v>17.100000000000001</v>
      </c>
      <c r="Y316" s="29">
        <v>7.1</v>
      </c>
      <c r="Z316" s="35">
        <v>13.6</v>
      </c>
      <c r="AA316" s="30">
        <f t="shared" si="40"/>
        <v>910.3500000000007</v>
      </c>
      <c r="AB316" s="33">
        <f t="shared" si="41"/>
        <v>3.3766971164705763E-2</v>
      </c>
      <c r="AC316" s="6" t="s">
        <v>182</v>
      </c>
      <c r="AD316" s="34" t="s">
        <v>53</v>
      </c>
      <c r="AE316" s="6"/>
      <c r="AF316" s="30">
        <f t="shared" si="42"/>
        <v>1</v>
      </c>
      <c r="AG316" s="6"/>
      <c r="AH316" s="6"/>
      <c r="AI316" s="6" t="s">
        <v>68</v>
      </c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</row>
    <row r="317" spans="1:47" s="27" customFormat="1" x14ac:dyDescent="0.25">
      <c r="A317" s="186" t="s">
        <v>703</v>
      </c>
      <c r="B317" s="186"/>
      <c r="C317" s="154" t="s">
        <v>639</v>
      </c>
      <c r="D317" s="35">
        <v>103.9</v>
      </c>
      <c r="E317" s="6">
        <v>-40</v>
      </c>
      <c r="F317" s="30">
        <v>30</v>
      </c>
      <c r="G317" s="30">
        <v>0</v>
      </c>
      <c r="H317" s="35">
        <v>3.8</v>
      </c>
      <c r="I317" s="6">
        <v>4.5</v>
      </c>
      <c r="J317" s="30" t="s">
        <v>419</v>
      </c>
      <c r="K317" s="30" t="s">
        <v>45</v>
      </c>
      <c r="L317" s="31" t="s">
        <v>57</v>
      </c>
      <c r="M317" s="12" t="s">
        <v>424</v>
      </c>
      <c r="N317" s="30" t="s">
        <v>130</v>
      </c>
      <c r="O317" s="30" t="s">
        <v>60</v>
      </c>
      <c r="P317" s="6" t="s">
        <v>131</v>
      </c>
      <c r="Q317" s="30" t="s">
        <v>261</v>
      </c>
      <c r="R317" s="37">
        <v>1.7133</v>
      </c>
      <c r="S317" s="37">
        <v>1.5109999999999999</v>
      </c>
      <c r="T317" s="32">
        <f t="shared" si="39"/>
        <v>0.20230000000000015</v>
      </c>
      <c r="U317" s="29">
        <v>9.6</v>
      </c>
      <c r="V317" s="29">
        <v>3.5</v>
      </c>
      <c r="W317" s="29">
        <v>6.1</v>
      </c>
      <c r="X317" s="35">
        <v>17.100000000000001</v>
      </c>
      <c r="Y317" s="29">
        <v>7.1</v>
      </c>
      <c r="Z317" s="35">
        <v>13.6</v>
      </c>
      <c r="AA317" s="30">
        <f t="shared" si="40"/>
        <v>910.3500000000007</v>
      </c>
      <c r="AB317" s="33">
        <f t="shared" si="41"/>
        <v>3.3766971164705763E-2</v>
      </c>
      <c r="AC317" s="6" t="s">
        <v>182</v>
      </c>
      <c r="AD317" s="34" t="s">
        <v>53</v>
      </c>
      <c r="AE317" s="6"/>
      <c r="AF317" s="30">
        <f t="shared" si="42"/>
        <v>1</v>
      </c>
      <c r="AG317" s="6"/>
      <c r="AH317" s="6"/>
      <c r="AI317" s="6" t="s">
        <v>261</v>
      </c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</row>
    <row r="318" spans="1:47" s="27" customFormat="1" ht="15.75" customHeight="1" x14ac:dyDescent="0.25">
      <c r="A318" s="168" t="s">
        <v>401</v>
      </c>
      <c r="B318" s="168"/>
      <c r="C318" s="157" t="s">
        <v>727</v>
      </c>
      <c r="D318" s="29">
        <v>89.9</v>
      </c>
      <c r="E318" s="30">
        <v>-30</v>
      </c>
      <c r="F318" s="30">
        <v>18</v>
      </c>
      <c r="G318" s="30">
        <v>0</v>
      </c>
      <c r="H318" s="29">
        <v>5</v>
      </c>
      <c r="I318" s="30">
        <v>3.2</v>
      </c>
      <c r="J318" s="30" t="s">
        <v>67</v>
      </c>
      <c r="K318" s="30" t="s">
        <v>45</v>
      </c>
      <c r="L318" s="31" t="s">
        <v>284</v>
      </c>
      <c r="M318" s="5" t="s">
        <v>412</v>
      </c>
      <c r="N318" s="30" t="s">
        <v>157</v>
      </c>
      <c r="O318" s="30" t="s">
        <v>188</v>
      </c>
      <c r="P318" s="30" t="s">
        <v>50</v>
      </c>
      <c r="Q318" s="30" t="s">
        <v>51</v>
      </c>
      <c r="R318" s="32">
        <v>1.5860000000000001</v>
      </c>
      <c r="S318" s="32">
        <v>1.486</v>
      </c>
      <c r="T318" s="32">
        <f t="shared" si="39"/>
        <v>0.10000000000000009</v>
      </c>
      <c r="U318" s="29">
        <v>8.5</v>
      </c>
      <c r="V318" s="29">
        <v>3</v>
      </c>
      <c r="W318" s="29">
        <v>5.5</v>
      </c>
      <c r="X318" s="29">
        <v>12.4</v>
      </c>
      <c r="Y318" s="29">
        <v>6.8</v>
      </c>
      <c r="Z318" s="29">
        <v>14</v>
      </c>
      <c r="AA318" s="30">
        <f t="shared" si="40"/>
        <v>320.00000000000028</v>
      </c>
      <c r="AB318" s="33">
        <f t="shared" si="41"/>
        <v>8.527575903614474E-3</v>
      </c>
      <c r="AC318" s="28" t="s">
        <v>250</v>
      </c>
      <c r="AD318" s="34" t="s">
        <v>53</v>
      </c>
      <c r="AE318" s="30"/>
      <c r="AF318" s="30">
        <f t="shared" si="42"/>
        <v>1</v>
      </c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53"/>
      <c r="AT318" s="34" t="s">
        <v>254</v>
      </c>
      <c r="AU318" s="6"/>
    </row>
    <row r="319" spans="1:47" s="27" customFormat="1" x14ac:dyDescent="0.25">
      <c r="A319" s="186" t="s">
        <v>705</v>
      </c>
      <c r="B319" s="186"/>
      <c r="C319" s="154" t="s">
        <v>426</v>
      </c>
      <c r="D319" s="35">
        <v>111.5</v>
      </c>
      <c r="E319" s="6">
        <v>-40</v>
      </c>
      <c r="F319" s="30">
        <v>24</v>
      </c>
      <c r="G319" s="30">
        <v>0</v>
      </c>
      <c r="H319" s="35">
        <v>6</v>
      </c>
      <c r="I319" s="6">
        <v>3.1</v>
      </c>
      <c r="J319" s="30" t="s">
        <v>67</v>
      </c>
      <c r="K319" s="30" t="s">
        <v>45</v>
      </c>
      <c r="L319" s="31" t="s">
        <v>57</v>
      </c>
      <c r="M319" s="12" t="s">
        <v>427</v>
      </c>
      <c r="N319" s="30" t="s">
        <v>194</v>
      </c>
      <c r="O319" s="30" t="s">
        <v>75</v>
      </c>
      <c r="P319" s="6" t="s">
        <v>131</v>
      </c>
      <c r="Q319" s="6" t="s">
        <v>555</v>
      </c>
      <c r="R319" s="37">
        <v>1.61</v>
      </c>
      <c r="S319" s="37">
        <v>1.4910000000000001</v>
      </c>
      <c r="T319" s="32">
        <f t="shared" si="39"/>
        <v>0.11899999999999999</v>
      </c>
      <c r="U319" s="29">
        <v>7.11</v>
      </c>
      <c r="V319" s="29">
        <v>3.63</v>
      </c>
      <c r="W319" s="29">
        <v>3.48</v>
      </c>
      <c r="X319" s="35">
        <v>14</v>
      </c>
      <c r="Y319" s="29">
        <v>9.3000000000000007</v>
      </c>
      <c r="Z319" s="35">
        <v>20.9</v>
      </c>
      <c r="AA319" s="30">
        <f t="shared" si="40"/>
        <v>368.9</v>
      </c>
      <c r="AB319" s="33">
        <f t="shared" si="41"/>
        <v>9.2426485765384602E-3</v>
      </c>
      <c r="AC319" s="6" t="s">
        <v>308</v>
      </c>
      <c r="AD319" s="34" t="s">
        <v>53</v>
      </c>
      <c r="AE319" s="6"/>
      <c r="AF319" s="30">
        <f t="shared" si="42"/>
        <v>1</v>
      </c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 t="s">
        <v>246</v>
      </c>
      <c r="AT319" s="6"/>
      <c r="AU319" s="6"/>
    </row>
    <row r="320" spans="1:47" s="27" customFormat="1" x14ac:dyDescent="0.25">
      <c r="A320" s="186" t="s">
        <v>428</v>
      </c>
      <c r="B320" s="186"/>
      <c r="C320" s="157" t="s">
        <v>430</v>
      </c>
      <c r="D320" s="35">
        <v>100</v>
      </c>
      <c r="E320" s="6">
        <v>-40</v>
      </c>
      <c r="F320" s="30">
        <v>25</v>
      </c>
      <c r="G320" s="30">
        <v>0</v>
      </c>
      <c r="H320" s="35">
        <v>6</v>
      </c>
      <c r="I320" s="6">
        <v>3.2</v>
      </c>
      <c r="J320" s="30" t="s">
        <v>44</v>
      </c>
      <c r="K320" s="30" t="s">
        <v>45</v>
      </c>
      <c r="L320" s="31" t="s">
        <v>57</v>
      </c>
      <c r="M320" s="12" t="s">
        <v>429</v>
      </c>
      <c r="N320" s="6" t="s">
        <v>130</v>
      </c>
      <c r="O320" s="30" t="s">
        <v>60</v>
      </c>
      <c r="P320" s="6" t="s">
        <v>131</v>
      </c>
      <c r="Q320" s="6" t="s">
        <v>68</v>
      </c>
      <c r="R320" s="37">
        <v>1.5959000000000001</v>
      </c>
      <c r="S320" s="37">
        <v>1.4882</v>
      </c>
      <c r="T320" s="32">
        <f t="shared" si="39"/>
        <v>0.10770000000000013</v>
      </c>
      <c r="U320" s="6" t="s">
        <v>113</v>
      </c>
      <c r="V320" s="6" t="s">
        <v>113</v>
      </c>
      <c r="W320" s="6" t="s">
        <v>113</v>
      </c>
      <c r="X320" s="35">
        <v>14.1</v>
      </c>
      <c r="Y320" s="29">
        <f>X320/2</f>
        <v>7.05</v>
      </c>
      <c r="Z320" s="35">
        <v>14.4</v>
      </c>
      <c r="AA320" s="30">
        <f t="shared" si="40"/>
        <v>344.64000000000044</v>
      </c>
      <c r="AB320" s="33">
        <f t="shared" si="41"/>
        <v>9.3104347095616189E-3</v>
      </c>
      <c r="AC320" s="6" t="s">
        <v>182</v>
      </c>
      <c r="AD320" s="34" t="s">
        <v>53</v>
      </c>
      <c r="AE320" s="6"/>
      <c r="AF320" s="30">
        <f t="shared" si="42"/>
        <v>1</v>
      </c>
      <c r="AG320" s="6"/>
      <c r="AH320" s="6"/>
      <c r="AI320" s="6" t="s">
        <v>68</v>
      </c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</row>
    <row r="321" spans="1:47" s="27" customFormat="1" x14ac:dyDescent="0.25">
      <c r="A321" s="186" t="s">
        <v>428</v>
      </c>
      <c r="B321" s="186"/>
      <c r="C321" s="157" t="s">
        <v>646</v>
      </c>
      <c r="D321" s="35">
        <v>100</v>
      </c>
      <c r="E321" s="6">
        <v>-40</v>
      </c>
      <c r="F321" s="30">
        <v>25</v>
      </c>
      <c r="G321" s="30">
        <v>0</v>
      </c>
      <c r="H321" s="35">
        <v>6</v>
      </c>
      <c r="I321" s="6">
        <v>3.2</v>
      </c>
      <c r="J321" s="30" t="s">
        <v>44</v>
      </c>
      <c r="K321" s="30" t="s">
        <v>45</v>
      </c>
      <c r="L321" s="31" t="s">
        <v>57</v>
      </c>
      <c r="M321" s="12" t="s">
        <v>429</v>
      </c>
      <c r="N321" s="6" t="s">
        <v>192</v>
      </c>
      <c r="O321" s="30" t="s">
        <v>60</v>
      </c>
      <c r="P321" s="6" t="s">
        <v>131</v>
      </c>
      <c r="Q321" s="6" t="s">
        <v>68</v>
      </c>
      <c r="R321" s="37">
        <v>1.5959000000000001</v>
      </c>
      <c r="S321" s="37">
        <v>1.4882</v>
      </c>
      <c r="T321" s="32">
        <f t="shared" si="39"/>
        <v>0.10770000000000013</v>
      </c>
      <c r="U321" s="6" t="s">
        <v>113</v>
      </c>
      <c r="V321" s="6" t="s">
        <v>113</v>
      </c>
      <c r="W321" s="6" t="s">
        <v>113</v>
      </c>
      <c r="X321" s="35">
        <v>14.1</v>
      </c>
      <c r="Y321" s="29">
        <f>X321/2</f>
        <v>7.05</v>
      </c>
      <c r="Z321" s="35">
        <v>14.4</v>
      </c>
      <c r="AA321" s="30">
        <f t="shared" si="40"/>
        <v>344.64000000000044</v>
      </c>
      <c r="AB321" s="33">
        <f t="shared" si="41"/>
        <v>9.3104347095616189E-3</v>
      </c>
      <c r="AC321" s="6" t="s">
        <v>182</v>
      </c>
      <c r="AD321" s="34" t="s">
        <v>53</v>
      </c>
      <c r="AE321" s="6"/>
      <c r="AF321" s="30">
        <f t="shared" si="42"/>
        <v>1</v>
      </c>
      <c r="AG321" s="6"/>
      <c r="AH321" s="6"/>
      <c r="AI321" s="6" t="s">
        <v>68</v>
      </c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</row>
    <row r="322" spans="1:47" s="27" customFormat="1" x14ac:dyDescent="0.25">
      <c r="A322" s="13" t="s">
        <v>431</v>
      </c>
      <c r="B322" s="13"/>
      <c r="C322" s="157" t="s">
        <v>432</v>
      </c>
      <c r="D322" s="54">
        <v>74.2</v>
      </c>
      <c r="E322" s="55">
        <v>-20</v>
      </c>
      <c r="F322" s="30">
        <v>0</v>
      </c>
      <c r="G322" s="30">
        <v>4</v>
      </c>
      <c r="H322" s="54">
        <v>8</v>
      </c>
      <c r="I322" s="6">
        <v>0</v>
      </c>
      <c r="J322" s="30" t="s">
        <v>433</v>
      </c>
      <c r="K322" s="30" t="s">
        <v>73</v>
      </c>
      <c r="L322" s="34" t="s">
        <v>57</v>
      </c>
      <c r="M322" s="12"/>
      <c r="N322" s="6" t="s">
        <v>103</v>
      </c>
      <c r="O322" s="6" t="s">
        <v>70</v>
      </c>
      <c r="P322" s="6" t="s">
        <v>103</v>
      </c>
      <c r="Q322" s="262" t="s">
        <v>51</v>
      </c>
      <c r="R322" s="37">
        <v>1.5918000000000001</v>
      </c>
      <c r="S322" s="37">
        <v>1.4864999999999999</v>
      </c>
      <c r="T322" s="37">
        <v>0.1053</v>
      </c>
      <c r="U322" s="35">
        <v>3.23</v>
      </c>
      <c r="V322" s="35">
        <v>6.1</v>
      </c>
      <c r="W322" s="35">
        <v>-2.87</v>
      </c>
      <c r="X322" s="35">
        <v>16.5</v>
      </c>
      <c r="Y322" s="35">
        <f>X322/2</f>
        <v>8.25</v>
      </c>
      <c r="Z322" s="35">
        <v>14.1</v>
      </c>
      <c r="AA322" s="6">
        <f t="shared" si="40"/>
        <v>0</v>
      </c>
      <c r="AB322" s="33">
        <f t="shared" si="41"/>
        <v>8.1135115476525174E-3</v>
      </c>
      <c r="AC322" s="3" t="s">
        <v>653</v>
      </c>
      <c r="AD322" s="178" t="s">
        <v>53</v>
      </c>
      <c r="AE322" s="6"/>
      <c r="AF322" s="30">
        <f t="shared" si="42"/>
        <v>1</v>
      </c>
      <c r="AG322" s="6"/>
      <c r="AH322" s="6"/>
      <c r="AI322" s="6"/>
      <c r="AJ322" s="6"/>
      <c r="AK322" s="6"/>
      <c r="AL322" s="6"/>
      <c r="AM322" s="6" t="s">
        <v>66</v>
      </c>
      <c r="AN322" s="6"/>
      <c r="AO322" s="6"/>
      <c r="AP322" s="6"/>
      <c r="AQ322" s="6"/>
      <c r="AR322" s="6"/>
      <c r="AS322" s="6"/>
      <c r="AT322" s="6"/>
      <c r="AU322" s="6"/>
    </row>
    <row r="323" spans="1:47" s="27" customFormat="1" x14ac:dyDescent="0.25">
      <c r="A323" s="13" t="s">
        <v>434</v>
      </c>
      <c r="B323" s="13"/>
      <c r="C323" s="157" t="s">
        <v>435</v>
      </c>
      <c r="D323" s="35">
        <v>75</v>
      </c>
      <c r="E323" s="77">
        <v>-20</v>
      </c>
      <c r="F323" s="30">
        <v>18</v>
      </c>
      <c r="G323" s="30">
        <v>5</v>
      </c>
      <c r="H323" s="54">
        <v>8</v>
      </c>
      <c r="I323" s="6">
        <v>3.5</v>
      </c>
      <c r="J323" s="30" t="s">
        <v>101</v>
      </c>
      <c r="K323" s="6" t="s">
        <v>73</v>
      </c>
      <c r="L323" s="31" t="s">
        <v>57</v>
      </c>
      <c r="M323" s="12" t="s">
        <v>436</v>
      </c>
      <c r="N323" s="6" t="s">
        <v>103</v>
      </c>
      <c r="O323" s="30" t="s">
        <v>89</v>
      </c>
      <c r="P323" s="6" t="s">
        <v>103</v>
      </c>
      <c r="Q323" s="9" t="s">
        <v>51</v>
      </c>
      <c r="R323" s="6" t="s">
        <v>291</v>
      </c>
      <c r="S323" s="6" t="s">
        <v>291</v>
      </c>
      <c r="T323" s="6" t="s">
        <v>291</v>
      </c>
      <c r="U323" s="6" t="s">
        <v>291</v>
      </c>
      <c r="V323" s="6" t="s">
        <v>291</v>
      </c>
      <c r="W323" s="6" t="s">
        <v>291</v>
      </c>
      <c r="X323" s="6" t="s">
        <v>291</v>
      </c>
      <c r="Y323" s="6" t="s">
        <v>291</v>
      </c>
      <c r="Z323" s="6" t="s">
        <v>291</v>
      </c>
      <c r="AA323" s="6" t="e">
        <f t="shared" si="40"/>
        <v>#VALUE!</v>
      </c>
      <c r="AB323" s="33" t="e">
        <f t="shared" si="41"/>
        <v>#VALUE!</v>
      </c>
      <c r="AC323" s="6" t="s">
        <v>104</v>
      </c>
      <c r="AD323" s="34" t="s">
        <v>53</v>
      </c>
      <c r="AE323" s="6"/>
      <c r="AF323" s="30">
        <f t="shared" si="42"/>
        <v>1</v>
      </c>
      <c r="AG323" s="6"/>
      <c r="AH323" s="6"/>
      <c r="AI323" s="6"/>
      <c r="AJ323" s="6"/>
      <c r="AK323" s="6"/>
      <c r="AL323" s="6" t="s">
        <v>66</v>
      </c>
      <c r="AM323" s="6"/>
      <c r="AN323" s="6"/>
      <c r="AO323" s="6"/>
      <c r="AP323" s="6"/>
      <c r="AQ323" s="6"/>
      <c r="AR323" s="6"/>
      <c r="AS323" s="6"/>
      <c r="AT323" s="6"/>
      <c r="AU323" s="6"/>
    </row>
    <row r="324" spans="1:47" s="27" customFormat="1" x14ac:dyDescent="0.25">
      <c r="A324" s="13" t="s">
        <v>437</v>
      </c>
      <c r="B324" s="13"/>
      <c r="C324" s="157" t="s">
        <v>438</v>
      </c>
      <c r="D324" s="54">
        <v>76.5</v>
      </c>
      <c r="E324" s="55">
        <v>-20</v>
      </c>
      <c r="F324" s="30">
        <v>18</v>
      </c>
      <c r="G324" s="30">
        <v>5</v>
      </c>
      <c r="H324" s="54">
        <v>8</v>
      </c>
      <c r="I324" s="6">
        <v>3.5</v>
      </c>
      <c r="J324" s="30" t="s">
        <v>286</v>
      </c>
      <c r="K324" s="30" t="s">
        <v>73</v>
      </c>
      <c r="L324" s="31" t="s">
        <v>57</v>
      </c>
      <c r="M324" s="12" t="s">
        <v>436</v>
      </c>
      <c r="N324" s="6" t="s">
        <v>103</v>
      </c>
      <c r="O324" s="30" t="s">
        <v>70</v>
      </c>
      <c r="P324" s="6" t="s">
        <v>103</v>
      </c>
      <c r="Q324" s="9" t="s">
        <v>51</v>
      </c>
      <c r="R324" s="37">
        <v>1.5891</v>
      </c>
      <c r="S324" s="37">
        <v>1.4862</v>
      </c>
      <c r="T324" s="37">
        <v>0.10290000000000001</v>
      </c>
      <c r="U324" s="35">
        <v>3.37</v>
      </c>
      <c r="V324" s="35">
        <v>6.31</v>
      </c>
      <c r="W324" s="35">
        <v>-2.94</v>
      </c>
      <c r="X324" s="35">
        <v>16.3</v>
      </c>
      <c r="Y324" s="35">
        <f>X324/2</f>
        <v>8.15</v>
      </c>
      <c r="Z324" s="35">
        <v>14.5</v>
      </c>
      <c r="AA324" s="6">
        <f t="shared" si="40"/>
        <v>360.15000000000003</v>
      </c>
      <c r="AB324" s="33">
        <f t="shared" si="41"/>
        <v>7.7129322882405838E-3</v>
      </c>
      <c r="AC324" s="6" t="s">
        <v>152</v>
      </c>
      <c r="AD324" s="179" t="s">
        <v>53</v>
      </c>
      <c r="AE324" s="6"/>
      <c r="AF324" s="30">
        <f t="shared" si="42"/>
        <v>1</v>
      </c>
      <c r="AG324" s="6"/>
      <c r="AH324" s="6"/>
      <c r="AI324" s="6"/>
      <c r="AJ324" s="6"/>
      <c r="AK324" s="6"/>
      <c r="AL324" s="6"/>
      <c r="AM324" s="6" t="s">
        <v>66</v>
      </c>
      <c r="AN324" s="6"/>
      <c r="AO324" s="6"/>
      <c r="AP324" s="6"/>
      <c r="AQ324" s="6"/>
      <c r="AR324" s="6"/>
      <c r="AS324" s="6"/>
      <c r="AT324" s="6"/>
      <c r="AU324" s="6"/>
    </row>
    <row r="325" spans="1:47" s="27" customFormat="1" x14ac:dyDescent="0.25">
      <c r="A325" s="13" t="s">
        <v>440</v>
      </c>
      <c r="B325" s="13"/>
      <c r="C325" s="153" t="s">
        <v>441</v>
      </c>
      <c r="D325" s="54">
        <v>74.900000000000006</v>
      </c>
      <c r="E325" s="55">
        <v>-20</v>
      </c>
      <c r="F325" s="30">
        <v>18</v>
      </c>
      <c r="G325" s="30">
        <v>5</v>
      </c>
      <c r="H325" s="54">
        <v>8</v>
      </c>
      <c r="I325" s="6">
        <v>3.5</v>
      </c>
      <c r="J325" s="30" t="s">
        <v>101</v>
      </c>
      <c r="K325" s="30" t="s">
        <v>73</v>
      </c>
      <c r="L325" s="31" t="s">
        <v>57</v>
      </c>
      <c r="M325" s="12" t="s">
        <v>436</v>
      </c>
      <c r="N325" s="6" t="s">
        <v>103</v>
      </c>
      <c r="O325" s="30" t="s">
        <v>89</v>
      </c>
      <c r="P325" s="6" t="s">
        <v>103</v>
      </c>
      <c r="Q325" s="9" t="s">
        <v>51</v>
      </c>
      <c r="R325" s="37">
        <v>1.5904</v>
      </c>
      <c r="S325" s="37">
        <v>1.4877</v>
      </c>
      <c r="T325" s="37">
        <v>0.1027</v>
      </c>
      <c r="U325" s="35">
        <v>3.47</v>
      </c>
      <c r="V325" s="35">
        <v>6.34</v>
      </c>
      <c r="W325" s="35">
        <v>-2.87</v>
      </c>
      <c r="X325" s="35">
        <v>14.5</v>
      </c>
      <c r="Y325" s="35">
        <f>X325/2</f>
        <v>7.25</v>
      </c>
      <c r="Z325" s="35">
        <v>14.3</v>
      </c>
      <c r="AA325" s="6">
        <f t="shared" si="40"/>
        <v>359.45</v>
      </c>
      <c r="AB325" s="33">
        <f t="shared" si="41"/>
        <v>8.3161501622377454E-3</v>
      </c>
      <c r="AC325" s="6" t="s">
        <v>104</v>
      </c>
      <c r="AD325" s="34" t="s">
        <v>53</v>
      </c>
      <c r="AE325" s="6"/>
      <c r="AF325" s="30">
        <f t="shared" si="42"/>
        <v>1</v>
      </c>
      <c r="AG325" s="6"/>
      <c r="AH325" s="6"/>
      <c r="AI325" s="6"/>
      <c r="AJ325" s="6"/>
      <c r="AK325" s="6"/>
      <c r="AL325" s="6" t="s">
        <v>66</v>
      </c>
      <c r="AM325" s="6"/>
      <c r="AN325" s="6"/>
      <c r="AO325" s="6"/>
      <c r="AP325" s="6"/>
      <c r="AQ325" s="6"/>
      <c r="AR325" s="6"/>
      <c r="AS325" s="6"/>
      <c r="AT325" s="6"/>
      <c r="AU325" s="6"/>
    </row>
    <row r="326" spans="1:47" s="27" customFormat="1" x14ac:dyDescent="0.25">
      <c r="A326" s="28" t="s">
        <v>443</v>
      </c>
      <c r="B326" s="28"/>
      <c r="C326" s="157" t="s">
        <v>641</v>
      </c>
      <c r="D326" s="29"/>
      <c r="E326" s="30"/>
      <c r="F326" s="30"/>
      <c r="G326" s="30"/>
      <c r="H326" s="29"/>
      <c r="I326" s="30"/>
      <c r="J326" s="30"/>
      <c r="K326" s="30"/>
      <c r="L326" s="31"/>
      <c r="M326" s="5"/>
      <c r="N326" s="30" t="s">
        <v>529</v>
      </c>
      <c r="O326" s="30" t="s">
        <v>221</v>
      </c>
      <c r="P326" s="30" t="s">
        <v>97</v>
      </c>
      <c r="Q326" s="30" t="s">
        <v>584</v>
      </c>
      <c r="R326" s="23"/>
      <c r="S326" s="23"/>
      <c r="T326" s="32"/>
      <c r="U326" s="6"/>
      <c r="V326" s="6"/>
      <c r="W326" s="6"/>
      <c r="X326" s="29"/>
      <c r="Y326" s="29"/>
      <c r="Z326" s="29"/>
      <c r="AA326" s="30"/>
      <c r="AB326" s="33"/>
      <c r="AC326" s="28"/>
      <c r="AD326" s="34"/>
      <c r="AE326" s="30"/>
      <c r="AF326" s="30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6"/>
    </row>
    <row r="327" spans="1:47" s="27" customFormat="1" x14ac:dyDescent="0.25">
      <c r="A327" s="28" t="s">
        <v>443</v>
      </c>
      <c r="B327" s="28" t="s">
        <v>741</v>
      </c>
      <c r="C327" s="157" t="s">
        <v>43</v>
      </c>
      <c r="D327" s="29">
        <v>96</v>
      </c>
      <c r="E327" s="30">
        <v>-15</v>
      </c>
      <c r="F327" s="30">
        <v>25</v>
      </c>
      <c r="G327" s="30">
        <v>0</v>
      </c>
      <c r="H327" s="29">
        <v>7</v>
      </c>
      <c r="I327" s="30">
        <v>3.25</v>
      </c>
      <c r="J327" s="30" t="s">
        <v>67</v>
      </c>
      <c r="K327" s="30" t="s">
        <v>73</v>
      </c>
      <c r="L327" s="31" t="s">
        <v>57</v>
      </c>
      <c r="M327" s="5" t="s">
        <v>444</v>
      </c>
      <c r="N327" s="30" t="s">
        <v>107</v>
      </c>
      <c r="O327" s="30" t="s">
        <v>49</v>
      </c>
      <c r="P327" s="30" t="s">
        <v>61</v>
      </c>
      <c r="Q327" s="30" t="s">
        <v>246</v>
      </c>
      <c r="R327" s="23">
        <v>1.5582</v>
      </c>
      <c r="S327" s="23">
        <v>1.4749000000000001</v>
      </c>
      <c r="T327" s="32">
        <f>R327-S327</f>
        <v>8.329999999999993E-2</v>
      </c>
      <c r="U327" s="6" t="s">
        <v>113</v>
      </c>
      <c r="V327" s="6" t="s">
        <v>113</v>
      </c>
      <c r="W327" s="6" t="s">
        <v>113</v>
      </c>
      <c r="X327" s="29">
        <v>26</v>
      </c>
      <c r="Y327" s="29">
        <f>X327/2</f>
        <v>13</v>
      </c>
      <c r="Z327" s="29">
        <v>25.4</v>
      </c>
      <c r="AA327" s="30">
        <f>T327*I327*1000</f>
        <v>270.7249999999998</v>
      </c>
      <c r="AB327" s="33">
        <f>(T327*(R327+S327))^2/((X327+Y327+Z327)/3)</f>
        <v>2.9737116089102234E-3</v>
      </c>
      <c r="AC327" s="28" t="s">
        <v>186</v>
      </c>
      <c r="AD327" s="34" t="s">
        <v>53</v>
      </c>
      <c r="AE327" s="30"/>
      <c r="AF327" s="30">
        <f>COUNTA(AG327:AT327)</f>
        <v>1</v>
      </c>
      <c r="AG327" s="34"/>
      <c r="AH327" s="34"/>
      <c r="AI327" s="34"/>
      <c r="AJ327" s="34"/>
      <c r="AK327" s="34" t="s">
        <v>68</v>
      </c>
      <c r="AL327" s="34"/>
      <c r="AM327" s="34"/>
      <c r="AN327" s="34"/>
      <c r="AO327" s="34"/>
      <c r="AP327" s="34"/>
      <c r="AQ327" s="34"/>
      <c r="AR327" s="34"/>
      <c r="AS327" s="34"/>
      <c r="AT327" s="34"/>
      <c r="AU327" s="6"/>
    </row>
    <row r="328" spans="1:47" s="27" customFormat="1" x14ac:dyDescent="0.25">
      <c r="A328" s="13" t="s">
        <v>445</v>
      </c>
      <c r="B328" s="13"/>
      <c r="C328" s="157" t="s">
        <v>642</v>
      </c>
      <c r="D328" s="29"/>
      <c r="E328" s="30"/>
      <c r="F328" s="30"/>
      <c r="G328" s="30"/>
      <c r="H328" s="29"/>
      <c r="I328" s="30"/>
      <c r="J328" s="30"/>
      <c r="K328" s="30"/>
      <c r="L328" s="31"/>
      <c r="M328" s="5"/>
      <c r="N328" s="30" t="s">
        <v>83</v>
      </c>
      <c r="O328" s="30" t="s">
        <v>333</v>
      </c>
      <c r="P328" s="30" t="s">
        <v>97</v>
      </c>
      <c r="Q328" s="30" t="s">
        <v>352</v>
      </c>
      <c r="R328" s="23"/>
      <c r="S328" s="23"/>
      <c r="T328" s="32"/>
      <c r="U328" s="6"/>
      <c r="V328" s="6"/>
      <c r="W328" s="6"/>
      <c r="X328" s="29"/>
      <c r="Y328" s="29"/>
      <c r="Z328" s="29"/>
      <c r="AA328" s="30"/>
      <c r="AB328" s="33"/>
      <c r="AC328" s="28"/>
      <c r="AD328" s="34"/>
      <c r="AE328" s="30"/>
      <c r="AF328" s="30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6"/>
    </row>
    <row r="329" spans="1:47" s="27" customFormat="1" x14ac:dyDescent="0.25">
      <c r="A329" s="13" t="s">
        <v>445</v>
      </c>
      <c r="B329" s="13"/>
      <c r="C329" s="157" t="s">
        <v>448</v>
      </c>
      <c r="D329" s="54">
        <v>75.599999999999994</v>
      </c>
      <c r="E329" s="55">
        <v>-30</v>
      </c>
      <c r="F329" s="30">
        <v>10</v>
      </c>
      <c r="G329" s="30">
        <v>0</v>
      </c>
      <c r="H329" s="54">
        <v>4.1500000000000004</v>
      </c>
      <c r="I329" s="6">
        <v>0</v>
      </c>
      <c r="J329" s="31" t="s">
        <v>86</v>
      </c>
      <c r="K329" s="30" t="s">
        <v>45</v>
      </c>
      <c r="L329" s="31" t="s">
        <v>57</v>
      </c>
      <c r="M329" s="16" t="s">
        <v>446</v>
      </c>
      <c r="N329" s="55" t="s">
        <v>107</v>
      </c>
      <c r="O329" s="31" t="s">
        <v>60</v>
      </c>
      <c r="P329" s="55" t="s">
        <v>61</v>
      </c>
      <c r="Q329" s="31" t="s">
        <v>51</v>
      </c>
      <c r="R329" s="37">
        <v>1.5880000000000001</v>
      </c>
      <c r="S329" s="37">
        <v>1.488</v>
      </c>
      <c r="T329" s="37">
        <v>0.1</v>
      </c>
      <c r="U329" s="35">
        <v>8.1999999999999993</v>
      </c>
      <c r="V329" s="35">
        <v>3.1</v>
      </c>
      <c r="W329" s="35">
        <v>5.0999999999999996</v>
      </c>
      <c r="X329" s="35">
        <v>9.1999999999999993</v>
      </c>
      <c r="Y329" s="35">
        <v>8</v>
      </c>
      <c r="Z329" s="35">
        <v>17.3</v>
      </c>
      <c r="AA329" s="6">
        <f t="shared" ref="AA329:AA345" si="43">T329*I329*1000</f>
        <v>0</v>
      </c>
      <c r="AB329" s="33">
        <f t="shared" ref="AB329:AB345" si="44">(T329*(R329+S329))^2/((X329+Y329+Z329)/3)</f>
        <v>8.2276313043478273E-3</v>
      </c>
      <c r="AC329" s="6" t="s">
        <v>136</v>
      </c>
      <c r="AD329" s="6" t="s">
        <v>372</v>
      </c>
      <c r="AE329" s="6"/>
      <c r="AF329" s="31">
        <f t="shared" ref="AF329:AF335" si="45">COUNTA(AG329:AT329)</f>
        <v>1</v>
      </c>
      <c r="AG329" s="55"/>
      <c r="AH329" s="81"/>
      <c r="AI329" s="82" t="s">
        <v>66</v>
      </c>
      <c r="AJ329" s="81"/>
      <c r="AK329" s="81"/>
      <c r="AL329" s="6"/>
      <c r="AM329" s="6"/>
      <c r="AN329" s="6"/>
      <c r="AO329" s="6"/>
      <c r="AP329" s="6"/>
      <c r="AQ329" s="6"/>
      <c r="AR329" s="6"/>
      <c r="AS329" s="6"/>
      <c r="AT329" s="6"/>
      <c r="AU329" s="6"/>
    </row>
    <row r="330" spans="1:47" s="27" customFormat="1" x14ac:dyDescent="0.25">
      <c r="A330" s="13" t="s">
        <v>445</v>
      </c>
      <c r="B330" s="13"/>
      <c r="C330" s="157" t="s">
        <v>449</v>
      </c>
      <c r="D330" s="54">
        <v>75.599999999999994</v>
      </c>
      <c r="E330" s="55">
        <v>-30</v>
      </c>
      <c r="F330" s="30">
        <v>10</v>
      </c>
      <c r="G330" s="30">
        <v>0</v>
      </c>
      <c r="H330" s="54">
        <v>4.1500000000000004</v>
      </c>
      <c r="I330" s="6">
        <v>0</v>
      </c>
      <c r="J330" s="31" t="s">
        <v>86</v>
      </c>
      <c r="K330" s="30" t="s">
        <v>45</v>
      </c>
      <c r="L330" s="31" t="s">
        <v>57</v>
      </c>
      <c r="M330" s="16" t="s">
        <v>446</v>
      </c>
      <c r="N330" s="55" t="s">
        <v>107</v>
      </c>
      <c r="O330" s="31" t="s">
        <v>65</v>
      </c>
      <c r="P330" s="55" t="s">
        <v>61</v>
      </c>
      <c r="Q330" s="31" t="s">
        <v>51</v>
      </c>
      <c r="R330" s="37">
        <v>1.5880000000000001</v>
      </c>
      <c r="S330" s="37">
        <v>1.488</v>
      </c>
      <c r="T330" s="37">
        <v>0.1</v>
      </c>
      <c r="U330" s="35">
        <v>8.1999999999999993</v>
      </c>
      <c r="V330" s="35">
        <v>3.1</v>
      </c>
      <c r="W330" s="35">
        <v>5.0999999999999996</v>
      </c>
      <c r="X330" s="35">
        <v>9.1999999999999993</v>
      </c>
      <c r="Y330" s="35">
        <v>8</v>
      </c>
      <c r="Z330" s="35">
        <v>17.3</v>
      </c>
      <c r="AA330" s="6">
        <f t="shared" si="43"/>
        <v>0</v>
      </c>
      <c r="AB330" s="33">
        <f t="shared" si="44"/>
        <v>8.2276313043478273E-3</v>
      </c>
      <c r="AC330" s="6" t="s">
        <v>136</v>
      </c>
      <c r="AD330" s="6" t="s">
        <v>447</v>
      </c>
      <c r="AE330" s="6"/>
      <c r="AF330" s="31">
        <f t="shared" si="45"/>
        <v>1</v>
      </c>
      <c r="AG330" s="55"/>
      <c r="AH330" s="81"/>
      <c r="AI330" s="81"/>
      <c r="AJ330" s="82" t="s">
        <v>66</v>
      </c>
      <c r="AK330" s="81"/>
      <c r="AL330" s="6"/>
      <c r="AM330" s="6"/>
      <c r="AN330" s="6"/>
      <c r="AO330" s="6"/>
      <c r="AP330" s="6"/>
      <c r="AQ330" s="6"/>
      <c r="AR330" s="6"/>
      <c r="AS330" s="6"/>
      <c r="AT330" s="6"/>
      <c r="AU330" s="6"/>
    </row>
    <row r="331" spans="1:47" s="27" customFormat="1" x14ac:dyDescent="0.25">
      <c r="A331" s="173" t="s">
        <v>445</v>
      </c>
      <c r="B331" s="173"/>
      <c r="C331" s="157" t="s">
        <v>450</v>
      </c>
      <c r="D331" s="54">
        <v>75.599999999999994</v>
      </c>
      <c r="E331" s="55">
        <v>-30</v>
      </c>
      <c r="F331" s="30">
        <v>10</v>
      </c>
      <c r="G331" s="30">
        <v>0</v>
      </c>
      <c r="H331" s="54">
        <v>4.1500000000000004</v>
      </c>
      <c r="I331" s="6">
        <v>0</v>
      </c>
      <c r="J331" s="31" t="s">
        <v>86</v>
      </c>
      <c r="K331" s="30" t="s">
        <v>45</v>
      </c>
      <c r="L331" s="31" t="s">
        <v>57</v>
      </c>
      <c r="M331" s="16" t="s">
        <v>446</v>
      </c>
      <c r="N331" s="55" t="s">
        <v>107</v>
      </c>
      <c r="O331" s="31" t="s">
        <v>49</v>
      </c>
      <c r="P331" s="55" t="s">
        <v>61</v>
      </c>
      <c r="Q331" s="31" t="s">
        <v>51</v>
      </c>
      <c r="R331" s="37">
        <v>1.5880000000000001</v>
      </c>
      <c r="S331" s="37">
        <v>1.488</v>
      </c>
      <c r="T331" s="37">
        <v>0.1</v>
      </c>
      <c r="U331" s="35">
        <v>8.1999999999999993</v>
      </c>
      <c r="V331" s="35">
        <v>3.1</v>
      </c>
      <c r="W331" s="35">
        <v>5.0999999999999996</v>
      </c>
      <c r="X331" s="35">
        <v>9.1999999999999993</v>
      </c>
      <c r="Y331" s="35">
        <v>8</v>
      </c>
      <c r="Z331" s="35">
        <v>17.3</v>
      </c>
      <c r="AA331" s="6">
        <f t="shared" si="43"/>
        <v>0</v>
      </c>
      <c r="AB331" s="33">
        <f t="shared" si="44"/>
        <v>8.2276313043478273E-3</v>
      </c>
      <c r="AC331" s="6" t="s">
        <v>136</v>
      </c>
      <c r="AD331" s="6" t="s">
        <v>372</v>
      </c>
      <c r="AE331" s="6"/>
      <c r="AF331" s="31">
        <f t="shared" si="45"/>
        <v>1</v>
      </c>
      <c r="AG331" s="55"/>
      <c r="AH331" s="81"/>
      <c r="AI331" s="81"/>
      <c r="AJ331" s="81"/>
      <c r="AK331" s="81" t="s">
        <v>66</v>
      </c>
      <c r="AL331" s="6"/>
      <c r="AM331" s="6"/>
      <c r="AN331" s="6"/>
      <c r="AO331" s="6"/>
      <c r="AP331" s="6"/>
      <c r="AQ331" s="6"/>
      <c r="AR331" s="6"/>
      <c r="AS331" s="6"/>
      <c r="AT331" s="6"/>
      <c r="AU331" s="6"/>
    </row>
    <row r="332" spans="1:47" s="27" customFormat="1" x14ac:dyDescent="0.25">
      <c r="A332" s="173" t="s">
        <v>445</v>
      </c>
      <c r="B332" s="173"/>
      <c r="C332" s="157" t="s">
        <v>450</v>
      </c>
      <c r="D332" s="54">
        <v>75.599999999999994</v>
      </c>
      <c r="E332" s="55">
        <v>-30</v>
      </c>
      <c r="F332" s="30">
        <v>10</v>
      </c>
      <c r="G332" s="30">
        <v>0</v>
      </c>
      <c r="H332" s="54">
        <v>4.1500000000000004</v>
      </c>
      <c r="I332" s="6">
        <v>0</v>
      </c>
      <c r="J332" s="31" t="s">
        <v>86</v>
      </c>
      <c r="K332" s="30" t="s">
        <v>45</v>
      </c>
      <c r="L332" s="31" t="s">
        <v>57</v>
      </c>
      <c r="M332" s="16" t="s">
        <v>446</v>
      </c>
      <c r="N332" s="55" t="s">
        <v>107</v>
      </c>
      <c r="O332" s="31" t="s">
        <v>49</v>
      </c>
      <c r="P332" s="55" t="s">
        <v>61</v>
      </c>
      <c r="Q332" s="31" t="s">
        <v>51</v>
      </c>
      <c r="R332" s="37">
        <v>1.5880000000000001</v>
      </c>
      <c r="S332" s="37">
        <v>1.488</v>
      </c>
      <c r="T332" s="37">
        <v>0.1</v>
      </c>
      <c r="U332" s="35">
        <v>8.1999999999999993</v>
      </c>
      <c r="V332" s="35">
        <v>3.1</v>
      </c>
      <c r="W332" s="35">
        <v>5.0999999999999996</v>
      </c>
      <c r="X332" s="35">
        <v>9.1999999999999993</v>
      </c>
      <c r="Y332" s="35">
        <v>8</v>
      </c>
      <c r="Z332" s="35">
        <v>17.3</v>
      </c>
      <c r="AA332" s="6">
        <f t="shared" si="43"/>
        <v>0</v>
      </c>
      <c r="AB332" s="33">
        <f t="shared" si="44"/>
        <v>8.2276313043478273E-3</v>
      </c>
      <c r="AC332" s="6" t="s">
        <v>136</v>
      </c>
      <c r="AD332" s="6" t="s">
        <v>451</v>
      </c>
      <c r="AE332" s="6"/>
      <c r="AF332" s="31">
        <f t="shared" si="45"/>
        <v>1</v>
      </c>
      <c r="AG332" s="55"/>
      <c r="AH332" s="81"/>
      <c r="AI332" s="81"/>
      <c r="AJ332" s="81"/>
      <c r="AK332" s="81" t="s">
        <v>66</v>
      </c>
      <c r="AL332" s="6"/>
      <c r="AM332" s="6"/>
      <c r="AN332" s="6"/>
      <c r="AO332" s="6"/>
      <c r="AP332" s="6"/>
      <c r="AQ332" s="6"/>
      <c r="AR332" s="6"/>
      <c r="AS332" s="6"/>
      <c r="AT332" s="6"/>
      <c r="AU332" s="6"/>
    </row>
    <row r="333" spans="1:47" s="27" customFormat="1" x14ac:dyDescent="0.25">
      <c r="A333" s="13" t="s">
        <v>445</v>
      </c>
      <c r="B333" s="13" t="s">
        <v>767</v>
      </c>
      <c r="C333" s="157" t="s">
        <v>43</v>
      </c>
      <c r="D333" s="54">
        <v>75.599999999999994</v>
      </c>
      <c r="E333" s="55">
        <v>-30</v>
      </c>
      <c r="F333" s="30">
        <v>10</v>
      </c>
      <c r="G333" s="30">
        <v>0</v>
      </c>
      <c r="H333" s="54">
        <v>4.1500000000000004</v>
      </c>
      <c r="I333" s="6">
        <v>0</v>
      </c>
      <c r="J333" s="31" t="s">
        <v>86</v>
      </c>
      <c r="K333" s="30" t="s">
        <v>45</v>
      </c>
      <c r="L333" s="31" t="s">
        <v>57</v>
      </c>
      <c r="M333" s="16" t="s">
        <v>446</v>
      </c>
      <c r="N333" s="55" t="s">
        <v>107</v>
      </c>
      <c r="O333" s="31" t="s">
        <v>163</v>
      </c>
      <c r="P333" s="55" t="s">
        <v>61</v>
      </c>
      <c r="Q333" s="31" t="s">
        <v>51</v>
      </c>
      <c r="R333" s="37">
        <v>1.5880000000000001</v>
      </c>
      <c r="S333" s="37">
        <v>1.488</v>
      </c>
      <c r="T333" s="37">
        <v>0.1</v>
      </c>
      <c r="U333" s="35">
        <v>8.1999999999999993</v>
      </c>
      <c r="V333" s="35">
        <v>3.1</v>
      </c>
      <c r="W333" s="35">
        <v>5.0999999999999996</v>
      </c>
      <c r="X333" s="35">
        <v>9.1999999999999993</v>
      </c>
      <c r="Y333" s="35">
        <v>8</v>
      </c>
      <c r="Z333" s="35">
        <v>17.3</v>
      </c>
      <c r="AA333" s="6">
        <f t="shared" si="43"/>
        <v>0</v>
      </c>
      <c r="AB333" s="33">
        <f t="shared" si="44"/>
        <v>8.2276313043478273E-3</v>
      </c>
      <c r="AC333" s="6" t="s">
        <v>136</v>
      </c>
      <c r="AD333" s="6" t="s">
        <v>447</v>
      </c>
      <c r="AE333" s="6"/>
      <c r="AF333" s="31">
        <f t="shared" si="45"/>
        <v>1</v>
      </c>
      <c r="AG333" s="55"/>
      <c r="AH333" s="81" t="s">
        <v>66</v>
      </c>
      <c r="AI333" s="81"/>
      <c r="AJ333" s="81"/>
      <c r="AK333" s="81"/>
      <c r="AL333" s="6"/>
      <c r="AM333" s="6"/>
      <c r="AN333" s="6"/>
      <c r="AO333" s="6"/>
      <c r="AP333" s="6"/>
      <c r="AQ333" s="6"/>
      <c r="AR333" s="6"/>
      <c r="AS333" s="6"/>
      <c r="AT333" s="6"/>
      <c r="AU333" s="6"/>
    </row>
    <row r="334" spans="1:47" s="27" customFormat="1" x14ac:dyDescent="0.25">
      <c r="A334" s="13" t="s">
        <v>445</v>
      </c>
      <c r="B334" s="13" t="s">
        <v>738</v>
      </c>
      <c r="C334" s="153" t="s">
        <v>43</v>
      </c>
      <c r="D334" s="54">
        <v>75.599999999999994</v>
      </c>
      <c r="E334" s="55">
        <v>-30</v>
      </c>
      <c r="F334" s="30">
        <v>0</v>
      </c>
      <c r="G334" s="30">
        <v>0</v>
      </c>
      <c r="H334" s="54">
        <v>4.5</v>
      </c>
      <c r="I334" s="6">
        <v>0</v>
      </c>
      <c r="J334" s="31" t="s">
        <v>86</v>
      </c>
      <c r="K334" s="30" t="s">
        <v>45</v>
      </c>
      <c r="L334" s="31" t="s">
        <v>57</v>
      </c>
      <c r="M334" s="16" t="s">
        <v>446</v>
      </c>
      <c r="N334" s="55" t="s">
        <v>107</v>
      </c>
      <c r="O334" s="31" t="s">
        <v>120</v>
      </c>
      <c r="P334" s="55" t="s">
        <v>61</v>
      </c>
      <c r="Q334" s="31" t="s">
        <v>51</v>
      </c>
      <c r="R334" s="37">
        <v>1.5880000000000001</v>
      </c>
      <c r="S334" s="37">
        <v>1.488</v>
      </c>
      <c r="T334" s="37">
        <v>0.1</v>
      </c>
      <c r="U334" s="35">
        <v>8.1999999999999993</v>
      </c>
      <c r="V334" s="35">
        <v>3.1</v>
      </c>
      <c r="W334" s="35">
        <v>5.0999999999999996</v>
      </c>
      <c r="X334" s="35">
        <v>9.1999999999999993</v>
      </c>
      <c r="Y334" s="35">
        <v>8</v>
      </c>
      <c r="Z334" s="35">
        <v>17.3</v>
      </c>
      <c r="AA334" s="6">
        <f t="shared" si="43"/>
        <v>0</v>
      </c>
      <c r="AB334" s="33">
        <f t="shared" si="44"/>
        <v>8.2276313043478273E-3</v>
      </c>
      <c r="AC334" s="6"/>
      <c r="AD334" s="6"/>
      <c r="AE334" s="6"/>
      <c r="AF334" s="31">
        <f t="shared" si="45"/>
        <v>0</v>
      </c>
      <c r="AG334" s="55"/>
      <c r="AH334" s="81"/>
      <c r="AI334" s="81"/>
      <c r="AJ334" s="81"/>
      <c r="AK334" s="81"/>
      <c r="AL334" s="6"/>
      <c r="AM334" s="6"/>
      <c r="AN334" s="6"/>
      <c r="AO334" s="6"/>
      <c r="AP334" s="6"/>
      <c r="AQ334" s="6"/>
      <c r="AR334" s="6"/>
      <c r="AS334" s="6"/>
      <c r="AT334" s="6"/>
      <c r="AU334" s="6"/>
    </row>
    <row r="335" spans="1:47" s="27" customFormat="1" x14ac:dyDescent="0.25">
      <c r="A335" s="13" t="s">
        <v>445</v>
      </c>
      <c r="B335" s="13" t="s">
        <v>738</v>
      </c>
      <c r="C335" s="153" t="s">
        <v>43</v>
      </c>
      <c r="D335" s="54">
        <v>75.599999999999994</v>
      </c>
      <c r="E335" s="55">
        <v>-30</v>
      </c>
      <c r="F335" s="30">
        <v>0</v>
      </c>
      <c r="G335" s="30">
        <v>0</v>
      </c>
      <c r="H335" s="54">
        <v>4.5</v>
      </c>
      <c r="I335" s="6">
        <v>0</v>
      </c>
      <c r="J335" s="31" t="s">
        <v>86</v>
      </c>
      <c r="K335" s="30" t="s">
        <v>45</v>
      </c>
      <c r="L335" s="31" t="s">
        <v>57</v>
      </c>
      <c r="M335" s="16" t="s">
        <v>446</v>
      </c>
      <c r="N335" s="55" t="s">
        <v>107</v>
      </c>
      <c r="O335" s="31" t="s">
        <v>92</v>
      </c>
      <c r="P335" s="55" t="s">
        <v>61</v>
      </c>
      <c r="Q335" s="31" t="s">
        <v>51</v>
      </c>
      <c r="R335" s="37">
        <v>1.5880000000000001</v>
      </c>
      <c r="S335" s="37">
        <v>1.488</v>
      </c>
      <c r="T335" s="37">
        <v>0.1</v>
      </c>
      <c r="U335" s="35">
        <v>8.1999999999999993</v>
      </c>
      <c r="V335" s="35">
        <v>3.1</v>
      </c>
      <c r="W335" s="35">
        <v>5.0999999999999996</v>
      </c>
      <c r="X335" s="35">
        <v>9.1999999999999993</v>
      </c>
      <c r="Y335" s="35">
        <v>8</v>
      </c>
      <c r="Z335" s="35">
        <v>17.3</v>
      </c>
      <c r="AA335" s="6">
        <f t="shared" si="43"/>
        <v>0</v>
      </c>
      <c r="AB335" s="33">
        <f t="shared" si="44"/>
        <v>8.2276313043478273E-3</v>
      </c>
      <c r="AC335" s="6"/>
      <c r="AD335" s="6"/>
      <c r="AE335" s="6"/>
      <c r="AF335" s="31">
        <f t="shared" si="45"/>
        <v>0</v>
      </c>
      <c r="AG335" s="55"/>
      <c r="AH335" s="81"/>
      <c r="AI335" s="81"/>
      <c r="AJ335" s="81"/>
      <c r="AK335" s="81"/>
      <c r="AL335" s="6"/>
      <c r="AM335" s="6"/>
      <c r="AN335" s="6"/>
      <c r="AO335" s="6"/>
      <c r="AP335" s="6"/>
      <c r="AQ335" s="6"/>
      <c r="AR335" s="6"/>
      <c r="AS335" s="6"/>
      <c r="AT335" s="6"/>
      <c r="AU335" s="6"/>
    </row>
    <row r="336" spans="1:47" s="27" customFormat="1" x14ac:dyDescent="0.25">
      <c r="A336" s="24" t="s">
        <v>452</v>
      </c>
      <c r="B336" s="24" t="s">
        <v>738</v>
      </c>
      <c r="C336" s="153" t="s">
        <v>43</v>
      </c>
      <c r="D336" s="60">
        <v>100.7</v>
      </c>
      <c r="E336" s="83">
        <v>-30</v>
      </c>
      <c r="F336" s="30">
        <v>20</v>
      </c>
      <c r="G336" s="30">
        <v>0</v>
      </c>
      <c r="H336" s="60">
        <v>4.8</v>
      </c>
      <c r="I336" s="60">
        <v>4</v>
      </c>
      <c r="J336" s="24" t="s">
        <v>86</v>
      </c>
      <c r="K336" s="24" t="s">
        <v>45</v>
      </c>
      <c r="L336" s="31" t="s">
        <v>57</v>
      </c>
      <c r="M336" s="17" t="s">
        <v>453</v>
      </c>
      <c r="N336" s="84" t="s">
        <v>96</v>
      </c>
      <c r="O336" s="24" t="s">
        <v>351</v>
      </c>
      <c r="P336" s="24" t="s">
        <v>61</v>
      </c>
      <c r="Q336" s="30" t="s">
        <v>51</v>
      </c>
      <c r="R336" s="37">
        <v>1.587</v>
      </c>
      <c r="S336" s="37">
        <v>1.4870000000000001</v>
      </c>
      <c r="T336" s="32">
        <f t="shared" ref="T336:T344" si="46">R336-S336</f>
        <v>9.9999999999999867E-2</v>
      </c>
      <c r="U336" s="29">
        <v>9</v>
      </c>
      <c r="V336" s="29">
        <v>3.1</v>
      </c>
      <c r="W336" s="29">
        <v>5.9</v>
      </c>
      <c r="X336" s="35">
        <v>11</v>
      </c>
      <c r="Y336" s="29">
        <v>11.9</v>
      </c>
      <c r="Z336" s="35">
        <v>24.1</v>
      </c>
      <c r="AA336" s="30">
        <f t="shared" si="43"/>
        <v>399.99999999999949</v>
      </c>
      <c r="AB336" s="33">
        <f t="shared" si="44"/>
        <v>6.0315804255318978E-3</v>
      </c>
      <c r="AC336" s="28"/>
      <c r="AD336" s="28"/>
      <c r="AE336" s="24"/>
      <c r="AF336" s="30">
        <v>1</v>
      </c>
      <c r="AG336" s="34"/>
      <c r="AH336" s="34"/>
      <c r="AI336" s="34"/>
      <c r="AJ336" s="34"/>
      <c r="AK336" s="34"/>
      <c r="AL336" s="34"/>
      <c r="AM336" s="34"/>
      <c r="AN336" s="34"/>
      <c r="AO336" s="34" t="s">
        <v>66</v>
      </c>
      <c r="AP336" s="34"/>
      <c r="AQ336" s="6"/>
      <c r="AR336" s="6"/>
      <c r="AS336" s="34"/>
      <c r="AT336" s="34"/>
      <c r="AU336" s="6"/>
    </row>
    <row r="337" spans="1:47" s="27" customFormat="1" ht="15.75" customHeight="1" x14ac:dyDescent="0.25">
      <c r="A337" s="168" t="s">
        <v>452</v>
      </c>
      <c r="B337" s="168"/>
      <c r="C337" s="153" t="s">
        <v>728</v>
      </c>
      <c r="D337" s="29">
        <v>100.7</v>
      </c>
      <c r="E337" s="6">
        <v>-30</v>
      </c>
      <c r="F337" s="30">
        <v>20</v>
      </c>
      <c r="G337" s="30">
        <v>0</v>
      </c>
      <c r="H337" s="29">
        <v>4.8</v>
      </c>
      <c r="I337" s="29">
        <v>4</v>
      </c>
      <c r="J337" s="30" t="s">
        <v>86</v>
      </c>
      <c r="K337" s="30" t="s">
        <v>45</v>
      </c>
      <c r="L337" s="31" t="s">
        <v>57</v>
      </c>
      <c r="M337" s="5" t="s">
        <v>453</v>
      </c>
      <c r="N337" s="84" t="s">
        <v>74</v>
      </c>
      <c r="O337" s="30" t="s">
        <v>351</v>
      </c>
      <c r="P337" s="30" t="s">
        <v>50</v>
      </c>
      <c r="Q337" s="30" t="s">
        <v>51</v>
      </c>
      <c r="R337" s="37">
        <v>1.587</v>
      </c>
      <c r="S337" s="37">
        <v>1.4870000000000001</v>
      </c>
      <c r="T337" s="32">
        <f t="shared" si="46"/>
        <v>9.9999999999999867E-2</v>
      </c>
      <c r="U337" s="29">
        <v>9</v>
      </c>
      <c r="V337" s="29">
        <v>3.1</v>
      </c>
      <c r="W337" s="29">
        <v>5.9</v>
      </c>
      <c r="X337" s="35">
        <v>11</v>
      </c>
      <c r="Y337" s="29">
        <v>11.9</v>
      </c>
      <c r="Z337" s="35">
        <v>24.1</v>
      </c>
      <c r="AA337" s="30">
        <f t="shared" si="43"/>
        <v>399.99999999999949</v>
      </c>
      <c r="AB337" s="33">
        <f t="shared" si="44"/>
        <v>6.0315804255318978E-3</v>
      </c>
      <c r="AC337" s="6" t="s">
        <v>93</v>
      </c>
      <c r="AD337" s="28" t="s">
        <v>454</v>
      </c>
      <c r="AE337" s="30"/>
      <c r="AF337" s="30">
        <f t="shared" ref="AF337:AF344" si="47">COUNTA(AG337:AT337)</f>
        <v>1</v>
      </c>
      <c r="AG337" s="34"/>
      <c r="AH337" s="34"/>
      <c r="AI337" s="34"/>
      <c r="AJ337" s="34"/>
      <c r="AK337" s="34"/>
      <c r="AL337" s="34"/>
      <c r="AM337" s="34"/>
      <c r="AN337" s="34"/>
      <c r="AO337" s="34" t="s">
        <v>66</v>
      </c>
      <c r="AP337" s="34"/>
      <c r="AQ337" s="6"/>
      <c r="AR337" s="6"/>
      <c r="AS337" s="34"/>
      <c r="AT337" s="34"/>
      <c r="AU337" s="6"/>
    </row>
    <row r="338" spans="1:47" s="27" customFormat="1" ht="15.75" customHeight="1" x14ac:dyDescent="0.25">
      <c r="A338" s="28" t="s">
        <v>729</v>
      </c>
      <c r="B338" s="28" t="s">
        <v>737</v>
      </c>
      <c r="C338" s="154" t="s">
        <v>43</v>
      </c>
      <c r="D338" s="29">
        <v>80</v>
      </c>
      <c r="E338" s="30">
        <v>-30</v>
      </c>
      <c r="F338" s="30">
        <v>35</v>
      </c>
      <c r="G338" s="30">
        <v>0</v>
      </c>
      <c r="H338" s="29">
        <v>5</v>
      </c>
      <c r="I338" s="30">
        <v>3.2</v>
      </c>
      <c r="J338" s="30" t="s">
        <v>67</v>
      </c>
      <c r="K338" s="30" t="s">
        <v>73</v>
      </c>
      <c r="L338" s="31" t="s">
        <v>57</v>
      </c>
      <c r="M338" s="5" t="s">
        <v>455</v>
      </c>
      <c r="N338" s="30" t="s">
        <v>48</v>
      </c>
      <c r="O338" s="30" t="s">
        <v>188</v>
      </c>
      <c r="P338" s="30" t="s">
        <v>50</v>
      </c>
      <c r="Q338" s="30" t="s">
        <v>51</v>
      </c>
      <c r="R338" s="32">
        <v>1.5860000000000001</v>
      </c>
      <c r="S338" s="32">
        <v>1.486</v>
      </c>
      <c r="T338" s="32">
        <f t="shared" si="46"/>
        <v>0.10000000000000009</v>
      </c>
      <c r="U338" s="6" t="s">
        <v>113</v>
      </c>
      <c r="V338" s="6" t="s">
        <v>113</v>
      </c>
      <c r="W338" s="6" t="s">
        <v>113</v>
      </c>
      <c r="X338" s="29">
        <v>15.2</v>
      </c>
      <c r="Y338" s="29">
        <f>X338/2</f>
        <v>7.6</v>
      </c>
      <c r="Z338" s="29">
        <v>14.7</v>
      </c>
      <c r="AA338" s="30">
        <f t="shared" si="43"/>
        <v>320.00000000000028</v>
      </c>
      <c r="AB338" s="33">
        <f t="shared" si="44"/>
        <v>7.5497472000000156E-3</v>
      </c>
      <c r="AC338" s="28" t="s">
        <v>308</v>
      </c>
      <c r="AD338" s="28" t="s">
        <v>253</v>
      </c>
      <c r="AE338" s="30"/>
      <c r="AF338" s="30">
        <f t="shared" si="47"/>
        <v>1</v>
      </c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53"/>
      <c r="AT338" s="34" t="s">
        <v>254</v>
      </c>
      <c r="AU338" s="6"/>
    </row>
    <row r="339" spans="1:47" s="27" customFormat="1" x14ac:dyDescent="0.25">
      <c r="A339" s="55" t="s">
        <v>456</v>
      </c>
      <c r="B339" s="55" t="s">
        <v>738</v>
      </c>
      <c r="C339" s="154" t="s">
        <v>43</v>
      </c>
      <c r="D339" s="35">
        <v>104.2</v>
      </c>
      <c r="E339" s="6">
        <v>-40</v>
      </c>
      <c r="F339" s="30">
        <v>14</v>
      </c>
      <c r="G339" s="30">
        <v>0</v>
      </c>
      <c r="H339" s="29">
        <v>5</v>
      </c>
      <c r="I339" s="29">
        <v>3</v>
      </c>
      <c r="J339" s="30" t="s">
        <v>86</v>
      </c>
      <c r="K339" s="30" t="s">
        <v>45</v>
      </c>
      <c r="L339" s="31" t="s">
        <v>57</v>
      </c>
      <c r="M339" s="12" t="s">
        <v>457</v>
      </c>
      <c r="N339" s="30" t="s">
        <v>130</v>
      </c>
      <c r="O339" s="30" t="s">
        <v>351</v>
      </c>
      <c r="P339" s="6" t="s">
        <v>131</v>
      </c>
      <c r="Q339" s="30" t="s">
        <v>51</v>
      </c>
      <c r="R339" s="37">
        <v>1.6160000000000001</v>
      </c>
      <c r="S339" s="37">
        <v>1.494</v>
      </c>
      <c r="T339" s="32">
        <f t="shared" si="46"/>
        <v>0.12200000000000011</v>
      </c>
      <c r="U339" s="29">
        <v>9.6</v>
      </c>
      <c r="V339" s="29">
        <v>3.1</v>
      </c>
      <c r="W339" s="29">
        <v>6.5</v>
      </c>
      <c r="X339" s="35">
        <v>13</v>
      </c>
      <c r="Y339" s="29">
        <v>9.4</v>
      </c>
      <c r="Z339" s="35">
        <v>20.7</v>
      </c>
      <c r="AA339" s="30">
        <f t="shared" si="43"/>
        <v>366.00000000000034</v>
      </c>
      <c r="AB339" s="33">
        <f t="shared" si="44"/>
        <v>1.0020385364269161E-2</v>
      </c>
      <c r="AC339" s="6" t="s">
        <v>93</v>
      </c>
      <c r="AD339" s="34" t="s">
        <v>53</v>
      </c>
      <c r="AE339" s="6"/>
      <c r="AF339" s="30">
        <f t="shared" si="47"/>
        <v>1</v>
      </c>
      <c r="AG339" s="34"/>
      <c r="AH339" s="34"/>
      <c r="AI339" s="34"/>
      <c r="AJ339" s="34"/>
      <c r="AK339" s="34"/>
      <c r="AL339" s="34"/>
      <c r="AM339" s="34"/>
      <c r="AN339" s="34"/>
      <c r="AO339" s="85" t="s">
        <v>66</v>
      </c>
      <c r="AP339" s="34"/>
      <c r="AQ339" s="6"/>
      <c r="AR339" s="6"/>
      <c r="AS339" s="6"/>
      <c r="AT339" s="6"/>
      <c r="AU339" s="6"/>
    </row>
    <row r="340" spans="1:47" s="27" customFormat="1" x14ac:dyDescent="0.25">
      <c r="A340" s="55" t="s">
        <v>456</v>
      </c>
      <c r="B340" s="55" t="s">
        <v>738</v>
      </c>
      <c r="C340" s="154" t="s">
        <v>43</v>
      </c>
      <c r="D340" s="35">
        <v>104.2</v>
      </c>
      <c r="E340" s="6">
        <v>-40</v>
      </c>
      <c r="F340" s="30">
        <v>14</v>
      </c>
      <c r="G340" s="30">
        <v>0</v>
      </c>
      <c r="H340" s="29">
        <v>5</v>
      </c>
      <c r="I340" s="29">
        <v>3</v>
      </c>
      <c r="J340" s="30" t="s">
        <v>86</v>
      </c>
      <c r="K340" s="30" t="s">
        <v>45</v>
      </c>
      <c r="L340" s="31" t="s">
        <v>57</v>
      </c>
      <c r="M340" s="12" t="s">
        <v>457</v>
      </c>
      <c r="N340" s="30" t="s">
        <v>130</v>
      </c>
      <c r="O340" s="30" t="s">
        <v>120</v>
      </c>
      <c r="P340" s="6" t="s">
        <v>131</v>
      </c>
      <c r="Q340" s="30" t="s">
        <v>51</v>
      </c>
      <c r="R340" s="37">
        <v>1.6160000000000001</v>
      </c>
      <c r="S340" s="37">
        <v>1.494</v>
      </c>
      <c r="T340" s="32">
        <f t="shared" si="46"/>
        <v>0.12200000000000011</v>
      </c>
      <c r="U340" s="29">
        <v>9.6</v>
      </c>
      <c r="V340" s="29">
        <v>3.1</v>
      </c>
      <c r="W340" s="29">
        <v>6.5</v>
      </c>
      <c r="X340" s="35">
        <v>13</v>
      </c>
      <c r="Y340" s="29">
        <v>9.4</v>
      </c>
      <c r="Z340" s="35">
        <v>20.7</v>
      </c>
      <c r="AA340" s="30">
        <f t="shared" si="43"/>
        <v>366.00000000000034</v>
      </c>
      <c r="AB340" s="33">
        <f t="shared" si="44"/>
        <v>1.0020385364269161E-2</v>
      </c>
      <c r="AC340" s="6" t="s">
        <v>93</v>
      </c>
      <c r="AD340" s="34" t="s">
        <v>53</v>
      </c>
      <c r="AE340" s="6"/>
      <c r="AF340" s="30">
        <f t="shared" si="47"/>
        <v>1</v>
      </c>
      <c r="AG340" s="34"/>
      <c r="AH340" s="34"/>
      <c r="AI340" s="34"/>
      <c r="AJ340" s="34"/>
      <c r="AK340" s="34"/>
      <c r="AL340" s="34"/>
      <c r="AM340" s="34"/>
      <c r="AN340" s="34"/>
      <c r="AO340" s="34"/>
      <c r="AP340" s="85" t="s">
        <v>66</v>
      </c>
      <c r="AQ340" s="6"/>
      <c r="AR340" s="6"/>
      <c r="AS340" s="6"/>
      <c r="AT340" s="6"/>
      <c r="AU340" s="6"/>
    </row>
    <row r="341" spans="1:47" s="27" customFormat="1" x14ac:dyDescent="0.25">
      <c r="A341" s="55" t="s">
        <v>456</v>
      </c>
      <c r="B341" s="55" t="s">
        <v>738</v>
      </c>
      <c r="C341" s="154" t="s">
        <v>43</v>
      </c>
      <c r="D341" s="35">
        <v>104.2</v>
      </c>
      <c r="E341" s="6">
        <v>-40</v>
      </c>
      <c r="F341" s="30">
        <v>14</v>
      </c>
      <c r="G341" s="30">
        <v>0</v>
      </c>
      <c r="H341" s="29">
        <v>5</v>
      </c>
      <c r="I341" s="29">
        <v>3</v>
      </c>
      <c r="J341" s="30" t="s">
        <v>86</v>
      </c>
      <c r="K341" s="30" t="s">
        <v>45</v>
      </c>
      <c r="L341" s="31" t="s">
        <v>57</v>
      </c>
      <c r="M341" s="12" t="s">
        <v>457</v>
      </c>
      <c r="N341" s="30" t="s">
        <v>192</v>
      </c>
      <c r="O341" s="30" t="s">
        <v>92</v>
      </c>
      <c r="P341" s="6" t="s">
        <v>131</v>
      </c>
      <c r="Q341" s="30" t="s">
        <v>51</v>
      </c>
      <c r="R341" s="37">
        <v>1.6160000000000001</v>
      </c>
      <c r="S341" s="37">
        <v>1.494</v>
      </c>
      <c r="T341" s="32">
        <f t="shared" si="46"/>
        <v>0.12200000000000011</v>
      </c>
      <c r="U341" s="29">
        <v>9.6</v>
      </c>
      <c r="V341" s="29">
        <v>3.1</v>
      </c>
      <c r="W341" s="29">
        <v>6.5</v>
      </c>
      <c r="X341" s="35">
        <v>13</v>
      </c>
      <c r="Y341" s="29">
        <v>9.4</v>
      </c>
      <c r="Z341" s="35">
        <v>20.7</v>
      </c>
      <c r="AA341" s="30">
        <f t="shared" si="43"/>
        <v>366.00000000000034</v>
      </c>
      <c r="AB341" s="33">
        <f t="shared" si="44"/>
        <v>1.0020385364269161E-2</v>
      </c>
      <c r="AC341" s="6" t="s">
        <v>93</v>
      </c>
      <c r="AD341" s="34" t="s">
        <v>53</v>
      </c>
      <c r="AE341" s="6"/>
      <c r="AF341" s="30">
        <f t="shared" si="47"/>
        <v>1</v>
      </c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 t="s">
        <v>66</v>
      </c>
      <c r="AR341" s="6"/>
      <c r="AS341" s="6"/>
      <c r="AT341" s="6"/>
      <c r="AU341" s="6"/>
    </row>
    <row r="342" spans="1:47" s="27" customFormat="1" x14ac:dyDescent="0.25">
      <c r="A342" s="55" t="s">
        <v>456</v>
      </c>
      <c r="B342" s="55" t="s">
        <v>738</v>
      </c>
      <c r="C342" s="154" t="s">
        <v>43</v>
      </c>
      <c r="D342" s="35">
        <v>104.2</v>
      </c>
      <c r="E342" s="6">
        <v>-40</v>
      </c>
      <c r="F342" s="30">
        <v>14</v>
      </c>
      <c r="G342" s="30">
        <v>0</v>
      </c>
      <c r="H342" s="29">
        <v>5</v>
      </c>
      <c r="I342" s="29">
        <v>3</v>
      </c>
      <c r="J342" s="30" t="s">
        <v>86</v>
      </c>
      <c r="K342" s="30" t="s">
        <v>45</v>
      </c>
      <c r="L342" s="31" t="s">
        <v>57</v>
      </c>
      <c r="M342" s="12" t="s">
        <v>457</v>
      </c>
      <c r="N342" s="30" t="s">
        <v>130</v>
      </c>
      <c r="O342" s="30" t="s">
        <v>92</v>
      </c>
      <c r="P342" s="6" t="s">
        <v>131</v>
      </c>
      <c r="Q342" s="30" t="s">
        <v>51</v>
      </c>
      <c r="R342" s="37">
        <v>1.6160000000000001</v>
      </c>
      <c r="S342" s="37">
        <v>1.494</v>
      </c>
      <c r="T342" s="32">
        <f t="shared" si="46"/>
        <v>0.12200000000000011</v>
      </c>
      <c r="U342" s="29">
        <v>9.6</v>
      </c>
      <c r="V342" s="29">
        <v>3.1</v>
      </c>
      <c r="W342" s="29">
        <v>6.5</v>
      </c>
      <c r="X342" s="35">
        <v>13</v>
      </c>
      <c r="Y342" s="29">
        <v>9.4</v>
      </c>
      <c r="Z342" s="35">
        <v>20.7</v>
      </c>
      <c r="AA342" s="30">
        <f t="shared" si="43"/>
        <v>366.00000000000034</v>
      </c>
      <c r="AB342" s="33">
        <f t="shared" si="44"/>
        <v>1.0020385364269161E-2</v>
      </c>
      <c r="AC342" s="6" t="s">
        <v>93</v>
      </c>
      <c r="AD342" s="34" t="s">
        <v>53</v>
      </c>
      <c r="AE342" s="6"/>
      <c r="AF342" s="30">
        <f t="shared" si="47"/>
        <v>1</v>
      </c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 t="s">
        <v>66</v>
      </c>
      <c r="AR342" s="6"/>
      <c r="AS342" s="6"/>
      <c r="AT342" s="6"/>
      <c r="AU342" s="6"/>
    </row>
    <row r="343" spans="1:47" s="27" customFormat="1" x14ac:dyDescent="0.25">
      <c r="A343" s="55" t="s">
        <v>456</v>
      </c>
      <c r="B343" s="55" t="s">
        <v>738</v>
      </c>
      <c r="C343" s="153" t="s">
        <v>43</v>
      </c>
      <c r="D343" s="35">
        <v>104.2</v>
      </c>
      <c r="E343" s="6">
        <v>-40</v>
      </c>
      <c r="F343" s="30">
        <v>14</v>
      </c>
      <c r="G343" s="30">
        <v>0</v>
      </c>
      <c r="H343" s="29">
        <v>5</v>
      </c>
      <c r="I343" s="29">
        <v>3</v>
      </c>
      <c r="J343" s="30" t="s">
        <v>86</v>
      </c>
      <c r="K343" s="30" t="s">
        <v>45</v>
      </c>
      <c r="L343" s="31" t="s">
        <v>57</v>
      </c>
      <c r="M343" s="12" t="s">
        <v>457</v>
      </c>
      <c r="N343" s="30" t="s">
        <v>130</v>
      </c>
      <c r="O343" s="30" t="s">
        <v>75</v>
      </c>
      <c r="P343" s="6" t="s">
        <v>131</v>
      </c>
      <c r="Q343" s="30" t="s">
        <v>51</v>
      </c>
      <c r="R343" s="37">
        <v>1.6160000000000001</v>
      </c>
      <c r="S343" s="37">
        <v>1.494</v>
      </c>
      <c r="T343" s="32">
        <f t="shared" si="46"/>
        <v>0.12200000000000011</v>
      </c>
      <c r="U343" s="29">
        <v>9.6</v>
      </c>
      <c r="V343" s="29">
        <v>3.1</v>
      </c>
      <c r="W343" s="29">
        <v>6.5</v>
      </c>
      <c r="X343" s="35">
        <v>13</v>
      </c>
      <c r="Y343" s="29">
        <v>9.4</v>
      </c>
      <c r="Z343" s="35">
        <v>20.7</v>
      </c>
      <c r="AA343" s="30">
        <f t="shared" si="43"/>
        <v>366.00000000000034</v>
      </c>
      <c r="AB343" s="33">
        <f t="shared" si="44"/>
        <v>1.0020385364269161E-2</v>
      </c>
      <c r="AC343" s="6" t="s">
        <v>93</v>
      </c>
      <c r="AD343" s="34" t="s">
        <v>53</v>
      </c>
      <c r="AE343" s="6"/>
      <c r="AF343" s="30">
        <f t="shared" si="47"/>
        <v>1</v>
      </c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86" t="s">
        <v>66</v>
      </c>
      <c r="AT343" s="6"/>
      <c r="AU343" s="6"/>
    </row>
    <row r="344" spans="1:47" s="27" customFormat="1" ht="15.75" customHeight="1" x14ac:dyDescent="0.25">
      <c r="A344" s="168" t="s">
        <v>706</v>
      </c>
      <c r="B344" s="168"/>
      <c r="C344" s="157" t="s">
        <v>458</v>
      </c>
      <c r="D344" s="29">
        <v>84.6</v>
      </c>
      <c r="E344" s="30">
        <v>-30</v>
      </c>
      <c r="F344" s="30">
        <v>8</v>
      </c>
      <c r="G344" s="30">
        <v>0</v>
      </c>
      <c r="H344" s="29">
        <v>3.2</v>
      </c>
      <c r="I344" s="30">
        <v>2.95</v>
      </c>
      <c r="J344" s="30" t="s">
        <v>419</v>
      </c>
      <c r="K344" s="30" t="s">
        <v>45</v>
      </c>
      <c r="L344" s="31" t="s">
        <v>57</v>
      </c>
      <c r="M344" s="5" t="s">
        <v>459</v>
      </c>
      <c r="N344" s="30" t="s">
        <v>74</v>
      </c>
      <c r="O344" s="30" t="s">
        <v>75</v>
      </c>
      <c r="P344" s="30" t="s">
        <v>50</v>
      </c>
      <c r="Q344" s="30" t="s">
        <v>51</v>
      </c>
      <c r="R344" s="32">
        <v>1.544</v>
      </c>
      <c r="S344" s="32">
        <v>1.4690000000000001</v>
      </c>
      <c r="T344" s="32">
        <f t="shared" si="46"/>
        <v>7.4999999999999956E-2</v>
      </c>
      <c r="U344" s="29">
        <v>13.8</v>
      </c>
      <c r="V344" s="29">
        <v>3.8</v>
      </c>
      <c r="W344" s="29">
        <v>10</v>
      </c>
      <c r="X344" s="29">
        <v>8.3000000000000007</v>
      </c>
      <c r="Y344" s="29">
        <v>5.3</v>
      </c>
      <c r="Z344" s="29">
        <v>12.4</v>
      </c>
      <c r="AA344" s="30">
        <f t="shared" si="43"/>
        <v>221.24999999999989</v>
      </c>
      <c r="AB344" s="33">
        <f t="shared" si="44"/>
        <v>5.8920808413461473E-3</v>
      </c>
      <c r="AC344" s="28" t="s">
        <v>460</v>
      </c>
      <c r="AD344" s="34" t="s">
        <v>53</v>
      </c>
      <c r="AE344" s="30"/>
      <c r="AF344" s="30">
        <f t="shared" si="47"/>
        <v>1</v>
      </c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 t="s">
        <v>254</v>
      </c>
      <c r="AT344" s="34"/>
      <c r="AU344" s="6"/>
    </row>
    <row r="345" spans="1:47" s="27" customFormat="1" ht="15.75" customHeight="1" x14ac:dyDescent="0.25">
      <c r="A345" s="6" t="s">
        <v>461</v>
      </c>
      <c r="B345" s="6" t="s">
        <v>737</v>
      </c>
      <c r="C345" s="153" t="s">
        <v>43</v>
      </c>
      <c r="D345" s="6">
        <v>70.3</v>
      </c>
      <c r="E345" s="6">
        <v>-30</v>
      </c>
      <c r="F345" s="6" t="s">
        <v>462</v>
      </c>
      <c r="G345" s="6">
        <v>0</v>
      </c>
      <c r="H345" s="78">
        <v>4.2</v>
      </c>
      <c r="I345" s="6">
        <v>2.2999999999999998</v>
      </c>
      <c r="J345" s="30" t="s">
        <v>463</v>
      </c>
      <c r="K345" s="30" t="s">
        <v>45</v>
      </c>
      <c r="L345" s="55" t="s">
        <v>46</v>
      </c>
      <c r="M345" s="12" t="s">
        <v>464</v>
      </c>
      <c r="N345" s="6" t="s">
        <v>74</v>
      </c>
      <c r="O345" s="30" t="s">
        <v>75</v>
      </c>
      <c r="P345" s="6" t="s">
        <v>50</v>
      </c>
      <c r="Q345" s="6" t="s">
        <v>68</v>
      </c>
      <c r="R345" s="6">
        <v>1.603</v>
      </c>
      <c r="S345" s="6">
        <v>1.484</v>
      </c>
      <c r="T345" s="6">
        <v>0.11899999999999999</v>
      </c>
      <c r="U345" s="6">
        <v>16.2</v>
      </c>
      <c r="V345" s="6">
        <v>3.8</v>
      </c>
      <c r="W345" s="6">
        <v>12.4</v>
      </c>
      <c r="X345" s="6">
        <v>8.1999999999999993</v>
      </c>
      <c r="Y345" s="6">
        <v>5.3</v>
      </c>
      <c r="Z345" s="6">
        <v>10.7</v>
      </c>
      <c r="AA345" s="30">
        <f t="shared" si="43"/>
        <v>273.69999999999993</v>
      </c>
      <c r="AB345" s="33">
        <f t="shared" si="44"/>
        <v>1.6729119001115695E-2</v>
      </c>
      <c r="AC345" s="28" t="s">
        <v>460</v>
      </c>
      <c r="AD345" s="34" t="s">
        <v>53</v>
      </c>
      <c r="AE345" s="6"/>
      <c r="AF345" s="6">
        <v>1</v>
      </c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 t="s">
        <v>68</v>
      </c>
      <c r="AT345" s="6"/>
      <c r="AU345" s="25"/>
    </row>
    <row r="346" spans="1:47" s="27" customFormat="1" x14ac:dyDescent="0.25">
      <c r="A346" s="57" t="s">
        <v>777</v>
      </c>
      <c r="B346" s="57" t="s">
        <v>776</v>
      </c>
      <c r="C346" s="153" t="s">
        <v>637</v>
      </c>
      <c r="D346" s="69"/>
      <c r="E346" s="57"/>
      <c r="F346" s="30"/>
      <c r="G346" s="30"/>
      <c r="H346" s="69"/>
      <c r="I346" s="57"/>
      <c r="J346" s="57"/>
      <c r="K346" s="57"/>
      <c r="L346" s="31"/>
      <c r="M346" s="143"/>
      <c r="N346" s="57" t="s">
        <v>83</v>
      </c>
      <c r="O346" s="57" t="s">
        <v>500</v>
      </c>
      <c r="P346" s="57" t="s">
        <v>97</v>
      </c>
      <c r="Q346" s="9" t="s">
        <v>314</v>
      </c>
      <c r="R346" s="70"/>
      <c r="S346" s="70"/>
      <c r="T346" s="70"/>
      <c r="U346" s="69"/>
      <c r="V346" s="69"/>
      <c r="W346" s="69"/>
      <c r="X346" s="69"/>
      <c r="Y346" s="69"/>
      <c r="Z346" s="69"/>
      <c r="AA346" s="57"/>
      <c r="AB346" s="71"/>
      <c r="AC346" s="57"/>
      <c r="AD346" s="34"/>
      <c r="AE346" s="42"/>
      <c r="AF346" s="30"/>
      <c r="AG346" s="6"/>
      <c r="AH346" s="6"/>
      <c r="AI346" s="34"/>
      <c r="AJ346" s="34"/>
      <c r="AK346" s="59"/>
      <c r="AL346" s="6"/>
      <c r="AM346" s="6"/>
      <c r="AN346" s="6"/>
      <c r="AO346" s="6"/>
      <c r="AP346" s="6"/>
      <c r="AQ346" s="6"/>
      <c r="AR346" s="6"/>
      <c r="AS346" s="6"/>
      <c r="AT346" s="6"/>
      <c r="AU346" s="6"/>
    </row>
    <row r="347" spans="1:47" s="27" customFormat="1" x14ac:dyDescent="0.25">
      <c r="A347" s="13"/>
      <c r="B347" s="13"/>
      <c r="C347" s="157"/>
      <c r="D347" s="54"/>
      <c r="E347" s="55"/>
      <c r="F347" s="30"/>
      <c r="G347" s="30"/>
      <c r="H347" s="54"/>
      <c r="I347" s="6"/>
      <c r="J347" s="30"/>
      <c r="K347" s="30"/>
      <c r="L347" s="31"/>
      <c r="M347" s="12"/>
      <c r="N347" s="6"/>
      <c r="O347" s="30" t="s">
        <v>394</v>
      </c>
      <c r="P347" s="6"/>
      <c r="Q347" s="9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33"/>
      <c r="AC347" s="6"/>
      <c r="AD347" s="6"/>
      <c r="AE347" s="6"/>
      <c r="AF347" s="30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</row>
    <row r="348" spans="1:47" ht="15.75" customHeight="1" x14ac:dyDescent="0.25"/>
  </sheetData>
  <autoFilter ref="A1:AU347"/>
  <phoneticPr fontId="4" type="noConversion"/>
  <conditionalFormatting sqref="AF333 AF243:AF271 AF2:AF179 AF181:AF182 AF184:AF239 AF273 AF275:AF301 AF303:AF327">
    <cfRule type="cellIs" dxfId="187" priority="183" operator="notEqual">
      <formula>1</formula>
    </cfRule>
  </conditionalFormatting>
  <conditionalFormatting sqref="N280:N300 N273 N227:N236 N238 N248:N268 N243:N246 P320 P114:P115 N2:N6 P323:P332 N312:N333 P335:P345 N335:N345 N9:N10 N12:N14 N17:N23 N25:N28 N31:N39 N41:N61 N75 N78 N80:N85 P97:P106 N88:N137 N139:N142 N145:N160 N162:N163 N165:N179 N188:N189 N191:N216 N63:N73 N181:N182 N184:N186 N275:N278">
    <cfRule type="cellIs" dxfId="186" priority="180" operator="equal">
      <formula>"AA"</formula>
    </cfRule>
    <cfRule type="containsText" dxfId="185" priority="181" operator="containsText" text="ITI">
      <formula>NOT(ISERROR(SEARCH("ITI",N2)))</formula>
    </cfRule>
    <cfRule type="containsText" dxfId="184" priority="182" operator="containsText" text="MD">
      <formula>NOT(ISERROR(SEARCH("MD",N2)))</formula>
    </cfRule>
  </conditionalFormatting>
  <conditionalFormatting sqref="AF341:AF342">
    <cfRule type="cellIs" dxfId="183" priority="176" operator="notEqual">
      <formula>1</formula>
    </cfRule>
  </conditionalFormatting>
  <conditionalFormatting sqref="AF343">
    <cfRule type="cellIs" dxfId="182" priority="175" operator="notEqual">
      <formula>1</formula>
    </cfRule>
  </conditionalFormatting>
  <conditionalFormatting sqref="AF328:AF332">
    <cfRule type="cellIs" dxfId="181" priority="179" operator="notEqual">
      <formula>1</formula>
    </cfRule>
  </conditionalFormatting>
  <conditionalFormatting sqref="AF335">
    <cfRule type="cellIs" dxfId="180" priority="178" operator="notEqual">
      <formula>1</formula>
    </cfRule>
  </conditionalFormatting>
  <conditionalFormatting sqref="AF336:AF340">
    <cfRule type="cellIs" dxfId="179" priority="177" operator="notEqual">
      <formula>1</formula>
    </cfRule>
  </conditionalFormatting>
  <conditionalFormatting sqref="AF344:AF345">
    <cfRule type="cellIs" dxfId="178" priority="174" operator="notEqual">
      <formula>1</formula>
    </cfRule>
  </conditionalFormatting>
  <conditionalFormatting sqref="AF334">
    <cfRule type="cellIs" dxfId="177" priority="173" operator="notEqual">
      <formula>1</formula>
    </cfRule>
  </conditionalFormatting>
  <conditionalFormatting sqref="N334">
    <cfRule type="cellIs" dxfId="176" priority="170" operator="equal">
      <formula>"AA"</formula>
    </cfRule>
    <cfRule type="containsText" dxfId="175" priority="171" operator="containsText" text="ITI">
      <formula>NOT(ISERROR(SEARCH("ITI",N334)))</formula>
    </cfRule>
    <cfRule type="containsText" dxfId="174" priority="172" operator="containsText" text="MD">
      <formula>NOT(ISERROR(SEARCH("MD",N334)))</formula>
    </cfRule>
  </conditionalFormatting>
  <conditionalFormatting sqref="N346:N347">
    <cfRule type="cellIs" dxfId="173" priority="167" operator="equal">
      <formula>"AA"</formula>
    </cfRule>
    <cfRule type="containsText" dxfId="172" priority="168" operator="containsText" text="ITI">
      <formula>NOT(ISERROR(SEARCH("ITI",N346)))</formula>
    </cfRule>
    <cfRule type="containsText" dxfId="171" priority="169" operator="containsText" text="MD">
      <formula>NOT(ISERROR(SEARCH("MD",N346)))</formula>
    </cfRule>
  </conditionalFormatting>
  <conditionalFormatting sqref="N240:N241">
    <cfRule type="cellIs" dxfId="170" priority="164" operator="equal">
      <formula>"AA"</formula>
    </cfRule>
    <cfRule type="containsText" dxfId="169" priority="165" operator="containsText" text="ITI">
      <formula>NOT(ISERROR(SEARCH("ITI",N240)))</formula>
    </cfRule>
    <cfRule type="containsText" dxfId="168" priority="166" operator="containsText" text="MD">
      <formula>NOT(ISERROR(SEARCH("MD",N240)))</formula>
    </cfRule>
  </conditionalFormatting>
  <conditionalFormatting sqref="U240:U241">
    <cfRule type="cellIs" dxfId="167" priority="163" operator="notEqual">
      <formula>1</formula>
    </cfRule>
  </conditionalFormatting>
  <conditionalFormatting sqref="D1 C88:C171 C173:C179 C181:C182 C184:C214 C273 C303:C307 C243:C271 C309:C346 C216:C241 C275:C301">
    <cfRule type="containsBlanks" dxfId="166" priority="162">
      <formula>LEN(TRIM(C1))=0</formula>
    </cfRule>
  </conditionalFormatting>
  <conditionalFormatting sqref="E1">
    <cfRule type="containsBlanks" dxfId="165" priority="161">
      <formula>LEN(TRIM(E1))=0</formula>
    </cfRule>
  </conditionalFormatting>
  <conditionalFormatting sqref="J1">
    <cfRule type="cellIs" dxfId="164" priority="160" operator="equal">
      <formula>"VA"</formula>
    </cfRule>
  </conditionalFormatting>
  <conditionalFormatting sqref="J1">
    <cfRule type="containsBlanks" dxfId="163" priority="159">
      <formula>LEN(TRIM(J1))=0</formula>
    </cfRule>
  </conditionalFormatting>
  <conditionalFormatting sqref="K1">
    <cfRule type="containsBlanks" dxfId="162" priority="158">
      <formula>LEN(TRIM(K1))=0</formula>
    </cfRule>
  </conditionalFormatting>
  <conditionalFormatting sqref="L1">
    <cfRule type="containsBlanks" dxfId="161" priority="157">
      <formula>LEN(TRIM(L1))=0</formula>
    </cfRule>
  </conditionalFormatting>
  <conditionalFormatting sqref="M1">
    <cfRule type="containsBlanks" dxfId="160" priority="156">
      <formula>LEN(TRIM(M1))=0</formula>
    </cfRule>
  </conditionalFormatting>
  <conditionalFormatting sqref="N1">
    <cfRule type="containsBlanks" dxfId="159" priority="155">
      <formula>LEN(TRIM(N1))=0</formula>
    </cfRule>
  </conditionalFormatting>
  <conditionalFormatting sqref="O1">
    <cfRule type="containsBlanks" dxfId="158" priority="154">
      <formula>LEN(TRIM(O1))=0</formula>
    </cfRule>
  </conditionalFormatting>
  <conditionalFormatting sqref="C9:C10 C12:C14 C17:C23 C25:C27 C31:C39 C75 C78 C81:C85 C63:C67 C41:C61 C69:C73 C1:C6">
    <cfRule type="containsBlanks" dxfId="157" priority="153">
      <formula>LEN(TRIM(C1))=0</formula>
    </cfRule>
  </conditionalFormatting>
  <conditionalFormatting sqref="C17:C23 C25:C27 C31:C39 C75 C78 C81:C85 C88:C171 C173:C179 C63:C67 C41:C61 C69:C73 C181:C182 C184:C214 C273 C303:C307 C243:C271 C309:C347 C216:C241 C275:C301">
    <cfRule type="containsText" dxfId="156" priority="152" operator="containsText" text="缺">
      <formula>NOT(ISERROR(SEARCH("缺",C17)))</formula>
    </cfRule>
  </conditionalFormatting>
  <conditionalFormatting sqref="C9:C10 C12:C14 C17:C23 C25:C27 C31:C39 C75 C78 C81:C85 C63:C67 C41:C61 C69:C73 C1:C6">
    <cfRule type="containsText" dxfId="155" priority="151" operator="containsText" text="缺">
      <formula>NOT(ISERROR(SEARCH("缺",C1)))</formula>
    </cfRule>
  </conditionalFormatting>
  <conditionalFormatting sqref="A1:B1">
    <cfRule type="containsBlanks" dxfId="154" priority="150">
      <formula>LEN(TRIM(A1))=0</formula>
    </cfRule>
  </conditionalFormatting>
  <conditionalFormatting sqref="Q1">
    <cfRule type="containsBlanks" dxfId="153" priority="77">
      <formula>LEN(TRIM(Q1))=0</formula>
    </cfRule>
  </conditionalFormatting>
  <conditionalFormatting sqref="O7:O8">
    <cfRule type="cellIs" dxfId="152" priority="143" operator="equal">
      <formula>"AA"</formula>
    </cfRule>
    <cfRule type="containsText" dxfId="151" priority="144" operator="containsText" text="ITI">
      <formula>NOT(ISERROR(SEARCH("ITI",O7)))</formula>
    </cfRule>
    <cfRule type="containsText" dxfId="150" priority="145" operator="containsText" text="MD">
      <formula>NOT(ISERROR(SEARCH("MD",O7)))</formula>
    </cfRule>
  </conditionalFormatting>
  <conditionalFormatting sqref="N11">
    <cfRule type="cellIs" dxfId="149" priority="137" operator="equal">
      <formula>"AA"</formula>
    </cfRule>
    <cfRule type="containsText" dxfId="148" priority="138" operator="containsText" text="ITI">
      <formula>NOT(ISERROR(SEARCH("ITI",N11)))</formula>
    </cfRule>
    <cfRule type="containsText" dxfId="147" priority="139" operator="containsText" text="MD">
      <formula>NOT(ISERROR(SEARCH("MD",N11)))</formula>
    </cfRule>
  </conditionalFormatting>
  <conditionalFormatting sqref="C7:C8">
    <cfRule type="containsBlanks" dxfId="146" priority="149">
      <formula>LEN(TRIM(C7))=0</formula>
    </cfRule>
  </conditionalFormatting>
  <conditionalFormatting sqref="C7:C8">
    <cfRule type="containsText" dxfId="145" priority="148" operator="containsText" text="缺">
      <formula>NOT(ISERROR(SEARCH("缺",C7)))</formula>
    </cfRule>
  </conditionalFormatting>
  <conditionalFormatting sqref="P7:P8">
    <cfRule type="containsBlanks" dxfId="144" priority="147">
      <formula>LEN(TRIM(P7))=0</formula>
    </cfRule>
  </conditionalFormatting>
  <conditionalFormatting sqref="Q7:Q8">
    <cfRule type="cellIs" dxfId="143" priority="146" operator="equal">
      <formula>"RLS"</formula>
    </cfRule>
  </conditionalFormatting>
  <conditionalFormatting sqref="N40">
    <cfRule type="cellIs" dxfId="142" priority="108" operator="equal">
      <formula>"AA"</formula>
    </cfRule>
    <cfRule type="containsText" dxfId="141" priority="109" operator="containsText" text="ITI">
      <formula>NOT(ISERROR(SEARCH("ITI",N40)))</formula>
    </cfRule>
    <cfRule type="containsText" dxfId="140" priority="110" operator="containsText" text="MD">
      <formula>NOT(ISERROR(SEARCH("MD",N40)))</formula>
    </cfRule>
  </conditionalFormatting>
  <conditionalFormatting sqref="C11">
    <cfRule type="containsBlanks" dxfId="139" priority="142">
      <formula>LEN(TRIM(C11))=0</formula>
    </cfRule>
  </conditionalFormatting>
  <conditionalFormatting sqref="C11">
    <cfRule type="containsText" dxfId="138" priority="141" operator="containsText" text="缺">
      <formula>NOT(ISERROR(SEARCH("缺",C11)))</formula>
    </cfRule>
  </conditionalFormatting>
  <conditionalFormatting sqref="N79">
    <cfRule type="cellIs" dxfId="137" priority="85" operator="equal">
      <formula>"AA"</formula>
    </cfRule>
    <cfRule type="containsText" dxfId="136" priority="86" operator="containsText" text="ITI">
      <formula>NOT(ISERROR(SEARCH("ITI",N79)))</formula>
    </cfRule>
    <cfRule type="containsText" dxfId="135" priority="87" operator="containsText" text="MD">
      <formula>NOT(ISERROR(SEARCH("MD",N79)))</formula>
    </cfRule>
  </conditionalFormatting>
  <conditionalFormatting sqref="Q11">
    <cfRule type="cellIs" dxfId="134" priority="140" operator="equal">
      <formula>"RLS"</formula>
    </cfRule>
  </conditionalFormatting>
  <conditionalFormatting sqref="N86:N87">
    <cfRule type="cellIs" dxfId="133" priority="79" operator="equal">
      <formula>"AA"</formula>
    </cfRule>
    <cfRule type="containsText" dxfId="132" priority="80" operator="containsText" text="ITI">
      <formula>NOT(ISERROR(SEARCH("ITI",N86)))</formula>
    </cfRule>
    <cfRule type="containsText" dxfId="131" priority="81" operator="containsText" text="MD">
      <formula>NOT(ISERROR(SEARCH("MD",N86)))</formula>
    </cfRule>
  </conditionalFormatting>
  <conditionalFormatting sqref="C15:C16">
    <cfRule type="containsBlanks" dxfId="130" priority="136">
      <formula>LEN(TRIM(C15))=0</formula>
    </cfRule>
  </conditionalFormatting>
  <conditionalFormatting sqref="C15:C16">
    <cfRule type="containsText" dxfId="129" priority="135" operator="containsText" text="缺">
      <formula>NOT(ISERROR(SEARCH("缺",C15)))</formula>
    </cfRule>
  </conditionalFormatting>
  <conditionalFormatting sqref="Q15:Q16">
    <cfRule type="cellIs" dxfId="128" priority="134" operator="equal">
      <formula>"RLS"</formula>
    </cfRule>
  </conditionalFormatting>
  <conditionalFormatting sqref="N15:N16">
    <cfRule type="cellIs" dxfId="127" priority="131" operator="equal">
      <formula>"AA"</formula>
    </cfRule>
    <cfRule type="containsText" dxfId="126" priority="132" operator="containsText" text="ITI">
      <formula>NOT(ISERROR(SEARCH("ITI",N15)))</formula>
    </cfRule>
    <cfRule type="containsText" dxfId="125" priority="133" operator="containsText" text="MD">
      <formula>NOT(ISERROR(SEARCH("MD",N15)))</formula>
    </cfRule>
  </conditionalFormatting>
  <conditionalFormatting sqref="Q24">
    <cfRule type="cellIs" dxfId="124" priority="130" operator="equal">
      <formula>"RLS"</formula>
    </cfRule>
  </conditionalFormatting>
  <conditionalFormatting sqref="N24">
    <cfRule type="cellIs" dxfId="123" priority="127" operator="equal">
      <formula>"AA"</formula>
    </cfRule>
    <cfRule type="containsText" dxfId="122" priority="128" operator="containsText" text="ITI">
      <formula>NOT(ISERROR(SEARCH("ITI",N24)))</formula>
    </cfRule>
    <cfRule type="containsText" dxfId="121" priority="129" operator="containsText" text="MD">
      <formula>NOT(ISERROR(SEARCH("MD",N24)))</formula>
    </cfRule>
  </conditionalFormatting>
  <conditionalFormatting sqref="C24">
    <cfRule type="cellIs" dxfId="120" priority="124" operator="equal">
      <formula>"AA"</formula>
    </cfRule>
    <cfRule type="containsText" dxfId="119" priority="125" operator="containsText" text="ITI">
      <formula>NOT(ISERROR(SEARCH("ITI",C24)))</formula>
    </cfRule>
    <cfRule type="containsText" dxfId="118" priority="126" operator="containsText" text="MD">
      <formula>NOT(ISERROR(SEARCH("MD",C24)))</formula>
    </cfRule>
  </conditionalFormatting>
  <conditionalFormatting sqref="C28">
    <cfRule type="containsBlanks" dxfId="117" priority="123">
      <formula>LEN(TRIM(C28))=0</formula>
    </cfRule>
  </conditionalFormatting>
  <conditionalFormatting sqref="C28">
    <cfRule type="containsText" dxfId="116" priority="122" operator="containsText" text="缺">
      <formula>NOT(ISERROR(SEARCH("缺",C28)))</formula>
    </cfRule>
  </conditionalFormatting>
  <conditionalFormatting sqref="C28">
    <cfRule type="containsText" dxfId="115" priority="121" operator="containsText" text="缺">
      <formula>NOT(ISERROR(SEARCH("缺",C28)))</formula>
    </cfRule>
  </conditionalFormatting>
  <conditionalFormatting sqref="C29">
    <cfRule type="cellIs" dxfId="114" priority="118" operator="equal">
      <formula>"缺"</formula>
    </cfRule>
    <cfRule type="cellIs" dxfId="113" priority="119" operator="equal">
      <formula>"缺"</formula>
    </cfRule>
    <cfRule type="containsText" dxfId="112" priority="120" operator="containsText" text="缺">
      <formula>NOT(ISERROR(SEARCH("缺",C29)))</formula>
    </cfRule>
  </conditionalFormatting>
  <conditionalFormatting sqref="C29">
    <cfRule type="containsText" dxfId="111" priority="117" operator="containsText" text="缺">
      <formula>NOT(ISERROR(SEARCH("缺",C29)))</formula>
    </cfRule>
  </conditionalFormatting>
  <conditionalFormatting sqref="C30">
    <cfRule type="containsBlanks" dxfId="110" priority="116">
      <formula>LEN(TRIM(C30))=0</formula>
    </cfRule>
  </conditionalFormatting>
  <conditionalFormatting sqref="C30">
    <cfRule type="containsText" dxfId="109" priority="115" operator="containsText" text="缺">
      <formula>NOT(ISERROR(SEARCH("缺",C30)))</formula>
    </cfRule>
  </conditionalFormatting>
  <conditionalFormatting sqref="C30">
    <cfRule type="containsText" dxfId="108" priority="114" operator="containsText" text="缺">
      <formula>NOT(ISERROR(SEARCH("缺",C30)))</formula>
    </cfRule>
  </conditionalFormatting>
  <conditionalFormatting sqref="C40">
    <cfRule type="containsBlanks" dxfId="107" priority="113">
      <formula>LEN(TRIM(C40))=0</formula>
    </cfRule>
  </conditionalFormatting>
  <conditionalFormatting sqref="C40">
    <cfRule type="containsText" dxfId="106" priority="112" operator="containsText" text="缺">
      <formula>NOT(ISERROR(SEARCH("缺",C40)))</formula>
    </cfRule>
  </conditionalFormatting>
  <conditionalFormatting sqref="C40">
    <cfRule type="containsText" dxfId="105" priority="111" operator="containsText" text="缺">
      <formula>NOT(ISERROR(SEARCH("缺",C40)))</formula>
    </cfRule>
  </conditionalFormatting>
  <conditionalFormatting sqref="C74">
    <cfRule type="containsText" dxfId="104" priority="102" operator="containsText" text="缺">
      <formula>NOT(ISERROR(SEARCH("缺",C74)))</formula>
    </cfRule>
  </conditionalFormatting>
  <conditionalFormatting sqref="N74">
    <cfRule type="cellIs" dxfId="103" priority="105" operator="equal">
      <formula>"AA"</formula>
    </cfRule>
    <cfRule type="containsText" dxfId="102" priority="106" operator="containsText" text="ITI">
      <formula>NOT(ISERROR(SEARCH("ITI",N74)))</formula>
    </cfRule>
    <cfRule type="containsText" dxfId="101" priority="107" operator="containsText" text="MD">
      <formula>NOT(ISERROR(SEARCH("MD",N74)))</formula>
    </cfRule>
  </conditionalFormatting>
  <conditionalFormatting sqref="C74">
    <cfRule type="containsBlanks" dxfId="100" priority="104">
      <formula>LEN(TRIM(C74))=0</formula>
    </cfRule>
  </conditionalFormatting>
  <conditionalFormatting sqref="C74">
    <cfRule type="containsText" dxfId="99" priority="103" operator="containsText" text="缺">
      <formula>NOT(ISERROR(SEARCH("缺",C74)))</formula>
    </cfRule>
  </conditionalFormatting>
  <conditionalFormatting sqref="C76">
    <cfRule type="containsBlanks" dxfId="98" priority="101">
      <formula>LEN(TRIM(C76))=0</formula>
    </cfRule>
  </conditionalFormatting>
  <conditionalFormatting sqref="C76">
    <cfRule type="containsText" dxfId="97" priority="100" operator="containsText" text="缺">
      <formula>NOT(ISERROR(SEARCH("缺",C76)))</formula>
    </cfRule>
  </conditionalFormatting>
  <conditionalFormatting sqref="C77">
    <cfRule type="containsBlanks" dxfId="96" priority="99">
      <formula>LEN(TRIM(C77))=0</formula>
    </cfRule>
  </conditionalFormatting>
  <conditionalFormatting sqref="C77">
    <cfRule type="containsText" dxfId="95" priority="98" operator="containsText" text="缺">
      <formula>NOT(ISERROR(SEARCH("缺",C77)))</formula>
    </cfRule>
  </conditionalFormatting>
  <conditionalFormatting sqref="C76:C77">
    <cfRule type="containsText" dxfId="94" priority="97" operator="containsText" text="缺">
      <formula>NOT(ISERROR(SEARCH("缺",C76)))</formula>
    </cfRule>
  </conditionalFormatting>
  <conditionalFormatting sqref="C79">
    <cfRule type="containsBlanks" dxfId="93" priority="96">
      <formula>LEN(TRIM(C79))=0</formula>
    </cfRule>
  </conditionalFormatting>
  <conditionalFormatting sqref="C79">
    <cfRule type="containsText" dxfId="92" priority="95" operator="containsText" text="缺">
      <formula>NOT(ISERROR(SEARCH("缺",C79)))</formula>
    </cfRule>
  </conditionalFormatting>
  <conditionalFormatting sqref="C79">
    <cfRule type="containsText" dxfId="91" priority="94" operator="containsText" text="缺">
      <formula>NOT(ISERROR(SEARCH("缺",C79)))</formula>
    </cfRule>
  </conditionalFormatting>
  <conditionalFormatting sqref="C80">
    <cfRule type="containsBlanks" dxfId="90" priority="93">
      <formula>LEN(TRIM(C80))=0</formula>
    </cfRule>
  </conditionalFormatting>
  <conditionalFormatting sqref="C80">
    <cfRule type="containsText" dxfId="89" priority="92" operator="containsText" text="缺">
      <formula>NOT(ISERROR(SEARCH("缺",C80)))</formula>
    </cfRule>
  </conditionalFormatting>
  <conditionalFormatting sqref="C80">
    <cfRule type="containsText" dxfId="88" priority="91" operator="containsText" text="缺">
      <formula>NOT(ISERROR(SEARCH("缺",C80)))</formula>
    </cfRule>
  </conditionalFormatting>
  <conditionalFormatting sqref="N76:N77">
    <cfRule type="cellIs" dxfId="87" priority="88" operator="equal">
      <formula>"AA"</formula>
    </cfRule>
    <cfRule type="containsText" dxfId="86" priority="89" operator="containsText" text="ITI">
      <formula>NOT(ISERROR(SEARCH("ITI",N76)))</formula>
    </cfRule>
    <cfRule type="containsText" dxfId="85" priority="90" operator="containsText" text="MD">
      <formula>NOT(ISERROR(SEARCH("MD",N76)))</formula>
    </cfRule>
  </conditionalFormatting>
  <conditionalFormatting sqref="C86:C87">
    <cfRule type="containsBlanks" dxfId="84" priority="84">
      <formula>LEN(TRIM(C86))=0</formula>
    </cfRule>
  </conditionalFormatting>
  <conditionalFormatting sqref="C86:C87">
    <cfRule type="containsText" dxfId="83" priority="83" operator="containsText" text="缺">
      <formula>NOT(ISERROR(SEARCH("缺",C86)))</formula>
    </cfRule>
  </conditionalFormatting>
  <conditionalFormatting sqref="C86:C87">
    <cfRule type="containsText" dxfId="82" priority="82" operator="containsText" text="缺">
      <formula>NOT(ISERROR(SEARCH("缺",C86)))</formula>
    </cfRule>
  </conditionalFormatting>
  <conditionalFormatting sqref="P1">
    <cfRule type="containsBlanks" dxfId="81" priority="78">
      <formula>LEN(TRIM(P1))=0</formula>
    </cfRule>
  </conditionalFormatting>
  <conditionalFormatting sqref="N138">
    <cfRule type="cellIs" dxfId="80" priority="74" operator="equal">
      <formula>"AA"</formula>
    </cfRule>
    <cfRule type="containsText" dxfId="79" priority="75" operator="containsText" text="ITI">
      <formula>NOT(ISERROR(SEARCH("ITI",N138)))</formula>
    </cfRule>
    <cfRule type="containsText" dxfId="78" priority="76" operator="containsText" text="MD">
      <formula>NOT(ISERROR(SEARCH("MD",N138)))</formula>
    </cfRule>
  </conditionalFormatting>
  <conditionalFormatting sqref="N143:N144">
    <cfRule type="cellIs" dxfId="77" priority="71" operator="equal">
      <formula>"AA"</formula>
    </cfRule>
    <cfRule type="containsText" dxfId="76" priority="72" operator="containsText" text="ITI">
      <formula>NOT(ISERROR(SEARCH("ITI",N143)))</formula>
    </cfRule>
    <cfRule type="containsText" dxfId="75" priority="73" operator="containsText" text="MD">
      <formula>NOT(ISERROR(SEARCH("MD",N143)))</formula>
    </cfRule>
  </conditionalFormatting>
  <conditionalFormatting sqref="N161">
    <cfRule type="cellIs" dxfId="74" priority="68" operator="equal">
      <formula>"AA"</formula>
    </cfRule>
    <cfRule type="containsText" dxfId="73" priority="69" operator="containsText" text="ITI">
      <formula>NOT(ISERROR(SEARCH("ITI",N161)))</formula>
    </cfRule>
    <cfRule type="containsText" dxfId="72" priority="70" operator="containsText" text="MD">
      <formula>NOT(ISERROR(SEARCH("MD",N161)))</formula>
    </cfRule>
  </conditionalFormatting>
  <conditionalFormatting sqref="N164">
    <cfRule type="cellIs" dxfId="71" priority="65" operator="equal">
      <formula>"AA"</formula>
    </cfRule>
    <cfRule type="containsText" dxfId="70" priority="66" operator="containsText" text="ITI">
      <formula>NOT(ISERROR(SEARCH("ITI",N164)))</formula>
    </cfRule>
    <cfRule type="containsText" dxfId="69" priority="67" operator="containsText" text="MD">
      <formula>NOT(ISERROR(SEARCH("MD",N164)))</formula>
    </cfRule>
  </conditionalFormatting>
  <conditionalFormatting sqref="N187">
    <cfRule type="cellIs" dxfId="68" priority="62" operator="equal">
      <formula>"AA"</formula>
    </cfRule>
    <cfRule type="containsText" dxfId="67" priority="63" operator="containsText" text="ITI">
      <formula>NOT(ISERROR(SEARCH("ITI",N187)))</formula>
    </cfRule>
    <cfRule type="containsText" dxfId="66" priority="64" operator="containsText" text="MD">
      <formula>NOT(ISERROR(SEARCH("MD",N187)))</formula>
    </cfRule>
  </conditionalFormatting>
  <conditionalFormatting sqref="N190">
    <cfRule type="cellIs" dxfId="65" priority="59" operator="equal">
      <formula>"AA"</formula>
    </cfRule>
    <cfRule type="containsText" dxfId="64" priority="60" operator="containsText" text="ITI">
      <formula>NOT(ISERROR(SEARCH("ITI",N190)))</formula>
    </cfRule>
    <cfRule type="containsText" dxfId="63" priority="61" operator="containsText" text="MD">
      <formula>NOT(ISERROR(SEARCH("MD",N190)))</formula>
    </cfRule>
  </conditionalFormatting>
  <conditionalFormatting sqref="C215">
    <cfRule type="containsBlanks" dxfId="62" priority="58">
      <formula>LEN(TRIM(C215))=0</formula>
    </cfRule>
  </conditionalFormatting>
  <conditionalFormatting sqref="C215">
    <cfRule type="containsText" dxfId="61" priority="57" operator="containsText" text="缺">
      <formula>NOT(ISERROR(SEARCH("缺",C215)))</formula>
    </cfRule>
  </conditionalFormatting>
  <conditionalFormatting sqref="N239">
    <cfRule type="cellIs" dxfId="60" priority="54" operator="equal">
      <formula>"AA"</formula>
    </cfRule>
    <cfRule type="containsText" dxfId="59" priority="55" operator="containsText" text="ITI">
      <formula>NOT(ISERROR(SEARCH("ITI",N239)))</formula>
    </cfRule>
    <cfRule type="containsText" dxfId="58" priority="56" operator="containsText" text="MD">
      <formula>NOT(ISERROR(SEARCH("MD",N239)))</formula>
    </cfRule>
  </conditionalFormatting>
  <conditionalFormatting sqref="C308">
    <cfRule type="containsBlanks" dxfId="57" priority="53">
      <formula>LEN(TRIM(C308))=0</formula>
    </cfRule>
  </conditionalFormatting>
  <conditionalFormatting sqref="C308">
    <cfRule type="containsText" dxfId="56" priority="52" operator="containsText" text="缺">
      <formula>NOT(ISERROR(SEARCH("缺",C308)))</formula>
    </cfRule>
  </conditionalFormatting>
  <conditionalFormatting sqref="C347">
    <cfRule type="containsBlanks" dxfId="55" priority="51">
      <formula>LEN(TRIM(C347))=0</formula>
    </cfRule>
  </conditionalFormatting>
  <conditionalFormatting sqref="C62">
    <cfRule type="containsBlanks" dxfId="54" priority="50">
      <formula>LEN(TRIM(C62))=0</formula>
    </cfRule>
  </conditionalFormatting>
  <conditionalFormatting sqref="C62">
    <cfRule type="containsText" dxfId="53" priority="49" operator="containsText" text="缺">
      <formula>NOT(ISERROR(SEARCH("缺",C62)))</formula>
    </cfRule>
  </conditionalFormatting>
  <conditionalFormatting sqref="C62">
    <cfRule type="containsText" dxfId="52" priority="48" operator="containsText" text="缺">
      <formula>NOT(ISERROR(SEARCH("缺",C62)))</formula>
    </cfRule>
  </conditionalFormatting>
  <conditionalFormatting sqref="L62">
    <cfRule type="cellIs" dxfId="51" priority="45" operator="equal">
      <formula>"AA"</formula>
    </cfRule>
    <cfRule type="containsText" dxfId="50" priority="46" operator="containsText" text="ITI">
      <formula>NOT(ISERROR(SEARCH("ITI",L62)))</formula>
    </cfRule>
    <cfRule type="containsText" dxfId="49" priority="47" operator="containsText" text="MD">
      <formula>NOT(ISERROR(SEARCH("MD",L62)))</formula>
    </cfRule>
  </conditionalFormatting>
  <conditionalFormatting sqref="N62">
    <cfRule type="cellIs" dxfId="48" priority="42" operator="equal">
      <formula>"AA"</formula>
    </cfRule>
    <cfRule type="containsText" dxfId="47" priority="43" operator="containsText" text="ITI">
      <formula>NOT(ISERROR(SEARCH("ITI",N62)))</formula>
    </cfRule>
    <cfRule type="containsText" dxfId="46" priority="44" operator="containsText" text="MD">
      <formula>NOT(ISERROR(SEARCH("MD",N62)))</formula>
    </cfRule>
  </conditionalFormatting>
  <conditionalFormatting sqref="C68">
    <cfRule type="containsBlanks" dxfId="45" priority="41">
      <formula>LEN(TRIM(C68))=0</formula>
    </cfRule>
  </conditionalFormatting>
  <conditionalFormatting sqref="C68">
    <cfRule type="containsText" dxfId="44" priority="40" operator="containsText" text="缺">
      <formula>NOT(ISERROR(SEARCH("缺",C68)))</formula>
    </cfRule>
  </conditionalFormatting>
  <conditionalFormatting sqref="C68">
    <cfRule type="containsText" dxfId="43" priority="39" operator="containsText" text="缺">
      <formula>NOT(ISERROR(SEARCH("缺",C68)))</formula>
    </cfRule>
  </conditionalFormatting>
  <conditionalFormatting sqref="AF180">
    <cfRule type="cellIs" dxfId="42" priority="38" operator="notEqual">
      <formula>1</formula>
    </cfRule>
  </conditionalFormatting>
  <conditionalFormatting sqref="N180">
    <cfRule type="cellIs" dxfId="41" priority="35" operator="equal">
      <formula>"AA"</formula>
    </cfRule>
    <cfRule type="containsText" dxfId="40" priority="36" operator="containsText" text="ITI">
      <formula>NOT(ISERROR(SEARCH("ITI",N180)))</formula>
    </cfRule>
    <cfRule type="containsText" dxfId="39" priority="37" operator="containsText" text="MD">
      <formula>NOT(ISERROR(SEARCH("MD",N180)))</formula>
    </cfRule>
  </conditionalFormatting>
  <conditionalFormatting sqref="C180">
    <cfRule type="containsBlanks" dxfId="38" priority="34">
      <formula>LEN(TRIM(C180))=0</formula>
    </cfRule>
  </conditionalFormatting>
  <conditionalFormatting sqref="C180">
    <cfRule type="containsText" dxfId="37" priority="33" operator="containsText" text="缺">
      <formula>NOT(ISERROR(SEARCH("缺",C180)))</formula>
    </cfRule>
  </conditionalFormatting>
  <conditionalFormatting sqref="AF183">
    <cfRule type="cellIs" dxfId="36" priority="32" operator="notEqual">
      <formula>1</formula>
    </cfRule>
  </conditionalFormatting>
  <conditionalFormatting sqref="N183">
    <cfRule type="cellIs" dxfId="35" priority="29" operator="equal">
      <formula>"AA"</formula>
    </cfRule>
    <cfRule type="containsText" dxfId="34" priority="30" operator="containsText" text="ITI">
      <formula>NOT(ISERROR(SEARCH("ITI",N183)))</formula>
    </cfRule>
    <cfRule type="containsText" dxfId="33" priority="31" operator="containsText" text="MD">
      <formula>NOT(ISERROR(SEARCH("MD",N183)))</formula>
    </cfRule>
  </conditionalFormatting>
  <conditionalFormatting sqref="C183">
    <cfRule type="containsBlanks" dxfId="32" priority="28">
      <formula>LEN(TRIM(C183))=0</formula>
    </cfRule>
  </conditionalFormatting>
  <conditionalFormatting sqref="C183">
    <cfRule type="containsText" dxfId="31" priority="27" operator="containsText" text="缺">
      <formula>NOT(ISERROR(SEARCH("缺",C183)))</formula>
    </cfRule>
  </conditionalFormatting>
  <conditionalFormatting sqref="C272">
    <cfRule type="containsText" dxfId="30" priority="24" operator="containsText" text="缺">
      <formula>NOT(ISERROR(SEARCH("缺",C272)))</formula>
    </cfRule>
  </conditionalFormatting>
  <conditionalFormatting sqref="AF272">
    <cfRule type="cellIs" dxfId="29" priority="26" operator="notEqual">
      <formula>1</formula>
    </cfRule>
  </conditionalFormatting>
  <conditionalFormatting sqref="C272">
    <cfRule type="containsBlanks" dxfId="28" priority="25">
      <formula>LEN(TRIM(C272))=0</formula>
    </cfRule>
  </conditionalFormatting>
  <conditionalFormatting sqref="AF274">
    <cfRule type="cellIs" dxfId="26" priority="23" operator="notEqual">
      <formula>1</formula>
    </cfRule>
  </conditionalFormatting>
  <conditionalFormatting sqref="N274">
    <cfRule type="cellIs" dxfId="25" priority="20" operator="equal">
      <formula>"AA"</formula>
    </cfRule>
    <cfRule type="containsText" dxfId="24" priority="21" operator="containsText" text="ITI">
      <formula>NOT(ISERROR(SEARCH("ITI",N274)))</formula>
    </cfRule>
    <cfRule type="containsText" dxfId="23" priority="22" operator="containsText" text="MD">
      <formula>NOT(ISERROR(SEARCH("MD",N274)))</formula>
    </cfRule>
  </conditionalFormatting>
  <conditionalFormatting sqref="AF302">
    <cfRule type="cellIs" dxfId="21" priority="17" operator="notEqual">
      <formula>1</formula>
    </cfRule>
  </conditionalFormatting>
  <conditionalFormatting sqref="N302">
    <cfRule type="cellIs" dxfId="20" priority="14" operator="equal">
      <formula>"AA"</formula>
    </cfRule>
    <cfRule type="containsText" dxfId="19" priority="15" operator="containsText" text="ITI">
      <formula>NOT(ISERROR(SEARCH("ITI",N302)))</formula>
    </cfRule>
    <cfRule type="containsText" dxfId="18" priority="16" operator="containsText" text="MD">
      <formula>NOT(ISERROR(SEARCH("MD",N302)))</formula>
    </cfRule>
  </conditionalFormatting>
  <conditionalFormatting sqref="C302">
    <cfRule type="containsBlanks" dxfId="17" priority="13">
      <formula>LEN(TRIM(C302))=0</formula>
    </cfRule>
  </conditionalFormatting>
  <conditionalFormatting sqref="C302">
    <cfRule type="containsText" dxfId="16" priority="12" operator="containsText" text="缺">
      <formula>NOT(ISERROR(SEARCH("缺",C302)))</formula>
    </cfRule>
  </conditionalFormatting>
  <conditionalFormatting sqref="C2">
    <cfRule type="containsText" dxfId="15" priority="11" operator="containsText" text="缺">
      <formula>NOT(ISERROR(SEARCH("缺",C2)))</formula>
    </cfRule>
  </conditionalFormatting>
  <conditionalFormatting sqref="N242">
    <cfRule type="cellIs" dxfId="14" priority="8" operator="equal">
      <formula>"AA"</formula>
    </cfRule>
    <cfRule type="containsText" dxfId="13" priority="9" operator="containsText" text="ITI">
      <formula>NOT(ISERROR(SEARCH("ITI",N242)))</formula>
    </cfRule>
    <cfRule type="containsText" dxfId="12" priority="10" operator="containsText" text="MD">
      <formula>NOT(ISERROR(SEARCH("MD",N242)))</formula>
    </cfRule>
  </conditionalFormatting>
  <conditionalFormatting sqref="U242">
    <cfRule type="cellIs" dxfId="11" priority="7" operator="notEqual">
      <formula>1</formula>
    </cfRule>
  </conditionalFormatting>
  <conditionalFormatting sqref="C242">
    <cfRule type="containsBlanks" dxfId="10" priority="6">
      <formula>LEN(TRIM(C242))=0</formula>
    </cfRule>
  </conditionalFormatting>
  <conditionalFormatting sqref="C242">
    <cfRule type="containsText" dxfId="9" priority="5" operator="containsText" text="缺">
      <formula>NOT(ISERROR(SEARCH("缺",C242)))</formula>
    </cfRule>
  </conditionalFormatting>
  <conditionalFormatting sqref="B176">
    <cfRule type="containsBlanks" dxfId="8" priority="4">
      <formula>LEN(TRIM(B176))=0</formula>
    </cfRule>
  </conditionalFormatting>
  <conditionalFormatting sqref="B176">
    <cfRule type="containsText" dxfId="7" priority="3" operator="containsText" text="缺">
      <formula>NOT(ISERROR(SEARCH("缺",B176)))</formula>
    </cfRule>
  </conditionalFormatting>
  <conditionalFormatting sqref="C274">
    <cfRule type="containsBlanks" dxfId="5" priority="2">
      <formula>LEN(TRIM(C274))=0</formula>
    </cfRule>
  </conditionalFormatting>
  <conditionalFormatting sqref="C274">
    <cfRule type="containsText" dxfId="3" priority="1" operator="containsText" text="缺">
      <formula>NOT(ISERROR(SEARCH("缺",C274)))</formula>
    </cfRule>
  </conditionalFormatting>
  <dataValidations count="7">
    <dataValidation type="list" allowBlank="1" showInputMessage="1" showErrorMessage="1" sqref="K1:K347">
      <formula1>正負型液晶</formula1>
    </dataValidation>
    <dataValidation type="list" allowBlank="1" showInputMessage="1" showErrorMessage="1" sqref="J1:J347">
      <formula1>液晶mode</formula1>
    </dataValidation>
    <dataValidation type="list" allowBlank="1" showInputMessage="1" showErrorMessage="1" sqref="L1:L61 L63:L347">
      <formula1>收斂材料</formula1>
    </dataValidation>
    <dataValidation type="list" allowBlank="1" showInputMessage="1" showErrorMessage="1" sqref="Q24">
      <formula1>TRPhase</formula1>
    </dataValidation>
    <dataValidation type="list" allowBlank="1" showInputMessage="1" showErrorMessage="1" sqref="O24">
      <formula1>FAB</formula1>
    </dataValidation>
    <dataValidation type="list" allowBlank="1" showInputMessage="1" showErrorMessage="1" sqref="P24">
      <formula1>BU</formula1>
    </dataValidation>
    <dataValidation type="list" allowBlank="1" showInputMessage="1" showErrorMessage="1" sqref="N24">
      <formula1>Application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工作表2!$H$3:$H$9</xm:f>
          </x14:formula1>
          <xm:sqref>Q1:Q23 Q25:Q39 Q41:Q73 Q75 Q78 Q80:Q85 Q88:Q1048576</xm:sqref>
        </x14:dataValidation>
        <x14:dataValidation type="list" allowBlank="1" showInputMessage="1" showErrorMessage="1">
          <x14:formula1>
            <xm:f>工作表2!$B$3:$B$17</xm:f>
          </x14:formula1>
          <xm:sqref>O1:O23 O25:O39 M62 O75 O78 O80:O85 O41:O73 O88:O1048576</xm:sqref>
        </x14:dataValidation>
        <x14:dataValidation type="list" allowBlank="1" showInputMessage="1" showErrorMessage="1">
          <x14:formula1>
            <xm:f>工作表2!$C$3:$C$7</xm:f>
          </x14:formula1>
          <xm:sqref>P1:P23 P25:P39 P41:P73 P75 P78 P80:P85 P88:P1048576</xm:sqref>
        </x14:dataValidation>
        <x14:dataValidation type="list" allowBlank="1" showInputMessage="1" showErrorMessage="1">
          <x14:formula1>
            <xm:f>工作表2!$D$3:$D$18</xm:f>
          </x14:formula1>
          <xm:sqref>N1:N23 N25:N39 L62 N75 N78 N80:N85 N41:N73 N88:N1048576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H21"/>
  <sheetViews>
    <sheetView workbookViewId="0">
      <selection activeCell="J14" sqref="J14"/>
    </sheetView>
  </sheetViews>
  <sheetFormatPr defaultRowHeight="15.75" x14ac:dyDescent="0.25"/>
  <sheetData>
    <row r="3" spans="2:8" x14ac:dyDescent="0.25">
      <c r="B3" s="87" t="s">
        <v>465</v>
      </c>
      <c r="C3" s="87" t="s">
        <v>466</v>
      </c>
      <c r="D3" s="87" t="s">
        <v>467</v>
      </c>
      <c r="E3" s="88" t="s">
        <v>468</v>
      </c>
      <c r="F3" s="89" t="s">
        <v>469</v>
      </c>
      <c r="G3" s="90" t="s">
        <v>470</v>
      </c>
      <c r="H3" s="91" t="s">
        <v>471</v>
      </c>
    </row>
    <row r="4" spans="2:8" x14ac:dyDescent="0.25">
      <c r="B4" s="92" t="s">
        <v>333</v>
      </c>
      <c r="C4" s="93" t="s">
        <v>50</v>
      </c>
      <c r="D4" s="94" t="s">
        <v>472</v>
      </c>
      <c r="E4" s="92" t="s">
        <v>44</v>
      </c>
      <c r="F4" s="92" t="s">
        <v>45</v>
      </c>
      <c r="G4" s="95" t="s">
        <v>284</v>
      </c>
      <c r="H4" s="92" t="s">
        <v>473</v>
      </c>
    </row>
    <row r="5" spans="2:8" x14ac:dyDescent="0.25">
      <c r="B5" s="92" t="s">
        <v>474</v>
      </c>
      <c r="C5" s="96" t="s">
        <v>475</v>
      </c>
      <c r="D5" s="94" t="s">
        <v>476</v>
      </c>
      <c r="E5" s="92" t="s">
        <v>67</v>
      </c>
      <c r="F5" s="92" t="s">
        <v>73</v>
      </c>
      <c r="G5" s="95" t="s">
        <v>46</v>
      </c>
      <c r="H5" s="92" t="s">
        <v>477</v>
      </c>
    </row>
    <row r="6" spans="2:8" x14ac:dyDescent="0.25">
      <c r="B6" s="92" t="s">
        <v>394</v>
      </c>
      <c r="C6" s="97" t="s">
        <v>131</v>
      </c>
      <c r="D6" s="96" t="s">
        <v>478</v>
      </c>
      <c r="E6" s="92" t="s">
        <v>112</v>
      </c>
      <c r="F6" s="92" t="s">
        <v>111</v>
      </c>
      <c r="G6" s="98"/>
      <c r="H6" s="92" t="s">
        <v>479</v>
      </c>
    </row>
    <row r="7" spans="2:8" x14ac:dyDescent="0.25">
      <c r="B7" s="92" t="s">
        <v>480</v>
      </c>
      <c r="C7" s="99" t="s">
        <v>103</v>
      </c>
      <c r="D7" s="96" t="s">
        <v>481</v>
      </c>
      <c r="E7" s="92" t="s">
        <v>482</v>
      </c>
      <c r="F7" s="98"/>
      <c r="G7" s="98"/>
      <c r="H7" s="92" t="s">
        <v>483</v>
      </c>
    </row>
    <row r="8" spans="2:8" x14ac:dyDescent="0.25">
      <c r="B8" s="92" t="s">
        <v>221</v>
      </c>
      <c r="C8" s="92" t="s">
        <v>484</v>
      </c>
      <c r="D8" s="100" t="s">
        <v>485</v>
      </c>
      <c r="E8" s="92" t="s">
        <v>86</v>
      </c>
      <c r="F8" s="98"/>
      <c r="G8" s="98"/>
      <c r="H8" s="92" t="s">
        <v>486</v>
      </c>
    </row>
    <row r="9" spans="2:8" x14ac:dyDescent="0.25">
      <c r="B9" s="92" t="s">
        <v>487</v>
      </c>
      <c r="C9" s="92"/>
      <c r="D9" s="100" t="s">
        <v>488</v>
      </c>
      <c r="E9" s="92" t="s">
        <v>489</v>
      </c>
      <c r="F9" s="98"/>
      <c r="G9" s="98"/>
      <c r="H9" s="92" t="s">
        <v>490</v>
      </c>
    </row>
    <row r="10" spans="2:8" x14ac:dyDescent="0.25">
      <c r="B10" s="92" t="s">
        <v>214</v>
      </c>
      <c r="C10" s="92"/>
      <c r="D10" s="100" t="s">
        <v>491</v>
      </c>
      <c r="E10" s="92" t="s">
        <v>492</v>
      </c>
      <c r="F10" s="98"/>
      <c r="G10" s="98"/>
      <c r="H10" s="98"/>
    </row>
    <row r="11" spans="2:8" x14ac:dyDescent="0.25">
      <c r="B11" s="110" t="s">
        <v>521</v>
      </c>
      <c r="C11" s="92"/>
      <c r="D11" s="100" t="s">
        <v>493</v>
      </c>
      <c r="E11" s="92" t="s">
        <v>494</v>
      </c>
      <c r="F11" s="98"/>
      <c r="G11" s="98"/>
      <c r="H11" s="98"/>
    </row>
    <row r="12" spans="2:8" x14ac:dyDescent="0.25">
      <c r="B12" s="92" t="s">
        <v>177</v>
      </c>
      <c r="C12" s="92"/>
      <c r="D12" s="97" t="s">
        <v>495</v>
      </c>
      <c r="E12" s="92" t="s">
        <v>212</v>
      </c>
      <c r="F12" s="98"/>
      <c r="G12" s="98"/>
      <c r="H12" s="98"/>
    </row>
    <row r="13" spans="2:8" x14ac:dyDescent="0.25">
      <c r="B13" s="92" t="s">
        <v>496</v>
      </c>
      <c r="C13" s="92"/>
      <c r="D13" s="97" t="s">
        <v>497</v>
      </c>
      <c r="E13" s="92" t="s">
        <v>498</v>
      </c>
      <c r="F13" s="98"/>
      <c r="G13" s="98"/>
      <c r="H13" s="98"/>
    </row>
    <row r="14" spans="2:8" x14ac:dyDescent="0.25">
      <c r="B14" s="92" t="s">
        <v>354</v>
      </c>
      <c r="C14" s="92"/>
      <c r="D14" s="101" t="s">
        <v>499</v>
      </c>
      <c r="E14" s="98"/>
      <c r="F14" s="98"/>
      <c r="G14" s="98"/>
      <c r="H14" s="98"/>
    </row>
    <row r="15" spans="2:8" x14ac:dyDescent="0.25">
      <c r="B15" s="92" t="s">
        <v>500</v>
      </c>
      <c r="C15" s="92"/>
      <c r="D15" s="101" t="s">
        <v>501</v>
      </c>
      <c r="E15" s="98"/>
      <c r="F15" s="98"/>
      <c r="G15" s="98"/>
      <c r="H15" s="98"/>
    </row>
    <row r="16" spans="2:8" x14ac:dyDescent="0.25">
      <c r="B16" s="92" t="s">
        <v>313</v>
      </c>
      <c r="C16" s="92"/>
      <c r="D16" s="93" t="s">
        <v>502</v>
      </c>
      <c r="E16" s="98"/>
      <c r="F16" s="98"/>
      <c r="G16" s="98"/>
      <c r="H16" s="98"/>
    </row>
    <row r="17" spans="2:8" x14ac:dyDescent="0.25">
      <c r="B17" s="92" t="s">
        <v>503</v>
      </c>
      <c r="C17" s="92"/>
      <c r="D17" s="102" t="s">
        <v>504</v>
      </c>
      <c r="E17" s="98"/>
      <c r="F17" s="98"/>
      <c r="G17" s="98"/>
      <c r="H17" s="98"/>
    </row>
    <row r="18" spans="2:8" x14ac:dyDescent="0.25">
      <c r="B18" s="98"/>
      <c r="C18" s="98"/>
      <c r="D18" s="93" t="s">
        <v>505</v>
      </c>
      <c r="E18" s="98"/>
      <c r="F18" s="98"/>
      <c r="G18" s="98"/>
      <c r="H18" s="98"/>
    </row>
    <row r="19" spans="2:8" x14ac:dyDescent="0.25">
      <c r="B19" s="98"/>
      <c r="C19" s="98"/>
      <c r="D19" s="103" t="s">
        <v>506</v>
      </c>
      <c r="E19" s="98"/>
      <c r="F19" s="98"/>
      <c r="G19" s="98"/>
      <c r="H19" s="98"/>
    </row>
    <row r="20" spans="2:8" x14ac:dyDescent="0.25">
      <c r="B20" s="98"/>
      <c r="C20" s="98"/>
      <c r="D20" s="103" t="s">
        <v>507</v>
      </c>
      <c r="E20" s="98"/>
      <c r="F20" s="98"/>
      <c r="G20" s="98"/>
      <c r="H20" s="98"/>
    </row>
    <row r="21" spans="2:8" x14ac:dyDescent="0.25">
      <c r="B21" s="104"/>
      <c r="C21" s="104"/>
      <c r="D21" s="104"/>
      <c r="E21" s="104"/>
      <c r="F21" s="104"/>
      <c r="G21" s="104"/>
      <c r="H21" s="104"/>
    </row>
  </sheetData>
  <phoneticPr fontId="4" type="noConversion"/>
  <conditionalFormatting sqref="G3">
    <cfRule type="cellIs" dxfId="6" priority="1" operator="equal">
      <formula>"Y"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C9" sqref="C9"/>
    </sheetView>
  </sheetViews>
  <sheetFormatPr defaultRowHeight="15.75" x14ac:dyDescent="0.25"/>
  <cols>
    <col min="2" max="2" width="10.6640625" bestFit="1" customWidth="1"/>
  </cols>
  <sheetData>
    <row r="3" spans="2:3" ht="16.5" x14ac:dyDescent="0.25">
      <c r="B3" s="105" t="s">
        <v>700</v>
      </c>
      <c r="C3" s="216" t="s">
        <v>702</v>
      </c>
    </row>
    <row r="4" spans="2:3" x14ac:dyDescent="0.25">
      <c r="B4" s="105"/>
      <c r="C4" s="106"/>
    </row>
    <row r="5" spans="2:3" x14ac:dyDescent="0.25">
      <c r="B5" s="105"/>
      <c r="C5" s="107"/>
    </row>
    <row r="6" spans="2:3" x14ac:dyDescent="0.25">
      <c r="B6" s="105"/>
      <c r="C6" s="106"/>
    </row>
    <row r="7" spans="2:3" x14ac:dyDescent="0.25">
      <c r="B7" s="105"/>
      <c r="C7" s="10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LC選項特性值DB for upload</vt:lpstr>
      <vt:lpstr>LC選項特性值DB for upload_彥輝Check</vt:lpstr>
      <vt:lpstr>工作表2</vt:lpstr>
      <vt:lpstr>工作表3</vt:lpstr>
    </vt:vector>
  </TitlesOfParts>
  <Company>Innolux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tony.yh.wu</dc:creator>
  <cp:lastModifiedBy>tony.yh.wu</cp:lastModifiedBy>
  <dcterms:created xsi:type="dcterms:W3CDTF">2022-04-13T11:38:35Z</dcterms:created>
  <dcterms:modified xsi:type="dcterms:W3CDTF">2022-04-25T11:32:27Z</dcterms:modified>
</cp:coreProperties>
</file>