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3 - Tools\"/>
    </mc:Choice>
  </mc:AlternateContent>
  <bookViews>
    <workbookView xWindow="450" yWindow="90" windowWidth="6945" windowHeight="4050" tabRatio="679"/>
  </bookViews>
  <sheets>
    <sheet name="CRI cal." sheetId="18" r:id="rId1"/>
    <sheet name="CRI" sheetId="17" state="hidden" r:id="rId2"/>
    <sheet name="Stimulus" sheetId="2" state="hidden" r:id="rId3"/>
  </sheets>
  <definedNames>
    <definedName name="anscount" hidden="1">1</definedName>
  </definedNames>
  <calcPr calcId="152511"/>
</workbook>
</file>

<file path=xl/calcChain.xml><?xml version="1.0" encoding="utf-8"?>
<calcChain xmlns="http://schemas.openxmlformats.org/spreadsheetml/2006/main">
  <c r="C39" i="17" l="1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C437" i="17"/>
  <c r="C438" i="17"/>
  <c r="C38" i="17"/>
  <c r="G8" i="18" a="1"/>
  <c r="D407" i="18"/>
  <c r="D406" i="18"/>
  <c r="D405" i="18"/>
  <c r="D404" i="18"/>
  <c r="D403" i="18"/>
  <c r="D402" i="18"/>
  <c r="D401" i="18"/>
  <c r="D400" i="18"/>
  <c r="D399" i="18"/>
  <c r="D398" i="18"/>
  <c r="D397" i="18"/>
  <c r="D396" i="18"/>
  <c r="D395" i="18"/>
  <c r="D394" i="18"/>
  <c r="D393" i="18"/>
  <c r="D392" i="18"/>
  <c r="D391" i="18"/>
  <c r="D390" i="18"/>
  <c r="D389" i="18"/>
  <c r="D388" i="18"/>
  <c r="D387" i="18"/>
  <c r="D386" i="18"/>
  <c r="D385" i="18"/>
  <c r="D384" i="18"/>
  <c r="D383" i="18"/>
  <c r="D382" i="18"/>
  <c r="D381" i="18"/>
  <c r="D380" i="18"/>
  <c r="D379" i="18"/>
  <c r="D378" i="18"/>
  <c r="D377" i="18"/>
  <c r="D376" i="18"/>
  <c r="D375" i="18"/>
  <c r="D374" i="18"/>
  <c r="D373" i="18"/>
  <c r="D372" i="18"/>
  <c r="D371" i="18"/>
  <c r="D370" i="18"/>
  <c r="D369" i="18"/>
  <c r="D368" i="18"/>
  <c r="D367" i="18"/>
  <c r="D366" i="18"/>
  <c r="D365" i="18"/>
  <c r="D364" i="18"/>
  <c r="D363" i="18"/>
  <c r="D362" i="18"/>
  <c r="D361" i="18"/>
  <c r="D360" i="18"/>
  <c r="D359" i="18"/>
  <c r="D358" i="18"/>
  <c r="D357" i="18"/>
  <c r="D356" i="18"/>
  <c r="D355" i="18"/>
  <c r="D354" i="18"/>
  <c r="D353" i="18"/>
  <c r="D352" i="18"/>
  <c r="D351" i="18"/>
  <c r="D350" i="18"/>
  <c r="D349" i="18"/>
  <c r="D348" i="18"/>
  <c r="D347" i="18"/>
  <c r="D346" i="18"/>
  <c r="D345" i="18"/>
  <c r="D344" i="18"/>
  <c r="D343" i="18"/>
  <c r="D342" i="18"/>
  <c r="D341" i="18"/>
  <c r="D340" i="18"/>
  <c r="D339" i="18"/>
  <c r="D338" i="18"/>
  <c r="D337" i="18"/>
  <c r="D336" i="18"/>
  <c r="D335" i="18"/>
  <c r="D334" i="18"/>
  <c r="D333" i="18"/>
  <c r="D332" i="18"/>
  <c r="D331" i="18"/>
  <c r="D330" i="18"/>
  <c r="D329" i="18"/>
  <c r="D328" i="18"/>
  <c r="D327" i="18"/>
  <c r="D326" i="18"/>
  <c r="D325" i="18"/>
  <c r="D324" i="18"/>
  <c r="D323" i="18"/>
  <c r="D322" i="18"/>
  <c r="D321" i="18"/>
  <c r="D320" i="18"/>
  <c r="D319" i="18"/>
  <c r="D318" i="18"/>
  <c r="D317" i="18"/>
  <c r="D316" i="18"/>
  <c r="D315" i="18"/>
  <c r="D314" i="18"/>
  <c r="D313" i="18"/>
  <c r="D312" i="18"/>
  <c r="D311" i="18"/>
  <c r="D310" i="18"/>
  <c r="D309" i="18"/>
  <c r="D308" i="18"/>
  <c r="D307" i="18"/>
  <c r="D306" i="18"/>
  <c r="D305" i="18"/>
  <c r="D304" i="18"/>
  <c r="D303" i="18"/>
  <c r="D302" i="18"/>
  <c r="D301" i="18"/>
  <c r="D300" i="18"/>
  <c r="D299" i="18"/>
  <c r="D298" i="18"/>
  <c r="D297" i="18"/>
  <c r="D296" i="18"/>
  <c r="D295" i="18"/>
  <c r="D294" i="18"/>
  <c r="D293" i="18"/>
  <c r="D292" i="18"/>
  <c r="D291" i="18"/>
  <c r="D290" i="18"/>
  <c r="D289" i="18"/>
  <c r="D288" i="18"/>
  <c r="D287" i="18"/>
  <c r="D286" i="18"/>
  <c r="D285" i="18"/>
  <c r="D284" i="18"/>
  <c r="D283" i="18"/>
  <c r="D282" i="18"/>
  <c r="D281" i="18"/>
  <c r="D280" i="18"/>
  <c r="D279" i="18"/>
  <c r="D278" i="18"/>
  <c r="D277" i="18"/>
  <c r="D276" i="18"/>
  <c r="D275" i="18"/>
  <c r="D274" i="18"/>
  <c r="D273" i="18"/>
  <c r="D272" i="18"/>
  <c r="D271" i="18"/>
  <c r="D270" i="18"/>
  <c r="D269" i="18"/>
  <c r="D268" i="18"/>
  <c r="D267" i="18"/>
  <c r="D266" i="18"/>
  <c r="D265" i="18"/>
  <c r="D264" i="18"/>
  <c r="D263" i="18"/>
  <c r="D262" i="18"/>
  <c r="D261" i="18"/>
  <c r="D260" i="18"/>
  <c r="D259" i="18"/>
  <c r="D258" i="18"/>
  <c r="D257" i="18"/>
  <c r="D256" i="18"/>
  <c r="D255" i="18"/>
  <c r="D254" i="18"/>
  <c r="D253" i="18"/>
  <c r="D252" i="18"/>
  <c r="D251" i="18"/>
  <c r="D250" i="18"/>
  <c r="D249" i="18"/>
  <c r="D248" i="18"/>
  <c r="D247" i="18"/>
  <c r="D246" i="18"/>
  <c r="D245" i="18"/>
  <c r="D244" i="18"/>
  <c r="D243" i="18"/>
  <c r="D242" i="18"/>
  <c r="D241" i="18"/>
  <c r="D240" i="18"/>
  <c r="D239" i="18"/>
  <c r="D238" i="18"/>
  <c r="D237" i="18"/>
  <c r="D236" i="18"/>
  <c r="D235" i="18"/>
  <c r="D234" i="18"/>
  <c r="D233" i="18"/>
  <c r="D232" i="18"/>
  <c r="D231" i="18"/>
  <c r="D230" i="18"/>
  <c r="D229" i="18"/>
  <c r="D228" i="18"/>
  <c r="D227" i="18"/>
  <c r="D226" i="18"/>
  <c r="D225" i="18"/>
  <c r="D224" i="18"/>
  <c r="D223" i="18"/>
  <c r="D222" i="18"/>
  <c r="D221" i="18"/>
  <c r="D220" i="18"/>
  <c r="D219" i="18"/>
  <c r="D218" i="18"/>
  <c r="D217" i="18"/>
  <c r="D216" i="18"/>
  <c r="D215" i="18"/>
  <c r="D214" i="18"/>
  <c r="D213" i="18"/>
  <c r="D212" i="18"/>
  <c r="D211" i="18"/>
  <c r="D210" i="18"/>
  <c r="D209" i="18"/>
  <c r="D208" i="18"/>
  <c r="D207" i="18"/>
  <c r="D206" i="18"/>
  <c r="D205" i="18"/>
  <c r="D204" i="18"/>
  <c r="D203" i="18"/>
  <c r="D202" i="18"/>
  <c r="D201" i="18"/>
  <c r="D200" i="18"/>
  <c r="D199" i="18"/>
  <c r="D198" i="18"/>
  <c r="D197" i="18"/>
  <c r="D196" i="18"/>
  <c r="D195" i="18"/>
  <c r="D194" i="18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39" i="17" l="1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38" i="17"/>
  <c r="B8" i="17" l="1" a="1"/>
  <c r="B8" i="17" s="1"/>
  <c r="I23" i="17" s="1" a="1"/>
  <c r="I23" i="17" s="1"/>
  <c r="I26" i="17" s="1"/>
  <c r="K8" i="17" a="1"/>
  <c r="K8" i="17" s="1"/>
  <c r="O8" i="17" a="1"/>
  <c r="O8" i="17" s="1"/>
  <c r="S8" i="17" a="1"/>
  <c r="S8" i="17" s="1"/>
  <c r="T8" i="17" a="1"/>
  <c r="T8" i="17" s="1"/>
  <c r="N8" i="17" a="1"/>
  <c r="N8" i="17" s="1"/>
  <c r="H8" i="17" a="1"/>
  <c r="H8" i="17" s="1"/>
  <c r="L8" i="17" a="1"/>
  <c r="L8" i="17" s="1"/>
  <c r="P8" i="17" a="1"/>
  <c r="P8" i="17" s="1"/>
  <c r="D8" i="17" a="1"/>
  <c r="D8" i="17" s="1"/>
  <c r="L9" i="17" s="1" a="1"/>
  <c r="L9" i="17" s="1"/>
  <c r="R8" i="17" a="1"/>
  <c r="R8" i="17" s="1"/>
  <c r="I8" i="17" a="1"/>
  <c r="I8" i="17" s="1"/>
  <c r="M8" i="17" a="1"/>
  <c r="M8" i="17" s="1"/>
  <c r="Q8" i="17" a="1"/>
  <c r="Q8" i="17" s="1"/>
  <c r="G8" i="17" a="1"/>
  <c r="G8" i="17" s="1"/>
  <c r="J8" i="17" a="1"/>
  <c r="J8" i="17" s="1"/>
  <c r="M23" i="17" a="1"/>
  <c r="J10" i="17" a="1"/>
  <c r="J10" i="17" s="1"/>
  <c r="M9" i="17" a="1"/>
  <c r="M9" i="17" s="1"/>
  <c r="R24" i="17" a="1"/>
  <c r="K24" i="17" a="1"/>
  <c r="I9" i="17" a="1"/>
  <c r="I9" i="17" s="1"/>
  <c r="I11" i="17" a="1"/>
  <c r="P23" i="17" a="1"/>
  <c r="G24" i="17" a="1"/>
  <c r="G24" i="17" s="1"/>
  <c r="G27" i="17" s="1"/>
  <c r="O10" i="17" a="1"/>
  <c r="O10" i="17" s="1"/>
  <c r="R11" i="17" a="1"/>
  <c r="R11" i="17" s="1"/>
  <c r="Q24" i="17" a="1"/>
  <c r="Q24" i="17" s="1"/>
  <c r="Q27" i="17" s="1"/>
  <c r="T25" i="17" a="1"/>
  <c r="R9" i="17" a="1"/>
  <c r="R9" i="17" s="1"/>
  <c r="H11" i="17" a="1"/>
  <c r="G10" i="17" a="1"/>
  <c r="G10" i="17" s="1"/>
  <c r="S23" i="17" a="1"/>
  <c r="L11" i="17" a="1"/>
  <c r="L11" i="17" s="1"/>
  <c r="Q9" i="17" a="1"/>
  <c r="Q9" i="17" s="1"/>
  <c r="T10" i="17" a="1"/>
  <c r="T10" i="17" s="1"/>
  <c r="I10" i="17" a="1"/>
  <c r="K9" i="17" a="1"/>
  <c r="K9" i="17" s="1"/>
  <c r="K25" i="17" a="1"/>
  <c r="K25" i="17" s="1"/>
  <c r="O9" i="17" a="1"/>
  <c r="O9" i="17" s="1"/>
  <c r="R10" i="17" a="1"/>
  <c r="G9" i="17" a="1"/>
  <c r="R23" i="17" a="1"/>
  <c r="R23" i="17" s="1"/>
  <c r="H25" i="17" a="1"/>
  <c r="H10" i="17" a="1"/>
  <c r="K11" i="17" a="1"/>
  <c r="K11" i="17" s="1"/>
  <c r="B11" i="17" a="1"/>
  <c r="S9" i="17" a="1"/>
  <c r="S9" i="17" s="1"/>
  <c r="D10" i="17" a="1"/>
  <c r="Q11" i="17" a="1"/>
  <c r="Q11" i="17" s="1"/>
  <c r="H9" i="17" a="1"/>
  <c r="N11" i="17" a="1"/>
  <c r="N11" i="17" s="1"/>
  <c r="G11" i="17" a="1"/>
  <c r="D11" i="17" a="1"/>
  <c r="D11" i="17" s="1"/>
  <c r="B9" i="17" a="1"/>
  <c r="B9" i="17" s="1"/>
  <c r="L24" i="17" a="1"/>
  <c r="T9" i="17" a="1"/>
  <c r="J11" i="17" a="1"/>
  <c r="J11" i="17" s="1"/>
  <c r="D9" i="17" a="1"/>
  <c r="D9" i="17" s="1"/>
  <c r="J9" i="17" a="1"/>
  <c r="J9" i="17" s="1"/>
  <c r="M10" i="17" a="1"/>
  <c r="P11" i="17" a="1"/>
  <c r="P11" i="17" s="1"/>
  <c r="N24" i="17" a="1"/>
  <c r="N24" i="17" s="1"/>
  <c r="N27" i="17" s="1"/>
  <c r="T23" i="17" a="1"/>
  <c r="L10" i="17" a="1"/>
  <c r="P9" i="17" a="1"/>
  <c r="P9" i="17" s="1"/>
  <c r="H23" i="17" a="1"/>
  <c r="H23" i="17" s="1"/>
  <c r="H26" i="17" s="1"/>
  <c r="N9" i="17" a="1"/>
  <c r="N9" i="17" s="1"/>
  <c r="T11" i="17" a="1"/>
  <c r="Q10" i="17" a="1"/>
  <c r="Q10" i="17" s="1"/>
  <c r="B10" i="17" a="1"/>
  <c r="B10" i="17" s="1"/>
  <c r="K10" i="17" a="1"/>
  <c r="K10" i="17" s="1"/>
  <c r="T9" i="17"/>
  <c r="I10" i="17"/>
  <c r="H9" i="17" l="1"/>
  <c r="H11" i="17"/>
  <c r="G9" i="17"/>
  <c r="I11" i="17"/>
  <c r="I13" i="17" s="1"/>
  <c r="R10" i="17"/>
  <c r="R22" i="17" s="1"/>
  <c r="T11" i="17"/>
  <c r="T12" i="17" s="1"/>
  <c r="L10" i="17"/>
  <c r="L13" i="17" s="1"/>
  <c r="M10" i="17"/>
  <c r="G11" i="17"/>
  <c r="D10" i="17"/>
  <c r="D13" i="17" s="1"/>
  <c r="H10" i="17"/>
  <c r="S10" i="17" a="1"/>
  <c r="S10" i="17" s="1"/>
  <c r="M11" i="17" a="1"/>
  <c r="M11" i="17" s="1"/>
  <c r="N10" i="17" a="1"/>
  <c r="N10" i="17" s="1"/>
  <c r="N22" i="17" s="1"/>
  <c r="S11" i="17" a="1"/>
  <c r="S11" i="17" s="1"/>
  <c r="O11" i="17" a="1"/>
  <c r="O11" i="17" s="1"/>
  <c r="O22" i="17" s="1"/>
  <c r="P10" i="17" a="1"/>
  <c r="P10" i="17" s="1"/>
  <c r="P22" i="17" s="1"/>
  <c r="P25" i="17" a="1"/>
  <c r="P25" i="17" s="1"/>
  <c r="K23" i="17" a="1"/>
  <c r="K23" i="17" s="1"/>
  <c r="K26" i="17" s="1"/>
  <c r="L25" i="17" a="1"/>
  <c r="L25" i="17" s="1"/>
  <c r="O24" i="17" a="1"/>
  <c r="O24" i="17" s="1"/>
  <c r="M25" i="17" a="1"/>
  <c r="H24" i="17" a="1"/>
  <c r="H24" i="17" s="1"/>
  <c r="H27" i="17" s="1"/>
  <c r="G25" i="17" a="1"/>
  <c r="N23" i="17" a="1"/>
  <c r="N23" i="17" s="1"/>
  <c r="T24" i="17" a="1"/>
  <c r="M24" i="17" a="1"/>
  <c r="M24" i="17" s="1"/>
  <c r="M27" i="17" s="1"/>
  <c r="S25" i="17" a="1"/>
  <c r="S25" i="17" s="1"/>
  <c r="L23" i="17" a="1"/>
  <c r="L23" i="17" s="1"/>
  <c r="L26" i="17" s="1"/>
  <c r="O23" i="17" a="1"/>
  <c r="O23" i="17" s="1"/>
  <c r="I24" i="17" a="1"/>
  <c r="I24" i="17" s="1"/>
  <c r="I27" i="17" s="1"/>
  <c r="O25" i="17" a="1"/>
  <c r="O25" i="17" s="1"/>
  <c r="J24" i="17" a="1"/>
  <c r="J24" i="17" s="1"/>
  <c r="J27" i="17" s="1"/>
  <c r="G23" i="17" a="1"/>
  <c r="R25" i="17" a="1"/>
  <c r="R25" i="17" s="1"/>
  <c r="N25" i="17" a="1"/>
  <c r="N25" i="17" s="1"/>
  <c r="I25" i="17" a="1"/>
  <c r="I25" i="17" s="1"/>
  <c r="Q23" i="17" a="1"/>
  <c r="Q23" i="17" s="1"/>
  <c r="J25" i="17" a="1"/>
  <c r="J25" i="17" s="1"/>
  <c r="J23" i="17" a="1"/>
  <c r="J23" i="17" s="1"/>
  <c r="P24" i="17" a="1"/>
  <c r="P24" i="17" s="1"/>
  <c r="P27" i="17" s="1"/>
  <c r="S24" i="17" a="1"/>
  <c r="S24" i="17" s="1"/>
  <c r="S27" i="17" s="1"/>
  <c r="Q25" i="17" a="1"/>
  <c r="Q25" i="17" s="1"/>
  <c r="T23" i="17"/>
  <c r="T26" i="17" s="1"/>
  <c r="L24" i="17"/>
  <c r="L27" i="17" s="1"/>
  <c r="B11" i="17"/>
  <c r="B13" i="17" s="1"/>
  <c r="H25" i="17"/>
  <c r="S23" i="17"/>
  <c r="T25" i="17"/>
  <c r="P23" i="17"/>
  <c r="K24" i="17"/>
  <c r="K27" i="17" s="1"/>
  <c r="R24" i="17"/>
  <c r="R27" i="17" s="1"/>
  <c r="M23" i="17"/>
  <c r="M25" i="17"/>
  <c r="G25" i="17"/>
  <c r="T24" i="17"/>
  <c r="T27" i="17" s="1"/>
  <c r="G23" i="17"/>
  <c r="G26" i="17" s="1"/>
  <c r="R26" i="17"/>
  <c r="O26" i="17"/>
  <c r="K22" i="17"/>
  <c r="Q22" i="17"/>
  <c r="Q12" i="17"/>
  <c r="D12" i="17"/>
  <c r="J12" i="17"/>
  <c r="L22" i="17"/>
  <c r="J22" i="17"/>
  <c r="J13" i="17"/>
  <c r="K12" i="17"/>
  <c r="K13" i="17"/>
  <c r="Q13" i="17"/>
  <c r="L12" i="17"/>
  <c r="G13" i="17" l="1"/>
  <c r="T22" i="17"/>
  <c r="T13" i="17"/>
  <c r="T14" i="17" s="1"/>
  <c r="H22" i="17"/>
  <c r="N12" i="17"/>
  <c r="N13" i="17"/>
  <c r="R13" i="17"/>
  <c r="R12" i="17"/>
  <c r="M22" i="17"/>
  <c r="O12" i="17"/>
  <c r="I22" i="17"/>
  <c r="I12" i="17"/>
  <c r="I14" i="17" s="1"/>
  <c r="S22" i="17"/>
  <c r="O13" i="17"/>
  <c r="O15" i="17" s="1"/>
  <c r="M13" i="17"/>
  <c r="M12" i="17"/>
  <c r="H13" i="17"/>
  <c r="S12" i="17"/>
  <c r="H12" i="17"/>
  <c r="P12" i="17"/>
  <c r="P13" i="17"/>
  <c r="G22" i="17"/>
  <c r="S13" i="17"/>
  <c r="G12" i="17"/>
  <c r="B12" i="17"/>
  <c r="B15" i="17" s="1"/>
  <c r="G28" i="17"/>
  <c r="H28" i="17"/>
  <c r="R28" i="17"/>
  <c r="R31" i="17" s="1"/>
  <c r="O27" i="17"/>
  <c r="O28" i="17"/>
  <c r="O31" i="17" s="1"/>
  <c r="Q26" i="17"/>
  <c r="Q28" i="17"/>
  <c r="Q31" i="17" s="1"/>
  <c r="T28" i="17"/>
  <c r="I28" i="17"/>
  <c r="L28" i="17"/>
  <c r="L31" i="17" s="1"/>
  <c r="J26" i="17"/>
  <c r="J28" i="17"/>
  <c r="J31" i="17" s="1"/>
  <c r="P26" i="17"/>
  <c r="P28" i="17"/>
  <c r="P31" i="17" s="1"/>
  <c r="M26" i="17"/>
  <c r="M28" i="17"/>
  <c r="M31" i="17" s="1"/>
  <c r="K28" i="17"/>
  <c r="K31" i="17" s="1"/>
  <c r="N26" i="17"/>
  <c r="N28" i="17"/>
  <c r="N31" i="17" s="1"/>
  <c r="S28" i="17"/>
  <c r="S26" i="17"/>
  <c r="Q15" i="17"/>
  <c r="D14" i="17"/>
  <c r="D15" i="17"/>
  <c r="L14" i="17"/>
  <c r="K15" i="17"/>
  <c r="J15" i="17"/>
  <c r="J14" i="17"/>
  <c r="Q14" i="17"/>
  <c r="L15" i="17"/>
  <c r="K14" i="17"/>
  <c r="G14" i="17" l="1"/>
  <c r="T15" i="17"/>
  <c r="T16" i="17" s="1"/>
  <c r="T31" i="17"/>
  <c r="H31" i="17"/>
  <c r="N15" i="17"/>
  <c r="R14" i="17"/>
  <c r="N14" i="17"/>
  <c r="P14" i="17"/>
  <c r="O14" i="17"/>
  <c r="O16" i="17" s="1"/>
  <c r="P15" i="17"/>
  <c r="R15" i="17"/>
  <c r="G31" i="17"/>
  <c r="I15" i="17"/>
  <c r="I16" i="17" s="1"/>
  <c r="M14" i="17"/>
  <c r="M15" i="17"/>
  <c r="I31" i="17"/>
  <c r="G15" i="17"/>
  <c r="G16" i="17" s="1"/>
  <c r="S14" i="17"/>
  <c r="H15" i="17"/>
  <c r="S31" i="17"/>
  <c r="H14" i="17"/>
  <c r="S15" i="17"/>
  <c r="B14" i="17"/>
  <c r="B16" i="17" s="1"/>
  <c r="Q17" i="17"/>
  <c r="Q16" i="17"/>
  <c r="K16" i="17"/>
  <c r="L17" i="17"/>
  <c r="D16" i="17"/>
  <c r="D17" i="17"/>
  <c r="J17" i="17"/>
  <c r="K17" i="17"/>
  <c r="L16" i="17"/>
  <c r="J16" i="17"/>
  <c r="T17" i="17"/>
  <c r="I17" i="17" l="1"/>
  <c r="R16" i="17"/>
  <c r="R17" i="17"/>
  <c r="N17" i="17"/>
  <c r="N16" i="17"/>
  <c r="P17" i="17"/>
  <c r="O17" i="17"/>
  <c r="P16" i="17"/>
  <c r="M17" i="17"/>
  <c r="M16" i="17"/>
  <c r="H16" i="17"/>
  <c r="G17" i="17"/>
  <c r="S16" i="17"/>
  <c r="H17" i="17"/>
  <c r="S17" i="17"/>
  <c r="B17" i="17"/>
  <c r="S18" i="17" l="1"/>
  <c r="P19" i="17"/>
  <c r="R18" i="17"/>
  <c r="T18" i="17"/>
  <c r="K19" i="17"/>
  <c r="O19" i="17"/>
  <c r="N19" i="17"/>
  <c r="I19" i="17"/>
  <c r="T19" i="17"/>
  <c r="N18" i="17"/>
  <c r="H19" i="17"/>
  <c r="J18" i="17"/>
  <c r="Q19" i="17"/>
  <c r="L18" i="17"/>
  <c r="G18" i="17"/>
  <c r="O18" i="17"/>
  <c r="O20" i="17" s="1"/>
  <c r="O29" i="17" s="1"/>
  <c r="J19" i="17"/>
  <c r="M19" i="17"/>
  <c r="L19" i="17"/>
  <c r="I18" i="17"/>
  <c r="I21" i="17" s="1"/>
  <c r="I30" i="17" s="1"/>
  <c r="R19" i="17"/>
  <c r="P18" i="17"/>
  <c r="P20" i="17" s="1"/>
  <c r="P29" i="17" s="1"/>
  <c r="K18" i="17"/>
  <c r="G19" i="17"/>
  <c r="M18" i="17"/>
  <c r="H18" i="17"/>
  <c r="S19" i="17"/>
  <c r="S21" i="17" s="1"/>
  <c r="S30" i="17" s="1"/>
  <c r="Q18" i="17"/>
  <c r="N20" i="17" l="1"/>
  <c r="N29" i="17" s="1"/>
  <c r="G20" i="17"/>
  <c r="G29" i="17" s="1"/>
  <c r="T21" i="17"/>
  <c r="T30" i="17" s="1"/>
  <c r="R20" i="17"/>
  <c r="R29" i="17" s="1"/>
  <c r="I20" i="17"/>
  <c r="I29" i="17" s="1"/>
  <c r="I32" i="17" s="1"/>
  <c r="I33" i="17" s="1"/>
  <c r="I7" i="18" s="1"/>
  <c r="H21" i="17"/>
  <c r="H30" i="17" s="1"/>
  <c r="L20" i="17"/>
  <c r="L29" i="17" s="1"/>
  <c r="N21" i="17"/>
  <c r="N30" i="17" s="1"/>
  <c r="R21" i="17"/>
  <c r="R30" i="17" s="1"/>
  <c r="J21" i="17"/>
  <c r="J30" i="17" s="1"/>
  <c r="Q20" i="17"/>
  <c r="Q29" i="17" s="1"/>
  <c r="K21" i="17"/>
  <c r="K30" i="17" s="1"/>
  <c r="M20" i="17"/>
  <c r="M29" i="17" s="1"/>
  <c r="O21" i="17"/>
  <c r="O30" i="17" s="1"/>
  <c r="O32" i="17" s="1"/>
  <c r="O33" i="17" s="1"/>
  <c r="O7" i="18" s="1"/>
  <c r="P21" i="17"/>
  <c r="P30" i="17" s="1"/>
  <c r="P32" i="17" s="1"/>
  <c r="P33" i="17" s="1"/>
  <c r="P7" i="18" s="1"/>
  <c r="M21" i="17"/>
  <c r="M30" i="17" s="1"/>
  <c r="J20" i="17"/>
  <c r="J29" i="17" s="1"/>
  <c r="Q21" i="17"/>
  <c r="Q30" i="17" s="1"/>
  <c r="T20" i="17"/>
  <c r="T29" i="17" s="1"/>
  <c r="T32" i="17" s="1"/>
  <c r="T33" i="17" s="1"/>
  <c r="T7" i="18" s="1"/>
  <c r="L21" i="17"/>
  <c r="L30" i="17" s="1"/>
  <c r="G21" i="17"/>
  <c r="G30" i="17" s="1"/>
  <c r="H20" i="17"/>
  <c r="H29" i="17" s="1"/>
  <c r="H32" i="17" s="1"/>
  <c r="H33" i="17" s="1"/>
  <c r="H7" i="18" s="1"/>
  <c r="K20" i="17"/>
  <c r="K29" i="17" s="1"/>
  <c r="S20" i="17"/>
  <c r="S29" i="17" s="1"/>
  <c r="S32" i="17" s="1"/>
  <c r="S33" i="17" s="1"/>
  <c r="S7" i="18" s="1"/>
  <c r="N32" i="17" l="1"/>
  <c r="N33" i="17" s="1"/>
  <c r="N7" i="18" s="1"/>
  <c r="G32" i="17"/>
  <c r="G33" i="17" s="1"/>
  <c r="R32" i="17"/>
  <c r="R33" i="17" s="1"/>
  <c r="R7" i="18" s="1"/>
  <c r="J32" i="17"/>
  <c r="J33" i="17" s="1"/>
  <c r="J7" i="18" s="1"/>
  <c r="L32" i="17"/>
  <c r="L33" i="17" s="1"/>
  <c r="L7" i="18" s="1"/>
  <c r="M32" i="17"/>
  <c r="M33" i="17" s="1"/>
  <c r="M7" i="18" s="1"/>
  <c r="Q32" i="17"/>
  <c r="Q33" i="17" s="1"/>
  <c r="Q7" i="18" s="1"/>
  <c r="K32" i="17"/>
  <c r="K33" i="17" s="1"/>
  <c r="K7" i="18" s="1"/>
  <c r="G34" i="17" l="1" a="1"/>
  <c r="G7" i="18"/>
  <c r="G8" i="18" s="1"/>
  <c r="G34" i="17"/>
</calcChain>
</file>

<file path=xl/sharedStrings.xml><?xml version="1.0" encoding="utf-8"?>
<sst xmlns="http://schemas.openxmlformats.org/spreadsheetml/2006/main" count="69" uniqueCount="60">
  <si>
    <t>x-bar</t>
  </si>
  <si>
    <t>y-bar</t>
  </si>
  <si>
    <t>z-bar</t>
  </si>
  <si>
    <t>wavelength</t>
    <phoneticPr fontId="1" type="noConversion"/>
  </si>
  <si>
    <t>D65</t>
    <phoneticPr fontId="1" type="noConversion"/>
  </si>
  <si>
    <t>ck</t>
    <phoneticPr fontId="1" type="noConversion"/>
  </si>
  <si>
    <t>dk</t>
    <phoneticPr fontId="1" type="noConversion"/>
  </si>
  <si>
    <t>cr</t>
    <phoneticPr fontId="1" type="noConversion"/>
  </si>
  <si>
    <t>dr</t>
    <phoneticPr fontId="1" type="noConversion"/>
  </si>
  <si>
    <t>u'k,i</t>
    <phoneticPr fontId="1" type="noConversion"/>
  </si>
  <si>
    <t>v'k,i</t>
    <phoneticPr fontId="1" type="noConversion"/>
  </si>
  <si>
    <t>ck,i</t>
    <phoneticPr fontId="1" type="noConversion"/>
  </si>
  <si>
    <t>dk,i</t>
    <phoneticPr fontId="1" type="noConversion"/>
  </si>
  <si>
    <t>U'k,i</t>
    <phoneticPr fontId="1" type="noConversion"/>
  </si>
  <si>
    <t>V'k,i</t>
    <phoneticPr fontId="1" type="noConversion"/>
  </si>
  <si>
    <t>W'k,i</t>
    <phoneticPr fontId="1" type="noConversion"/>
  </si>
  <si>
    <t>Xk,i</t>
    <phoneticPr fontId="7" type="noConversion"/>
  </si>
  <si>
    <t>Yk,i</t>
    <phoneticPr fontId="7" type="noConversion"/>
  </si>
  <si>
    <t>Zk,i</t>
    <phoneticPr fontId="7" type="noConversion"/>
  </si>
  <si>
    <t>xk,i</t>
    <phoneticPr fontId="7" type="noConversion"/>
  </si>
  <si>
    <t>yk,i</t>
    <phoneticPr fontId="7" type="noConversion"/>
  </si>
  <si>
    <t>uk,i</t>
    <phoneticPr fontId="1" type="noConversion"/>
  </si>
  <si>
    <t>vk,i</t>
    <phoneticPr fontId="1" type="noConversion"/>
  </si>
  <si>
    <t>Xr</t>
    <phoneticPr fontId="7" type="noConversion"/>
  </si>
  <si>
    <t>Yr</t>
    <phoneticPr fontId="7" type="noConversion"/>
  </si>
  <si>
    <t>Zr</t>
    <phoneticPr fontId="7" type="noConversion"/>
  </si>
  <si>
    <t>xr</t>
    <phoneticPr fontId="7" type="noConversion"/>
  </si>
  <si>
    <t>yr</t>
    <phoneticPr fontId="7" type="noConversion"/>
  </si>
  <si>
    <t>ur</t>
    <phoneticPr fontId="1" type="noConversion"/>
  </si>
  <si>
    <t>vr</t>
    <phoneticPr fontId="1" type="noConversion"/>
  </si>
  <si>
    <t>Xk</t>
    <phoneticPr fontId="7" type="noConversion"/>
  </si>
  <si>
    <t>Yk</t>
    <phoneticPr fontId="7" type="noConversion"/>
  </si>
  <si>
    <t>Zk</t>
    <phoneticPr fontId="7" type="noConversion"/>
  </si>
  <si>
    <t>xk</t>
    <phoneticPr fontId="7" type="noConversion"/>
  </si>
  <si>
    <t>yk</t>
    <phoneticPr fontId="7" type="noConversion"/>
  </si>
  <si>
    <t>uk</t>
    <phoneticPr fontId="1" type="noConversion"/>
  </si>
  <si>
    <t>vk</t>
    <phoneticPr fontId="1" type="noConversion"/>
  </si>
  <si>
    <t>Xr,i</t>
    <phoneticPr fontId="1" type="noConversion"/>
  </si>
  <si>
    <t>Yr,i</t>
    <phoneticPr fontId="1" type="noConversion"/>
  </si>
  <si>
    <t>Zr,i</t>
    <phoneticPr fontId="1" type="noConversion"/>
  </si>
  <si>
    <t>Ur,i</t>
    <phoneticPr fontId="1" type="noConversion"/>
  </si>
  <si>
    <t>Vr,i</t>
    <phoneticPr fontId="1" type="noConversion"/>
  </si>
  <si>
    <t>Wr,i</t>
    <phoneticPr fontId="1" type="noConversion"/>
  </si>
  <si>
    <t>Ri</t>
    <phoneticPr fontId="1" type="noConversion"/>
  </si>
  <si>
    <t>ΔU</t>
    <phoneticPr fontId="1" type="noConversion"/>
  </si>
  <si>
    <t>ΔV</t>
    <phoneticPr fontId="1" type="noConversion"/>
  </si>
  <si>
    <t>ΔW</t>
    <phoneticPr fontId="1" type="noConversion"/>
  </si>
  <si>
    <t>https://en.wikipedia.org/wiki/CIE_1960_color_space</t>
  </si>
  <si>
    <t>https://en.wikipedia.org/wiki/Color_rendering_index</t>
  </si>
  <si>
    <t>Yr0</t>
    <phoneticPr fontId="7" type="noConversion"/>
  </si>
  <si>
    <t>Yk,0</t>
    <phoneticPr fontId="7" type="noConversion"/>
  </si>
  <si>
    <t>CRI</t>
    <phoneticPr fontId="1" type="noConversion"/>
  </si>
  <si>
    <t>Panel Tr.</t>
    <phoneticPr fontId="1" type="noConversion"/>
  </si>
  <si>
    <t>Transmission Light</t>
    <phoneticPr fontId="1" type="noConversion"/>
  </si>
  <si>
    <t>Test Color</t>
    <phoneticPr fontId="1" type="noConversion"/>
  </si>
  <si>
    <t>CRI (Color rendering index) 演色性定義：</t>
    <phoneticPr fontId="1" type="noConversion"/>
  </si>
  <si>
    <t>1. 將 panel 穿透率貼在 Panel Tr. 下方欄位：</t>
    <phoneticPr fontId="1" type="noConversion"/>
  </si>
  <si>
    <t>2. 可求得 CRI 數值如下：</t>
    <phoneticPr fontId="1" type="noConversion"/>
  </si>
  <si>
    <t>CRI 計算：</t>
    <phoneticPr fontId="1" type="noConversion"/>
  </si>
  <si>
    <r>
      <t>ΔE</t>
    </r>
    <r>
      <rPr>
        <vertAlign val="subscript"/>
        <sz val="12"/>
        <color theme="0"/>
        <rFont val="新細明體"/>
        <family val="1"/>
        <charset val="136"/>
      </rPr>
      <t>UVW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</si>
</sst>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"/>
    <numFmt numFmtId="177" formatCode="0.0"/>
    <numFmt numFmtId="178" formatCode="0.0_);[Red]\(0.0\)"/>
  </numFmts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MS Sans Serif"/>
      <family val="2"/>
    </font>
    <font>
      <u/>
      <sz val="12"/>
      <color indexed="12"/>
      <name val="新細明體"/>
      <family val="1"/>
      <charset val="136"/>
    </font>
    <font>
      <sz val="11"/>
      <name val="ＭＳ Ｐゴシック"/>
      <family val="2"/>
      <charset val="128"/>
    </font>
    <font>
      <sz val="12"/>
      <name val="新細明體"/>
      <family val="3"/>
      <charset val="255"/>
    </font>
    <font>
      <sz val="9"/>
      <name val="新細明體"/>
      <family val="3"/>
      <charset val="136"/>
      <scheme val="minor"/>
    </font>
    <font>
      <b/>
      <sz val="12"/>
      <color rgb="FF0000FF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sz val="12"/>
      <color theme="0"/>
      <name val="新細明體"/>
      <family val="1"/>
      <charset val="136"/>
    </font>
    <font>
      <u/>
      <sz val="12"/>
      <color theme="0"/>
      <name val="新細明體"/>
      <family val="1"/>
      <charset val="136"/>
    </font>
    <font>
      <vertAlign val="subscript"/>
      <sz val="12"/>
      <color theme="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7">
    <xf numFmtId="0" fontId="0" fillId="0" borderId="0" xfId="0"/>
    <xf numFmtId="0" fontId="0" fillId="3" borderId="0" xfId="0" applyFill="1" applyProtection="1">
      <protection locked="0"/>
    </xf>
    <xf numFmtId="0" fontId="4" fillId="0" borderId="0" xfId="3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177" fontId="8" fillId="2" borderId="5" xfId="0" applyNumberFormat="1" applyFont="1" applyFill="1" applyBorder="1" applyAlignment="1" applyProtection="1">
      <alignment horizontal="center"/>
      <protection locked="0"/>
    </xf>
    <xf numFmtId="0" fontId="3" fillId="0" borderId="1" xfId="1" applyFont="1" applyBorder="1" applyAlignment="1" applyProtection="1"/>
    <xf numFmtId="0" fontId="3" fillId="0" borderId="2" xfId="1" applyBorder="1" applyAlignment="1" applyProtection="1">
      <alignment horizontal="center"/>
    </xf>
    <xf numFmtId="0" fontId="3" fillId="0" borderId="3" xfId="1" applyBorder="1" applyAlignment="1" applyProtection="1">
      <alignment horizontal="center"/>
    </xf>
    <xf numFmtId="0" fontId="3" fillId="0" borderId="4" xfId="1" applyBorder="1" applyAlignment="1" applyProtection="1">
      <alignment horizontal="center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8" fillId="0" borderId="0" xfId="0" applyFont="1" applyProtection="1">
      <protection locked="0"/>
    </xf>
    <xf numFmtId="177" fontId="0" fillId="0" borderId="0" xfId="0" applyNumberFormat="1" applyAlignment="1" applyProtection="1">
      <alignment horizontal="center"/>
      <protection hidden="1"/>
    </xf>
    <xf numFmtId="177" fontId="0" fillId="0" borderId="0" xfId="0" applyNumberFormat="1" applyAlignment="1" applyProtection="1">
      <alignment horizontal="center"/>
      <protection locked="0" hidden="1"/>
    </xf>
    <xf numFmtId="0" fontId="11" fillId="0" borderId="0" xfId="0" applyFont="1" applyFill="1" applyProtection="1"/>
    <xf numFmtId="177" fontId="11" fillId="0" borderId="0" xfId="0" applyNumberFormat="1" applyFont="1" applyFill="1" applyProtection="1"/>
    <xf numFmtId="177" fontId="10" fillId="0" borderId="0" xfId="0" applyNumberFormat="1" applyFont="1" applyFill="1" applyBorder="1" applyProtection="1"/>
    <xf numFmtId="0" fontId="10" fillId="0" borderId="0" xfId="0" applyFont="1" applyFill="1" applyProtection="1"/>
    <xf numFmtId="0" fontId="12" fillId="0" borderId="0" xfId="3" applyFont="1" applyFill="1" applyAlignment="1" applyProtection="1"/>
    <xf numFmtId="0" fontId="11" fillId="0" borderId="0" xfId="0" applyFont="1" applyFill="1" applyAlignment="1" applyProtection="1">
      <alignment horizontal="right"/>
    </xf>
    <xf numFmtId="178" fontId="11" fillId="0" borderId="0" xfId="0" applyNumberFormat="1" applyFont="1" applyFill="1" applyProtection="1"/>
    <xf numFmtId="176" fontId="11" fillId="0" borderId="0" xfId="0" applyNumberFormat="1" applyFont="1" applyFill="1" applyProtection="1"/>
    <xf numFmtId="2" fontId="11" fillId="0" borderId="0" xfId="0" applyNumberFormat="1" applyFont="1" applyFill="1" applyProtection="1"/>
    <xf numFmtId="0" fontId="10" fillId="0" borderId="0" xfId="0" applyFont="1" applyFill="1" applyAlignment="1" applyProtection="1">
      <alignment horizontal="center"/>
    </xf>
    <xf numFmtId="0" fontId="11" fillId="0" borderId="0" xfId="0" applyFont="1" applyFill="1" applyAlignment="1" applyProtection="1">
      <alignment horizontal="center"/>
    </xf>
  </cellXfs>
  <cellStyles count="5">
    <cellStyle name="一般" xfId="0" builtinId="0"/>
    <cellStyle name="一般_PL_color calculation" xfId="1"/>
    <cellStyle name="未定義" xfId="2"/>
    <cellStyle name="超連結" xfId="3" builtinId="8"/>
    <cellStyle name="標準_0303試作色度" xfId="4"/>
  </cellStyles>
  <dxfs count="0"/>
  <tableStyles count="0" defaultTableStyle="TableStyleMedium9" defaultPivotStyle="PivotStyleLight16"/>
  <colors>
    <mruColors>
      <color rgb="FF0000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'CRI cal.'!$C$6</c:f>
              <c:strCache>
                <c:ptCount val="1"/>
                <c:pt idx="0">
                  <c:v>Panel Tr.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'CRI cal.'!$A$7:$A$407</c:f>
              <c:numCache>
                <c:formatCode>General</c:formatCode>
                <c:ptCount val="401"/>
                <c:pt idx="0">
                  <c:v>380</c:v>
                </c:pt>
                <c:pt idx="1">
                  <c:v>381</c:v>
                </c:pt>
                <c:pt idx="2">
                  <c:v>382</c:v>
                </c:pt>
                <c:pt idx="3">
                  <c:v>383</c:v>
                </c:pt>
                <c:pt idx="4">
                  <c:v>384</c:v>
                </c:pt>
                <c:pt idx="5">
                  <c:v>385</c:v>
                </c:pt>
                <c:pt idx="6">
                  <c:v>386</c:v>
                </c:pt>
                <c:pt idx="7">
                  <c:v>387</c:v>
                </c:pt>
                <c:pt idx="8">
                  <c:v>388</c:v>
                </c:pt>
                <c:pt idx="9">
                  <c:v>389</c:v>
                </c:pt>
                <c:pt idx="10">
                  <c:v>390</c:v>
                </c:pt>
                <c:pt idx="11">
                  <c:v>391</c:v>
                </c:pt>
                <c:pt idx="12">
                  <c:v>392</c:v>
                </c:pt>
                <c:pt idx="13">
                  <c:v>393</c:v>
                </c:pt>
                <c:pt idx="14">
                  <c:v>394</c:v>
                </c:pt>
                <c:pt idx="15">
                  <c:v>395</c:v>
                </c:pt>
                <c:pt idx="16">
                  <c:v>396</c:v>
                </c:pt>
                <c:pt idx="17">
                  <c:v>397</c:v>
                </c:pt>
                <c:pt idx="18">
                  <c:v>398</c:v>
                </c:pt>
                <c:pt idx="19">
                  <c:v>399</c:v>
                </c:pt>
                <c:pt idx="20">
                  <c:v>400</c:v>
                </c:pt>
                <c:pt idx="21">
                  <c:v>401</c:v>
                </c:pt>
                <c:pt idx="22">
                  <c:v>402</c:v>
                </c:pt>
                <c:pt idx="23">
                  <c:v>403</c:v>
                </c:pt>
                <c:pt idx="24">
                  <c:v>404</c:v>
                </c:pt>
                <c:pt idx="25">
                  <c:v>405</c:v>
                </c:pt>
                <c:pt idx="26">
                  <c:v>406</c:v>
                </c:pt>
                <c:pt idx="27">
                  <c:v>407</c:v>
                </c:pt>
                <c:pt idx="28">
                  <c:v>408</c:v>
                </c:pt>
                <c:pt idx="29">
                  <c:v>409</c:v>
                </c:pt>
                <c:pt idx="30">
                  <c:v>410</c:v>
                </c:pt>
                <c:pt idx="31">
                  <c:v>411</c:v>
                </c:pt>
                <c:pt idx="32">
                  <c:v>412</c:v>
                </c:pt>
                <c:pt idx="33">
                  <c:v>413</c:v>
                </c:pt>
                <c:pt idx="34">
                  <c:v>414</c:v>
                </c:pt>
                <c:pt idx="35">
                  <c:v>415</c:v>
                </c:pt>
                <c:pt idx="36">
                  <c:v>416</c:v>
                </c:pt>
                <c:pt idx="37">
                  <c:v>417</c:v>
                </c:pt>
                <c:pt idx="38">
                  <c:v>418</c:v>
                </c:pt>
                <c:pt idx="39">
                  <c:v>419</c:v>
                </c:pt>
                <c:pt idx="40">
                  <c:v>420</c:v>
                </c:pt>
                <c:pt idx="41">
                  <c:v>421</c:v>
                </c:pt>
                <c:pt idx="42">
                  <c:v>422</c:v>
                </c:pt>
                <c:pt idx="43">
                  <c:v>423</c:v>
                </c:pt>
                <c:pt idx="44">
                  <c:v>424</c:v>
                </c:pt>
                <c:pt idx="45">
                  <c:v>425</c:v>
                </c:pt>
                <c:pt idx="46">
                  <c:v>426</c:v>
                </c:pt>
                <c:pt idx="47">
                  <c:v>427</c:v>
                </c:pt>
                <c:pt idx="48">
                  <c:v>428</c:v>
                </c:pt>
                <c:pt idx="49">
                  <c:v>429</c:v>
                </c:pt>
                <c:pt idx="50">
                  <c:v>430</c:v>
                </c:pt>
                <c:pt idx="51">
                  <c:v>431</c:v>
                </c:pt>
                <c:pt idx="52">
                  <c:v>432</c:v>
                </c:pt>
                <c:pt idx="53">
                  <c:v>433</c:v>
                </c:pt>
                <c:pt idx="54">
                  <c:v>434</c:v>
                </c:pt>
                <c:pt idx="55">
                  <c:v>435</c:v>
                </c:pt>
                <c:pt idx="56">
                  <c:v>436</c:v>
                </c:pt>
                <c:pt idx="57">
                  <c:v>437</c:v>
                </c:pt>
                <c:pt idx="58">
                  <c:v>438</c:v>
                </c:pt>
                <c:pt idx="59">
                  <c:v>439</c:v>
                </c:pt>
                <c:pt idx="60">
                  <c:v>440</c:v>
                </c:pt>
                <c:pt idx="61">
                  <c:v>441</c:v>
                </c:pt>
                <c:pt idx="62">
                  <c:v>442</c:v>
                </c:pt>
                <c:pt idx="63">
                  <c:v>443</c:v>
                </c:pt>
                <c:pt idx="64">
                  <c:v>444</c:v>
                </c:pt>
                <c:pt idx="65">
                  <c:v>445</c:v>
                </c:pt>
                <c:pt idx="66">
                  <c:v>446</c:v>
                </c:pt>
                <c:pt idx="67">
                  <c:v>447</c:v>
                </c:pt>
                <c:pt idx="68">
                  <c:v>448</c:v>
                </c:pt>
                <c:pt idx="69">
                  <c:v>449</c:v>
                </c:pt>
                <c:pt idx="70">
                  <c:v>450</c:v>
                </c:pt>
                <c:pt idx="71">
                  <c:v>451</c:v>
                </c:pt>
                <c:pt idx="72">
                  <c:v>452</c:v>
                </c:pt>
                <c:pt idx="73">
                  <c:v>453</c:v>
                </c:pt>
                <c:pt idx="74">
                  <c:v>454</c:v>
                </c:pt>
                <c:pt idx="75">
                  <c:v>455</c:v>
                </c:pt>
                <c:pt idx="76">
                  <c:v>456</c:v>
                </c:pt>
                <c:pt idx="77">
                  <c:v>457</c:v>
                </c:pt>
                <c:pt idx="78">
                  <c:v>458</c:v>
                </c:pt>
                <c:pt idx="79">
                  <c:v>459</c:v>
                </c:pt>
                <c:pt idx="80">
                  <c:v>460</c:v>
                </c:pt>
                <c:pt idx="81">
                  <c:v>461</c:v>
                </c:pt>
                <c:pt idx="82">
                  <c:v>462</c:v>
                </c:pt>
                <c:pt idx="83">
                  <c:v>463</c:v>
                </c:pt>
                <c:pt idx="84">
                  <c:v>464</c:v>
                </c:pt>
                <c:pt idx="85">
                  <c:v>465</c:v>
                </c:pt>
                <c:pt idx="86">
                  <c:v>466</c:v>
                </c:pt>
                <c:pt idx="87">
                  <c:v>467</c:v>
                </c:pt>
                <c:pt idx="88">
                  <c:v>468</c:v>
                </c:pt>
                <c:pt idx="89">
                  <c:v>469</c:v>
                </c:pt>
                <c:pt idx="90">
                  <c:v>470</c:v>
                </c:pt>
                <c:pt idx="91">
                  <c:v>471</c:v>
                </c:pt>
                <c:pt idx="92">
                  <c:v>472</c:v>
                </c:pt>
                <c:pt idx="93">
                  <c:v>473</c:v>
                </c:pt>
                <c:pt idx="94">
                  <c:v>474</c:v>
                </c:pt>
                <c:pt idx="95">
                  <c:v>475</c:v>
                </c:pt>
                <c:pt idx="96">
                  <c:v>476</c:v>
                </c:pt>
                <c:pt idx="97">
                  <c:v>477</c:v>
                </c:pt>
                <c:pt idx="98">
                  <c:v>478</c:v>
                </c:pt>
                <c:pt idx="99">
                  <c:v>479</c:v>
                </c:pt>
                <c:pt idx="100">
                  <c:v>480</c:v>
                </c:pt>
                <c:pt idx="101">
                  <c:v>481</c:v>
                </c:pt>
                <c:pt idx="102">
                  <c:v>482</c:v>
                </c:pt>
                <c:pt idx="103">
                  <c:v>483</c:v>
                </c:pt>
                <c:pt idx="104">
                  <c:v>484</c:v>
                </c:pt>
                <c:pt idx="105">
                  <c:v>485</c:v>
                </c:pt>
                <c:pt idx="106">
                  <c:v>486</c:v>
                </c:pt>
                <c:pt idx="107">
                  <c:v>487</c:v>
                </c:pt>
                <c:pt idx="108">
                  <c:v>488</c:v>
                </c:pt>
                <c:pt idx="109">
                  <c:v>489</c:v>
                </c:pt>
                <c:pt idx="110">
                  <c:v>490</c:v>
                </c:pt>
                <c:pt idx="111">
                  <c:v>491</c:v>
                </c:pt>
                <c:pt idx="112">
                  <c:v>492</c:v>
                </c:pt>
                <c:pt idx="113">
                  <c:v>493</c:v>
                </c:pt>
                <c:pt idx="114">
                  <c:v>494</c:v>
                </c:pt>
                <c:pt idx="115">
                  <c:v>495</c:v>
                </c:pt>
                <c:pt idx="116">
                  <c:v>496</c:v>
                </c:pt>
                <c:pt idx="117">
                  <c:v>497</c:v>
                </c:pt>
                <c:pt idx="118">
                  <c:v>498</c:v>
                </c:pt>
                <c:pt idx="119">
                  <c:v>499</c:v>
                </c:pt>
                <c:pt idx="120">
                  <c:v>500</c:v>
                </c:pt>
                <c:pt idx="121">
                  <c:v>501</c:v>
                </c:pt>
                <c:pt idx="122">
                  <c:v>502</c:v>
                </c:pt>
                <c:pt idx="123">
                  <c:v>503</c:v>
                </c:pt>
                <c:pt idx="124">
                  <c:v>504</c:v>
                </c:pt>
                <c:pt idx="125">
                  <c:v>505</c:v>
                </c:pt>
                <c:pt idx="126">
                  <c:v>506</c:v>
                </c:pt>
                <c:pt idx="127">
                  <c:v>507</c:v>
                </c:pt>
                <c:pt idx="128">
                  <c:v>508</c:v>
                </c:pt>
                <c:pt idx="129">
                  <c:v>509</c:v>
                </c:pt>
                <c:pt idx="130">
                  <c:v>510</c:v>
                </c:pt>
                <c:pt idx="131">
                  <c:v>511</c:v>
                </c:pt>
                <c:pt idx="132">
                  <c:v>512</c:v>
                </c:pt>
                <c:pt idx="133">
                  <c:v>513</c:v>
                </c:pt>
                <c:pt idx="134">
                  <c:v>514</c:v>
                </c:pt>
                <c:pt idx="135">
                  <c:v>515</c:v>
                </c:pt>
                <c:pt idx="136">
                  <c:v>516</c:v>
                </c:pt>
                <c:pt idx="137">
                  <c:v>517</c:v>
                </c:pt>
                <c:pt idx="138">
                  <c:v>518</c:v>
                </c:pt>
                <c:pt idx="139">
                  <c:v>519</c:v>
                </c:pt>
                <c:pt idx="140">
                  <c:v>520</c:v>
                </c:pt>
                <c:pt idx="141">
                  <c:v>521</c:v>
                </c:pt>
                <c:pt idx="142">
                  <c:v>522</c:v>
                </c:pt>
                <c:pt idx="143">
                  <c:v>523</c:v>
                </c:pt>
                <c:pt idx="144">
                  <c:v>524</c:v>
                </c:pt>
                <c:pt idx="145">
                  <c:v>525</c:v>
                </c:pt>
                <c:pt idx="146">
                  <c:v>526</c:v>
                </c:pt>
                <c:pt idx="147">
                  <c:v>527</c:v>
                </c:pt>
                <c:pt idx="148">
                  <c:v>528</c:v>
                </c:pt>
                <c:pt idx="149">
                  <c:v>529</c:v>
                </c:pt>
                <c:pt idx="150">
                  <c:v>530</c:v>
                </c:pt>
                <c:pt idx="151">
                  <c:v>531</c:v>
                </c:pt>
                <c:pt idx="152">
                  <c:v>532</c:v>
                </c:pt>
                <c:pt idx="153">
                  <c:v>533</c:v>
                </c:pt>
                <c:pt idx="154">
                  <c:v>534</c:v>
                </c:pt>
                <c:pt idx="155">
                  <c:v>535</c:v>
                </c:pt>
                <c:pt idx="156">
                  <c:v>536</c:v>
                </c:pt>
                <c:pt idx="157">
                  <c:v>537</c:v>
                </c:pt>
                <c:pt idx="158">
                  <c:v>538</c:v>
                </c:pt>
                <c:pt idx="159">
                  <c:v>539</c:v>
                </c:pt>
                <c:pt idx="160">
                  <c:v>540</c:v>
                </c:pt>
                <c:pt idx="161">
                  <c:v>541</c:v>
                </c:pt>
                <c:pt idx="162">
                  <c:v>542</c:v>
                </c:pt>
                <c:pt idx="163">
                  <c:v>543</c:v>
                </c:pt>
                <c:pt idx="164">
                  <c:v>544</c:v>
                </c:pt>
                <c:pt idx="165">
                  <c:v>545</c:v>
                </c:pt>
                <c:pt idx="166">
                  <c:v>546</c:v>
                </c:pt>
                <c:pt idx="167">
                  <c:v>547</c:v>
                </c:pt>
                <c:pt idx="168">
                  <c:v>548</c:v>
                </c:pt>
                <c:pt idx="169">
                  <c:v>549</c:v>
                </c:pt>
                <c:pt idx="170">
                  <c:v>550</c:v>
                </c:pt>
                <c:pt idx="171">
                  <c:v>551</c:v>
                </c:pt>
                <c:pt idx="172">
                  <c:v>552</c:v>
                </c:pt>
                <c:pt idx="173">
                  <c:v>553</c:v>
                </c:pt>
                <c:pt idx="174">
                  <c:v>554</c:v>
                </c:pt>
                <c:pt idx="175">
                  <c:v>555</c:v>
                </c:pt>
                <c:pt idx="176">
                  <c:v>556</c:v>
                </c:pt>
                <c:pt idx="177">
                  <c:v>557</c:v>
                </c:pt>
                <c:pt idx="178">
                  <c:v>558</c:v>
                </c:pt>
                <c:pt idx="179">
                  <c:v>559</c:v>
                </c:pt>
                <c:pt idx="180">
                  <c:v>560</c:v>
                </c:pt>
                <c:pt idx="181">
                  <c:v>561</c:v>
                </c:pt>
                <c:pt idx="182">
                  <c:v>562</c:v>
                </c:pt>
                <c:pt idx="183">
                  <c:v>563</c:v>
                </c:pt>
                <c:pt idx="184">
                  <c:v>564</c:v>
                </c:pt>
                <c:pt idx="185">
                  <c:v>565</c:v>
                </c:pt>
                <c:pt idx="186">
                  <c:v>566</c:v>
                </c:pt>
                <c:pt idx="187">
                  <c:v>567</c:v>
                </c:pt>
                <c:pt idx="188">
                  <c:v>568</c:v>
                </c:pt>
                <c:pt idx="189">
                  <c:v>569</c:v>
                </c:pt>
                <c:pt idx="190">
                  <c:v>570</c:v>
                </c:pt>
                <c:pt idx="191">
                  <c:v>571</c:v>
                </c:pt>
                <c:pt idx="192">
                  <c:v>572</c:v>
                </c:pt>
                <c:pt idx="193">
                  <c:v>573</c:v>
                </c:pt>
                <c:pt idx="194">
                  <c:v>574</c:v>
                </c:pt>
                <c:pt idx="195">
                  <c:v>575</c:v>
                </c:pt>
                <c:pt idx="196">
                  <c:v>576</c:v>
                </c:pt>
                <c:pt idx="197">
                  <c:v>577</c:v>
                </c:pt>
                <c:pt idx="198">
                  <c:v>578</c:v>
                </c:pt>
                <c:pt idx="199">
                  <c:v>579</c:v>
                </c:pt>
                <c:pt idx="200">
                  <c:v>580</c:v>
                </c:pt>
                <c:pt idx="201">
                  <c:v>581</c:v>
                </c:pt>
                <c:pt idx="202">
                  <c:v>582</c:v>
                </c:pt>
                <c:pt idx="203">
                  <c:v>583</c:v>
                </c:pt>
                <c:pt idx="204">
                  <c:v>584</c:v>
                </c:pt>
                <c:pt idx="205">
                  <c:v>585</c:v>
                </c:pt>
                <c:pt idx="206">
                  <c:v>586</c:v>
                </c:pt>
                <c:pt idx="207">
                  <c:v>587</c:v>
                </c:pt>
                <c:pt idx="208">
                  <c:v>588</c:v>
                </c:pt>
                <c:pt idx="209">
                  <c:v>589</c:v>
                </c:pt>
                <c:pt idx="210">
                  <c:v>590</c:v>
                </c:pt>
                <c:pt idx="211">
                  <c:v>591</c:v>
                </c:pt>
                <c:pt idx="212">
                  <c:v>592</c:v>
                </c:pt>
                <c:pt idx="213">
                  <c:v>593</c:v>
                </c:pt>
                <c:pt idx="214">
                  <c:v>594</c:v>
                </c:pt>
                <c:pt idx="215">
                  <c:v>595</c:v>
                </c:pt>
                <c:pt idx="216">
                  <c:v>596</c:v>
                </c:pt>
                <c:pt idx="217">
                  <c:v>597</c:v>
                </c:pt>
                <c:pt idx="218">
                  <c:v>598</c:v>
                </c:pt>
                <c:pt idx="219">
                  <c:v>599</c:v>
                </c:pt>
                <c:pt idx="220">
                  <c:v>600</c:v>
                </c:pt>
                <c:pt idx="221">
                  <c:v>601</c:v>
                </c:pt>
                <c:pt idx="222">
                  <c:v>602</c:v>
                </c:pt>
                <c:pt idx="223">
                  <c:v>603</c:v>
                </c:pt>
                <c:pt idx="224">
                  <c:v>604</c:v>
                </c:pt>
                <c:pt idx="225">
                  <c:v>605</c:v>
                </c:pt>
                <c:pt idx="226">
                  <c:v>606</c:v>
                </c:pt>
                <c:pt idx="227">
                  <c:v>607</c:v>
                </c:pt>
                <c:pt idx="228">
                  <c:v>608</c:v>
                </c:pt>
                <c:pt idx="229">
                  <c:v>609</c:v>
                </c:pt>
                <c:pt idx="230">
                  <c:v>610</c:v>
                </c:pt>
                <c:pt idx="231">
                  <c:v>611</c:v>
                </c:pt>
                <c:pt idx="232">
                  <c:v>612</c:v>
                </c:pt>
                <c:pt idx="233">
                  <c:v>613</c:v>
                </c:pt>
                <c:pt idx="234">
                  <c:v>614</c:v>
                </c:pt>
                <c:pt idx="235">
                  <c:v>615</c:v>
                </c:pt>
                <c:pt idx="236">
                  <c:v>616</c:v>
                </c:pt>
                <c:pt idx="237">
                  <c:v>617</c:v>
                </c:pt>
                <c:pt idx="238">
                  <c:v>618</c:v>
                </c:pt>
                <c:pt idx="239">
                  <c:v>619</c:v>
                </c:pt>
                <c:pt idx="240">
                  <c:v>620</c:v>
                </c:pt>
                <c:pt idx="241">
                  <c:v>621</c:v>
                </c:pt>
                <c:pt idx="242">
                  <c:v>622</c:v>
                </c:pt>
                <c:pt idx="243">
                  <c:v>623</c:v>
                </c:pt>
                <c:pt idx="244">
                  <c:v>624</c:v>
                </c:pt>
                <c:pt idx="245">
                  <c:v>625</c:v>
                </c:pt>
                <c:pt idx="246">
                  <c:v>626</c:v>
                </c:pt>
                <c:pt idx="247">
                  <c:v>627</c:v>
                </c:pt>
                <c:pt idx="248">
                  <c:v>628</c:v>
                </c:pt>
                <c:pt idx="249">
                  <c:v>629</c:v>
                </c:pt>
                <c:pt idx="250">
                  <c:v>630</c:v>
                </c:pt>
                <c:pt idx="251">
                  <c:v>631</c:v>
                </c:pt>
                <c:pt idx="252">
                  <c:v>632</c:v>
                </c:pt>
                <c:pt idx="253">
                  <c:v>633</c:v>
                </c:pt>
                <c:pt idx="254">
                  <c:v>634</c:v>
                </c:pt>
                <c:pt idx="255">
                  <c:v>635</c:v>
                </c:pt>
                <c:pt idx="256">
                  <c:v>636</c:v>
                </c:pt>
                <c:pt idx="257">
                  <c:v>637</c:v>
                </c:pt>
                <c:pt idx="258">
                  <c:v>638</c:v>
                </c:pt>
                <c:pt idx="259">
                  <c:v>639</c:v>
                </c:pt>
                <c:pt idx="260">
                  <c:v>640</c:v>
                </c:pt>
                <c:pt idx="261">
                  <c:v>641</c:v>
                </c:pt>
                <c:pt idx="262">
                  <c:v>642</c:v>
                </c:pt>
                <c:pt idx="263">
                  <c:v>643</c:v>
                </c:pt>
                <c:pt idx="264">
                  <c:v>644</c:v>
                </c:pt>
                <c:pt idx="265">
                  <c:v>645</c:v>
                </c:pt>
                <c:pt idx="266">
                  <c:v>646</c:v>
                </c:pt>
                <c:pt idx="267">
                  <c:v>647</c:v>
                </c:pt>
                <c:pt idx="268">
                  <c:v>648</c:v>
                </c:pt>
                <c:pt idx="269">
                  <c:v>649</c:v>
                </c:pt>
                <c:pt idx="270">
                  <c:v>650</c:v>
                </c:pt>
                <c:pt idx="271">
                  <c:v>651</c:v>
                </c:pt>
                <c:pt idx="272">
                  <c:v>652</c:v>
                </c:pt>
                <c:pt idx="273">
                  <c:v>653</c:v>
                </c:pt>
                <c:pt idx="274">
                  <c:v>654</c:v>
                </c:pt>
                <c:pt idx="275">
                  <c:v>655</c:v>
                </c:pt>
                <c:pt idx="276">
                  <c:v>656</c:v>
                </c:pt>
                <c:pt idx="277">
                  <c:v>657</c:v>
                </c:pt>
                <c:pt idx="278">
                  <c:v>658</c:v>
                </c:pt>
                <c:pt idx="279">
                  <c:v>659</c:v>
                </c:pt>
                <c:pt idx="280">
                  <c:v>660</c:v>
                </c:pt>
                <c:pt idx="281">
                  <c:v>661</c:v>
                </c:pt>
                <c:pt idx="282">
                  <c:v>662</c:v>
                </c:pt>
                <c:pt idx="283">
                  <c:v>663</c:v>
                </c:pt>
                <c:pt idx="284">
                  <c:v>664</c:v>
                </c:pt>
                <c:pt idx="285">
                  <c:v>665</c:v>
                </c:pt>
                <c:pt idx="286">
                  <c:v>666</c:v>
                </c:pt>
                <c:pt idx="287">
                  <c:v>667</c:v>
                </c:pt>
                <c:pt idx="288">
                  <c:v>668</c:v>
                </c:pt>
                <c:pt idx="289">
                  <c:v>669</c:v>
                </c:pt>
                <c:pt idx="290">
                  <c:v>670</c:v>
                </c:pt>
                <c:pt idx="291">
                  <c:v>671</c:v>
                </c:pt>
                <c:pt idx="292">
                  <c:v>672</c:v>
                </c:pt>
                <c:pt idx="293">
                  <c:v>673</c:v>
                </c:pt>
                <c:pt idx="294">
                  <c:v>674</c:v>
                </c:pt>
                <c:pt idx="295">
                  <c:v>675</c:v>
                </c:pt>
                <c:pt idx="296">
                  <c:v>676</c:v>
                </c:pt>
                <c:pt idx="297">
                  <c:v>677</c:v>
                </c:pt>
                <c:pt idx="298">
                  <c:v>678</c:v>
                </c:pt>
                <c:pt idx="299">
                  <c:v>679</c:v>
                </c:pt>
                <c:pt idx="300">
                  <c:v>680</c:v>
                </c:pt>
                <c:pt idx="301">
                  <c:v>681</c:v>
                </c:pt>
                <c:pt idx="302">
                  <c:v>682</c:v>
                </c:pt>
                <c:pt idx="303">
                  <c:v>683</c:v>
                </c:pt>
                <c:pt idx="304">
                  <c:v>684</c:v>
                </c:pt>
                <c:pt idx="305">
                  <c:v>685</c:v>
                </c:pt>
                <c:pt idx="306">
                  <c:v>686</c:v>
                </c:pt>
                <c:pt idx="307">
                  <c:v>687</c:v>
                </c:pt>
                <c:pt idx="308">
                  <c:v>688</c:v>
                </c:pt>
                <c:pt idx="309">
                  <c:v>689</c:v>
                </c:pt>
                <c:pt idx="310">
                  <c:v>690</c:v>
                </c:pt>
                <c:pt idx="311">
                  <c:v>691</c:v>
                </c:pt>
                <c:pt idx="312">
                  <c:v>692</c:v>
                </c:pt>
                <c:pt idx="313">
                  <c:v>693</c:v>
                </c:pt>
                <c:pt idx="314">
                  <c:v>694</c:v>
                </c:pt>
                <c:pt idx="315">
                  <c:v>695</c:v>
                </c:pt>
                <c:pt idx="316">
                  <c:v>696</c:v>
                </c:pt>
                <c:pt idx="317">
                  <c:v>697</c:v>
                </c:pt>
                <c:pt idx="318">
                  <c:v>698</c:v>
                </c:pt>
                <c:pt idx="319">
                  <c:v>699</c:v>
                </c:pt>
                <c:pt idx="320">
                  <c:v>700</c:v>
                </c:pt>
                <c:pt idx="321">
                  <c:v>701</c:v>
                </c:pt>
                <c:pt idx="322">
                  <c:v>702</c:v>
                </c:pt>
                <c:pt idx="323">
                  <c:v>703</c:v>
                </c:pt>
                <c:pt idx="324">
                  <c:v>704</c:v>
                </c:pt>
                <c:pt idx="325">
                  <c:v>705</c:v>
                </c:pt>
                <c:pt idx="326">
                  <c:v>706</c:v>
                </c:pt>
                <c:pt idx="327">
                  <c:v>707</c:v>
                </c:pt>
                <c:pt idx="328">
                  <c:v>708</c:v>
                </c:pt>
                <c:pt idx="329">
                  <c:v>709</c:v>
                </c:pt>
                <c:pt idx="330">
                  <c:v>710</c:v>
                </c:pt>
                <c:pt idx="331">
                  <c:v>711</c:v>
                </c:pt>
                <c:pt idx="332">
                  <c:v>712</c:v>
                </c:pt>
                <c:pt idx="333">
                  <c:v>713</c:v>
                </c:pt>
                <c:pt idx="334">
                  <c:v>714</c:v>
                </c:pt>
                <c:pt idx="335">
                  <c:v>715</c:v>
                </c:pt>
                <c:pt idx="336">
                  <c:v>716</c:v>
                </c:pt>
                <c:pt idx="337">
                  <c:v>717</c:v>
                </c:pt>
                <c:pt idx="338">
                  <c:v>718</c:v>
                </c:pt>
                <c:pt idx="339">
                  <c:v>719</c:v>
                </c:pt>
                <c:pt idx="340">
                  <c:v>720</c:v>
                </c:pt>
                <c:pt idx="341">
                  <c:v>721</c:v>
                </c:pt>
                <c:pt idx="342">
                  <c:v>722</c:v>
                </c:pt>
                <c:pt idx="343">
                  <c:v>723</c:v>
                </c:pt>
                <c:pt idx="344">
                  <c:v>724</c:v>
                </c:pt>
                <c:pt idx="345">
                  <c:v>725</c:v>
                </c:pt>
                <c:pt idx="346">
                  <c:v>726</c:v>
                </c:pt>
                <c:pt idx="347">
                  <c:v>727</c:v>
                </c:pt>
                <c:pt idx="348">
                  <c:v>728</c:v>
                </c:pt>
                <c:pt idx="349">
                  <c:v>729</c:v>
                </c:pt>
                <c:pt idx="350">
                  <c:v>730</c:v>
                </c:pt>
                <c:pt idx="351">
                  <c:v>731</c:v>
                </c:pt>
                <c:pt idx="352">
                  <c:v>732</c:v>
                </c:pt>
                <c:pt idx="353">
                  <c:v>733</c:v>
                </c:pt>
                <c:pt idx="354">
                  <c:v>734</c:v>
                </c:pt>
                <c:pt idx="355">
                  <c:v>735</c:v>
                </c:pt>
                <c:pt idx="356">
                  <c:v>736</c:v>
                </c:pt>
                <c:pt idx="357">
                  <c:v>737</c:v>
                </c:pt>
                <c:pt idx="358">
                  <c:v>738</c:v>
                </c:pt>
                <c:pt idx="359">
                  <c:v>739</c:v>
                </c:pt>
                <c:pt idx="360">
                  <c:v>740</c:v>
                </c:pt>
                <c:pt idx="361">
                  <c:v>741</c:v>
                </c:pt>
                <c:pt idx="362">
                  <c:v>742</c:v>
                </c:pt>
                <c:pt idx="363">
                  <c:v>743</c:v>
                </c:pt>
                <c:pt idx="364">
                  <c:v>744</c:v>
                </c:pt>
                <c:pt idx="365">
                  <c:v>745</c:v>
                </c:pt>
                <c:pt idx="366">
                  <c:v>746</c:v>
                </c:pt>
                <c:pt idx="367">
                  <c:v>747</c:v>
                </c:pt>
                <c:pt idx="368">
                  <c:v>748</c:v>
                </c:pt>
                <c:pt idx="369">
                  <c:v>749</c:v>
                </c:pt>
                <c:pt idx="370">
                  <c:v>750</c:v>
                </c:pt>
                <c:pt idx="371">
                  <c:v>751</c:v>
                </c:pt>
                <c:pt idx="372">
                  <c:v>752</c:v>
                </c:pt>
                <c:pt idx="373">
                  <c:v>753</c:v>
                </c:pt>
                <c:pt idx="374">
                  <c:v>754</c:v>
                </c:pt>
                <c:pt idx="375">
                  <c:v>755</c:v>
                </c:pt>
                <c:pt idx="376">
                  <c:v>756</c:v>
                </c:pt>
                <c:pt idx="377">
                  <c:v>757</c:v>
                </c:pt>
                <c:pt idx="378">
                  <c:v>758</c:v>
                </c:pt>
                <c:pt idx="379">
                  <c:v>759</c:v>
                </c:pt>
                <c:pt idx="380">
                  <c:v>760</c:v>
                </c:pt>
                <c:pt idx="381">
                  <c:v>761</c:v>
                </c:pt>
                <c:pt idx="382">
                  <c:v>762</c:v>
                </c:pt>
                <c:pt idx="383">
                  <c:v>763</c:v>
                </c:pt>
                <c:pt idx="384">
                  <c:v>764</c:v>
                </c:pt>
                <c:pt idx="385">
                  <c:v>765</c:v>
                </c:pt>
                <c:pt idx="386">
                  <c:v>766</c:v>
                </c:pt>
                <c:pt idx="387">
                  <c:v>767</c:v>
                </c:pt>
                <c:pt idx="388">
                  <c:v>768</c:v>
                </c:pt>
                <c:pt idx="389">
                  <c:v>769</c:v>
                </c:pt>
                <c:pt idx="390">
                  <c:v>770</c:v>
                </c:pt>
                <c:pt idx="391">
                  <c:v>771</c:v>
                </c:pt>
                <c:pt idx="392">
                  <c:v>772</c:v>
                </c:pt>
                <c:pt idx="393">
                  <c:v>773</c:v>
                </c:pt>
                <c:pt idx="394">
                  <c:v>774</c:v>
                </c:pt>
                <c:pt idx="395">
                  <c:v>775</c:v>
                </c:pt>
                <c:pt idx="396">
                  <c:v>776</c:v>
                </c:pt>
                <c:pt idx="397">
                  <c:v>777</c:v>
                </c:pt>
                <c:pt idx="398">
                  <c:v>778</c:v>
                </c:pt>
                <c:pt idx="399">
                  <c:v>779</c:v>
                </c:pt>
                <c:pt idx="400">
                  <c:v>780</c:v>
                </c:pt>
              </c:numCache>
            </c:numRef>
          </c:xVal>
          <c:yVal>
            <c:numRef>
              <c:f>'CRI cal.'!$C$7:$C$407</c:f>
              <c:numCache>
                <c:formatCode>General</c:formatCode>
                <c:ptCount val="401"/>
                <c:pt idx="0">
                  <c:v>0.3166773376388386</c:v>
                </c:pt>
                <c:pt idx="1">
                  <c:v>0.11544255168579083</c:v>
                </c:pt>
                <c:pt idx="2">
                  <c:v>0.14837716576774379</c:v>
                </c:pt>
                <c:pt idx="3">
                  <c:v>0.2357965820572816</c:v>
                </c:pt>
                <c:pt idx="4">
                  <c:v>0.17631650480638547</c:v>
                </c:pt>
                <c:pt idx="5">
                  <c:v>0.29761904761904767</c:v>
                </c:pt>
                <c:pt idx="6">
                  <c:v>0.19352112676056338</c:v>
                </c:pt>
                <c:pt idx="7">
                  <c:v>0.15614357299956919</c:v>
                </c:pt>
                <c:pt idx="8">
                  <c:v>0.20914333596214513</c:v>
                </c:pt>
                <c:pt idx="9">
                  <c:v>0.23246176389779283</c:v>
                </c:pt>
                <c:pt idx="10">
                  <c:v>0.34999595130772765</c:v>
                </c:pt>
                <c:pt idx="11">
                  <c:v>0.11815649662144735</c:v>
                </c:pt>
                <c:pt idx="12">
                  <c:v>0.18047326405194064</c:v>
                </c:pt>
                <c:pt idx="13">
                  <c:v>0.2008477017406691</c:v>
                </c:pt>
                <c:pt idx="14">
                  <c:v>0.13375807167151377</c:v>
                </c:pt>
                <c:pt idx="15">
                  <c:v>0.13228506593594794</c:v>
                </c:pt>
                <c:pt idx="16">
                  <c:v>0.17828423339304089</c:v>
                </c:pt>
                <c:pt idx="17">
                  <c:v>0.21612601317346233</c:v>
                </c:pt>
                <c:pt idx="18">
                  <c:v>0.15196390658174097</c:v>
                </c:pt>
                <c:pt idx="19">
                  <c:v>0.26310174915759349</c:v>
                </c:pt>
                <c:pt idx="20">
                  <c:v>0.19423876176372232</c:v>
                </c:pt>
                <c:pt idx="21">
                  <c:v>0.23752003603867872</c:v>
                </c:pt>
                <c:pt idx="22">
                  <c:v>0.2456865832435568</c:v>
                </c:pt>
                <c:pt idx="23">
                  <c:v>0.26146678048086497</c:v>
                </c:pt>
                <c:pt idx="24">
                  <c:v>0.2716823827046918</c:v>
                </c:pt>
                <c:pt idx="25">
                  <c:v>0.24346336822074216</c:v>
                </c:pt>
                <c:pt idx="26">
                  <c:v>0.27391564582418898</c:v>
                </c:pt>
                <c:pt idx="27">
                  <c:v>0.26321858572155332</c:v>
                </c:pt>
                <c:pt idx="28">
                  <c:v>0.26786944696282866</c:v>
                </c:pt>
                <c:pt idx="29">
                  <c:v>0.27739664046151236</c:v>
                </c:pt>
                <c:pt idx="30">
                  <c:v>0.27647605537347747</c:v>
                </c:pt>
                <c:pt idx="31">
                  <c:v>0.2630908451941662</c:v>
                </c:pt>
                <c:pt idx="32">
                  <c:v>0.25662917027208926</c:v>
                </c:pt>
                <c:pt idx="33">
                  <c:v>0.25587281931747818</c:v>
                </c:pt>
                <c:pt idx="34">
                  <c:v>0.25904098122619112</c:v>
                </c:pt>
                <c:pt idx="35">
                  <c:v>0.24924275205538729</c:v>
                </c:pt>
                <c:pt idx="36">
                  <c:v>0.25441146430760042</c:v>
                </c:pt>
                <c:pt idx="37">
                  <c:v>0.24545054299970651</c:v>
                </c:pt>
                <c:pt idx="38">
                  <c:v>0.23989180355583106</c:v>
                </c:pt>
                <c:pt idx="39">
                  <c:v>0.23473908213659544</c:v>
                </c:pt>
                <c:pt idx="40">
                  <c:v>0.23388010892082395</c:v>
                </c:pt>
                <c:pt idx="41">
                  <c:v>0.24082147923526426</c:v>
                </c:pt>
                <c:pt idx="42">
                  <c:v>0.23142582958735289</c:v>
                </c:pt>
                <c:pt idx="43">
                  <c:v>0.22755203886530623</c:v>
                </c:pt>
                <c:pt idx="44">
                  <c:v>0.22693069774024627</c:v>
                </c:pt>
                <c:pt idx="45">
                  <c:v>0.23507840603499461</c:v>
                </c:pt>
                <c:pt idx="46">
                  <c:v>0.2276842295853703</c:v>
                </c:pt>
                <c:pt idx="47">
                  <c:v>0.23156242747096076</c:v>
                </c:pt>
                <c:pt idx="48">
                  <c:v>0.2246264418035652</c:v>
                </c:pt>
                <c:pt idx="49">
                  <c:v>0.22167810718478639</c:v>
                </c:pt>
                <c:pt idx="50">
                  <c:v>0.21947446622295497</c:v>
                </c:pt>
                <c:pt idx="51">
                  <c:v>0.22607534170909785</c:v>
                </c:pt>
                <c:pt idx="52">
                  <c:v>0.22287815735991481</c:v>
                </c:pt>
                <c:pt idx="53">
                  <c:v>0.2208230608761616</c:v>
                </c:pt>
                <c:pt idx="54">
                  <c:v>0.21738721804511277</c:v>
                </c:pt>
                <c:pt idx="55">
                  <c:v>0.2162517099863201</c:v>
                </c:pt>
                <c:pt idx="56">
                  <c:v>0.21562615101289134</c:v>
                </c:pt>
                <c:pt idx="57">
                  <c:v>0.2150687345787804</c:v>
                </c:pt>
                <c:pt idx="58">
                  <c:v>0.21131615598885797</c:v>
                </c:pt>
                <c:pt idx="59">
                  <c:v>0.21508038861662795</c:v>
                </c:pt>
                <c:pt idx="60">
                  <c:v>0.21343221398216819</c:v>
                </c:pt>
                <c:pt idx="61">
                  <c:v>0.21444435236595674</c:v>
                </c:pt>
                <c:pt idx="62">
                  <c:v>0.21235641352903639</c:v>
                </c:pt>
                <c:pt idx="63">
                  <c:v>0.20820953870211104</c:v>
                </c:pt>
                <c:pt idx="64">
                  <c:v>0.21346124090979418</c:v>
                </c:pt>
                <c:pt idx="65">
                  <c:v>0.21287264944198134</c:v>
                </c:pt>
                <c:pt idx="66">
                  <c:v>0.20999776336390069</c:v>
                </c:pt>
                <c:pt idx="67">
                  <c:v>0.21578519722263256</c:v>
                </c:pt>
                <c:pt idx="68">
                  <c:v>0.20816283034953115</c:v>
                </c:pt>
                <c:pt idx="69">
                  <c:v>0.20558304872098698</c:v>
                </c:pt>
                <c:pt idx="70">
                  <c:v>0.21089591751428172</c:v>
                </c:pt>
                <c:pt idx="71">
                  <c:v>0.20737481238913902</c:v>
                </c:pt>
                <c:pt idx="72">
                  <c:v>0.2040291101554747</c:v>
                </c:pt>
                <c:pt idx="73">
                  <c:v>0.20266536331052457</c:v>
                </c:pt>
                <c:pt idx="74">
                  <c:v>0.20872029368197331</c:v>
                </c:pt>
                <c:pt idx="75">
                  <c:v>0.20829268292682926</c:v>
                </c:pt>
                <c:pt idx="76">
                  <c:v>0.20981915356410416</c:v>
                </c:pt>
                <c:pt idx="77">
                  <c:v>0.20722146655125509</c:v>
                </c:pt>
                <c:pt idx="78">
                  <c:v>0.21041427275476263</c:v>
                </c:pt>
                <c:pt idx="79">
                  <c:v>0.20782139294725108</c:v>
                </c:pt>
                <c:pt idx="80">
                  <c:v>0.20702198687694257</c:v>
                </c:pt>
                <c:pt idx="81">
                  <c:v>0.20761528779036503</c:v>
                </c:pt>
                <c:pt idx="82">
                  <c:v>0.20581109746566931</c:v>
                </c:pt>
                <c:pt idx="83">
                  <c:v>0.20573241379310345</c:v>
                </c:pt>
                <c:pt idx="84">
                  <c:v>0.20620656214643607</c:v>
                </c:pt>
                <c:pt idx="85">
                  <c:v>0.2025657236183552</c:v>
                </c:pt>
                <c:pt idx="86">
                  <c:v>0.20226113829513262</c:v>
                </c:pt>
                <c:pt idx="87">
                  <c:v>0.20269467213114753</c:v>
                </c:pt>
                <c:pt idx="88">
                  <c:v>0.20422770821716429</c:v>
                </c:pt>
                <c:pt idx="89">
                  <c:v>0.20123608181684408</c:v>
                </c:pt>
                <c:pt idx="90">
                  <c:v>0.20256711163268298</c:v>
                </c:pt>
                <c:pt idx="91">
                  <c:v>0.20245266781411361</c:v>
                </c:pt>
                <c:pt idx="92">
                  <c:v>0.20262012864169507</c:v>
                </c:pt>
                <c:pt idx="93">
                  <c:v>0.2034864852334369</c:v>
                </c:pt>
                <c:pt idx="94">
                  <c:v>0.20269581056466304</c:v>
                </c:pt>
                <c:pt idx="95">
                  <c:v>0.19718059323164494</c:v>
                </c:pt>
                <c:pt idx="96">
                  <c:v>0.20096162368164494</c:v>
                </c:pt>
                <c:pt idx="97">
                  <c:v>0.20009638131954788</c:v>
                </c:pt>
                <c:pt idx="98">
                  <c:v>0.19915912308550346</c:v>
                </c:pt>
                <c:pt idx="99">
                  <c:v>0.19995763250434267</c:v>
                </c:pt>
                <c:pt idx="100">
                  <c:v>0.19842982492967795</c:v>
                </c:pt>
                <c:pt idx="101">
                  <c:v>0.19463252492921332</c:v>
                </c:pt>
                <c:pt idx="102">
                  <c:v>0.1945488492917157</c:v>
                </c:pt>
                <c:pt idx="103">
                  <c:v>0.19528294292843917</c:v>
                </c:pt>
                <c:pt idx="104">
                  <c:v>0.19466140177690028</c:v>
                </c:pt>
                <c:pt idx="105">
                  <c:v>0.19304676647630806</c:v>
                </c:pt>
                <c:pt idx="106">
                  <c:v>0.19327028977251146</c:v>
                </c:pt>
                <c:pt idx="107">
                  <c:v>0.18671375714766228</c:v>
                </c:pt>
                <c:pt idx="108">
                  <c:v>0.18983565294640212</c:v>
                </c:pt>
                <c:pt idx="109">
                  <c:v>0.19103486238532111</c:v>
                </c:pt>
                <c:pt idx="110">
                  <c:v>0.18880824502830601</c:v>
                </c:pt>
                <c:pt idx="111">
                  <c:v>0.18807420808059308</c:v>
                </c:pt>
                <c:pt idx="112">
                  <c:v>0.19105731225296446</c:v>
                </c:pt>
                <c:pt idx="113">
                  <c:v>0.18841932899000105</c:v>
                </c:pt>
                <c:pt idx="114">
                  <c:v>0.18652418911489832</c:v>
                </c:pt>
                <c:pt idx="115">
                  <c:v>0.18523049885088547</c:v>
                </c:pt>
                <c:pt idx="116">
                  <c:v>0.18489198980276397</c:v>
                </c:pt>
                <c:pt idx="117">
                  <c:v>0.18432290628943346</c:v>
                </c:pt>
                <c:pt idx="118">
                  <c:v>0.18322909809084925</c:v>
                </c:pt>
                <c:pt idx="119">
                  <c:v>0.18143252283545608</c:v>
                </c:pt>
                <c:pt idx="120">
                  <c:v>0.18066705076499584</c:v>
                </c:pt>
                <c:pt idx="121">
                  <c:v>0.18022877365943057</c:v>
                </c:pt>
                <c:pt idx="122">
                  <c:v>0.17919123841617521</c:v>
                </c:pt>
                <c:pt idx="123">
                  <c:v>0.17933710994961036</c:v>
                </c:pt>
                <c:pt idx="124">
                  <c:v>0.17763348207416527</c:v>
                </c:pt>
                <c:pt idx="125">
                  <c:v>0.1789330062854515</c:v>
                </c:pt>
                <c:pt idx="126">
                  <c:v>0.17648158759839552</c:v>
                </c:pt>
                <c:pt idx="127">
                  <c:v>0.17719256148770243</c:v>
                </c:pt>
                <c:pt idx="128">
                  <c:v>0.17520735127394238</c:v>
                </c:pt>
                <c:pt idx="129">
                  <c:v>0.1753398690874626</c:v>
                </c:pt>
                <c:pt idx="130">
                  <c:v>0.17595190380761522</c:v>
                </c:pt>
                <c:pt idx="131">
                  <c:v>0.17514970059880239</c:v>
                </c:pt>
                <c:pt idx="132">
                  <c:v>0.17422899165770428</c:v>
                </c:pt>
                <c:pt idx="133">
                  <c:v>0.17403801843317973</c:v>
                </c:pt>
                <c:pt idx="134">
                  <c:v>0.17465872993160289</c:v>
                </c:pt>
                <c:pt idx="135">
                  <c:v>0.17352916110337774</c:v>
                </c:pt>
                <c:pt idx="136">
                  <c:v>0.17188102220360285</c:v>
                </c:pt>
                <c:pt idx="137">
                  <c:v>0.17190584025273281</c:v>
                </c:pt>
                <c:pt idx="138">
                  <c:v>0.17094304285556902</c:v>
                </c:pt>
                <c:pt idx="139">
                  <c:v>0.17080084270431475</c:v>
                </c:pt>
                <c:pt idx="140">
                  <c:v>0.16982952543567228</c:v>
                </c:pt>
                <c:pt idx="141">
                  <c:v>0.16708921694480103</c:v>
                </c:pt>
                <c:pt idx="142">
                  <c:v>0.16781474580782541</c:v>
                </c:pt>
                <c:pt idx="143">
                  <c:v>0.16679889982016291</c:v>
                </c:pt>
                <c:pt idx="144">
                  <c:v>0.16675259087800515</c:v>
                </c:pt>
                <c:pt idx="145">
                  <c:v>0.16497460606849851</c:v>
                </c:pt>
                <c:pt idx="146">
                  <c:v>0.1648961692248162</c:v>
                </c:pt>
                <c:pt idx="147">
                  <c:v>0.16443017323976489</c:v>
                </c:pt>
                <c:pt idx="148">
                  <c:v>0.16334878928387428</c:v>
                </c:pt>
                <c:pt idx="149">
                  <c:v>0.16346986346986345</c:v>
                </c:pt>
                <c:pt idx="150">
                  <c:v>0.16285432273739625</c:v>
                </c:pt>
                <c:pt idx="151">
                  <c:v>0.16298230492318611</c:v>
                </c:pt>
                <c:pt idx="152">
                  <c:v>0.161605549551361</c:v>
                </c:pt>
                <c:pt idx="153">
                  <c:v>0.16289631319080677</c:v>
                </c:pt>
                <c:pt idx="154">
                  <c:v>0.16121530011381069</c:v>
                </c:pt>
                <c:pt idx="155">
                  <c:v>0.16108511941212492</c:v>
                </c:pt>
                <c:pt idx="156">
                  <c:v>0.16061743134913867</c:v>
                </c:pt>
                <c:pt idx="157">
                  <c:v>0.16094257463853537</c:v>
                </c:pt>
                <c:pt idx="158">
                  <c:v>0.15975204256127681</c:v>
                </c:pt>
                <c:pt idx="159">
                  <c:v>0.16056371276143713</c:v>
                </c:pt>
                <c:pt idx="160">
                  <c:v>0.15829160941757292</c:v>
                </c:pt>
                <c:pt idx="161">
                  <c:v>0.15748379086770589</c:v>
                </c:pt>
                <c:pt idx="162">
                  <c:v>0.15576788574780587</c:v>
                </c:pt>
                <c:pt idx="163">
                  <c:v>0.15648646821551707</c:v>
                </c:pt>
                <c:pt idx="164">
                  <c:v>0.15608525581188604</c:v>
                </c:pt>
                <c:pt idx="165">
                  <c:v>0.15404724892168239</c:v>
                </c:pt>
                <c:pt idx="166">
                  <c:v>0.15436639926954937</c:v>
                </c:pt>
                <c:pt idx="167">
                  <c:v>0.15319862424763545</c:v>
                </c:pt>
                <c:pt idx="168">
                  <c:v>0.15256954767466555</c:v>
                </c:pt>
                <c:pt idx="169">
                  <c:v>0.15404539610950704</c:v>
                </c:pt>
                <c:pt idx="170">
                  <c:v>0.15150394682176985</c:v>
                </c:pt>
                <c:pt idx="171">
                  <c:v>0.15231310140636564</c:v>
                </c:pt>
                <c:pt idx="172">
                  <c:v>0.15141294624705212</c:v>
                </c:pt>
                <c:pt idx="173">
                  <c:v>0.15190964843038435</c:v>
                </c:pt>
                <c:pt idx="174">
                  <c:v>0.15201492984171974</c:v>
                </c:pt>
                <c:pt idx="175">
                  <c:v>0.15107230936174409</c:v>
                </c:pt>
                <c:pt idx="176">
                  <c:v>0.15023238628629215</c:v>
                </c:pt>
                <c:pt idx="177">
                  <c:v>0.15034570421585808</c:v>
                </c:pt>
                <c:pt idx="178">
                  <c:v>0.1505040476554147</c:v>
                </c:pt>
                <c:pt idx="179">
                  <c:v>0.15126994062861587</c:v>
                </c:pt>
                <c:pt idx="180">
                  <c:v>0.14912687866140112</c:v>
                </c:pt>
                <c:pt idx="181">
                  <c:v>0.1494902207501434</c:v>
                </c:pt>
                <c:pt idx="182">
                  <c:v>0.14905874805242414</c:v>
                </c:pt>
                <c:pt idx="183">
                  <c:v>0.14885048040985252</c:v>
                </c:pt>
                <c:pt idx="184">
                  <c:v>0.14890131769475817</c:v>
                </c:pt>
                <c:pt idx="185">
                  <c:v>0.1471899691440598</c:v>
                </c:pt>
                <c:pt idx="186">
                  <c:v>0.14740139541506478</c:v>
                </c:pt>
                <c:pt idx="187">
                  <c:v>0.14787119351018893</c:v>
                </c:pt>
                <c:pt idx="188">
                  <c:v>0.1464874225938495</c:v>
                </c:pt>
                <c:pt idx="189">
                  <c:v>0.14570316590456911</c:v>
                </c:pt>
                <c:pt idx="190">
                  <c:v>0.14609200381183401</c:v>
                </c:pt>
                <c:pt idx="191">
                  <c:v>0.14597709104751358</c:v>
                </c:pt>
                <c:pt idx="192">
                  <c:v>0.14592324901049733</c:v>
                </c:pt>
                <c:pt idx="193">
                  <c:v>0.14539656081506303</c:v>
                </c:pt>
                <c:pt idx="194">
                  <c:v>0.14458817138588986</c:v>
                </c:pt>
                <c:pt idx="195">
                  <c:v>0.14421257464939946</c:v>
                </c:pt>
                <c:pt idx="196">
                  <c:v>0.14414248374773811</c:v>
                </c:pt>
                <c:pt idx="197">
                  <c:v>0.1443192394628374</c:v>
                </c:pt>
                <c:pt idx="198">
                  <c:v>0.14440853800006628</c:v>
                </c:pt>
                <c:pt idx="199">
                  <c:v>0.14492763179585244</c:v>
                </c:pt>
                <c:pt idx="200">
                  <c:v>0.14358290083334696</c:v>
                </c:pt>
                <c:pt idx="201">
                  <c:v>0.14496655272239578</c:v>
                </c:pt>
                <c:pt idx="202">
                  <c:v>0.14368249224422172</c:v>
                </c:pt>
                <c:pt idx="203">
                  <c:v>0.14430222222222222</c:v>
                </c:pt>
                <c:pt idx="204">
                  <c:v>0.14406282249742003</c:v>
                </c:pt>
                <c:pt idx="205">
                  <c:v>0.14420865213416101</c:v>
                </c:pt>
                <c:pt idx="206">
                  <c:v>0.1432605577689243</c:v>
                </c:pt>
                <c:pt idx="207">
                  <c:v>0.14412181641527166</c:v>
                </c:pt>
                <c:pt idx="208">
                  <c:v>0.14420497553405437</c:v>
                </c:pt>
                <c:pt idx="209">
                  <c:v>0.14348801567363448</c:v>
                </c:pt>
                <c:pt idx="210">
                  <c:v>0.14375579476703071</c:v>
                </c:pt>
                <c:pt idx="211">
                  <c:v>0.14484719596723378</c:v>
                </c:pt>
                <c:pt idx="212">
                  <c:v>0.1434258142340169</c:v>
                </c:pt>
                <c:pt idx="213">
                  <c:v>0.14417066365716794</c:v>
                </c:pt>
                <c:pt idx="214">
                  <c:v>0.14470333667837432</c:v>
                </c:pt>
                <c:pt idx="215">
                  <c:v>0.14523320529905151</c:v>
                </c:pt>
                <c:pt idx="216">
                  <c:v>0.14476461797123111</c:v>
                </c:pt>
                <c:pt idx="217">
                  <c:v>0.14568638174857412</c:v>
                </c:pt>
                <c:pt idx="218">
                  <c:v>0.14582097010962927</c:v>
                </c:pt>
                <c:pt idx="219">
                  <c:v>0.14633538049069428</c:v>
                </c:pt>
                <c:pt idx="220">
                  <c:v>0.14734659516088802</c:v>
                </c:pt>
                <c:pt idx="221">
                  <c:v>0.14692337611824194</c:v>
                </c:pt>
                <c:pt idx="222">
                  <c:v>0.14847260359460809</c:v>
                </c:pt>
                <c:pt idx="223">
                  <c:v>0.14773520244390342</c:v>
                </c:pt>
                <c:pt idx="224">
                  <c:v>0.14931758122182495</c:v>
                </c:pt>
                <c:pt idx="225">
                  <c:v>0.14932529071575151</c:v>
                </c:pt>
                <c:pt idx="226">
                  <c:v>0.151441819799847</c:v>
                </c:pt>
                <c:pt idx="227">
                  <c:v>0.15163892225845205</c:v>
                </c:pt>
                <c:pt idx="228">
                  <c:v>0.15210350427884314</c:v>
                </c:pt>
                <c:pt idx="229">
                  <c:v>0.15365482631537677</c:v>
                </c:pt>
                <c:pt idx="230">
                  <c:v>0.15484343728824243</c:v>
                </c:pt>
                <c:pt idx="231">
                  <c:v>0.15492538723082735</c:v>
                </c:pt>
                <c:pt idx="232">
                  <c:v>0.15628023141854511</c:v>
                </c:pt>
                <c:pt idx="233">
                  <c:v>0.15681713312860984</c:v>
                </c:pt>
                <c:pt idx="234">
                  <c:v>0.15856960408684548</c:v>
                </c:pt>
                <c:pt idx="235">
                  <c:v>0.15861565842004841</c:v>
                </c:pt>
                <c:pt idx="236">
                  <c:v>0.15959420848181322</c:v>
                </c:pt>
                <c:pt idx="237">
                  <c:v>0.16064659977703458</c:v>
                </c:pt>
                <c:pt idx="238">
                  <c:v>0.16072471290469087</c:v>
                </c:pt>
                <c:pt idx="239">
                  <c:v>0.1631168873684383</c:v>
                </c:pt>
                <c:pt idx="240">
                  <c:v>0.16470462152314058</c:v>
                </c:pt>
                <c:pt idx="241">
                  <c:v>0.16511083256366274</c:v>
                </c:pt>
                <c:pt idx="242">
                  <c:v>0.16654696086455426</c:v>
                </c:pt>
                <c:pt idx="243">
                  <c:v>0.16779943445768533</c:v>
                </c:pt>
                <c:pt idx="244">
                  <c:v>0.16906771807444101</c:v>
                </c:pt>
                <c:pt idx="245">
                  <c:v>0.17152202800776858</c:v>
                </c:pt>
                <c:pt idx="246">
                  <c:v>0.17248270561106838</c:v>
                </c:pt>
                <c:pt idx="247">
                  <c:v>0.17406485514761807</c:v>
                </c:pt>
                <c:pt idx="248">
                  <c:v>0.17469421601824339</c:v>
                </c:pt>
                <c:pt idx="249">
                  <c:v>0.17688440456656074</c:v>
                </c:pt>
                <c:pt idx="250">
                  <c:v>0.1782003597185115</c:v>
                </c:pt>
                <c:pt idx="251">
                  <c:v>0.1808181688939437</c:v>
                </c:pt>
                <c:pt idx="252">
                  <c:v>0.18152668780669276</c:v>
                </c:pt>
                <c:pt idx="253">
                  <c:v>0.18250486467362462</c:v>
                </c:pt>
                <c:pt idx="254">
                  <c:v>0.18633729795669413</c:v>
                </c:pt>
                <c:pt idx="255">
                  <c:v>0.1867589462954021</c:v>
                </c:pt>
                <c:pt idx="256">
                  <c:v>0.19015842013888887</c:v>
                </c:pt>
                <c:pt idx="257">
                  <c:v>0.19118576718143232</c:v>
                </c:pt>
                <c:pt idx="258">
                  <c:v>0.19444292910006727</c:v>
                </c:pt>
                <c:pt idx="259">
                  <c:v>0.19564264582344132</c:v>
                </c:pt>
                <c:pt idx="260">
                  <c:v>0.19756699899387176</c:v>
                </c:pt>
                <c:pt idx="261">
                  <c:v>0.20076658005786208</c:v>
                </c:pt>
                <c:pt idx="262">
                  <c:v>0.20375131795564272</c:v>
                </c:pt>
                <c:pt idx="263">
                  <c:v>0.20544177229305283</c:v>
                </c:pt>
                <c:pt idx="264">
                  <c:v>0.20771469074087889</c:v>
                </c:pt>
                <c:pt idx="265">
                  <c:v>0.21119616687566678</c:v>
                </c:pt>
                <c:pt idx="266">
                  <c:v>0.21407999999999996</c:v>
                </c:pt>
                <c:pt idx="267">
                  <c:v>0.21621062529384108</c:v>
                </c:pt>
                <c:pt idx="268">
                  <c:v>0.2191697655004933</c:v>
                </c:pt>
                <c:pt idx="269">
                  <c:v>0.22147855187100696</c:v>
                </c:pt>
                <c:pt idx="270">
                  <c:v>0.22477633009671694</c:v>
                </c:pt>
                <c:pt idx="271">
                  <c:v>0.22908370366095307</c:v>
                </c:pt>
                <c:pt idx="272">
                  <c:v>0.23201865164173308</c:v>
                </c:pt>
                <c:pt idx="273">
                  <c:v>0.23546749951200469</c:v>
                </c:pt>
                <c:pt idx="274">
                  <c:v>0.23712167159039774</c:v>
                </c:pt>
                <c:pt idx="275">
                  <c:v>0.24375309620529081</c:v>
                </c:pt>
                <c:pt idx="276">
                  <c:v>0.24587721041128552</c:v>
                </c:pt>
                <c:pt idx="277">
                  <c:v>0.24977939996791274</c:v>
                </c:pt>
                <c:pt idx="278">
                  <c:v>0.25428629195309344</c:v>
                </c:pt>
                <c:pt idx="279">
                  <c:v>0.25839645562383878</c:v>
                </c:pt>
                <c:pt idx="280">
                  <c:v>0.2617929846860329</c:v>
                </c:pt>
                <c:pt idx="281">
                  <c:v>0.26587753243796947</c:v>
                </c:pt>
                <c:pt idx="282">
                  <c:v>0.27092074227148433</c:v>
                </c:pt>
                <c:pt idx="283">
                  <c:v>0.27417148869016306</c:v>
                </c:pt>
                <c:pt idx="284">
                  <c:v>0.28014494298198866</c:v>
                </c:pt>
                <c:pt idx="285">
                  <c:v>0.28575106743622203</c:v>
                </c:pt>
                <c:pt idx="286">
                  <c:v>0.29003145677405362</c:v>
                </c:pt>
                <c:pt idx="287">
                  <c:v>0.29478502748757035</c:v>
                </c:pt>
                <c:pt idx="288">
                  <c:v>0.29958517269682117</c:v>
                </c:pt>
                <c:pt idx="289">
                  <c:v>0.30236430236430234</c:v>
                </c:pt>
                <c:pt idx="290">
                  <c:v>0.30942553623384533</c:v>
                </c:pt>
                <c:pt idx="291">
                  <c:v>0.31618168102955635</c:v>
                </c:pt>
                <c:pt idx="292">
                  <c:v>0.31857488758215147</c:v>
                </c:pt>
                <c:pt idx="293">
                  <c:v>0.32576625441283047</c:v>
                </c:pt>
                <c:pt idx="294">
                  <c:v>0.33084990271911929</c:v>
                </c:pt>
                <c:pt idx="295">
                  <c:v>0.33943475646422133</c:v>
                </c:pt>
                <c:pt idx="296">
                  <c:v>0.34329375121666345</c:v>
                </c:pt>
                <c:pt idx="297">
                  <c:v>0.34843523009873684</c:v>
                </c:pt>
                <c:pt idx="298">
                  <c:v>0.35542349932300282</c:v>
                </c:pt>
                <c:pt idx="299">
                  <c:v>0.36314564199646959</c:v>
                </c:pt>
                <c:pt idx="300">
                  <c:v>0.37020679621739583</c:v>
                </c:pt>
                <c:pt idx="301">
                  <c:v>0.37787835477211373</c:v>
                </c:pt>
                <c:pt idx="302">
                  <c:v>0.38481682459976785</c:v>
                </c:pt>
                <c:pt idx="303">
                  <c:v>0.39200926462072955</c:v>
                </c:pt>
                <c:pt idx="304">
                  <c:v>0.39848988561447002</c:v>
                </c:pt>
                <c:pt idx="305">
                  <c:v>0.40418818129661505</c:v>
                </c:pt>
                <c:pt idx="306">
                  <c:v>0.41352852985272071</c:v>
                </c:pt>
                <c:pt idx="307">
                  <c:v>0.41728329024397487</c:v>
                </c:pt>
                <c:pt idx="308">
                  <c:v>0.4250470924226773</c:v>
                </c:pt>
                <c:pt idx="309">
                  <c:v>0.43195873084931163</c:v>
                </c:pt>
                <c:pt idx="310">
                  <c:v>0.44215642386647058</c:v>
                </c:pt>
                <c:pt idx="311">
                  <c:v>0.4499706093658154</c:v>
                </c:pt>
                <c:pt idx="312">
                  <c:v>0.45811667617162605</c:v>
                </c:pt>
                <c:pt idx="313">
                  <c:v>0.46256922130306966</c:v>
                </c:pt>
                <c:pt idx="314">
                  <c:v>0.46764346764346759</c:v>
                </c:pt>
                <c:pt idx="315">
                  <c:v>0.47596326325608096</c:v>
                </c:pt>
                <c:pt idx="316">
                  <c:v>0.48745506429974428</c:v>
                </c:pt>
                <c:pt idx="317">
                  <c:v>0.49678948173062221</c:v>
                </c:pt>
                <c:pt idx="318">
                  <c:v>0.50203650035247127</c:v>
                </c:pt>
                <c:pt idx="319">
                  <c:v>0.5089892611511081</c:v>
                </c:pt>
                <c:pt idx="320">
                  <c:v>0.51374855060460489</c:v>
                </c:pt>
                <c:pt idx="321">
                  <c:v>0.52283828948496014</c:v>
                </c:pt>
                <c:pt idx="322">
                  <c:v>0.53404067197170646</c:v>
                </c:pt>
                <c:pt idx="323">
                  <c:v>0.53465076040433479</c:v>
                </c:pt>
                <c:pt idx="324">
                  <c:v>0.54356807065862578</c:v>
                </c:pt>
                <c:pt idx="325">
                  <c:v>0.55099024534436891</c:v>
                </c:pt>
                <c:pt idx="326">
                  <c:v>0.5606395558068995</c:v>
                </c:pt>
                <c:pt idx="327">
                  <c:v>0.56476601181919817</c:v>
                </c:pt>
                <c:pt idx="328">
                  <c:v>0.57483333333333331</c:v>
                </c:pt>
                <c:pt idx="329">
                  <c:v>0.58081304574105119</c:v>
                </c:pt>
                <c:pt idx="330">
                  <c:v>0.58303893294881037</c:v>
                </c:pt>
                <c:pt idx="331">
                  <c:v>0.59259638130554315</c:v>
                </c:pt>
                <c:pt idx="332">
                  <c:v>0.59894785909302795</c:v>
                </c:pt>
                <c:pt idx="333">
                  <c:v>0.6060447605103535</c:v>
                </c:pt>
                <c:pt idx="334">
                  <c:v>0.61002259639915446</c:v>
                </c:pt>
                <c:pt idx="335">
                  <c:v>0.61868106792424127</c:v>
                </c:pt>
                <c:pt idx="336">
                  <c:v>0.61938144329896905</c:v>
                </c:pt>
                <c:pt idx="337">
                  <c:v>0.62412503117466123</c:v>
                </c:pt>
                <c:pt idx="338">
                  <c:v>0.6448018018018018</c:v>
                </c:pt>
                <c:pt idx="339">
                  <c:v>0.64294667913938253</c:v>
                </c:pt>
                <c:pt idx="340">
                  <c:v>0.6467754543677936</c:v>
                </c:pt>
                <c:pt idx="341">
                  <c:v>0.65620359676621021</c:v>
                </c:pt>
                <c:pt idx="342">
                  <c:v>0.67160235592007478</c:v>
                </c:pt>
                <c:pt idx="343">
                  <c:v>0.67008484123882006</c:v>
                </c:pt>
                <c:pt idx="344">
                  <c:v>0.65755356465680692</c:v>
                </c:pt>
                <c:pt idx="345">
                  <c:v>0.67412662362518183</c:v>
                </c:pt>
                <c:pt idx="346">
                  <c:v>0.67893182377553529</c:v>
                </c:pt>
                <c:pt idx="347">
                  <c:v>0.67661457888594767</c:v>
                </c:pt>
                <c:pt idx="348">
                  <c:v>0.6860417207123346</c:v>
                </c:pt>
                <c:pt idx="349">
                  <c:v>0.68771279231470084</c:v>
                </c:pt>
                <c:pt idx="350">
                  <c:v>0.69863107226982546</c:v>
                </c:pt>
                <c:pt idx="351">
                  <c:v>0.70012652104342643</c:v>
                </c:pt>
                <c:pt idx="352">
                  <c:v>0.69972358661284229</c:v>
                </c:pt>
                <c:pt idx="353">
                  <c:v>0.6967721518987342</c:v>
                </c:pt>
                <c:pt idx="354">
                  <c:v>0.69812717281596948</c:v>
                </c:pt>
                <c:pt idx="355">
                  <c:v>0.69222169362511898</c:v>
                </c:pt>
                <c:pt idx="356">
                  <c:v>0.69150996279875654</c:v>
                </c:pt>
                <c:pt idx="357">
                  <c:v>0.71487603305785119</c:v>
                </c:pt>
                <c:pt idx="358">
                  <c:v>0.71036770972847918</c:v>
                </c:pt>
                <c:pt idx="359">
                  <c:v>0.71271085137468448</c:v>
                </c:pt>
                <c:pt idx="360">
                  <c:v>0.70336004498805005</c:v>
                </c:pt>
                <c:pt idx="361">
                  <c:v>0.68825590595682162</c:v>
                </c:pt>
                <c:pt idx="362">
                  <c:v>0.70287817384831686</c:v>
                </c:pt>
                <c:pt idx="363">
                  <c:v>0.69232807738174107</c:v>
                </c:pt>
                <c:pt idx="364">
                  <c:v>0.67497521597507426</c:v>
                </c:pt>
                <c:pt idx="365">
                  <c:v>0.67237580128205132</c:v>
                </c:pt>
                <c:pt idx="366">
                  <c:v>0.69016483516483518</c:v>
                </c:pt>
                <c:pt idx="367">
                  <c:v>0.67738478027867099</c:v>
                </c:pt>
                <c:pt idx="368">
                  <c:v>0.70305879237288138</c:v>
                </c:pt>
                <c:pt idx="369">
                  <c:v>0.68410605219322607</c:v>
                </c:pt>
                <c:pt idx="370">
                  <c:v>0.70368698844947608</c:v>
                </c:pt>
                <c:pt idx="371">
                  <c:v>0.6648619382782891</c:v>
                </c:pt>
                <c:pt idx="372">
                  <c:v>0.68194115063680283</c:v>
                </c:pt>
                <c:pt idx="373">
                  <c:v>0.6942311259506585</c:v>
                </c:pt>
                <c:pt idx="374">
                  <c:v>0.6715235673772737</c:v>
                </c:pt>
                <c:pt idx="375">
                  <c:v>0.6579679711312042</c:v>
                </c:pt>
                <c:pt idx="376">
                  <c:v>0.65596253554106032</c:v>
                </c:pt>
                <c:pt idx="377">
                  <c:v>0.63507205195859551</c:v>
                </c:pt>
                <c:pt idx="378">
                  <c:v>0.64135850549559237</c:v>
                </c:pt>
                <c:pt idx="379">
                  <c:v>0.60325803279882506</c:v>
                </c:pt>
                <c:pt idx="380">
                  <c:v>0.73884111226049498</c:v>
                </c:pt>
                <c:pt idx="381">
                  <c:v>0.68050726119860916</c:v>
                </c:pt>
                <c:pt idx="382">
                  <c:v>0.62922272486927922</c:v>
                </c:pt>
                <c:pt idx="383">
                  <c:v>0.66039355023260704</c:v>
                </c:pt>
                <c:pt idx="384">
                  <c:v>0.76124924550711659</c:v>
                </c:pt>
                <c:pt idx="385">
                  <c:v>0.59989426381178956</c:v>
                </c:pt>
                <c:pt idx="386">
                  <c:v>0.57212582257603051</c:v>
                </c:pt>
                <c:pt idx="387">
                  <c:v>0.73946023308116959</c:v>
                </c:pt>
                <c:pt idx="388">
                  <c:v>0.60839905362776026</c:v>
                </c:pt>
                <c:pt idx="389">
                  <c:v>0.54338284035329742</c:v>
                </c:pt>
                <c:pt idx="390">
                  <c:v>0.70005811926072303</c:v>
                </c:pt>
                <c:pt idx="391">
                  <c:v>0.5695433234936621</c:v>
                </c:pt>
                <c:pt idx="392">
                  <c:v>0.68304010002679294</c:v>
                </c:pt>
                <c:pt idx="393">
                  <c:v>0.66490931076178961</c:v>
                </c:pt>
                <c:pt idx="394">
                  <c:v>0.57799195085786914</c:v>
                </c:pt>
                <c:pt idx="395">
                  <c:v>0.68059514704859891</c:v>
                </c:pt>
                <c:pt idx="396">
                  <c:v>0.50740829641914154</c:v>
                </c:pt>
                <c:pt idx="397">
                  <c:v>0.54661866569449513</c:v>
                </c:pt>
                <c:pt idx="398">
                  <c:v>0.5558458523840627</c:v>
                </c:pt>
                <c:pt idx="399">
                  <c:v>0.50857628989239401</c:v>
                </c:pt>
                <c:pt idx="400">
                  <c:v>0.50974656588584943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84968"/>
        <c:axId val="147885352"/>
      </c:scatterChart>
      <c:valAx>
        <c:axId val="147884968"/>
        <c:scaling>
          <c:orientation val="minMax"/>
          <c:max val="780"/>
          <c:min val="3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885352"/>
        <c:crosses val="autoZero"/>
        <c:crossBetween val="midCat"/>
      </c:valAx>
      <c:valAx>
        <c:axId val="14788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88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819151</xdr:colOff>
      <xdr:row>4</xdr:row>
      <xdr:rowOff>9524</xdr:rowOff>
    </xdr:from>
    <xdr:to>
      <xdr:col>20</xdr:col>
      <xdr:colOff>76201</xdr:colOff>
      <xdr:row>4</xdr:row>
      <xdr:rowOff>208360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10092333" y="-4329708"/>
          <a:ext cx="198836" cy="9715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10</xdr:col>
      <xdr:colOff>266700</xdr:colOff>
      <xdr:row>23</xdr:row>
      <xdr:rowOff>28575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lor_rendering_inde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Color_rendering_index" TargetMode="External"/><Relationship Id="rId1" Type="http://schemas.openxmlformats.org/officeDocument/2006/relationships/hyperlink" Target="https://en.wikipedia.org/wiki/CIE_1960_color_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T407"/>
  <sheetViews>
    <sheetView tabSelected="1" workbookViewId="0">
      <selection activeCell="D5" sqref="D5"/>
    </sheetView>
  </sheetViews>
  <sheetFormatPr defaultRowHeight="16.5"/>
  <cols>
    <col min="1" max="1" width="9" style="10"/>
    <col min="2" max="2" width="8.5" style="10" bestFit="1" customWidth="1"/>
    <col min="3" max="3" width="12.75" style="10" bestFit="1" customWidth="1"/>
    <col min="4" max="4" width="20" style="10" bestFit="1" customWidth="1"/>
    <col min="5" max="5" width="9" style="10"/>
    <col min="6" max="6" width="11.25" style="10" bestFit="1" customWidth="1"/>
    <col min="7" max="16384" width="9" style="10"/>
  </cols>
  <sheetData>
    <row r="1" spans="1:20">
      <c r="A1" s="13" t="s">
        <v>55</v>
      </c>
    </row>
    <row r="2" spans="1:20">
      <c r="A2" s="2" t="s">
        <v>48</v>
      </c>
    </row>
    <row r="3" spans="1:20">
      <c r="A3" s="2"/>
    </row>
    <row r="4" spans="1:20">
      <c r="A4" s="13" t="s">
        <v>56</v>
      </c>
      <c r="F4" s="13" t="s">
        <v>57</v>
      </c>
    </row>
    <row r="6" spans="1:20">
      <c r="B6" s="3" t="s">
        <v>4</v>
      </c>
      <c r="C6" s="3" t="s">
        <v>52</v>
      </c>
      <c r="D6" s="3" t="s">
        <v>53</v>
      </c>
      <c r="F6" s="3" t="s">
        <v>54</v>
      </c>
      <c r="G6" s="11">
        <v>1</v>
      </c>
      <c r="H6" s="11">
        <v>2</v>
      </c>
      <c r="I6" s="11">
        <v>3</v>
      </c>
      <c r="J6" s="11">
        <v>4</v>
      </c>
      <c r="K6" s="11">
        <v>5</v>
      </c>
      <c r="L6" s="11">
        <v>6</v>
      </c>
      <c r="M6" s="11">
        <v>7</v>
      </c>
      <c r="N6" s="11">
        <v>8</v>
      </c>
      <c r="O6" s="11">
        <v>9</v>
      </c>
      <c r="P6" s="11">
        <v>10</v>
      </c>
      <c r="Q6" s="11">
        <v>11</v>
      </c>
      <c r="R6" s="11">
        <v>12</v>
      </c>
      <c r="S6" s="11">
        <v>13</v>
      </c>
      <c r="T6" s="11">
        <v>14</v>
      </c>
    </row>
    <row r="7" spans="1:20" ht="17.25" thickBot="1">
      <c r="A7" s="10">
        <v>380</v>
      </c>
      <c r="B7" s="12">
        <v>49.975499999999997</v>
      </c>
      <c r="C7" s="1">
        <v>0.3166773376388386</v>
      </c>
      <c r="D7" s="12">
        <f>B7*C7</f>
        <v>15.826108287169777</v>
      </c>
      <c r="F7" s="3" t="s">
        <v>43</v>
      </c>
      <c r="G7" s="14">
        <f>CRI!G33</f>
        <v>82.184498068337604</v>
      </c>
      <c r="H7" s="14">
        <f>CRI!H33</f>
        <v>91.30582432838149</v>
      </c>
      <c r="I7" s="14">
        <f>CRI!I33</f>
        <v>97.028239890408699</v>
      </c>
      <c r="J7" s="14">
        <f>CRI!J33</f>
        <v>86.658678962266961</v>
      </c>
      <c r="K7" s="14">
        <f>CRI!K33</f>
        <v>86.658678962266961</v>
      </c>
      <c r="L7" s="14">
        <f>CRI!L33</f>
        <v>58.393923276500956</v>
      </c>
      <c r="M7" s="14">
        <f>CRI!M33</f>
        <v>58.393923276500956</v>
      </c>
      <c r="N7" s="14">
        <f>CRI!N33</f>
        <v>62.283013396971093</v>
      </c>
      <c r="O7" s="14">
        <f>CRI!O33</f>
        <v>83.480903673452076</v>
      </c>
      <c r="P7" s="14">
        <f>CRI!P33</f>
        <v>93.247330306249381</v>
      </c>
      <c r="Q7" s="14">
        <f>CRI!Q33</f>
        <v>88.909286687739836</v>
      </c>
      <c r="R7" s="14">
        <f>CRI!R33</f>
        <v>80.284654543845036</v>
      </c>
      <c r="S7" s="14">
        <f>CRI!S33</f>
        <v>72.498299695416421</v>
      </c>
      <c r="T7" s="14">
        <f>CRI!T33</f>
        <v>97.648926466025202</v>
      </c>
    </row>
    <row r="8" spans="1:20" ht="17.25" thickBot="1">
      <c r="A8" s="10">
        <v>381</v>
      </c>
      <c r="B8" s="12">
        <v>50.442799999999998</v>
      </c>
      <c r="C8" s="1">
        <v>0.11544255168579083</v>
      </c>
      <c r="D8" s="12">
        <f t="shared" ref="D8:D71" si="0">B8*C8</f>
        <v>5.8232455461760093</v>
      </c>
      <c r="F8" s="3" t="s">
        <v>51</v>
      </c>
      <c r="G8" s="4">
        <f t="array" ref="G8">AVERAGE(G7:N7)</f>
        <v>77.863347520204343</v>
      </c>
    </row>
    <row r="9" spans="1:20">
      <c r="A9" s="10">
        <v>382</v>
      </c>
      <c r="B9" s="12">
        <v>50.91</v>
      </c>
      <c r="C9" s="1">
        <v>0.14837716576774379</v>
      </c>
      <c r="D9" s="12">
        <f t="shared" si="0"/>
        <v>7.5538815092358362</v>
      </c>
    </row>
    <row r="10" spans="1:20">
      <c r="A10" s="10">
        <v>383</v>
      </c>
      <c r="B10" s="12">
        <v>51.377299999999998</v>
      </c>
      <c r="C10" s="1">
        <v>0.2357965820572816</v>
      </c>
      <c r="D10" s="12">
        <f t="shared" si="0"/>
        <v>12.114591735331574</v>
      </c>
      <c r="G10" s="15"/>
      <c r="H10" s="15"/>
      <c r="I10" s="15"/>
      <c r="J10" s="15"/>
      <c r="K10" s="15"/>
      <c r="L10" s="15"/>
    </row>
    <row r="11" spans="1:20">
      <c r="A11" s="10">
        <v>384</v>
      </c>
      <c r="B11" s="12">
        <v>51.8446</v>
      </c>
      <c r="C11" s="1">
        <v>0.17631650480638547</v>
      </c>
      <c r="D11" s="12">
        <f t="shared" si="0"/>
        <v>9.1410586650851329</v>
      </c>
    </row>
    <row r="12" spans="1:20">
      <c r="A12" s="10">
        <v>385</v>
      </c>
      <c r="B12" s="12">
        <v>52.311799999999998</v>
      </c>
      <c r="C12" s="1">
        <v>0.29761904761904767</v>
      </c>
      <c r="D12" s="12">
        <f t="shared" si="0"/>
        <v>15.568988095238097</v>
      </c>
    </row>
    <row r="13" spans="1:20">
      <c r="A13" s="10">
        <v>386</v>
      </c>
      <c r="B13" s="12">
        <v>52.7791</v>
      </c>
      <c r="C13" s="1">
        <v>0.19352112676056338</v>
      </c>
      <c r="D13" s="12">
        <f t="shared" si="0"/>
        <v>10.21387090140845</v>
      </c>
    </row>
    <row r="14" spans="1:20">
      <c r="A14" s="10">
        <v>387</v>
      </c>
      <c r="B14" s="12">
        <v>53.246400000000001</v>
      </c>
      <c r="C14" s="1">
        <v>0.15614357299956919</v>
      </c>
      <c r="D14" s="12">
        <f t="shared" si="0"/>
        <v>8.3140831453642612</v>
      </c>
    </row>
    <row r="15" spans="1:20">
      <c r="A15" s="10">
        <v>388</v>
      </c>
      <c r="B15" s="12">
        <v>53.713700000000003</v>
      </c>
      <c r="C15" s="1">
        <v>0.20914333596214513</v>
      </c>
      <c r="D15" s="12">
        <f t="shared" si="0"/>
        <v>11.233862404869875</v>
      </c>
    </row>
    <row r="16" spans="1:20">
      <c r="A16" s="10">
        <v>389</v>
      </c>
      <c r="B16" s="12">
        <v>54.180900000000001</v>
      </c>
      <c r="C16" s="1">
        <v>0.23246176389779283</v>
      </c>
      <c r="D16" s="12">
        <f t="shared" si="0"/>
        <v>12.594987583569925</v>
      </c>
    </row>
    <row r="17" spans="1:4">
      <c r="A17" s="10">
        <v>390</v>
      </c>
      <c r="B17" s="12">
        <v>54.648200000000003</v>
      </c>
      <c r="C17" s="1">
        <v>0.34999595130772765</v>
      </c>
      <c r="D17" s="12">
        <f t="shared" si="0"/>
        <v>19.126648746254965</v>
      </c>
    </row>
    <row r="18" spans="1:4">
      <c r="A18" s="10">
        <v>391</v>
      </c>
      <c r="B18" s="12">
        <v>57.4589</v>
      </c>
      <c r="C18" s="1">
        <v>0.11815649662144735</v>
      </c>
      <c r="D18" s="12">
        <f t="shared" si="0"/>
        <v>6.7891423237220812</v>
      </c>
    </row>
    <row r="19" spans="1:4">
      <c r="A19" s="10">
        <v>392</v>
      </c>
      <c r="B19" s="12">
        <v>60.269500000000001</v>
      </c>
      <c r="C19" s="1">
        <v>0.18047326405194064</v>
      </c>
      <c r="D19" s="12">
        <f t="shared" si="0"/>
        <v>10.877033387778436</v>
      </c>
    </row>
    <row r="20" spans="1:4">
      <c r="A20" s="10">
        <v>393</v>
      </c>
      <c r="B20" s="12">
        <v>63.080199999999998</v>
      </c>
      <c r="C20" s="1">
        <v>0.2008477017406691</v>
      </c>
      <c r="D20" s="12">
        <f t="shared" si="0"/>
        <v>12.669513195341754</v>
      </c>
    </row>
    <row r="21" spans="1:4">
      <c r="A21" s="10">
        <v>394</v>
      </c>
      <c r="B21" s="12">
        <v>65.890900000000002</v>
      </c>
      <c r="C21" s="1">
        <v>0.13375807167151377</v>
      </c>
      <c r="D21" s="12">
        <f t="shared" si="0"/>
        <v>8.8134397247005474</v>
      </c>
    </row>
    <row r="22" spans="1:4">
      <c r="A22" s="10">
        <v>395</v>
      </c>
      <c r="B22" s="12">
        <v>68.701499999999996</v>
      </c>
      <c r="C22" s="1">
        <v>0.13228506593594794</v>
      </c>
      <c r="D22" s="12">
        <f t="shared" si="0"/>
        <v>9.0881824573985259</v>
      </c>
    </row>
    <row r="23" spans="1:4">
      <c r="A23" s="10">
        <v>396</v>
      </c>
      <c r="B23" s="12">
        <v>71.512200000000007</v>
      </c>
      <c r="C23" s="1">
        <v>0.17828423339304089</v>
      </c>
      <c r="D23" s="12">
        <f t="shared" si="0"/>
        <v>12.74949775524982</v>
      </c>
    </row>
    <row r="24" spans="1:4">
      <c r="A24" s="10">
        <v>397</v>
      </c>
      <c r="B24" s="12">
        <v>74.322900000000004</v>
      </c>
      <c r="C24" s="1">
        <v>0.21612601317346233</v>
      </c>
      <c r="D24" s="12">
        <f t="shared" si="0"/>
        <v>16.063112064489925</v>
      </c>
    </row>
    <row r="25" spans="1:4">
      <c r="A25" s="10">
        <v>398</v>
      </c>
      <c r="B25" s="12">
        <v>77.133600000000001</v>
      </c>
      <c r="C25" s="1">
        <v>0.15196390658174097</v>
      </c>
      <c r="D25" s="12">
        <f t="shared" si="0"/>
        <v>11.721523184713375</v>
      </c>
    </row>
    <row r="26" spans="1:4">
      <c r="A26" s="10">
        <v>399</v>
      </c>
      <c r="B26" s="12">
        <v>79.944199999999995</v>
      </c>
      <c r="C26" s="1">
        <v>0.26310174915759349</v>
      </c>
      <c r="D26" s="12">
        <f t="shared" si="0"/>
        <v>21.033458855004483</v>
      </c>
    </row>
    <row r="27" spans="1:4">
      <c r="A27" s="10">
        <v>400</v>
      </c>
      <c r="B27" s="12">
        <v>82.754900000000006</v>
      </c>
      <c r="C27" s="1">
        <v>0.19423876176372232</v>
      </c>
      <c r="D27" s="12">
        <f t="shared" si="0"/>
        <v>16.074209305880665</v>
      </c>
    </row>
    <row r="28" spans="1:4">
      <c r="A28" s="10">
        <v>401</v>
      </c>
      <c r="B28" s="12">
        <v>83.628</v>
      </c>
      <c r="C28" s="1">
        <v>0.23752003603867872</v>
      </c>
      <c r="D28" s="12">
        <f t="shared" si="0"/>
        <v>19.863325573842623</v>
      </c>
    </row>
    <row r="29" spans="1:4">
      <c r="A29" s="10">
        <v>402</v>
      </c>
      <c r="B29" s="12">
        <v>84.501099999999994</v>
      </c>
      <c r="C29" s="1">
        <v>0.2456865832435568</v>
      </c>
      <c r="D29" s="12">
        <f t="shared" si="0"/>
        <v>20.760786539322115</v>
      </c>
    </row>
    <row r="30" spans="1:4">
      <c r="A30" s="10">
        <v>403</v>
      </c>
      <c r="B30" s="12">
        <v>85.374200000000002</v>
      </c>
      <c r="C30" s="1">
        <v>0.26146678048086497</v>
      </c>
      <c r="D30" s="12">
        <f t="shared" si="0"/>
        <v>22.322517210129462</v>
      </c>
    </row>
    <row r="31" spans="1:4">
      <c r="A31" s="10">
        <v>404</v>
      </c>
      <c r="B31" s="12">
        <v>86.247299999999996</v>
      </c>
      <c r="C31" s="1">
        <v>0.2716823827046918</v>
      </c>
      <c r="D31" s="12">
        <f t="shared" si="0"/>
        <v>23.431871965846366</v>
      </c>
    </row>
    <row r="32" spans="1:4">
      <c r="A32" s="10">
        <v>405</v>
      </c>
      <c r="B32" s="12">
        <v>87.120400000000004</v>
      </c>
      <c r="C32" s="1">
        <v>0.24346336822074216</v>
      </c>
      <c r="D32" s="12">
        <f t="shared" si="0"/>
        <v>21.210626024738346</v>
      </c>
    </row>
    <row r="33" spans="1:4">
      <c r="A33" s="10">
        <v>406</v>
      </c>
      <c r="B33" s="12">
        <v>87.993600000000001</v>
      </c>
      <c r="C33" s="1">
        <v>0.27391564582418898</v>
      </c>
      <c r="D33" s="12">
        <f t="shared" si="0"/>
        <v>24.102823772395357</v>
      </c>
    </row>
    <row r="34" spans="1:4">
      <c r="A34" s="10">
        <v>407</v>
      </c>
      <c r="B34" s="12">
        <v>88.866699999999994</v>
      </c>
      <c r="C34" s="1">
        <v>0.26321858572155332</v>
      </c>
      <c r="D34" s="12">
        <f t="shared" si="0"/>
        <v>23.391367091741561</v>
      </c>
    </row>
    <row r="35" spans="1:4">
      <c r="A35" s="10">
        <v>408</v>
      </c>
      <c r="B35" s="12">
        <v>89.739800000000002</v>
      </c>
      <c r="C35" s="1">
        <v>0.26786944696282866</v>
      </c>
      <c r="D35" s="12">
        <f t="shared" si="0"/>
        <v>24.038550596554852</v>
      </c>
    </row>
    <row r="36" spans="1:4">
      <c r="A36" s="10">
        <v>409</v>
      </c>
      <c r="B36" s="12">
        <v>90.612899999999996</v>
      </c>
      <c r="C36" s="1">
        <v>0.27739664046151236</v>
      </c>
      <c r="D36" s="12">
        <f t="shared" si="0"/>
        <v>25.135714042474973</v>
      </c>
    </row>
    <row r="37" spans="1:4">
      <c r="A37" s="10">
        <v>410</v>
      </c>
      <c r="B37" s="12">
        <v>91.486000000000004</v>
      </c>
      <c r="C37" s="1">
        <v>0.27647605537347747</v>
      </c>
      <c r="D37" s="12">
        <f t="shared" si="0"/>
        <v>25.29368840189796</v>
      </c>
    </row>
    <row r="38" spans="1:4">
      <c r="A38" s="10">
        <v>411</v>
      </c>
      <c r="B38" s="12">
        <v>91.680599999999998</v>
      </c>
      <c r="C38" s="1">
        <v>0.2630908451941662</v>
      </c>
      <c r="D38" s="12">
        <f t="shared" si="0"/>
        <v>24.120326541908273</v>
      </c>
    </row>
    <row r="39" spans="1:4">
      <c r="A39" s="10">
        <v>412</v>
      </c>
      <c r="B39" s="12">
        <v>91.875200000000007</v>
      </c>
      <c r="C39" s="1">
        <v>0.25662917027208926</v>
      </c>
      <c r="D39" s="12">
        <f t="shared" si="0"/>
        <v>23.577856344582258</v>
      </c>
    </row>
    <row r="40" spans="1:4">
      <c r="A40" s="10">
        <v>413</v>
      </c>
      <c r="B40" s="12">
        <v>92.069699999999997</v>
      </c>
      <c r="C40" s="1">
        <v>0.25587281931747818</v>
      </c>
      <c r="D40" s="12">
        <f t="shared" si="0"/>
        <v>23.558133712714419</v>
      </c>
    </row>
    <row r="41" spans="1:4">
      <c r="A41" s="10">
        <v>414</v>
      </c>
      <c r="B41" s="12">
        <v>92.264300000000006</v>
      </c>
      <c r="C41" s="1">
        <v>0.25904098122619112</v>
      </c>
      <c r="D41" s="12">
        <f t="shared" si="0"/>
        <v>23.900234804147669</v>
      </c>
    </row>
    <row r="42" spans="1:4">
      <c r="A42" s="10">
        <v>415</v>
      </c>
      <c r="B42" s="12">
        <v>92.4589</v>
      </c>
      <c r="C42" s="1">
        <v>0.24924275205538729</v>
      </c>
      <c r="D42" s="12">
        <f t="shared" si="0"/>
        <v>23.044710688013847</v>
      </c>
    </row>
    <row r="43" spans="1:4">
      <c r="A43" s="10">
        <v>416</v>
      </c>
      <c r="B43" s="12">
        <v>92.653499999999994</v>
      </c>
      <c r="C43" s="1">
        <v>0.25441146430760042</v>
      </c>
      <c r="D43" s="12">
        <f t="shared" si="0"/>
        <v>23.572112608224256</v>
      </c>
    </row>
    <row r="44" spans="1:4">
      <c r="A44" s="10">
        <v>417</v>
      </c>
      <c r="B44" s="12">
        <v>92.848100000000002</v>
      </c>
      <c r="C44" s="1">
        <v>0.24545054299970651</v>
      </c>
      <c r="D44" s="12">
        <f t="shared" si="0"/>
        <v>22.789616561491052</v>
      </c>
    </row>
    <row r="45" spans="1:4">
      <c r="A45" s="10">
        <v>418</v>
      </c>
      <c r="B45" s="12">
        <v>93.042599999999993</v>
      </c>
      <c r="C45" s="1">
        <v>0.23989180355583106</v>
      </c>
      <c r="D45" s="12">
        <f t="shared" si="0"/>
        <v>22.320157121523767</v>
      </c>
    </row>
    <row r="46" spans="1:4">
      <c r="A46" s="10">
        <v>419</v>
      </c>
      <c r="B46" s="12">
        <v>93.237200000000001</v>
      </c>
      <c r="C46" s="1">
        <v>0.23473908213659544</v>
      </c>
      <c r="D46" s="12">
        <f t="shared" si="0"/>
        <v>21.886414748986176</v>
      </c>
    </row>
    <row r="47" spans="1:4">
      <c r="A47" s="10">
        <v>420</v>
      </c>
      <c r="B47" s="12">
        <v>93.431799999999996</v>
      </c>
      <c r="C47" s="1">
        <v>0.23388010892082395</v>
      </c>
      <c r="D47" s="12">
        <f t="shared" si="0"/>
        <v>21.851839560668637</v>
      </c>
    </row>
    <row r="48" spans="1:4">
      <c r="A48" s="10">
        <v>421</v>
      </c>
      <c r="B48" s="12">
        <v>92.756799999999998</v>
      </c>
      <c r="C48" s="1">
        <v>0.24082147923526426</v>
      </c>
      <c r="D48" s="12">
        <f t="shared" si="0"/>
        <v>22.337829785129561</v>
      </c>
    </row>
    <row r="49" spans="1:4">
      <c r="A49" s="10">
        <v>422</v>
      </c>
      <c r="B49" s="12">
        <v>92.081900000000005</v>
      </c>
      <c r="C49" s="1">
        <v>0.23142582958735289</v>
      </c>
      <c r="D49" s="12">
        <f t="shared" si="0"/>
        <v>21.310130097479671</v>
      </c>
    </row>
    <row r="50" spans="1:4">
      <c r="A50" s="10">
        <v>423</v>
      </c>
      <c r="B50" s="12">
        <v>91.406899999999993</v>
      </c>
      <c r="C50" s="1">
        <v>0.22755203886530623</v>
      </c>
      <c r="D50" s="12">
        <f t="shared" si="0"/>
        <v>20.79982646135716</v>
      </c>
    </row>
    <row r="51" spans="1:4">
      <c r="A51" s="10">
        <v>424</v>
      </c>
      <c r="B51" s="12">
        <v>90.731999999999999</v>
      </c>
      <c r="C51" s="1">
        <v>0.22693069774024627</v>
      </c>
      <c r="D51" s="12">
        <f t="shared" si="0"/>
        <v>20.589876067368024</v>
      </c>
    </row>
    <row r="52" spans="1:4">
      <c r="A52" s="10">
        <v>425</v>
      </c>
      <c r="B52" s="12">
        <v>90.057000000000002</v>
      </c>
      <c r="C52" s="1">
        <v>0.23507840603499461</v>
      </c>
      <c r="D52" s="12">
        <f t="shared" si="0"/>
        <v>21.17045601229351</v>
      </c>
    </row>
    <row r="53" spans="1:4">
      <c r="A53" s="10">
        <v>426</v>
      </c>
      <c r="B53" s="12">
        <v>89.382099999999994</v>
      </c>
      <c r="C53" s="1">
        <v>0.2276842295853703</v>
      </c>
      <c r="D53" s="12">
        <f t="shared" si="0"/>
        <v>20.350894577222526</v>
      </c>
    </row>
    <row r="54" spans="1:4">
      <c r="A54" s="10">
        <v>427</v>
      </c>
      <c r="B54" s="12">
        <v>88.707099999999997</v>
      </c>
      <c r="C54" s="1">
        <v>0.23156242747096076</v>
      </c>
      <c r="D54" s="12">
        <f t="shared" si="0"/>
        <v>20.541231409909262</v>
      </c>
    </row>
    <row r="55" spans="1:4">
      <c r="A55" s="10">
        <v>428</v>
      </c>
      <c r="B55" s="12">
        <v>88.032200000000003</v>
      </c>
      <c r="C55" s="1">
        <v>0.2246264418035652</v>
      </c>
      <c r="D55" s="12">
        <f t="shared" si="0"/>
        <v>19.774359850139813</v>
      </c>
    </row>
    <row r="56" spans="1:4">
      <c r="A56" s="10">
        <v>429</v>
      </c>
      <c r="B56" s="12">
        <v>87.357200000000006</v>
      </c>
      <c r="C56" s="1">
        <v>0.22167810718478639</v>
      </c>
      <c r="D56" s="12">
        <f t="shared" si="0"/>
        <v>19.365178744962822</v>
      </c>
    </row>
    <row r="57" spans="1:4">
      <c r="A57" s="10">
        <v>430</v>
      </c>
      <c r="B57" s="12">
        <v>86.682299999999998</v>
      </c>
      <c r="C57" s="1">
        <v>0.21947446622295497</v>
      </c>
      <c r="D57" s="12">
        <f t="shared" si="0"/>
        <v>19.024551523478049</v>
      </c>
    </row>
    <row r="58" spans="1:4">
      <c r="A58" s="10">
        <v>431</v>
      </c>
      <c r="B58" s="12">
        <v>88.500600000000006</v>
      </c>
      <c r="C58" s="1">
        <v>0.22607534170909785</v>
      </c>
      <c r="D58" s="12">
        <f t="shared" si="0"/>
        <v>20.007803386460186</v>
      </c>
    </row>
    <row r="59" spans="1:4">
      <c r="A59" s="10">
        <v>432</v>
      </c>
      <c r="B59" s="12">
        <v>90.318799999999996</v>
      </c>
      <c r="C59" s="1">
        <v>0.22287815735991481</v>
      </c>
      <c r="D59" s="12">
        <f t="shared" si="0"/>
        <v>20.130087718958674</v>
      </c>
    </row>
    <row r="60" spans="1:4">
      <c r="A60" s="10">
        <v>433</v>
      </c>
      <c r="B60" s="12">
        <v>92.137100000000004</v>
      </c>
      <c r="C60" s="1">
        <v>0.2208230608761616</v>
      </c>
      <c r="D60" s="12">
        <f t="shared" si="0"/>
        <v>20.345996442252989</v>
      </c>
    </row>
    <row r="61" spans="1:4">
      <c r="A61" s="10">
        <v>434</v>
      </c>
      <c r="B61" s="12">
        <v>93.955399999999997</v>
      </c>
      <c r="C61" s="1">
        <v>0.21738721804511277</v>
      </c>
      <c r="D61" s="12">
        <f t="shared" si="0"/>
        <v>20.424703026315786</v>
      </c>
    </row>
    <row r="62" spans="1:4">
      <c r="A62" s="10">
        <v>435</v>
      </c>
      <c r="B62" s="12">
        <v>95.773600000000002</v>
      </c>
      <c r="C62" s="1">
        <v>0.2162517099863201</v>
      </c>
      <c r="D62" s="12">
        <f t="shared" si="0"/>
        <v>20.711204771545827</v>
      </c>
    </row>
    <row r="63" spans="1:4">
      <c r="A63" s="10">
        <v>436</v>
      </c>
      <c r="B63" s="12">
        <v>97.591899999999995</v>
      </c>
      <c r="C63" s="1">
        <v>0.21562615101289134</v>
      </c>
      <c r="D63" s="12">
        <f t="shared" si="0"/>
        <v>21.043365767034988</v>
      </c>
    </row>
    <row r="64" spans="1:4">
      <c r="A64" s="10">
        <v>437</v>
      </c>
      <c r="B64" s="12">
        <v>99.410200000000003</v>
      </c>
      <c r="C64" s="1">
        <v>0.2150687345787804</v>
      </c>
      <c r="D64" s="12">
        <f t="shared" si="0"/>
        <v>21.380025918223474</v>
      </c>
    </row>
    <row r="65" spans="1:4">
      <c r="A65" s="10">
        <v>438</v>
      </c>
      <c r="B65" s="12">
        <v>101.22799999999999</v>
      </c>
      <c r="C65" s="1">
        <v>0.21131615598885797</v>
      </c>
      <c r="D65" s="12">
        <f t="shared" si="0"/>
        <v>21.391111838440114</v>
      </c>
    </row>
    <row r="66" spans="1:4">
      <c r="A66" s="10">
        <v>439</v>
      </c>
      <c r="B66" s="12">
        <v>103.047</v>
      </c>
      <c r="C66" s="1">
        <v>0.21508038861662795</v>
      </c>
      <c r="D66" s="12">
        <f t="shared" si="0"/>
        <v>22.163388805777661</v>
      </c>
    </row>
    <row r="67" spans="1:4">
      <c r="A67" s="10">
        <v>440</v>
      </c>
      <c r="B67" s="12">
        <v>104.86499999999999</v>
      </c>
      <c r="C67" s="1">
        <v>0.21343221398216819</v>
      </c>
      <c r="D67" s="12">
        <f t="shared" si="0"/>
        <v>22.381569119240066</v>
      </c>
    </row>
    <row r="68" spans="1:4">
      <c r="A68" s="10">
        <v>441</v>
      </c>
      <c r="B68" s="12">
        <v>106.07899999999999</v>
      </c>
      <c r="C68" s="1">
        <v>0.21444435236595674</v>
      </c>
      <c r="D68" s="12">
        <f t="shared" si="0"/>
        <v>22.748042454628322</v>
      </c>
    </row>
    <row r="69" spans="1:4">
      <c r="A69" s="10">
        <v>442</v>
      </c>
      <c r="B69" s="12">
        <v>107.294</v>
      </c>
      <c r="C69" s="1">
        <v>0.21235641352903639</v>
      </c>
      <c r="D69" s="12">
        <f t="shared" si="0"/>
        <v>22.784569033184429</v>
      </c>
    </row>
    <row r="70" spans="1:4">
      <c r="A70" s="10">
        <v>443</v>
      </c>
      <c r="B70" s="12">
        <v>108.508</v>
      </c>
      <c r="C70" s="1">
        <v>0.20820953870211104</v>
      </c>
      <c r="D70" s="12">
        <f t="shared" si="0"/>
        <v>22.592400625488665</v>
      </c>
    </row>
    <row r="71" spans="1:4">
      <c r="A71" s="10">
        <v>444</v>
      </c>
      <c r="B71" s="12">
        <v>109.72199999999999</v>
      </c>
      <c r="C71" s="1">
        <v>0.21346124090979418</v>
      </c>
      <c r="D71" s="12">
        <f t="shared" si="0"/>
        <v>23.421394275104436</v>
      </c>
    </row>
    <row r="72" spans="1:4">
      <c r="A72" s="10">
        <v>445</v>
      </c>
      <c r="B72" s="12">
        <v>110.93600000000001</v>
      </c>
      <c r="C72" s="1">
        <v>0.21287264944198134</v>
      </c>
      <c r="D72" s="12">
        <f t="shared" ref="D72:D135" si="1">B72*C72</f>
        <v>23.615240238495645</v>
      </c>
    </row>
    <row r="73" spans="1:4">
      <c r="A73" s="10">
        <v>446</v>
      </c>
      <c r="B73" s="12">
        <v>112.151</v>
      </c>
      <c r="C73" s="1">
        <v>0.20999776336390069</v>
      </c>
      <c r="D73" s="12">
        <f t="shared" si="1"/>
        <v>23.551459159024827</v>
      </c>
    </row>
    <row r="74" spans="1:4">
      <c r="A74" s="10">
        <v>447</v>
      </c>
      <c r="B74" s="12">
        <v>113.36499999999999</v>
      </c>
      <c r="C74" s="1">
        <v>0.21578519722263256</v>
      </c>
      <c r="D74" s="12">
        <f t="shared" si="1"/>
        <v>24.462488883143738</v>
      </c>
    </row>
    <row r="75" spans="1:4">
      <c r="A75" s="10">
        <v>448</v>
      </c>
      <c r="B75" s="12">
        <v>114.57899999999999</v>
      </c>
      <c r="C75" s="1">
        <v>0.20816283034953115</v>
      </c>
      <c r="D75" s="12">
        <f t="shared" si="1"/>
        <v>23.851088938618929</v>
      </c>
    </row>
    <row r="76" spans="1:4">
      <c r="A76" s="10">
        <v>449</v>
      </c>
      <c r="B76" s="12">
        <v>115.794</v>
      </c>
      <c r="C76" s="1">
        <v>0.20558304872098698</v>
      </c>
      <c r="D76" s="12">
        <f t="shared" si="1"/>
        <v>23.805283543597966</v>
      </c>
    </row>
    <row r="77" spans="1:4">
      <c r="A77" s="10">
        <v>450</v>
      </c>
      <c r="B77" s="12">
        <v>117.008</v>
      </c>
      <c r="C77" s="1">
        <v>0.21089591751428172</v>
      </c>
      <c r="D77" s="12">
        <f t="shared" si="1"/>
        <v>24.676509516511075</v>
      </c>
    </row>
    <row r="78" spans="1:4">
      <c r="A78" s="10">
        <v>451</v>
      </c>
      <c r="B78" s="12">
        <v>117.08799999999999</v>
      </c>
      <c r="C78" s="1">
        <v>0.20737481238913902</v>
      </c>
      <c r="D78" s="12">
        <f t="shared" si="1"/>
        <v>24.281102033019508</v>
      </c>
    </row>
    <row r="79" spans="1:4">
      <c r="A79" s="10">
        <v>452</v>
      </c>
      <c r="B79" s="12">
        <v>117.169</v>
      </c>
      <c r="C79" s="1">
        <v>0.2040291101554747</v>
      </c>
      <c r="D79" s="12">
        <f t="shared" si="1"/>
        <v>23.905886807806816</v>
      </c>
    </row>
    <row r="80" spans="1:4">
      <c r="A80" s="10">
        <v>453</v>
      </c>
      <c r="B80" s="12">
        <v>117.249</v>
      </c>
      <c r="C80" s="1">
        <v>0.20266536331052457</v>
      </c>
      <c r="D80" s="12">
        <f t="shared" si="1"/>
        <v>23.762311182795695</v>
      </c>
    </row>
    <row r="81" spans="1:4">
      <c r="A81" s="10">
        <v>454</v>
      </c>
      <c r="B81" s="12">
        <v>117.33</v>
      </c>
      <c r="C81" s="1">
        <v>0.20872029368197331</v>
      </c>
      <c r="D81" s="12">
        <f t="shared" si="1"/>
        <v>24.48915205770593</v>
      </c>
    </row>
    <row r="82" spans="1:4">
      <c r="A82" s="10">
        <v>455</v>
      </c>
      <c r="B82" s="12">
        <v>117.41</v>
      </c>
      <c r="C82" s="1">
        <v>0.20829268292682926</v>
      </c>
      <c r="D82" s="12">
        <f t="shared" si="1"/>
        <v>24.455643902439022</v>
      </c>
    </row>
    <row r="83" spans="1:4">
      <c r="A83" s="10">
        <v>456</v>
      </c>
      <c r="B83" s="12">
        <v>117.49</v>
      </c>
      <c r="C83" s="1">
        <v>0.20981915356410416</v>
      </c>
      <c r="D83" s="12">
        <f t="shared" si="1"/>
        <v>24.651652352246597</v>
      </c>
    </row>
    <row r="84" spans="1:4">
      <c r="A84" s="10">
        <v>457</v>
      </c>
      <c r="B84" s="12">
        <v>117.571</v>
      </c>
      <c r="C84" s="1">
        <v>0.20722146655125509</v>
      </c>
      <c r="D84" s="12">
        <f t="shared" si="1"/>
        <v>24.36323504389761</v>
      </c>
    </row>
    <row r="85" spans="1:4">
      <c r="A85" s="10">
        <v>458</v>
      </c>
      <c r="B85" s="12">
        <v>117.651</v>
      </c>
      <c r="C85" s="1">
        <v>0.21041427275476263</v>
      </c>
      <c r="D85" s="12">
        <f t="shared" si="1"/>
        <v>24.755449603870577</v>
      </c>
    </row>
    <row r="86" spans="1:4">
      <c r="A86" s="10">
        <v>459</v>
      </c>
      <c r="B86" s="12">
        <v>117.732</v>
      </c>
      <c r="C86" s="1">
        <v>0.20782139294725108</v>
      </c>
      <c r="D86" s="12">
        <f t="shared" si="1"/>
        <v>24.467228234465765</v>
      </c>
    </row>
    <row r="87" spans="1:4">
      <c r="A87" s="10">
        <v>460</v>
      </c>
      <c r="B87" s="12">
        <v>117.812</v>
      </c>
      <c r="C87" s="1">
        <v>0.20702198687694257</v>
      </c>
      <c r="D87" s="12">
        <f t="shared" si="1"/>
        <v>24.389674317946358</v>
      </c>
    </row>
    <row r="88" spans="1:4">
      <c r="A88" s="10">
        <v>461</v>
      </c>
      <c r="B88" s="12">
        <v>117.517</v>
      </c>
      <c r="C88" s="1">
        <v>0.20761528779036503</v>
      </c>
      <c r="D88" s="12">
        <f t="shared" si="1"/>
        <v>24.398325775260325</v>
      </c>
    </row>
    <row r="89" spans="1:4">
      <c r="A89" s="10">
        <v>462</v>
      </c>
      <c r="B89" s="12">
        <v>117.22199999999999</v>
      </c>
      <c r="C89" s="1">
        <v>0.20581109746566931</v>
      </c>
      <c r="D89" s="12">
        <f t="shared" si="1"/>
        <v>24.125588467120686</v>
      </c>
    </row>
    <row r="90" spans="1:4">
      <c r="A90" s="10">
        <v>463</v>
      </c>
      <c r="B90" s="12">
        <v>116.92700000000001</v>
      </c>
      <c r="C90" s="1">
        <v>0.20573241379310345</v>
      </c>
      <c r="D90" s="12">
        <f t="shared" si="1"/>
        <v>24.055673947586207</v>
      </c>
    </row>
    <row r="91" spans="1:4">
      <c r="A91" s="10">
        <v>464</v>
      </c>
      <c r="B91" s="12">
        <v>116.63200000000001</v>
      </c>
      <c r="C91" s="1">
        <v>0.20620656214643607</v>
      </c>
      <c r="D91" s="12">
        <f t="shared" si="1"/>
        <v>24.050283756263134</v>
      </c>
    </row>
    <row r="92" spans="1:4">
      <c r="A92" s="10">
        <v>465</v>
      </c>
      <c r="B92" s="12">
        <v>116.336</v>
      </c>
      <c r="C92" s="1">
        <v>0.2025657236183552</v>
      </c>
      <c r="D92" s="12">
        <f t="shared" si="1"/>
        <v>23.56568602286497</v>
      </c>
    </row>
    <row r="93" spans="1:4">
      <c r="A93" s="10">
        <v>466</v>
      </c>
      <c r="B93" s="12">
        <v>116.041</v>
      </c>
      <c r="C93" s="1">
        <v>0.20226113829513262</v>
      </c>
      <c r="D93" s="12">
        <f t="shared" si="1"/>
        <v>23.470584748905484</v>
      </c>
    </row>
    <row r="94" spans="1:4">
      <c r="A94" s="10">
        <v>467</v>
      </c>
      <c r="B94" s="12">
        <v>115.746</v>
      </c>
      <c r="C94" s="1">
        <v>0.20269467213114753</v>
      </c>
      <c r="D94" s="12">
        <f t="shared" si="1"/>
        <v>23.461097520491801</v>
      </c>
    </row>
    <row r="95" spans="1:4">
      <c r="A95" s="10">
        <v>468</v>
      </c>
      <c r="B95" s="12">
        <v>115.45099999999999</v>
      </c>
      <c r="C95" s="1">
        <v>0.20422770821716429</v>
      </c>
      <c r="D95" s="12">
        <f t="shared" si="1"/>
        <v>23.578293141379834</v>
      </c>
    </row>
    <row r="96" spans="1:4">
      <c r="A96" s="10">
        <v>469</v>
      </c>
      <c r="B96" s="12">
        <v>115.15600000000001</v>
      </c>
      <c r="C96" s="1">
        <v>0.20123608181684408</v>
      </c>
      <c r="D96" s="12">
        <f t="shared" si="1"/>
        <v>23.173542237700499</v>
      </c>
    </row>
    <row r="97" spans="1:4">
      <c r="A97" s="10">
        <v>470</v>
      </c>
      <c r="B97" s="12">
        <v>114.861</v>
      </c>
      <c r="C97" s="1">
        <v>0.20256711163268298</v>
      </c>
      <c r="D97" s="12">
        <f t="shared" si="1"/>
        <v>23.267061009241601</v>
      </c>
    </row>
    <row r="98" spans="1:4">
      <c r="A98" s="10">
        <v>471</v>
      </c>
      <c r="B98" s="12">
        <v>114.967</v>
      </c>
      <c r="C98" s="1">
        <v>0.20245266781411361</v>
      </c>
      <c r="D98" s="12">
        <f t="shared" si="1"/>
        <v>23.2753758605852</v>
      </c>
    </row>
    <row r="99" spans="1:4">
      <c r="A99" s="10">
        <v>472</v>
      </c>
      <c r="B99" s="12">
        <v>115.07299999999999</v>
      </c>
      <c r="C99" s="1">
        <v>0.20262012864169507</v>
      </c>
      <c r="D99" s="12">
        <f t="shared" si="1"/>
        <v>23.316106063185774</v>
      </c>
    </row>
    <row r="100" spans="1:4">
      <c r="A100" s="10">
        <v>473</v>
      </c>
      <c r="B100" s="12">
        <v>115.18</v>
      </c>
      <c r="C100" s="1">
        <v>0.2034864852334369</v>
      </c>
      <c r="D100" s="12">
        <f t="shared" si="1"/>
        <v>23.437573369187263</v>
      </c>
    </row>
    <row r="101" spans="1:4">
      <c r="A101" s="10">
        <v>474</v>
      </c>
      <c r="B101" s="12">
        <v>115.286</v>
      </c>
      <c r="C101" s="1">
        <v>0.20269581056466304</v>
      </c>
      <c r="D101" s="12">
        <f t="shared" si="1"/>
        <v>23.367989216757742</v>
      </c>
    </row>
    <row r="102" spans="1:4">
      <c r="A102" s="10">
        <v>475</v>
      </c>
      <c r="B102" s="12">
        <v>115.392</v>
      </c>
      <c r="C102" s="1">
        <v>0.19718059323164494</v>
      </c>
      <c r="D102" s="12">
        <f t="shared" si="1"/>
        <v>22.753063014185972</v>
      </c>
    </row>
    <row r="103" spans="1:4">
      <c r="A103" s="10">
        <v>476</v>
      </c>
      <c r="B103" s="12">
        <v>115.498</v>
      </c>
      <c r="C103" s="1">
        <v>0.20096162368164494</v>
      </c>
      <c r="D103" s="12">
        <f t="shared" si="1"/>
        <v>23.210665611982627</v>
      </c>
    </row>
    <row r="104" spans="1:4">
      <c r="A104" s="10">
        <v>477</v>
      </c>
      <c r="B104" s="12">
        <v>115.604</v>
      </c>
      <c r="C104" s="1">
        <v>0.20009638131954788</v>
      </c>
      <c r="D104" s="12">
        <f t="shared" si="1"/>
        <v>23.131942066065012</v>
      </c>
    </row>
    <row r="105" spans="1:4">
      <c r="A105" s="10">
        <v>478</v>
      </c>
      <c r="B105" s="12">
        <v>115.711</v>
      </c>
      <c r="C105" s="1">
        <v>0.19915912308550346</v>
      </c>
      <c r="D105" s="12">
        <f t="shared" si="1"/>
        <v>23.04490129134669</v>
      </c>
    </row>
    <row r="106" spans="1:4">
      <c r="A106" s="10">
        <v>479</v>
      </c>
      <c r="B106" s="12">
        <v>115.81699999999999</v>
      </c>
      <c r="C106" s="1">
        <v>0.19995763250434267</v>
      </c>
      <c r="D106" s="12">
        <f t="shared" si="1"/>
        <v>23.158493123755456</v>
      </c>
    </row>
    <row r="107" spans="1:4">
      <c r="A107" s="10">
        <v>480</v>
      </c>
      <c r="B107" s="12">
        <v>115.923</v>
      </c>
      <c r="C107" s="1">
        <v>0.19842982492967795</v>
      </c>
      <c r="D107" s="12">
        <f t="shared" si="1"/>
        <v>23.002580595323057</v>
      </c>
    </row>
    <row r="108" spans="1:4">
      <c r="A108" s="10">
        <v>481</v>
      </c>
      <c r="B108" s="12">
        <v>115.212</v>
      </c>
      <c r="C108" s="1">
        <v>0.19463252492921332</v>
      </c>
      <c r="D108" s="12">
        <f t="shared" si="1"/>
        <v>22.424002462144525</v>
      </c>
    </row>
    <row r="109" spans="1:4">
      <c r="A109" s="10">
        <v>482</v>
      </c>
      <c r="B109" s="12">
        <v>114.501</v>
      </c>
      <c r="C109" s="1">
        <v>0.1945488492917157</v>
      </c>
      <c r="D109" s="12">
        <f t="shared" si="1"/>
        <v>22.276037792750742</v>
      </c>
    </row>
    <row r="110" spans="1:4">
      <c r="A110" s="10">
        <v>483</v>
      </c>
      <c r="B110" s="12">
        <v>113.789</v>
      </c>
      <c r="C110" s="1">
        <v>0.19528294292843917</v>
      </c>
      <c r="D110" s="12">
        <f t="shared" si="1"/>
        <v>22.221050792884167</v>
      </c>
    </row>
    <row r="111" spans="1:4">
      <c r="A111" s="10">
        <v>484</v>
      </c>
      <c r="B111" s="12">
        <v>113.078</v>
      </c>
      <c r="C111" s="1">
        <v>0.19466140177690028</v>
      </c>
      <c r="D111" s="12">
        <f t="shared" si="1"/>
        <v>22.011921990128329</v>
      </c>
    </row>
    <row r="112" spans="1:4">
      <c r="A112" s="10">
        <v>485</v>
      </c>
      <c r="B112" s="12">
        <v>112.367</v>
      </c>
      <c r="C112" s="1">
        <v>0.19304676647630806</v>
      </c>
      <c r="D112" s="12">
        <f t="shared" si="1"/>
        <v>21.692086008643308</v>
      </c>
    </row>
    <row r="113" spans="1:4">
      <c r="A113" s="10">
        <v>486</v>
      </c>
      <c r="B113" s="12">
        <v>111.65600000000001</v>
      </c>
      <c r="C113" s="1">
        <v>0.19327028977251146</v>
      </c>
      <c r="D113" s="12">
        <f t="shared" si="1"/>
        <v>21.579787474839542</v>
      </c>
    </row>
    <row r="114" spans="1:4">
      <c r="A114" s="10">
        <v>487</v>
      </c>
      <c r="B114" s="12">
        <v>110.94499999999999</v>
      </c>
      <c r="C114" s="1">
        <v>0.18671375714766228</v>
      </c>
      <c r="D114" s="12">
        <f t="shared" si="1"/>
        <v>20.714957786747391</v>
      </c>
    </row>
    <row r="115" spans="1:4">
      <c r="A115" s="10">
        <v>488</v>
      </c>
      <c r="B115" s="12">
        <v>110.233</v>
      </c>
      <c r="C115" s="1">
        <v>0.18983565294640212</v>
      </c>
      <c r="D115" s="12">
        <f t="shared" si="1"/>
        <v>20.926153531240747</v>
      </c>
    </row>
    <row r="116" spans="1:4">
      <c r="A116" s="10">
        <v>489</v>
      </c>
      <c r="B116" s="12">
        <v>109.52200000000001</v>
      </c>
      <c r="C116" s="1">
        <v>0.19103486238532111</v>
      </c>
      <c r="D116" s="12">
        <f t="shared" si="1"/>
        <v>20.922520198165138</v>
      </c>
    </row>
    <row r="117" spans="1:4">
      <c r="A117" s="10">
        <v>490</v>
      </c>
      <c r="B117" s="12">
        <v>108.81100000000001</v>
      </c>
      <c r="C117" s="1">
        <v>0.18880824502830601</v>
      </c>
      <c r="D117" s="12">
        <f t="shared" si="1"/>
        <v>20.544413949775006</v>
      </c>
    </row>
    <row r="118" spans="1:4">
      <c r="A118" s="10">
        <v>491</v>
      </c>
      <c r="B118" s="12">
        <v>108.86499999999999</v>
      </c>
      <c r="C118" s="1">
        <v>0.18807420808059308</v>
      </c>
      <c r="D118" s="12">
        <f t="shared" si="1"/>
        <v>20.474698662693765</v>
      </c>
    </row>
    <row r="119" spans="1:4">
      <c r="A119" s="10">
        <v>492</v>
      </c>
      <c r="B119" s="12">
        <v>108.92</v>
      </c>
      <c r="C119" s="1">
        <v>0.19105731225296446</v>
      </c>
      <c r="D119" s="12">
        <f t="shared" si="1"/>
        <v>20.809962450592888</v>
      </c>
    </row>
    <row r="120" spans="1:4">
      <c r="A120" s="10">
        <v>493</v>
      </c>
      <c r="B120" s="12">
        <v>108.974</v>
      </c>
      <c r="C120" s="1">
        <v>0.18841932899000105</v>
      </c>
      <c r="D120" s="12">
        <f t="shared" si="1"/>
        <v>20.532807957356376</v>
      </c>
    </row>
    <row r="121" spans="1:4">
      <c r="A121" s="10">
        <v>494</v>
      </c>
      <c r="B121" s="12">
        <v>109.02800000000001</v>
      </c>
      <c r="C121" s="1">
        <v>0.18652418911489832</v>
      </c>
      <c r="D121" s="12">
        <f t="shared" si="1"/>
        <v>20.336359290819136</v>
      </c>
    </row>
    <row r="122" spans="1:4">
      <c r="A122" s="10">
        <v>495</v>
      </c>
      <c r="B122" s="12">
        <v>109.08199999999999</v>
      </c>
      <c r="C122" s="1">
        <v>0.18523049885088547</v>
      </c>
      <c r="D122" s="12">
        <f t="shared" si="1"/>
        <v>20.205313275652287</v>
      </c>
    </row>
    <row r="123" spans="1:4">
      <c r="A123" s="10">
        <v>496</v>
      </c>
      <c r="B123" s="12">
        <v>109.137</v>
      </c>
      <c r="C123" s="1">
        <v>0.18489198980276397</v>
      </c>
      <c r="D123" s="12">
        <f t="shared" si="1"/>
        <v>20.178557091104253</v>
      </c>
    </row>
    <row r="124" spans="1:4">
      <c r="A124" s="10">
        <v>497</v>
      </c>
      <c r="B124" s="12">
        <v>109.191</v>
      </c>
      <c r="C124" s="1">
        <v>0.18432290628943346</v>
      </c>
      <c r="D124" s="12">
        <f t="shared" si="1"/>
        <v>20.12640246064953</v>
      </c>
    </row>
    <row r="125" spans="1:4">
      <c r="A125" s="10">
        <v>498</v>
      </c>
      <c r="B125" s="12">
        <v>109.245</v>
      </c>
      <c r="C125" s="1">
        <v>0.18322909809084925</v>
      </c>
      <c r="D125" s="12">
        <f t="shared" si="1"/>
        <v>20.016862820934826</v>
      </c>
    </row>
    <row r="126" spans="1:4">
      <c r="A126" s="10">
        <v>499</v>
      </c>
      <c r="B126" s="12">
        <v>109.3</v>
      </c>
      <c r="C126" s="1">
        <v>0.18143252283545608</v>
      </c>
      <c r="D126" s="12">
        <f t="shared" si="1"/>
        <v>19.830574745915349</v>
      </c>
    </row>
    <row r="127" spans="1:4">
      <c r="A127" s="10">
        <v>500</v>
      </c>
      <c r="B127" s="12">
        <v>109.354</v>
      </c>
      <c r="C127" s="1">
        <v>0.18066705076499584</v>
      </c>
      <c r="D127" s="12">
        <f t="shared" si="1"/>
        <v>19.756664669355356</v>
      </c>
    </row>
    <row r="128" spans="1:4">
      <c r="A128" s="10">
        <v>501</v>
      </c>
      <c r="B128" s="12">
        <v>109.199</v>
      </c>
      <c r="C128" s="1">
        <v>0.18022877365943057</v>
      </c>
      <c r="D128" s="12">
        <f t="shared" si="1"/>
        <v>19.680801854836158</v>
      </c>
    </row>
    <row r="129" spans="1:4">
      <c r="A129" s="10">
        <v>502</v>
      </c>
      <c r="B129" s="12">
        <v>109.044</v>
      </c>
      <c r="C129" s="1">
        <v>0.17919123841617521</v>
      </c>
      <c r="D129" s="12">
        <f t="shared" si="1"/>
        <v>19.53972940185341</v>
      </c>
    </row>
    <row r="130" spans="1:4">
      <c r="A130" s="10">
        <v>503</v>
      </c>
      <c r="B130" s="12">
        <v>108.88800000000001</v>
      </c>
      <c r="C130" s="1">
        <v>0.17933710994961036</v>
      </c>
      <c r="D130" s="12">
        <f t="shared" si="1"/>
        <v>19.527659228193173</v>
      </c>
    </row>
    <row r="131" spans="1:4">
      <c r="A131" s="10">
        <v>504</v>
      </c>
      <c r="B131" s="12">
        <v>108.733</v>
      </c>
      <c r="C131" s="1">
        <v>0.17763348207416527</v>
      </c>
      <c r="D131" s="12">
        <f t="shared" si="1"/>
        <v>19.314621406370211</v>
      </c>
    </row>
    <row r="132" spans="1:4">
      <c r="A132" s="10">
        <v>505</v>
      </c>
      <c r="B132" s="12">
        <v>108.578</v>
      </c>
      <c r="C132" s="1">
        <v>0.1789330062854515</v>
      </c>
      <c r="D132" s="12">
        <f t="shared" si="1"/>
        <v>19.428187956461752</v>
      </c>
    </row>
    <row r="133" spans="1:4">
      <c r="A133" s="10">
        <v>506</v>
      </c>
      <c r="B133" s="12">
        <v>108.423</v>
      </c>
      <c r="C133" s="1">
        <v>0.17648158759839552</v>
      </c>
      <c r="D133" s="12">
        <f t="shared" si="1"/>
        <v>19.134663172180836</v>
      </c>
    </row>
    <row r="134" spans="1:4">
      <c r="A134" s="10">
        <v>507</v>
      </c>
      <c r="B134" s="12">
        <v>108.268</v>
      </c>
      <c r="C134" s="1">
        <v>0.17719256148770243</v>
      </c>
      <c r="D134" s="12">
        <f t="shared" si="1"/>
        <v>19.184284247150568</v>
      </c>
    </row>
    <row r="135" spans="1:4">
      <c r="A135" s="10">
        <v>508</v>
      </c>
      <c r="B135" s="12">
        <v>108.11199999999999</v>
      </c>
      <c r="C135" s="1">
        <v>0.17520735127394238</v>
      </c>
      <c r="D135" s="12">
        <f t="shared" si="1"/>
        <v>18.942017160928458</v>
      </c>
    </row>
    <row r="136" spans="1:4">
      <c r="A136" s="10">
        <v>509</v>
      </c>
      <c r="B136" s="12">
        <v>107.95699999999999</v>
      </c>
      <c r="C136" s="1">
        <v>0.1753398690874626</v>
      </c>
      <c r="D136" s="12">
        <f t="shared" ref="D136:D199" si="2">B136*C136</f>
        <v>18.929166247075198</v>
      </c>
    </row>
    <row r="137" spans="1:4">
      <c r="A137" s="10">
        <v>510</v>
      </c>
      <c r="B137" s="12">
        <v>107.80200000000001</v>
      </c>
      <c r="C137" s="1">
        <v>0.17595190380761522</v>
      </c>
      <c r="D137" s="12">
        <f t="shared" si="2"/>
        <v>18.967967134268537</v>
      </c>
    </row>
    <row r="138" spans="1:4">
      <c r="A138" s="10">
        <v>511</v>
      </c>
      <c r="B138" s="12">
        <v>107.501</v>
      </c>
      <c r="C138" s="1">
        <v>0.17514970059880239</v>
      </c>
      <c r="D138" s="12">
        <f t="shared" si="2"/>
        <v>18.828767964071858</v>
      </c>
    </row>
    <row r="139" spans="1:4">
      <c r="A139" s="10">
        <v>512</v>
      </c>
      <c r="B139" s="12">
        <v>107.2</v>
      </c>
      <c r="C139" s="1">
        <v>0.17422899165770428</v>
      </c>
      <c r="D139" s="12">
        <f t="shared" si="2"/>
        <v>18.677347905705901</v>
      </c>
    </row>
    <row r="140" spans="1:4">
      <c r="A140" s="10">
        <v>513</v>
      </c>
      <c r="B140" s="12">
        <v>106.898</v>
      </c>
      <c r="C140" s="1">
        <v>0.17403801843317973</v>
      </c>
      <c r="D140" s="12">
        <f t="shared" si="2"/>
        <v>18.604316094470047</v>
      </c>
    </row>
    <row r="141" spans="1:4">
      <c r="A141" s="10">
        <v>514</v>
      </c>
      <c r="B141" s="12">
        <v>106.59699999999999</v>
      </c>
      <c r="C141" s="1">
        <v>0.17465872993160289</v>
      </c>
      <c r="D141" s="12">
        <f t="shared" si="2"/>
        <v>18.618096634519073</v>
      </c>
    </row>
    <row r="142" spans="1:4">
      <c r="A142" s="10">
        <v>515</v>
      </c>
      <c r="B142" s="12">
        <v>106.29600000000001</v>
      </c>
      <c r="C142" s="1">
        <v>0.17352916110337774</v>
      </c>
      <c r="D142" s="12">
        <f t="shared" si="2"/>
        <v>18.445455708644641</v>
      </c>
    </row>
    <row r="143" spans="1:4">
      <c r="A143" s="10">
        <v>516</v>
      </c>
      <c r="B143" s="12">
        <v>105.995</v>
      </c>
      <c r="C143" s="1">
        <v>0.17188102220360285</v>
      </c>
      <c r="D143" s="12">
        <f t="shared" si="2"/>
        <v>18.218528948470883</v>
      </c>
    </row>
    <row r="144" spans="1:4">
      <c r="A144" s="10">
        <v>517</v>
      </c>
      <c r="B144" s="12">
        <v>105.694</v>
      </c>
      <c r="C144" s="1">
        <v>0.17190584025273281</v>
      </c>
      <c r="D144" s="12">
        <f t="shared" si="2"/>
        <v>18.169415879672343</v>
      </c>
    </row>
    <row r="145" spans="1:4">
      <c r="A145" s="10">
        <v>518</v>
      </c>
      <c r="B145" s="12">
        <v>105.392</v>
      </c>
      <c r="C145" s="1">
        <v>0.17094304285556902</v>
      </c>
      <c r="D145" s="12">
        <f t="shared" si="2"/>
        <v>18.016029172634131</v>
      </c>
    </row>
    <row r="146" spans="1:4">
      <c r="A146" s="10">
        <v>519</v>
      </c>
      <c r="B146" s="12">
        <v>105.09099999999999</v>
      </c>
      <c r="C146" s="1">
        <v>0.17080084270431475</v>
      </c>
      <c r="D146" s="12">
        <f t="shared" si="2"/>
        <v>17.949631360639142</v>
      </c>
    </row>
    <row r="147" spans="1:4">
      <c r="A147" s="10">
        <v>520</v>
      </c>
      <c r="B147" s="12">
        <v>104.79</v>
      </c>
      <c r="C147" s="1">
        <v>0.16982952543567228</v>
      </c>
      <c r="D147" s="12">
        <f t="shared" si="2"/>
        <v>17.796435970404101</v>
      </c>
    </row>
    <row r="148" spans="1:4">
      <c r="A148" s="10">
        <v>521</v>
      </c>
      <c r="B148" s="12">
        <v>105.08</v>
      </c>
      <c r="C148" s="1">
        <v>0.16708921694480103</v>
      </c>
      <c r="D148" s="12">
        <f t="shared" si="2"/>
        <v>17.557734916559692</v>
      </c>
    </row>
    <row r="149" spans="1:4">
      <c r="A149" s="10">
        <v>522</v>
      </c>
      <c r="B149" s="12">
        <v>105.37</v>
      </c>
      <c r="C149" s="1">
        <v>0.16781474580782541</v>
      </c>
      <c r="D149" s="12">
        <f t="shared" si="2"/>
        <v>17.682639765770563</v>
      </c>
    </row>
    <row r="150" spans="1:4">
      <c r="A150" s="10">
        <v>523</v>
      </c>
      <c r="B150" s="12">
        <v>105.66</v>
      </c>
      <c r="C150" s="1">
        <v>0.16679889982016291</v>
      </c>
      <c r="D150" s="12">
        <f t="shared" si="2"/>
        <v>17.623971754998411</v>
      </c>
    </row>
    <row r="151" spans="1:4">
      <c r="A151" s="10">
        <v>524</v>
      </c>
      <c r="B151" s="12">
        <v>105.95</v>
      </c>
      <c r="C151" s="1">
        <v>0.16675259087800515</v>
      </c>
      <c r="D151" s="12">
        <f t="shared" si="2"/>
        <v>17.667437003524647</v>
      </c>
    </row>
    <row r="152" spans="1:4">
      <c r="A152" s="10">
        <v>525</v>
      </c>
      <c r="B152" s="12">
        <v>106.239</v>
      </c>
      <c r="C152" s="1">
        <v>0.16497460606849851</v>
      </c>
      <c r="D152" s="12">
        <f t="shared" si="2"/>
        <v>17.526737174111215</v>
      </c>
    </row>
    <row r="153" spans="1:4">
      <c r="A153" s="10">
        <v>526</v>
      </c>
      <c r="B153" s="12">
        <v>106.529</v>
      </c>
      <c r="C153" s="1">
        <v>0.1648961692248162</v>
      </c>
      <c r="D153" s="12">
        <f t="shared" si="2"/>
        <v>17.566224011350446</v>
      </c>
    </row>
    <row r="154" spans="1:4">
      <c r="A154" s="10">
        <v>527</v>
      </c>
      <c r="B154" s="12">
        <v>106.819</v>
      </c>
      <c r="C154" s="1">
        <v>0.16443017323976489</v>
      </c>
      <c r="D154" s="12">
        <f t="shared" si="2"/>
        <v>17.564266675298445</v>
      </c>
    </row>
    <row r="155" spans="1:4">
      <c r="A155" s="10">
        <v>528</v>
      </c>
      <c r="B155" s="12">
        <v>107.10899999999999</v>
      </c>
      <c r="C155" s="1">
        <v>0.16334878928387428</v>
      </c>
      <c r="D155" s="12">
        <f t="shared" si="2"/>
        <v>17.49612547140649</v>
      </c>
    </row>
    <row r="156" spans="1:4">
      <c r="A156" s="10">
        <v>529</v>
      </c>
      <c r="B156" s="12">
        <v>107.399</v>
      </c>
      <c r="C156" s="1">
        <v>0.16346986346986345</v>
      </c>
      <c r="D156" s="12">
        <f t="shared" si="2"/>
        <v>17.556499866799864</v>
      </c>
    </row>
    <row r="157" spans="1:4">
      <c r="A157" s="10">
        <v>530</v>
      </c>
      <c r="B157" s="12">
        <v>107.68899999999999</v>
      </c>
      <c r="C157" s="1">
        <v>0.16285432273739625</v>
      </c>
      <c r="D157" s="12">
        <f t="shared" si="2"/>
        <v>17.537619161267465</v>
      </c>
    </row>
    <row r="158" spans="1:4">
      <c r="A158" s="10">
        <v>531</v>
      </c>
      <c r="B158" s="12">
        <v>107.361</v>
      </c>
      <c r="C158" s="1">
        <v>0.16298230492318611</v>
      </c>
      <c r="D158" s="12">
        <f t="shared" si="2"/>
        <v>17.497943238858184</v>
      </c>
    </row>
    <row r="159" spans="1:4">
      <c r="A159" s="10">
        <v>532</v>
      </c>
      <c r="B159" s="12">
        <v>107.032</v>
      </c>
      <c r="C159" s="1">
        <v>0.161605549551361</v>
      </c>
      <c r="D159" s="12">
        <f t="shared" si="2"/>
        <v>17.296965179581271</v>
      </c>
    </row>
    <row r="160" spans="1:4">
      <c r="A160" s="10">
        <v>533</v>
      </c>
      <c r="B160" s="12">
        <v>106.70399999999999</v>
      </c>
      <c r="C160" s="1">
        <v>0.16289631319080677</v>
      </c>
      <c r="D160" s="12">
        <f t="shared" si="2"/>
        <v>17.381688202711846</v>
      </c>
    </row>
    <row r="161" spans="1:4">
      <c r="A161" s="10">
        <v>534</v>
      </c>
      <c r="B161" s="12">
        <v>106.375</v>
      </c>
      <c r="C161" s="1">
        <v>0.16121530011381069</v>
      </c>
      <c r="D161" s="12">
        <f t="shared" si="2"/>
        <v>17.149277549606612</v>
      </c>
    </row>
    <row r="162" spans="1:4">
      <c r="A162" s="10">
        <v>535</v>
      </c>
      <c r="B162" s="12">
        <v>106.047</v>
      </c>
      <c r="C162" s="1">
        <v>0.16108511941212492</v>
      </c>
      <c r="D162" s="12">
        <f t="shared" si="2"/>
        <v>17.082593658297611</v>
      </c>
    </row>
    <row r="163" spans="1:4">
      <c r="A163" s="10">
        <v>536</v>
      </c>
      <c r="B163" s="12">
        <v>105.71899999999999</v>
      </c>
      <c r="C163" s="1">
        <v>0.16061743134913867</v>
      </c>
      <c r="D163" s="12">
        <f t="shared" si="2"/>
        <v>16.980314224799589</v>
      </c>
    </row>
    <row r="164" spans="1:4">
      <c r="A164" s="10">
        <v>537</v>
      </c>
      <c r="B164" s="12">
        <v>105.39</v>
      </c>
      <c r="C164" s="1">
        <v>0.16094257463853537</v>
      </c>
      <c r="D164" s="12">
        <f t="shared" si="2"/>
        <v>16.961737941155242</v>
      </c>
    </row>
    <row r="165" spans="1:4">
      <c r="A165" s="10">
        <v>538</v>
      </c>
      <c r="B165" s="12">
        <v>105.062</v>
      </c>
      <c r="C165" s="1">
        <v>0.15975204256127681</v>
      </c>
      <c r="D165" s="12">
        <f t="shared" si="2"/>
        <v>16.783869095572864</v>
      </c>
    </row>
    <row r="166" spans="1:4">
      <c r="A166" s="10">
        <v>539</v>
      </c>
      <c r="B166" s="12">
        <v>104.733</v>
      </c>
      <c r="C166" s="1">
        <v>0.16056371276143713</v>
      </c>
      <c r="D166" s="12">
        <f t="shared" si="2"/>
        <v>16.816319328643594</v>
      </c>
    </row>
    <row r="167" spans="1:4">
      <c r="A167" s="10">
        <v>540</v>
      </c>
      <c r="B167" s="12">
        <v>104.405</v>
      </c>
      <c r="C167" s="1">
        <v>0.15829160941757292</v>
      </c>
      <c r="D167" s="12">
        <f t="shared" si="2"/>
        <v>16.526435481241702</v>
      </c>
    </row>
    <row r="168" spans="1:4">
      <c r="A168" s="10">
        <v>541</v>
      </c>
      <c r="B168" s="12">
        <v>104.369</v>
      </c>
      <c r="C168" s="1">
        <v>0.15748379086770589</v>
      </c>
      <c r="D168" s="12">
        <f t="shared" si="2"/>
        <v>16.436425769071597</v>
      </c>
    </row>
    <row r="169" spans="1:4">
      <c r="A169" s="10">
        <v>542</v>
      </c>
      <c r="B169" s="12">
        <v>104.333</v>
      </c>
      <c r="C169" s="1">
        <v>0.15576788574780587</v>
      </c>
      <c r="D169" s="12">
        <f t="shared" si="2"/>
        <v>16.251730823725829</v>
      </c>
    </row>
    <row r="170" spans="1:4">
      <c r="A170" s="10">
        <v>543</v>
      </c>
      <c r="B170" s="12">
        <v>104.297</v>
      </c>
      <c r="C170" s="1">
        <v>0.15648646821551707</v>
      </c>
      <c r="D170" s="12">
        <f t="shared" si="2"/>
        <v>16.321069175473784</v>
      </c>
    </row>
    <row r="171" spans="1:4">
      <c r="A171" s="10">
        <v>544</v>
      </c>
      <c r="B171" s="12">
        <v>104.261</v>
      </c>
      <c r="C171" s="1">
        <v>0.15608525581188604</v>
      </c>
      <c r="D171" s="12">
        <f t="shared" si="2"/>
        <v>16.27360485620305</v>
      </c>
    </row>
    <row r="172" spans="1:4">
      <c r="A172" s="10">
        <v>545</v>
      </c>
      <c r="B172" s="12">
        <v>104.22499999999999</v>
      </c>
      <c r="C172" s="1">
        <v>0.15404724892168239</v>
      </c>
      <c r="D172" s="12">
        <f t="shared" si="2"/>
        <v>16.055574518862347</v>
      </c>
    </row>
    <row r="173" spans="1:4">
      <c r="A173" s="10">
        <v>546</v>
      </c>
      <c r="B173" s="12">
        <v>104.19</v>
      </c>
      <c r="C173" s="1">
        <v>0.15436639926954937</v>
      </c>
      <c r="D173" s="12">
        <f t="shared" si="2"/>
        <v>16.083435139894348</v>
      </c>
    </row>
    <row r="174" spans="1:4">
      <c r="A174" s="10">
        <v>547</v>
      </c>
      <c r="B174" s="12">
        <v>104.154</v>
      </c>
      <c r="C174" s="1">
        <v>0.15319862424763545</v>
      </c>
      <c r="D174" s="12">
        <f t="shared" si="2"/>
        <v>15.956249509888222</v>
      </c>
    </row>
    <row r="175" spans="1:4">
      <c r="A175" s="10">
        <v>548</v>
      </c>
      <c r="B175" s="12">
        <v>104.11799999999999</v>
      </c>
      <c r="C175" s="1">
        <v>0.15256954767466555</v>
      </c>
      <c r="D175" s="12">
        <f t="shared" si="2"/>
        <v>15.885236164790827</v>
      </c>
    </row>
    <row r="176" spans="1:4">
      <c r="A176" s="10">
        <v>549</v>
      </c>
      <c r="B176" s="12">
        <v>104.08199999999999</v>
      </c>
      <c r="C176" s="1">
        <v>0.15404539610950704</v>
      </c>
      <c r="D176" s="12">
        <f t="shared" si="2"/>
        <v>16.03335291786971</v>
      </c>
    </row>
    <row r="177" spans="1:4">
      <c r="A177" s="10">
        <v>550</v>
      </c>
      <c r="B177" s="12">
        <v>104.04600000000001</v>
      </c>
      <c r="C177" s="1">
        <v>0.15150394682176985</v>
      </c>
      <c r="D177" s="12">
        <f t="shared" si="2"/>
        <v>15.763379651017866</v>
      </c>
    </row>
    <row r="178" spans="1:4">
      <c r="A178" s="10">
        <v>551</v>
      </c>
      <c r="B178" s="12">
        <v>103.64100000000001</v>
      </c>
      <c r="C178" s="1">
        <v>0.15231310140636564</v>
      </c>
      <c r="D178" s="12">
        <f t="shared" si="2"/>
        <v>15.785882142857142</v>
      </c>
    </row>
    <row r="179" spans="1:4">
      <c r="A179" s="10">
        <v>552</v>
      </c>
      <c r="B179" s="12">
        <v>103.23699999999999</v>
      </c>
      <c r="C179" s="1">
        <v>0.15141294624705212</v>
      </c>
      <c r="D179" s="12">
        <f t="shared" si="2"/>
        <v>15.63141833170692</v>
      </c>
    </row>
    <row r="180" spans="1:4">
      <c r="A180" s="10">
        <v>553</v>
      </c>
      <c r="B180" s="12">
        <v>102.83199999999999</v>
      </c>
      <c r="C180" s="1">
        <v>0.15190964843038435</v>
      </c>
      <c r="D180" s="12">
        <f t="shared" si="2"/>
        <v>15.621172967393282</v>
      </c>
    </row>
    <row r="181" spans="1:4">
      <c r="A181" s="10">
        <v>554</v>
      </c>
      <c r="B181" s="12">
        <v>102.428</v>
      </c>
      <c r="C181" s="1">
        <v>0.15201492984171974</v>
      </c>
      <c r="D181" s="12">
        <f t="shared" si="2"/>
        <v>15.57058523382767</v>
      </c>
    </row>
    <row r="182" spans="1:4">
      <c r="A182" s="10">
        <v>555</v>
      </c>
      <c r="B182" s="12">
        <v>102.023</v>
      </c>
      <c r="C182" s="1">
        <v>0.15107230936174409</v>
      </c>
      <c r="D182" s="12">
        <f t="shared" si="2"/>
        <v>15.412850218013217</v>
      </c>
    </row>
    <row r="183" spans="1:4">
      <c r="A183" s="10">
        <v>556</v>
      </c>
      <c r="B183" s="12">
        <v>101.61799999999999</v>
      </c>
      <c r="C183" s="1">
        <v>0.15023238628629215</v>
      </c>
      <c r="D183" s="12">
        <f t="shared" si="2"/>
        <v>15.266314629640435</v>
      </c>
    </row>
    <row r="184" spans="1:4">
      <c r="A184" s="10">
        <v>557</v>
      </c>
      <c r="B184" s="12">
        <v>101.214</v>
      </c>
      <c r="C184" s="1">
        <v>0.15034570421585808</v>
      </c>
      <c r="D184" s="12">
        <f t="shared" si="2"/>
        <v>15.217090106503859</v>
      </c>
    </row>
    <row r="185" spans="1:4">
      <c r="A185" s="10">
        <v>558</v>
      </c>
      <c r="B185" s="12">
        <v>100.809</v>
      </c>
      <c r="C185" s="1">
        <v>0.1505040476554147</v>
      </c>
      <c r="D185" s="12">
        <f t="shared" si="2"/>
        <v>15.1721625400947</v>
      </c>
    </row>
    <row r="186" spans="1:4">
      <c r="A186" s="10">
        <v>559</v>
      </c>
      <c r="B186" s="12">
        <v>100.405</v>
      </c>
      <c r="C186" s="1">
        <v>0.15126994062861587</v>
      </c>
      <c r="D186" s="12">
        <f t="shared" si="2"/>
        <v>15.188258388816177</v>
      </c>
    </row>
    <row r="187" spans="1:4">
      <c r="A187" s="10">
        <v>560</v>
      </c>
      <c r="B187" s="12">
        <v>100</v>
      </c>
      <c r="C187" s="1">
        <v>0.14912687866140112</v>
      </c>
      <c r="D187" s="12">
        <f t="shared" si="2"/>
        <v>14.912687866140113</v>
      </c>
    </row>
    <row r="188" spans="1:4">
      <c r="A188" s="10">
        <v>561</v>
      </c>
      <c r="B188" s="12">
        <v>99.633399999999995</v>
      </c>
      <c r="C188" s="1">
        <v>0.1494902207501434</v>
      </c>
      <c r="D188" s="12">
        <f t="shared" si="2"/>
        <v>14.894218960087336</v>
      </c>
    </row>
    <row r="189" spans="1:4">
      <c r="A189" s="10">
        <v>562</v>
      </c>
      <c r="B189" s="12">
        <v>99.266800000000003</v>
      </c>
      <c r="C189" s="1">
        <v>0.14905874805242414</v>
      </c>
      <c r="D189" s="12">
        <f t="shared" si="2"/>
        <v>14.796584931170377</v>
      </c>
    </row>
    <row r="190" spans="1:4">
      <c r="A190" s="10">
        <v>563</v>
      </c>
      <c r="B190" s="12">
        <v>98.900300000000001</v>
      </c>
      <c r="C190" s="1">
        <v>0.14885048040985252</v>
      </c>
      <c r="D190" s="12">
        <f t="shared" si="2"/>
        <v>14.721357167678537</v>
      </c>
    </row>
    <row r="191" spans="1:4">
      <c r="A191" s="10">
        <v>564</v>
      </c>
      <c r="B191" s="12">
        <v>98.533699999999996</v>
      </c>
      <c r="C191" s="1">
        <v>0.14890131769475817</v>
      </c>
      <c r="D191" s="12">
        <f t="shared" si="2"/>
        <v>14.671797767339992</v>
      </c>
    </row>
    <row r="192" spans="1:4">
      <c r="A192" s="10">
        <v>565</v>
      </c>
      <c r="B192" s="12">
        <v>98.167100000000005</v>
      </c>
      <c r="C192" s="1">
        <v>0.1471899691440598</v>
      </c>
      <c r="D192" s="12">
        <f t="shared" si="2"/>
        <v>14.449212419961833</v>
      </c>
    </row>
    <row r="193" spans="1:4">
      <c r="A193" s="10">
        <v>566</v>
      </c>
      <c r="B193" s="12">
        <v>97.8005</v>
      </c>
      <c r="C193" s="1">
        <v>0.14740139541506478</v>
      </c>
      <c r="D193" s="12">
        <f t="shared" si="2"/>
        <v>14.415930172291043</v>
      </c>
    </row>
    <row r="194" spans="1:4">
      <c r="A194" s="10">
        <v>567</v>
      </c>
      <c r="B194" s="12">
        <v>97.433899999999994</v>
      </c>
      <c r="C194" s="1">
        <v>0.14787119351018893</v>
      </c>
      <c r="D194" s="12">
        <f t="shared" si="2"/>
        <v>14.407667081352397</v>
      </c>
    </row>
    <row r="195" spans="1:4">
      <c r="A195" s="10">
        <v>568</v>
      </c>
      <c r="B195" s="12">
        <v>97.067400000000006</v>
      </c>
      <c r="C195" s="1">
        <v>0.1464874225938495</v>
      </c>
      <c r="D195" s="12">
        <f t="shared" si="2"/>
        <v>14.219153243886229</v>
      </c>
    </row>
    <row r="196" spans="1:4">
      <c r="A196" s="10">
        <v>569</v>
      </c>
      <c r="B196" s="12">
        <v>96.700800000000001</v>
      </c>
      <c r="C196" s="1">
        <v>0.14570316590456911</v>
      </c>
      <c r="D196" s="12">
        <f t="shared" si="2"/>
        <v>14.089612705504557</v>
      </c>
    </row>
    <row r="197" spans="1:4">
      <c r="A197" s="10">
        <v>570</v>
      </c>
      <c r="B197" s="12">
        <v>96.334199999999996</v>
      </c>
      <c r="C197" s="1">
        <v>0.14609200381183401</v>
      </c>
      <c r="D197" s="12">
        <f t="shared" si="2"/>
        <v>14.07365631360998</v>
      </c>
    </row>
    <row r="198" spans="1:4">
      <c r="A198" s="10">
        <v>571</v>
      </c>
      <c r="B198" s="12">
        <v>96.279600000000002</v>
      </c>
      <c r="C198" s="1">
        <v>0.14597709104751358</v>
      </c>
      <c r="D198" s="12">
        <f t="shared" si="2"/>
        <v>14.054615935218189</v>
      </c>
    </row>
    <row r="199" spans="1:4">
      <c r="A199" s="10">
        <v>572</v>
      </c>
      <c r="B199" s="12">
        <v>96.224999999999994</v>
      </c>
      <c r="C199" s="1">
        <v>0.14592324901049733</v>
      </c>
      <c r="D199" s="12">
        <f t="shared" si="2"/>
        <v>14.041464636035105</v>
      </c>
    </row>
    <row r="200" spans="1:4">
      <c r="A200" s="10">
        <v>573</v>
      </c>
      <c r="B200" s="12">
        <v>96.170299999999997</v>
      </c>
      <c r="C200" s="1">
        <v>0.14539656081506303</v>
      </c>
      <c r="D200" s="12">
        <f t="shared" ref="D200:D263" si="3">B200*C200</f>
        <v>13.982830872552855</v>
      </c>
    </row>
    <row r="201" spans="1:4">
      <c r="A201" s="10">
        <v>574</v>
      </c>
      <c r="B201" s="12">
        <v>96.115700000000004</v>
      </c>
      <c r="C201" s="1">
        <v>0.14458817138588986</v>
      </c>
      <c r="D201" s="12">
        <f t="shared" si="3"/>
        <v>13.897193304474776</v>
      </c>
    </row>
    <row r="202" spans="1:4">
      <c r="A202" s="10">
        <v>575</v>
      </c>
      <c r="B202" s="12">
        <v>96.061099999999996</v>
      </c>
      <c r="C202" s="1">
        <v>0.14421257464939946</v>
      </c>
      <c r="D202" s="12">
        <f t="shared" si="3"/>
        <v>13.853218554653425</v>
      </c>
    </row>
    <row r="203" spans="1:4">
      <c r="A203" s="10">
        <v>576</v>
      </c>
      <c r="B203" s="12">
        <v>96.006500000000003</v>
      </c>
      <c r="C203" s="1">
        <v>0.14414248374773811</v>
      </c>
      <c r="D203" s="12">
        <f t="shared" si="3"/>
        <v>13.83861536592722</v>
      </c>
    </row>
    <row r="204" spans="1:4">
      <c r="A204" s="10">
        <v>577</v>
      </c>
      <c r="B204" s="12">
        <v>95.951899999999995</v>
      </c>
      <c r="C204" s="1">
        <v>0.1443192394628374</v>
      </c>
      <c r="D204" s="12">
        <f t="shared" si="3"/>
        <v>13.847705233014226</v>
      </c>
    </row>
    <row r="205" spans="1:4">
      <c r="A205" s="10">
        <v>578</v>
      </c>
      <c r="B205" s="12">
        <v>95.897199999999998</v>
      </c>
      <c r="C205" s="1">
        <v>0.14440853800006628</v>
      </c>
      <c r="D205" s="12">
        <f t="shared" si="3"/>
        <v>13.848374450299955</v>
      </c>
    </row>
    <row r="206" spans="1:4">
      <c r="A206" s="10">
        <v>579</v>
      </c>
      <c r="B206" s="12">
        <v>95.842600000000004</v>
      </c>
      <c r="C206" s="1">
        <v>0.14492763179585244</v>
      </c>
      <c r="D206" s="12">
        <f t="shared" si="3"/>
        <v>13.890241043157168</v>
      </c>
    </row>
    <row r="207" spans="1:4">
      <c r="A207" s="10">
        <v>580</v>
      </c>
      <c r="B207" s="12">
        <v>95.787999999999997</v>
      </c>
      <c r="C207" s="1">
        <v>0.14358290083334696</v>
      </c>
      <c r="D207" s="12">
        <f t="shared" si="3"/>
        <v>13.753518905024638</v>
      </c>
    </row>
    <row r="208" spans="1:4">
      <c r="A208" s="10">
        <v>581</v>
      </c>
      <c r="B208" s="12">
        <v>95.077799999999996</v>
      </c>
      <c r="C208" s="1">
        <v>0.14496655272239578</v>
      </c>
      <c r="D208" s="12">
        <f t="shared" si="3"/>
        <v>13.783100906429402</v>
      </c>
    </row>
    <row r="209" spans="1:4">
      <c r="A209" s="10">
        <v>582</v>
      </c>
      <c r="B209" s="12">
        <v>94.367500000000007</v>
      </c>
      <c r="C209" s="1">
        <v>0.14368249224422172</v>
      </c>
      <c r="D209" s="12">
        <f t="shared" si="3"/>
        <v>13.558957586856595</v>
      </c>
    </row>
    <row r="210" spans="1:4">
      <c r="A210" s="10">
        <v>583</v>
      </c>
      <c r="B210" s="12">
        <v>93.657300000000006</v>
      </c>
      <c r="C210" s="1">
        <v>0.14430222222222222</v>
      </c>
      <c r="D210" s="12">
        <f t="shared" si="3"/>
        <v>13.514956517333333</v>
      </c>
    </row>
    <row r="211" spans="1:4">
      <c r="A211" s="10">
        <v>584</v>
      </c>
      <c r="B211" s="12">
        <v>92.947000000000003</v>
      </c>
      <c r="C211" s="1">
        <v>0.14406282249742003</v>
      </c>
      <c r="D211" s="12">
        <f t="shared" si="3"/>
        <v>13.3902071626677</v>
      </c>
    </row>
    <row r="212" spans="1:4">
      <c r="A212" s="10">
        <v>585</v>
      </c>
      <c r="B212" s="12">
        <v>92.236800000000002</v>
      </c>
      <c r="C212" s="1">
        <v>0.14420865213416101</v>
      </c>
      <c r="D212" s="12">
        <f t="shared" si="3"/>
        <v>13.301344605168183</v>
      </c>
    </row>
    <row r="213" spans="1:4">
      <c r="A213" s="10">
        <v>586</v>
      </c>
      <c r="B213" s="12">
        <v>91.526600000000002</v>
      </c>
      <c r="C213" s="1">
        <v>0.1432605577689243</v>
      </c>
      <c r="D213" s="12">
        <f t="shared" si="3"/>
        <v>13.112151766693227</v>
      </c>
    </row>
    <row r="214" spans="1:4">
      <c r="A214" s="10">
        <v>587</v>
      </c>
      <c r="B214" s="12">
        <v>90.816299999999998</v>
      </c>
      <c r="C214" s="1">
        <v>0.14412181641527166</v>
      </c>
      <c r="D214" s="12">
        <f t="shared" si="3"/>
        <v>13.088610116114236</v>
      </c>
    </row>
    <row r="215" spans="1:4">
      <c r="A215" s="10">
        <v>588</v>
      </c>
      <c r="B215" s="12">
        <v>90.106099999999998</v>
      </c>
      <c r="C215" s="1">
        <v>0.14420497553405437</v>
      </c>
      <c r="D215" s="12">
        <f t="shared" si="3"/>
        <v>12.993747945969057</v>
      </c>
    </row>
    <row r="216" spans="1:4">
      <c r="A216" s="10">
        <v>589</v>
      </c>
      <c r="B216" s="12">
        <v>89.395799999999994</v>
      </c>
      <c r="C216" s="1">
        <v>0.14348801567363448</v>
      </c>
      <c r="D216" s="12">
        <f t="shared" si="3"/>
        <v>12.827225951557093</v>
      </c>
    </row>
    <row r="217" spans="1:4">
      <c r="A217" s="10">
        <v>590</v>
      </c>
      <c r="B217" s="12">
        <v>88.685599999999994</v>
      </c>
      <c r="C217" s="1">
        <v>0.14375579476703071</v>
      </c>
      <c r="D217" s="12">
        <f t="shared" si="3"/>
        <v>12.749068912390978</v>
      </c>
    </row>
    <row r="218" spans="1:4">
      <c r="A218" s="10">
        <v>591</v>
      </c>
      <c r="B218" s="12">
        <v>88.817700000000002</v>
      </c>
      <c r="C218" s="1">
        <v>0.14484719596723378</v>
      </c>
      <c r="D218" s="12">
        <f t="shared" si="3"/>
        <v>12.86499479725898</v>
      </c>
    </row>
    <row r="219" spans="1:4">
      <c r="A219" s="10">
        <v>592</v>
      </c>
      <c r="B219" s="12">
        <v>88.949700000000007</v>
      </c>
      <c r="C219" s="1">
        <v>0.1434258142340169</v>
      </c>
      <c r="D219" s="12">
        <f t="shared" si="3"/>
        <v>12.757683148371534</v>
      </c>
    </row>
    <row r="220" spans="1:4">
      <c r="A220" s="10">
        <v>593</v>
      </c>
      <c r="B220" s="12">
        <v>89.081800000000001</v>
      </c>
      <c r="C220" s="1">
        <v>0.14417066365716794</v>
      </c>
      <c r="D220" s="12">
        <f t="shared" si="3"/>
        <v>12.842982225775103</v>
      </c>
    </row>
    <row r="221" spans="1:4">
      <c r="A221" s="10">
        <v>594</v>
      </c>
      <c r="B221" s="12">
        <v>89.213800000000006</v>
      </c>
      <c r="C221" s="1">
        <v>0.14470333667837432</v>
      </c>
      <c r="D221" s="12">
        <f t="shared" si="3"/>
        <v>12.909534537757152</v>
      </c>
    </row>
    <row r="222" spans="1:4">
      <c r="A222" s="10">
        <v>595</v>
      </c>
      <c r="B222" s="12">
        <v>89.3459</v>
      </c>
      <c r="C222" s="1">
        <v>0.14523320529905151</v>
      </c>
      <c r="D222" s="12">
        <f t="shared" si="3"/>
        <v>12.975991437328526</v>
      </c>
    </row>
    <row r="223" spans="1:4">
      <c r="A223" s="10">
        <v>596</v>
      </c>
      <c r="B223" s="12">
        <v>89.477999999999994</v>
      </c>
      <c r="C223" s="1">
        <v>0.14476461797123111</v>
      </c>
      <c r="D223" s="12">
        <f t="shared" si="3"/>
        <v>12.953248486829816</v>
      </c>
    </row>
    <row r="224" spans="1:4">
      <c r="A224" s="10">
        <v>597</v>
      </c>
      <c r="B224" s="12">
        <v>89.61</v>
      </c>
      <c r="C224" s="1">
        <v>0.14568638174857412</v>
      </c>
      <c r="D224" s="12">
        <f t="shared" si="3"/>
        <v>13.054956668489726</v>
      </c>
    </row>
    <row r="225" spans="1:4">
      <c r="A225" s="10">
        <v>598</v>
      </c>
      <c r="B225" s="12">
        <v>89.742099999999994</v>
      </c>
      <c r="C225" s="1">
        <v>0.14582097010962927</v>
      </c>
      <c r="D225" s="12">
        <f t="shared" si="3"/>
        <v>13.08628008167536</v>
      </c>
    </row>
    <row r="226" spans="1:4">
      <c r="A226" s="10">
        <v>599</v>
      </c>
      <c r="B226" s="12">
        <v>89.874099999999999</v>
      </c>
      <c r="C226" s="1">
        <v>0.14633538049069428</v>
      </c>
      <c r="D226" s="12">
        <f t="shared" si="3"/>
        <v>13.151760619758706</v>
      </c>
    </row>
    <row r="227" spans="1:4">
      <c r="A227" s="10">
        <v>600</v>
      </c>
      <c r="B227" s="12">
        <v>90.006200000000007</v>
      </c>
      <c r="C227" s="1">
        <v>0.14734659516088802</v>
      </c>
      <c r="D227" s="12">
        <f t="shared" si="3"/>
        <v>13.26210711336992</v>
      </c>
    </row>
    <row r="228" spans="1:4">
      <c r="A228" s="10">
        <v>601</v>
      </c>
      <c r="B228" s="12">
        <v>89.965500000000006</v>
      </c>
      <c r="C228" s="1">
        <v>0.14692337611824194</v>
      </c>
      <c r="D228" s="12">
        <f t="shared" si="3"/>
        <v>13.218034994165697</v>
      </c>
    </row>
    <row r="229" spans="1:4">
      <c r="A229" s="10">
        <v>602</v>
      </c>
      <c r="B229" s="12">
        <v>89.924800000000005</v>
      </c>
      <c r="C229" s="1">
        <v>0.14847260359460809</v>
      </c>
      <c r="D229" s="12">
        <f t="shared" si="3"/>
        <v>13.351369183724415</v>
      </c>
    </row>
    <row r="230" spans="1:4">
      <c r="A230" s="10">
        <v>603</v>
      </c>
      <c r="B230" s="12">
        <v>89.884100000000004</v>
      </c>
      <c r="C230" s="1">
        <v>0.14773520244390342</v>
      </c>
      <c r="D230" s="12">
        <f t="shared" si="3"/>
        <v>13.279045709988059</v>
      </c>
    </row>
    <row r="231" spans="1:4">
      <c r="A231" s="10">
        <v>604</v>
      </c>
      <c r="B231" s="12">
        <v>89.843400000000003</v>
      </c>
      <c r="C231" s="1">
        <v>0.14931758122182495</v>
      </c>
      <c r="D231" s="12">
        <f t="shared" si="3"/>
        <v>13.415199176744908</v>
      </c>
    </row>
    <row r="232" spans="1:4">
      <c r="A232" s="10">
        <v>605</v>
      </c>
      <c r="B232" s="12">
        <v>89.802599999999998</v>
      </c>
      <c r="C232" s="1">
        <v>0.14932529071575151</v>
      </c>
      <c r="D232" s="12">
        <f t="shared" si="3"/>
        <v>13.409799352030346</v>
      </c>
    </row>
    <row r="233" spans="1:4">
      <c r="A233" s="10">
        <v>606</v>
      </c>
      <c r="B233" s="12">
        <v>89.761899999999997</v>
      </c>
      <c r="C233" s="1">
        <v>0.151441819799847</v>
      </c>
      <c r="D233" s="12">
        <f t="shared" si="3"/>
        <v>13.593705484691887</v>
      </c>
    </row>
    <row r="234" spans="1:4">
      <c r="A234" s="10">
        <v>607</v>
      </c>
      <c r="B234" s="12">
        <v>89.721199999999996</v>
      </c>
      <c r="C234" s="1">
        <v>0.15163892225845205</v>
      </c>
      <c r="D234" s="12">
        <f t="shared" si="3"/>
        <v>13.605226071735027</v>
      </c>
    </row>
    <row r="235" spans="1:4">
      <c r="A235" s="10">
        <v>608</v>
      </c>
      <c r="B235" s="12">
        <v>89.680499999999995</v>
      </c>
      <c r="C235" s="1">
        <v>0.15210350427884314</v>
      </c>
      <c r="D235" s="12">
        <f t="shared" si="3"/>
        <v>13.640718315478791</v>
      </c>
    </row>
    <row r="236" spans="1:4">
      <c r="A236" s="10">
        <v>609</v>
      </c>
      <c r="B236" s="12">
        <v>89.639799999999994</v>
      </c>
      <c r="C236" s="1">
        <v>0.15365482631537677</v>
      </c>
      <c r="D236" s="12">
        <f t="shared" si="3"/>
        <v>13.77358789994511</v>
      </c>
    </row>
    <row r="237" spans="1:4">
      <c r="A237" s="10">
        <v>610</v>
      </c>
      <c r="B237" s="12">
        <v>89.599100000000007</v>
      </c>
      <c r="C237" s="1">
        <v>0.15484343728824243</v>
      </c>
      <c r="D237" s="12">
        <f t="shared" si="3"/>
        <v>13.873832621932964</v>
      </c>
    </row>
    <row r="238" spans="1:4">
      <c r="A238" s="10">
        <v>611</v>
      </c>
      <c r="B238" s="12">
        <v>89.409099999999995</v>
      </c>
      <c r="C238" s="1">
        <v>0.15492538723082735</v>
      </c>
      <c r="D238" s="12">
        <f t="shared" si="3"/>
        <v>13.851739439459765</v>
      </c>
    </row>
    <row r="239" spans="1:4">
      <c r="A239" s="10">
        <v>612</v>
      </c>
      <c r="B239" s="12">
        <v>89.218999999999994</v>
      </c>
      <c r="C239" s="1">
        <v>0.15628023141854511</v>
      </c>
      <c r="D239" s="12">
        <f t="shared" si="3"/>
        <v>13.943165966931176</v>
      </c>
    </row>
    <row r="240" spans="1:4">
      <c r="A240" s="10">
        <v>613</v>
      </c>
      <c r="B240" s="12">
        <v>89.028999999999996</v>
      </c>
      <c r="C240" s="1">
        <v>0.15681713312860984</v>
      </c>
      <c r="D240" s="12">
        <f t="shared" si="3"/>
        <v>13.961272545307006</v>
      </c>
    </row>
    <row r="241" spans="1:4">
      <c r="A241" s="10">
        <v>614</v>
      </c>
      <c r="B241" s="12">
        <v>88.838899999999995</v>
      </c>
      <c r="C241" s="1">
        <v>0.15856960408684548</v>
      </c>
      <c r="D241" s="12">
        <f t="shared" si="3"/>
        <v>14.087149200510856</v>
      </c>
    </row>
    <row r="242" spans="1:4">
      <c r="A242" s="10">
        <v>615</v>
      </c>
      <c r="B242" s="12">
        <v>88.648899999999998</v>
      </c>
      <c r="C242" s="1">
        <v>0.15861565842004841</v>
      </c>
      <c r="D242" s="12">
        <f t="shared" si="3"/>
        <v>14.061103641713029</v>
      </c>
    </row>
    <row r="243" spans="1:4">
      <c r="A243" s="10">
        <v>616</v>
      </c>
      <c r="B243" s="12">
        <v>88.4589</v>
      </c>
      <c r="C243" s="1">
        <v>0.15959420848181322</v>
      </c>
      <c r="D243" s="12">
        <f t="shared" si="3"/>
        <v>14.117528128671868</v>
      </c>
    </row>
    <row r="244" spans="1:4">
      <c r="A244" s="10">
        <v>617</v>
      </c>
      <c r="B244" s="12">
        <v>88.268799999999999</v>
      </c>
      <c r="C244" s="1">
        <v>0.16064659977703458</v>
      </c>
      <c r="D244" s="12">
        <f t="shared" si="3"/>
        <v>14.180082586399109</v>
      </c>
    </row>
    <row r="245" spans="1:4">
      <c r="A245" s="10">
        <v>618</v>
      </c>
      <c r="B245" s="12">
        <v>88.078800000000001</v>
      </c>
      <c r="C245" s="1">
        <v>0.16072471290469087</v>
      </c>
      <c r="D245" s="12">
        <f t="shared" si="3"/>
        <v>14.156439842989686</v>
      </c>
    </row>
    <row r="246" spans="1:4">
      <c r="A246" s="10">
        <v>619</v>
      </c>
      <c r="B246" s="12">
        <v>87.8887</v>
      </c>
      <c r="C246" s="1">
        <v>0.1631168873684383</v>
      </c>
      <c r="D246" s="12">
        <f t="shared" si="3"/>
        <v>14.336131178858462</v>
      </c>
    </row>
    <row r="247" spans="1:4">
      <c r="A247" s="10">
        <v>620</v>
      </c>
      <c r="B247" s="12">
        <v>87.698700000000002</v>
      </c>
      <c r="C247" s="1">
        <v>0.16470462152314058</v>
      </c>
      <c r="D247" s="12">
        <f t="shared" si="3"/>
        <v>14.44438119157145</v>
      </c>
    </row>
    <row r="248" spans="1:4">
      <c r="A248" s="10">
        <v>621</v>
      </c>
      <c r="B248" s="12">
        <v>87.2577</v>
      </c>
      <c r="C248" s="1">
        <v>0.16511083256366274</v>
      </c>
      <c r="D248" s="12">
        <f t="shared" si="3"/>
        <v>14.407191494590315</v>
      </c>
    </row>
    <row r="249" spans="1:4">
      <c r="A249" s="10">
        <v>622</v>
      </c>
      <c r="B249" s="12">
        <v>86.816699999999997</v>
      </c>
      <c r="C249" s="1">
        <v>0.16654696086455426</v>
      </c>
      <c r="D249" s="12">
        <f t="shared" si="3"/>
        <v>14.459057537289747</v>
      </c>
    </row>
    <row r="250" spans="1:4">
      <c r="A250" s="10">
        <v>623</v>
      </c>
      <c r="B250" s="12">
        <v>86.375699999999995</v>
      </c>
      <c r="C250" s="1">
        <v>0.16779943445768533</v>
      </c>
      <c r="D250" s="12">
        <f t="shared" si="3"/>
        <v>14.493793610886691</v>
      </c>
    </row>
    <row r="251" spans="1:4">
      <c r="A251" s="10">
        <v>624</v>
      </c>
      <c r="B251" s="12">
        <v>85.934700000000007</v>
      </c>
      <c r="C251" s="1">
        <v>0.16906771807444101</v>
      </c>
      <c r="D251" s="12">
        <f t="shared" si="3"/>
        <v>14.528783632411667</v>
      </c>
    </row>
    <row r="252" spans="1:4">
      <c r="A252" s="10">
        <v>625</v>
      </c>
      <c r="B252" s="12">
        <v>85.493600000000001</v>
      </c>
      <c r="C252" s="1">
        <v>0.17152202800776858</v>
      </c>
      <c r="D252" s="12">
        <f t="shared" si="3"/>
        <v>14.664035653684964</v>
      </c>
    </row>
    <row r="253" spans="1:4">
      <c r="A253" s="10">
        <v>626</v>
      </c>
      <c r="B253" s="12">
        <v>85.052599999999998</v>
      </c>
      <c r="C253" s="1">
        <v>0.17248270561106838</v>
      </c>
      <c r="D253" s="12">
        <f t="shared" si="3"/>
        <v>14.670102567255954</v>
      </c>
    </row>
    <row r="254" spans="1:4">
      <c r="A254" s="10">
        <v>627</v>
      </c>
      <c r="B254" s="12">
        <v>84.611599999999996</v>
      </c>
      <c r="C254" s="1">
        <v>0.17406485514761807</v>
      </c>
      <c r="D254" s="12">
        <f t="shared" si="3"/>
        <v>14.727905897808201</v>
      </c>
    </row>
    <row r="255" spans="1:4">
      <c r="A255" s="10">
        <v>628</v>
      </c>
      <c r="B255" s="12">
        <v>84.170599999999993</v>
      </c>
      <c r="C255" s="1">
        <v>0.17469421601824339</v>
      </c>
      <c r="D255" s="12">
        <f t="shared" si="3"/>
        <v>14.704116978785157</v>
      </c>
    </row>
    <row r="256" spans="1:4">
      <c r="A256" s="10">
        <v>629</v>
      </c>
      <c r="B256" s="12">
        <v>83.729600000000005</v>
      </c>
      <c r="C256" s="1">
        <v>0.17688440456656074</v>
      </c>
      <c r="D256" s="12">
        <f t="shared" si="3"/>
        <v>14.810460440596305</v>
      </c>
    </row>
    <row r="257" spans="1:4">
      <c r="A257" s="10">
        <v>630</v>
      </c>
      <c r="B257" s="12">
        <v>83.288600000000002</v>
      </c>
      <c r="C257" s="1">
        <v>0.1782003597185115</v>
      </c>
      <c r="D257" s="12">
        <f t="shared" si="3"/>
        <v>14.842058480451218</v>
      </c>
    </row>
    <row r="258" spans="1:4">
      <c r="A258" s="10">
        <v>631</v>
      </c>
      <c r="B258" s="12">
        <v>83.329700000000003</v>
      </c>
      <c r="C258" s="1">
        <v>0.1808181688939437</v>
      </c>
      <c r="D258" s="12">
        <f t="shared" si="3"/>
        <v>15.06752376848166</v>
      </c>
    </row>
    <row r="259" spans="1:4">
      <c r="A259" s="10">
        <v>632</v>
      </c>
      <c r="B259" s="12">
        <v>83.370699999999999</v>
      </c>
      <c r="C259" s="1">
        <v>0.18152668780669276</v>
      </c>
      <c r="D259" s="12">
        <f t="shared" si="3"/>
        <v>15.13400703112544</v>
      </c>
    </row>
    <row r="260" spans="1:4">
      <c r="A260" s="10">
        <v>633</v>
      </c>
      <c r="B260" s="12">
        <v>83.411799999999999</v>
      </c>
      <c r="C260" s="1">
        <v>0.18250486467362462</v>
      </c>
      <c r="D260" s="12">
        <f t="shared" si="3"/>
        <v>15.223059271183441</v>
      </c>
    </row>
    <row r="261" spans="1:4">
      <c r="A261" s="10">
        <v>634</v>
      </c>
      <c r="B261" s="12">
        <v>83.452799999999996</v>
      </c>
      <c r="C261" s="1">
        <v>0.18633729795669413</v>
      </c>
      <c r="D261" s="12">
        <f t="shared" si="3"/>
        <v>15.550369258920403</v>
      </c>
    </row>
    <row r="262" spans="1:4">
      <c r="A262" s="10">
        <v>635</v>
      </c>
      <c r="B262" s="12">
        <v>83.493899999999996</v>
      </c>
      <c r="C262" s="1">
        <v>0.1867589462954021</v>
      </c>
      <c r="D262" s="12">
        <f t="shared" si="3"/>
        <v>15.593232786093672</v>
      </c>
    </row>
    <row r="263" spans="1:4">
      <c r="A263" s="10">
        <v>636</v>
      </c>
      <c r="B263" s="12">
        <v>83.534999999999997</v>
      </c>
      <c r="C263" s="1">
        <v>0.19015842013888887</v>
      </c>
      <c r="D263" s="12">
        <f t="shared" si="3"/>
        <v>15.884883626302081</v>
      </c>
    </row>
    <row r="264" spans="1:4">
      <c r="A264" s="10">
        <v>637</v>
      </c>
      <c r="B264" s="12">
        <v>83.575999999999993</v>
      </c>
      <c r="C264" s="1">
        <v>0.19118576718143232</v>
      </c>
      <c r="D264" s="12">
        <f t="shared" ref="D264:D327" si="4">B264*C264</f>
        <v>15.978541677955386</v>
      </c>
    </row>
    <row r="265" spans="1:4">
      <c r="A265" s="10">
        <v>638</v>
      </c>
      <c r="B265" s="12">
        <v>83.617099999999994</v>
      </c>
      <c r="C265" s="1">
        <v>0.19444292910006727</v>
      </c>
      <c r="D265" s="12">
        <f t="shared" si="4"/>
        <v>16.258753846853235</v>
      </c>
    </row>
    <row r="266" spans="1:4">
      <c r="A266" s="10">
        <v>639</v>
      </c>
      <c r="B266" s="12">
        <v>83.658100000000005</v>
      </c>
      <c r="C266" s="1">
        <v>0.19564264582344132</v>
      </c>
      <c r="D266" s="12">
        <f t="shared" si="4"/>
        <v>16.367092028562038</v>
      </c>
    </row>
    <row r="267" spans="1:4">
      <c r="A267" s="10">
        <v>640</v>
      </c>
      <c r="B267" s="12">
        <v>83.699200000000005</v>
      </c>
      <c r="C267" s="1">
        <v>0.19756699899387176</v>
      </c>
      <c r="D267" s="12">
        <f t="shared" si="4"/>
        <v>16.536199762187874</v>
      </c>
    </row>
    <row r="268" spans="1:4">
      <c r="A268" s="10">
        <v>641</v>
      </c>
      <c r="B268" s="12">
        <v>83.331999999999994</v>
      </c>
      <c r="C268" s="1">
        <v>0.20076658005786208</v>
      </c>
      <c r="D268" s="12">
        <f t="shared" si="4"/>
        <v>16.730280649381761</v>
      </c>
    </row>
    <row r="269" spans="1:4">
      <c r="A269" s="10">
        <v>642</v>
      </c>
      <c r="B269" s="12">
        <v>82.964699999999993</v>
      </c>
      <c r="C269" s="1">
        <v>0.20375131795564272</v>
      </c>
      <c r="D269" s="12">
        <f t="shared" si="4"/>
        <v>16.90416696879451</v>
      </c>
    </row>
    <row r="270" spans="1:4">
      <c r="A270" s="10">
        <v>643</v>
      </c>
      <c r="B270" s="12">
        <v>82.597499999999997</v>
      </c>
      <c r="C270" s="1">
        <v>0.20544177229305283</v>
      </c>
      <c r="D270" s="12">
        <f t="shared" si="4"/>
        <v>16.968976786975428</v>
      </c>
    </row>
    <row r="271" spans="1:4">
      <c r="A271" s="10">
        <v>644</v>
      </c>
      <c r="B271" s="12">
        <v>82.230199999999996</v>
      </c>
      <c r="C271" s="1">
        <v>0.20771469074087889</v>
      </c>
      <c r="D271" s="12">
        <f t="shared" si="4"/>
        <v>17.080420562560619</v>
      </c>
    </row>
    <row r="272" spans="1:4">
      <c r="A272" s="10">
        <v>645</v>
      </c>
      <c r="B272" s="12">
        <v>81.863</v>
      </c>
      <c r="C272" s="1">
        <v>0.21119616687566678</v>
      </c>
      <c r="D272" s="12">
        <f t="shared" si="4"/>
        <v>17.289151808942709</v>
      </c>
    </row>
    <row r="273" spans="1:4">
      <c r="A273" s="10">
        <v>646</v>
      </c>
      <c r="B273" s="12">
        <v>81.495800000000003</v>
      </c>
      <c r="C273" s="1">
        <v>0.21407999999999996</v>
      </c>
      <c r="D273" s="12">
        <f t="shared" si="4"/>
        <v>17.446620863999996</v>
      </c>
    </row>
    <row r="274" spans="1:4">
      <c r="A274" s="10">
        <v>647</v>
      </c>
      <c r="B274" s="12">
        <v>81.128500000000003</v>
      </c>
      <c r="C274" s="1">
        <v>0.21621062529384108</v>
      </c>
      <c r="D274" s="12">
        <f t="shared" si="4"/>
        <v>17.540843714151386</v>
      </c>
    </row>
    <row r="275" spans="1:4">
      <c r="A275" s="10">
        <v>648</v>
      </c>
      <c r="B275" s="12">
        <v>80.761300000000006</v>
      </c>
      <c r="C275" s="1">
        <v>0.2191697655004933</v>
      </c>
      <c r="D275" s="12">
        <f t="shared" si="4"/>
        <v>17.70043518251499</v>
      </c>
    </row>
    <row r="276" spans="1:4">
      <c r="A276" s="10">
        <v>649</v>
      </c>
      <c r="B276" s="12">
        <v>80.394000000000005</v>
      </c>
      <c r="C276" s="1">
        <v>0.22147855187100696</v>
      </c>
      <c r="D276" s="12">
        <f t="shared" si="4"/>
        <v>17.805546699117734</v>
      </c>
    </row>
    <row r="277" spans="1:4">
      <c r="A277" s="10">
        <v>650</v>
      </c>
      <c r="B277" s="12">
        <v>80.026799999999994</v>
      </c>
      <c r="C277" s="1">
        <v>0.22477633009671694</v>
      </c>
      <c r="D277" s="12">
        <f t="shared" si="4"/>
        <v>17.988130413383946</v>
      </c>
    </row>
    <row r="278" spans="1:4">
      <c r="A278" s="10">
        <v>651</v>
      </c>
      <c r="B278" s="12">
        <v>80.045599999999993</v>
      </c>
      <c r="C278" s="1">
        <v>0.22908370366095307</v>
      </c>
      <c r="D278" s="12">
        <f t="shared" si="4"/>
        <v>18.337142509763183</v>
      </c>
    </row>
    <row r="279" spans="1:4">
      <c r="A279" s="10">
        <v>652</v>
      </c>
      <c r="B279" s="12">
        <v>80.064400000000006</v>
      </c>
      <c r="C279" s="1">
        <v>0.23201865164173308</v>
      </c>
      <c r="D279" s="12">
        <f t="shared" si="4"/>
        <v>18.576434132504374</v>
      </c>
    </row>
    <row r="280" spans="1:4">
      <c r="A280" s="10">
        <v>653</v>
      </c>
      <c r="B280" s="12">
        <v>80.083100000000002</v>
      </c>
      <c r="C280" s="1">
        <v>0.23546749951200469</v>
      </c>
      <c r="D280" s="12">
        <f t="shared" si="4"/>
        <v>18.856967310169821</v>
      </c>
    </row>
    <row r="281" spans="1:4">
      <c r="A281" s="10">
        <v>654</v>
      </c>
      <c r="B281" s="12">
        <v>80.101900000000001</v>
      </c>
      <c r="C281" s="1">
        <v>0.23712167159039774</v>
      </c>
      <c r="D281" s="12">
        <f t="shared" si="4"/>
        <v>18.993896425566881</v>
      </c>
    </row>
    <row r="282" spans="1:4">
      <c r="A282" s="10">
        <v>655</v>
      </c>
      <c r="B282" s="12">
        <v>80.120699999999999</v>
      </c>
      <c r="C282" s="1">
        <v>0.24375309620529081</v>
      </c>
      <c r="D282" s="12">
        <f t="shared" si="4"/>
        <v>19.529668695135243</v>
      </c>
    </row>
    <row r="283" spans="1:4">
      <c r="A283" s="10">
        <v>656</v>
      </c>
      <c r="B283" s="12">
        <v>80.139499999999998</v>
      </c>
      <c r="C283" s="1">
        <v>0.24587721041128552</v>
      </c>
      <c r="D283" s="12">
        <f t="shared" si="4"/>
        <v>19.704476703755216</v>
      </c>
    </row>
    <row r="284" spans="1:4">
      <c r="A284" s="10">
        <v>657</v>
      </c>
      <c r="B284" s="12">
        <v>80.158299999999997</v>
      </c>
      <c r="C284" s="1">
        <v>0.24977939996791274</v>
      </c>
      <c r="D284" s="12">
        <f t="shared" si="4"/>
        <v>20.021892076447937</v>
      </c>
    </row>
    <row r="285" spans="1:4">
      <c r="A285" s="10">
        <v>658</v>
      </c>
      <c r="B285" s="12">
        <v>80.177000000000007</v>
      </c>
      <c r="C285" s="1">
        <v>0.25428629195309344</v>
      </c>
      <c r="D285" s="12">
        <f t="shared" si="4"/>
        <v>20.387912029923175</v>
      </c>
    </row>
    <row r="286" spans="1:4">
      <c r="A286" s="10">
        <v>659</v>
      </c>
      <c r="B286" s="12">
        <v>80.195800000000006</v>
      </c>
      <c r="C286" s="1">
        <v>0.25839645562383878</v>
      </c>
      <c r="D286" s="12">
        <f t="shared" si="4"/>
        <v>20.722310475918253</v>
      </c>
    </row>
    <row r="287" spans="1:4">
      <c r="A287" s="10">
        <v>660</v>
      </c>
      <c r="B287" s="12">
        <v>80.214600000000004</v>
      </c>
      <c r="C287" s="1">
        <v>0.2617929846860329</v>
      </c>
      <c r="D287" s="12">
        <f t="shared" si="4"/>
        <v>20.999619549396257</v>
      </c>
    </row>
    <row r="288" spans="1:4">
      <c r="A288" s="10">
        <v>661</v>
      </c>
      <c r="B288" s="12">
        <v>80.420900000000003</v>
      </c>
      <c r="C288" s="1">
        <v>0.26587753243796947</v>
      </c>
      <c r="D288" s="12">
        <f t="shared" si="4"/>
        <v>21.382110448440699</v>
      </c>
    </row>
    <row r="289" spans="1:4">
      <c r="A289" s="10">
        <v>662</v>
      </c>
      <c r="B289" s="12">
        <v>80.627200000000002</v>
      </c>
      <c r="C289" s="1">
        <v>0.27092074227148433</v>
      </c>
      <c r="D289" s="12">
        <f t="shared" si="4"/>
        <v>21.843580871271421</v>
      </c>
    </row>
    <row r="290" spans="1:4">
      <c r="A290" s="10">
        <v>663</v>
      </c>
      <c r="B290" s="12">
        <v>80.833600000000004</v>
      </c>
      <c r="C290" s="1">
        <v>0.27417148869016306</v>
      </c>
      <c r="D290" s="12">
        <f t="shared" si="4"/>
        <v>22.162268448185166</v>
      </c>
    </row>
    <row r="291" spans="1:4">
      <c r="A291" s="10">
        <v>664</v>
      </c>
      <c r="B291" s="12">
        <v>81.039900000000003</v>
      </c>
      <c r="C291" s="1">
        <v>0.28014494298198866</v>
      </c>
      <c r="D291" s="12">
        <f t="shared" si="4"/>
        <v>22.702918164766064</v>
      </c>
    </row>
    <row r="292" spans="1:4">
      <c r="A292" s="10">
        <v>665</v>
      </c>
      <c r="B292" s="12">
        <v>81.246200000000002</v>
      </c>
      <c r="C292" s="1">
        <v>0.28575106743622203</v>
      </c>
      <c r="D292" s="12">
        <f t="shared" si="4"/>
        <v>23.216188375136781</v>
      </c>
    </row>
    <row r="293" spans="1:4">
      <c r="A293" s="10">
        <v>666</v>
      </c>
      <c r="B293" s="12">
        <v>81.452500000000001</v>
      </c>
      <c r="C293" s="1">
        <v>0.29003145677405362</v>
      </c>
      <c r="D293" s="12">
        <f t="shared" si="4"/>
        <v>23.623787232888603</v>
      </c>
    </row>
    <row r="294" spans="1:4">
      <c r="A294" s="10">
        <v>667</v>
      </c>
      <c r="B294" s="12">
        <v>81.658799999999999</v>
      </c>
      <c r="C294" s="1">
        <v>0.29478502748757035</v>
      </c>
      <c r="D294" s="12">
        <f t="shared" si="4"/>
        <v>24.071791602602008</v>
      </c>
    </row>
    <row r="295" spans="1:4">
      <c r="A295" s="10">
        <v>668</v>
      </c>
      <c r="B295" s="12">
        <v>81.865200000000002</v>
      </c>
      <c r="C295" s="1">
        <v>0.29958517269682117</v>
      </c>
      <c r="D295" s="12">
        <f t="shared" si="4"/>
        <v>24.525600079859803</v>
      </c>
    </row>
    <row r="296" spans="1:4">
      <c r="A296" s="10">
        <v>669</v>
      </c>
      <c r="B296" s="12">
        <v>82.0715</v>
      </c>
      <c r="C296" s="1">
        <v>0.30236430236430234</v>
      </c>
      <c r="D296" s="12">
        <f t="shared" si="4"/>
        <v>24.815491841491841</v>
      </c>
    </row>
    <row r="297" spans="1:4">
      <c r="A297" s="10">
        <v>670</v>
      </c>
      <c r="B297" s="12">
        <v>82.277799999999999</v>
      </c>
      <c r="C297" s="1">
        <v>0.30942553623384533</v>
      </c>
      <c r="D297" s="12">
        <f t="shared" si="4"/>
        <v>25.458852385141078</v>
      </c>
    </row>
    <row r="298" spans="1:4">
      <c r="A298" s="10">
        <v>671</v>
      </c>
      <c r="B298" s="12">
        <v>81.878399999999999</v>
      </c>
      <c r="C298" s="1">
        <v>0.31618168102955635</v>
      </c>
      <c r="D298" s="12">
        <f t="shared" si="4"/>
        <v>25.888450152010428</v>
      </c>
    </row>
    <row r="299" spans="1:4">
      <c r="A299" s="10">
        <v>672</v>
      </c>
      <c r="B299" s="12">
        <v>81.479100000000003</v>
      </c>
      <c r="C299" s="1">
        <v>0.31857488758215147</v>
      </c>
      <c r="D299" s="12">
        <f t="shared" si="4"/>
        <v>25.957195122794879</v>
      </c>
    </row>
    <row r="300" spans="1:4">
      <c r="A300" s="10">
        <v>673</v>
      </c>
      <c r="B300" s="12">
        <v>81.079700000000003</v>
      </c>
      <c r="C300" s="1">
        <v>0.32576625441283047</v>
      </c>
      <c r="D300" s="12">
        <f t="shared" si="4"/>
        <v>26.413030177915971</v>
      </c>
    </row>
    <row r="301" spans="1:4">
      <c r="A301" s="10">
        <v>674</v>
      </c>
      <c r="B301" s="12">
        <v>80.680400000000006</v>
      </c>
      <c r="C301" s="1">
        <v>0.33084990271911929</v>
      </c>
      <c r="D301" s="12">
        <f t="shared" si="4"/>
        <v>26.693102491339634</v>
      </c>
    </row>
    <row r="302" spans="1:4">
      <c r="A302" s="10">
        <v>675</v>
      </c>
      <c r="B302" s="12">
        <v>80.281000000000006</v>
      </c>
      <c r="C302" s="1">
        <v>0.33943475646422133</v>
      </c>
      <c r="D302" s="12">
        <f t="shared" si="4"/>
        <v>27.250161683704153</v>
      </c>
    </row>
    <row r="303" spans="1:4">
      <c r="A303" s="10">
        <v>676</v>
      </c>
      <c r="B303" s="12">
        <v>79.881600000000006</v>
      </c>
      <c r="C303" s="1">
        <v>0.34329375121666345</v>
      </c>
      <c r="D303" s="12">
        <f t="shared" si="4"/>
        <v>27.422854117189026</v>
      </c>
    </row>
    <row r="304" spans="1:4">
      <c r="A304" s="10">
        <v>677</v>
      </c>
      <c r="B304" s="12">
        <v>79.482299999999995</v>
      </c>
      <c r="C304" s="1">
        <v>0.34843523009873684</v>
      </c>
      <c r="D304" s="12">
        <f t="shared" si="4"/>
        <v>27.694433489276829</v>
      </c>
    </row>
    <row r="305" spans="1:4">
      <c r="A305" s="10">
        <v>678</v>
      </c>
      <c r="B305" s="12">
        <v>79.082899999999995</v>
      </c>
      <c r="C305" s="1">
        <v>0.35542349932300282</v>
      </c>
      <c r="D305" s="12">
        <f t="shared" si="4"/>
        <v>28.107921054611097</v>
      </c>
    </row>
    <row r="306" spans="1:4">
      <c r="A306" s="10">
        <v>679</v>
      </c>
      <c r="B306" s="12">
        <v>78.683599999999998</v>
      </c>
      <c r="C306" s="1">
        <v>0.36314564199646959</v>
      </c>
      <c r="D306" s="12">
        <f t="shared" si="4"/>
        <v>28.573606436593415</v>
      </c>
    </row>
    <row r="307" spans="1:4">
      <c r="A307" s="10">
        <v>680</v>
      </c>
      <c r="B307" s="12">
        <v>78.284199999999998</v>
      </c>
      <c r="C307" s="1">
        <v>0.37020679621739583</v>
      </c>
      <c r="D307" s="12">
        <f t="shared" si="4"/>
        <v>28.981342876441857</v>
      </c>
    </row>
    <row r="308" spans="1:4">
      <c r="A308" s="10">
        <v>681</v>
      </c>
      <c r="B308" s="12">
        <v>77.427899999999994</v>
      </c>
      <c r="C308" s="1">
        <v>0.37787835477211373</v>
      </c>
      <c r="D308" s="12">
        <f t="shared" si="4"/>
        <v>29.258327465459743</v>
      </c>
    </row>
    <row r="309" spans="1:4">
      <c r="A309" s="10">
        <v>682</v>
      </c>
      <c r="B309" s="12">
        <v>76.571600000000004</v>
      </c>
      <c r="C309" s="1">
        <v>0.38481682459976785</v>
      </c>
      <c r="D309" s="12">
        <f t="shared" si="4"/>
        <v>29.466039966523585</v>
      </c>
    </row>
    <row r="310" spans="1:4">
      <c r="A310" s="10">
        <v>683</v>
      </c>
      <c r="B310" s="12">
        <v>75.715299999999999</v>
      </c>
      <c r="C310" s="1">
        <v>0.39200926462072955</v>
      </c>
      <c r="D310" s="12">
        <f t="shared" si="4"/>
        <v>29.681099073537922</v>
      </c>
    </row>
    <row r="311" spans="1:4">
      <c r="A311" s="10">
        <v>684</v>
      </c>
      <c r="B311" s="12">
        <v>74.858999999999995</v>
      </c>
      <c r="C311" s="1">
        <v>0.39848988561447002</v>
      </c>
      <c r="D311" s="12">
        <f t="shared" si="4"/>
        <v>29.83055434721361</v>
      </c>
    </row>
    <row r="312" spans="1:4">
      <c r="A312" s="10">
        <v>685</v>
      </c>
      <c r="B312" s="12">
        <v>74.002700000000004</v>
      </c>
      <c r="C312" s="1">
        <v>0.40418818129661505</v>
      </c>
      <c r="D312" s="12">
        <f t="shared" si="4"/>
        <v>29.911016724039015</v>
      </c>
    </row>
    <row r="313" spans="1:4">
      <c r="A313" s="10">
        <v>686</v>
      </c>
      <c r="B313" s="12">
        <v>73.146500000000003</v>
      </c>
      <c r="C313" s="1">
        <v>0.41352852985272071</v>
      </c>
      <c r="D313" s="12">
        <f t="shared" si="4"/>
        <v>30.248164608872035</v>
      </c>
    </row>
    <row r="314" spans="1:4">
      <c r="A314" s="10">
        <v>687</v>
      </c>
      <c r="B314" s="12">
        <v>72.290199999999999</v>
      </c>
      <c r="C314" s="1">
        <v>0.41728329024397487</v>
      </c>
      <c r="D314" s="12">
        <f t="shared" si="4"/>
        <v>30.165492508394991</v>
      </c>
    </row>
    <row r="315" spans="1:4">
      <c r="A315" s="10">
        <v>688</v>
      </c>
      <c r="B315" s="12">
        <v>71.433899999999994</v>
      </c>
      <c r="C315" s="1">
        <v>0.4250470924226773</v>
      </c>
      <c r="D315" s="12">
        <f t="shared" si="4"/>
        <v>30.362771495412286</v>
      </c>
    </row>
    <row r="316" spans="1:4">
      <c r="A316" s="10">
        <v>689</v>
      </c>
      <c r="B316" s="12">
        <v>70.577600000000004</v>
      </c>
      <c r="C316" s="1">
        <v>0.43195873084931163</v>
      </c>
      <c r="D316" s="12">
        <f t="shared" si="4"/>
        <v>30.486610522390379</v>
      </c>
    </row>
    <row r="317" spans="1:4">
      <c r="A317" s="10">
        <v>690</v>
      </c>
      <c r="B317" s="12">
        <v>69.721299999999999</v>
      </c>
      <c r="C317" s="1">
        <v>0.44215642386647058</v>
      </c>
      <c r="D317" s="12">
        <f t="shared" si="4"/>
        <v>30.827720675321356</v>
      </c>
    </row>
    <row r="318" spans="1:4">
      <c r="A318" s="10">
        <v>691</v>
      </c>
      <c r="B318" s="12">
        <v>69.9101</v>
      </c>
      <c r="C318" s="1">
        <v>0.4499706093658154</v>
      </c>
      <c r="D318" s="12">
        <f t="shared" si="4"/>
        <v>31.457490297825093</v>
      </c>
    </row>
    <row r="319" spans="1:4">
      <c r="A319" s="10">
        <v>692</v>
      </c>
      <c r="B319" s="12">
        <v>70.0989</v>
      </c>
      <c r="C319" s="1">
        <v>0.45811667617162605</v>
      </c>
      <c r="D319" s="12">
        <f t="shared" si="4"/>
        <v>32.113475071287198</v>
      </c>
    </row>
    <row r="320" spans="1:4">
      <c r="A320" s="10">
        <v>693</v>
      </c>
      <c r="B320" s="12">
        <v>70.287599999999998</v>
      </c>
      <c r="C320" s="1">
        <v>0.46256922130306966</v>
      </c>
      <c r="D320" s="12">
        <f t="shared" si="4"/>
        <v>32.51288039926164</v>
      </c>
    </row>
    <row r="321" spans="1:4">
      <c r="A321" s="10">
        <v>694</v>
      </c>
      <c r="B321" s="12">
        <v>70.476399999999998</v>
      </c>
      <c r="C321" s="1">
        <v>0.46764346764346759</v>
      </c>
      <c r="D321" s="12">
        <f t="shared" si="4"/>
        <v>32.957828083028076</v>
      </c>
    </row>
    <row r="322" spans="1:4">
      <c r="A322" s="10">
        <v>695</v>
      </c>
      <c r="B322" s="12">
        <v>70.665199999999999</v>
      </c>
      <c r="C322" s="1">
        <v>0.47596326325608096</v>
      </c>
      <c r="D322" s="12">
        <f t="shared" si="4"/>
        <v>33.634039190643612</v>
      </c>
    </row>
    <row r="323" spans="1:4">
      <c r="A323" s="10">
        <v>696</v>
      </c>
      <c r="B323" s="12">
        <v>70.853999999999999</v>
      </c>
      <c r="C323" s="1">
        <v>0.48745506429974428</v>
      </c>
      <c r="D323" s="12">
        <f t="shared" si="4"/>
        <v>34.538141125894079</v>
      </c>
    </row>
    <row r="324" spans="1:4">
      <c r="A324" s="10">
        <v>697</v>
      </c>
      <c r="B324" s="12">
        <v>71.0428</v>
      </c>
      <c r="C324" s="1">
        <v>0.49678948173062221</v>
      </c>
      <c r="D324" s="12">
        <f t="shared" si="4"/>
        <v>35.293315792692248</v>
      </c>
    </row>
    <row r="325" spans="1:4">
      <c r="A325" s="10">
        <v>698</v>
      </c>
      <c r="B325" s="12">
        <v>71.231499999999997</v>
      </c>
      <c r="C325" s="1">
        <v>0.50203650035247127</v>
      </c>
      <c r="D325" s="12">
        <f t="shared" si="4"/>
        <v>35.760812974857053</v>
      </c>
    </row>
    <row r="326" spans="1:4">
      <c r="A326" s="10">
        <v>699</v>
      </c>
      <c r="B326" s="12">
        <v>71.420299999999997</v>
      </c>
      <c r="C326" s="1">
        <v>0.5089892611511081</v>
      </c>
      <c r="D326" s="12">
        <f t="shared" si="4"/>
        <v>36.352165728190485</v>
      </c>
    </row>
    <row r="327" spans="1:4">
      <c r="A327" s="10">
        <v>700</v>
      </c>
      <c r="B327" s="12">
        <v>71.609099999999998</v>
      </c>
      <c r="C327" s="1">
        <v>0.51374855060460489</v>
      </c>
      <c r="D327" s="12">
        <f t="shared" si="4"/>
        <v>36.789071335100211</v>
      </c>
    </row>
    <row r="328" spans="1:4">
      <c r="A328" s="10">
        <v>701</v>
      </c>
      <c r="B328" s="12">
        <v>71.883099999999999</v>
      </c>
      <c r="C328" s="1">
        <v>0.52283828948496014</v>
      </c>
      <c r="D328" s="12">
        <f t="shared" ref="D328:D391" si="5">B328*C328</f>
        <v>37.583237046876334</v>
      </c>
    </row>
    <row r="329" spans="1:4">
      <c r="A329" s="10">
        <v>702</v>
      </c>
      <c r="B329" s="12">
        <v>72.1571</v>
      </c>
      <c r="C329" s="1">
        <v>0.53404067197170646</v>
      </c>
      <c r="D329" s="12">
        <f t="shared" si="5"/>
        <v>38.534826171529623</v>
      </c>
    </row>
    <row r="330" spans="1:4">
      <c r="A330" s="10">
        <v>703</v>
      </c>
      <c r="B330" s="12">
        <v>72.431100000000001</v>
      </c>
      <c r="C330" s="1">
        <v>0.53465076040433479</v>
      </c>
      <c r="D330" s="12">
        <f t="shared" si="5"/>
        <v>38.725342691922414</v>
      </c>
    </row>
    <row r="331" spans="1:4">
      <c r="A331" s="10">
        <v>704</v>
      </c>
      <c r="B331" s="12">
        <v>72.705100000000002</v>
      </c>
      <c r="C331" s="1">
        <v>0.54356807065862578</v>
      </c>
      <c r="D331" s="12">
        <f t="shared" si="5"/>
        <v>39.520170934042454</v>
      </c>
    </row>
    <row r="332" spans="1:4">
      <c r="A332" s="10">
        <v>705</v>
      </c>
      <c r="B332" s="12">
        <v>72.978999999999999</v>
      </c>
      <c r="C332" s="1">
        <v>0.55099024534436891</v>
      </c>
      <c r="D332" s="12">
        <f t="shared" si="5"/>
        <v>40.2107171149867</v>
      </c>
    </row>
    <row r="333" spans="1:4">
      <c r="A333" s="10">
        <v>706</v>
      </c>
      <c r="B333" s="12">
        <v>73.253</v>
      </c>
      <c r="C333" s="1">
        <v>0.5606395558068995</v>
      </c>
      <c r="D333" s="12">
        <f t="shared" si="5"/>
        <v>41.068529381522808</v>
      </c>
    </row>
    <row r="334" spans="1:4">
      <c r="A334" s="10">
        <v>707</v>
      </c>
      <c r="B334" s="12">
        <v>73.527000000000001</v>
      </c>
      <c r="C334" s="1">
        <v>0.56476601181919817</v>
      </c>
      <c r="D334" s="12">
        <f t="shared" si="5"/>
        <v>41.525550551030186</v>
      </c>
    </row>
    <row r="335" spans="1:4">
      <c r="A335" s="10">
        <v>708</v>
      </c>
      <c r="B335" s="12">
        <v>73.801000000000002</v>
      </c>
      <c r="C335" s="1">
        <v>0.57483333333333331</v>
      </c>
      <c r="D335" s="12">
        <f t="shared" si="5"/>
        <v>42.42327483333333</v>
      </c>
    </row>
    <row r="336" spans="1:4">
      <c r="A336" s="10">
        <v>709</v>
      </c>
      <c r="B336" s="12">
        <v>74.075000000000003</v>
      </c>
      <c r="C336" s="1">
        <v>0.58081304574105119</v>
      </c>
      <c r="D336" s="12">
        <f t="shared" si="5"/>
        <v>43.023726363268366</v>
      </c>
    </row>
    <row r="337" spans="1:4">
      <c r="A337" s="10">
        <v>710</v>
      </c>
      <c r="B337" s="12">
        <v>74.349000000000004</v>
      </c>
      <c r="C337" s="1">
        <v>0.58303893294881037</v>
      </c>
      <c r="D337" s="12">
        <f t="shared" si="5"/>
        <v>43.348361625811101</v>
      </c>
    </row>
    <row r="338" spans="1:4">
      <c r="A338" s="10">
        <v>711</v>
      </c>
      <c r="B338" s="12">
        <v>73.0745</v>
      </c>
      <c r="C338" s="1">
        <v>0.59259638130554315</v>
      </c>
      <c r="D338" s="12">
        <f t="shared" si="5"/>
        <v>43.303684265711915</v>
      </c>
    </row>
    <row r="339" spans="1:4">
      <c r="A339" s="10">
        <v>712</v>
      </c>
      <c r="B339" s="12">
        <v>71.8</v>
      </c>
      <c r="C339" s="1">
        <v>0.59894785909302795</v>
      </c>
      <c r="D339" s="12">
        <f t="shared" si="5"/>
        <v>43.004456282879403</v>
      </c>
    </row>
    <row r="340" spans="1:4">
      <c r="A340" s="10">
        <v>713</v>
      </c>
      <c r="B340" s="12">
        <v>70.525499999999994</v>
      </c>
      <c r="C340" s="1">
        <v>0.6060447605103535</v>
      </c>
      <c r="D340" s="12">
        <f t="shared" si="5"/>
        <v>42.741609757372935</v>
      </c>
    </row>
    <row r="341" spans="1:4">
      <c r="A341" s="10">
        <v>714</v>
      </c>
      <c r="B341" s="12">
        <v>69.251000000000005</v>
      </c>
      <c r="C341" s="1">
        <v>0.61002259639915446</v>
      </c>
      <c r="D341" s="12">
        <f t="shared" si="5"/>
        <v>42.244674823237851</v>
      </c>
    </row>
    <row r="342" spans="1:4">
      <c r="A342" s="10">
        <v>715</v>
      </c>
      <c r="B342" s="12">
        <v>67.976500000000001</v>
      </c>
      <c r="C342" s="1">
        <v>0.61868106792424127</v>
      </c>
      <c r="D342" s="12">
        <f t="shared" si="5"/>
        <v>42.055773613752187</v>
      </c>
    </row>
    <row r="343" spans="1:4">
      <c r="A343" s="10">
        <v>716</v>
      </c>
      <c r="B343" s="12">
        <v>66.701999999999998</v>
      </c>
      <c r="C343" s="1">
        <v>0.61938144329896905</v>
      </c>
      <c r="D343" s="12">
        <f t="shared" si="5"/>
        <v>41.313981030927835</v>
      </c>
    </row>
    <row r="344" spans="1:4">
      <c r="A344" s="10">
        <v>717</v>
      </c>
      <c r="B344" s="12">
        <v>65.427499999999995</v>
      </c>
      <c r="C344" s="1">
        <v>0.62412503117466123</v>
      </c>
      <c r="D344" s="12">
        <f t="shared" si="5"/>
        <v>40.834940477180147</v>
      </c>
    </row>
    <row r="345" spans="1:4">
      <c r="A345" s="10">
        <v>718</v>
      </c>
      <c r="B345" s="12">
        <v>64.153000000000006</v>
      </c>
      <c r="C345" s="1">
        <v>0.6448018018018018</v>
      </c>
      <c r="D345" s="12">
        <f t="shared" si="5"/>
        <v>41.365969990990997</v>
      </c>
    </row>
    <row r="346" spans="1:4">
      <c r="A346" s="10">
        <v>719</v>
      </c>
      <c r="B346" s="12">
        <v>62.878500000000003</v>
      </c>
      <c r="C346" s="1">
        <v>0.64294667913938253</v>
      </c>
      <c r="D346" s="12">
        <f t="shared" si="5"/>
        <v>40.427522764265667</v>
      </c>
    </row>
    <row r="347" spans="1:4">
      <c r="A347" s="10">
        <v>720</v>
      </c>
      <c r="B347" s="12">
        <v>61.603999999999999</v>
      </c>
      <c r="C347" s="1">
        <v>0.6467754543677936</v>
      </c>
      <c r="D347" s="12">
        <f t="shared" si="5"/>
        <v>39.843955090873557</v>
      </c>
    </row>
    <row r="348" spans="1:4">
      <c r="A348" s="10">
        <v>721</v>
      </c>
      <c r="B348" s="12">
        <v>62.432200000000002</v>
      </c>
      <c r="C348" s="1">
        <v>0.65620359676621021</v>
      </c>
      <c r="D348" s="12">
        <f t="shared" si="5"/>
        <v>40.968234194027389</v>
      </c>
    </row>
    <row r="349" spans="1:4">
      <c r="A349" s="10">
        <v>722</v>
      </c>
      <c r="B349" s="12">
        <v>63.260300000000001</v>
      </c>
      <c r="C349" s="1">
        <v>0.67160235592007478</v>
      </c>
      <c r="D349" s="12">
        <f t="shared" si="5"/>
        <v>42.48576651621071</v>
      </c>
    </row>
    <row r="350" spans="1:4">
      <c r="A350" s="10">
        <v>723</v>
      </c>
      <c r="B350" s="12">
        <v>64.088499999999996</v>
      </c>
      <c r="C350" s="1">
        <v>0.67008484123882006</v>
      </c>
      <c r="D350" s="12">
        <f t="shared" si="5"/>
        <v>42.944732347734117</v>
      </c>
    </row>
    <row r="351" spans="1:4">
      <c r="A351" s="10">
        <v>724</v>
      </c>
      <c r="B351" s="12">
        <v>64.916600000000003</v>
      </c>
      <c r="C351" s="1">
        <v>0.65755356465680692</v>
      </c>
      <c r="D351" s="12">
        <f t="shared" si="5"/>
        <v>42.686141735400071</v>
      </c>
    </row>
    <row r="352" spans="1:4">
      <c r="A352" s="10">
        <v>725</v>
      </c>
      <c r="B352" s="12">
        <v>65.744799999999998</v>
      </c>
      <c r="C352" s="1">
        <v>0.67412662362518183</v>
      </c>
      <c r="D352" s="12">
        <f t="shared" si="5"/>
        <v>44.320320044912854</v>
      </c>
    </row>
    <row r="353" spans="1:4">
      <c r="A353" s="10">
        <v>726</v>
      </c>
      <c r="B353" s="12">
        <v>66.572999999999993</v>
      </c>
      <c r="C353" s="1">
        <v>0.67893182377553529</v>
      </c>
      <c r="D353" s="12">
        <f t="shared" si="5"/>
        <v>45.198528304208708</v>
      </c>
    </row>
    <row r="354" spans="1:4">
      <c r="A354" s="10">
        <v>727</v>
      </c>
      <c r="B354" s="12">
        <v>67.4011</v>
      </c>
      <c r="C354" s="1">
        <v>0.67661457888594767</v>
      </c>
      <c r="D354" s="12">
        <f t="shared" si="5"/>
        <v>45.604566892949649</v>
      </c>
    </row>
    <row r="355" spans="1:4">
      <c r="A355" s="10">
        <v>728</v>
      </c>
      <c r="B355" s="12">
        <v>68.229299999999995</v>
      </c>
      <c r="C355" s="1">
        <v>0.6860417207123346</v>
      </c>
      <c r="D355" s="12">
        <f t="shared" si="5"/>
        <v>46.808146374998088</v>
      </c>
    </row>
    <row r="356" spans="1:4">
      <c r="A356" s="10">
        <v>729</v>
      </c>
      <c r="B356" s="12">
        <v>69.057400000000001</v>
      </c>
      <c r="C356" s="1">
        <v>0.68771279231470084</v>
      </c>
      <c r="D356" s="12">
        <f t="shared" si="5"/>
        <v>47.491657383993221</v>
      </c>
    </row>
    <row r="357" spans="1:4">
      <c r="A357" s="10">
        <v>730</v>
      </c>
      <c r="B357" s="12">
        <v>69.885599999999997</v>
      </c>
      <c r="C357" s="1">
        <v>0.69863107226982546</v>
      </c>
      <c r="D357" s="12">
        <f t="shared" si="5"/>
        <v>48.824251664220114</v>
      </c>
    </row>
    <row r="358" spans="1:4">
      <c r="A358" s="10">
        <v>731</v>
      </c>
      <c r="B358" s="12">
        <v>70.405699999999996</v>
      </c>
      <c r="C358" s="1">
        <v>0.70012652104342643</v>
      </c>
      <c r="D358" s="12">
        <f t="shared" si="5"/>
        <v>49.292897802627166</v>
      </c>
    </row>
    <row r="359" spans="1:4">
      <c r="A359" s="10">
        <v>732</v>
      </c>
      <c r="B359" s="12">
        <v>70.925899999999999</v>
      </c>
      <c r="C359" s="1">
        <v>0.69972358661284229</v>
      </c>
      <c r="D359" s="12">
        <f t="shared" si="5"/>
        <v>49.628525131743793</v>
      </c>
    </row>
    <row r="360" spans="1:4">
      <c r="A360" s="10">
        <v>733</v>
      </c>
      <c r="B360" s="12">
        <v>71.445999999999998</v>
      </c>
      <c r="C360" s="1">
        <v>0.6967721518987342</v>
      </c>
      <c r="D360" s="12">
        <f t="shared" si="5"/>
        <v>49.781583164556963</v>
      </c>
    </row>
    <row r="361" spans="1:4">
      <c r="A361" s="10">
        <v>734</v>
      </c>
      <c r="B361" s="12">
        <v>71.966200000000001</v>
      </c>
      <c r="C361" s="1">
        <v>0.69812717281596948</v>
      </c>
      <c r="D361" s="12">
        <f t="shared" si="5"/>
        <v>50.241559744308624</v>
      </c>
    </row>
    <row r="362" spans="1:4">
      <c r="A362" s="10">
        <v>735</v>
      </c>
      <c r="B362" s="12">
        <v>72.4863</v>
      </c>
      <c r="C362" s="1">
        <v>0.69222169362511898</v>
      </c>
      <c r="D362" s="12">
        <f t="shared" si="5"/>
        <v>50.176589350618464</v>
      </c>
    </row>
    <row r="363" spans="1:4">
      <c r="A363" s="10">
        <v>736</v>
      </c>
      <c r="B363" s="12">
        <v>73.006399999999999</v>
      </c>
      <c r="C363" s="1">
        <v>0.69150996279875654</v>
      </c>
      <c r="D363" s="12">
        <f t="shared" si="5"/>
        <v>50.484652948071137</v>
      </c>
    </row>
    <row r="364" spans="1:4">
      <c r="A364" s="10">
        <v>737</v>
      </c>
      <c r="B364" s="12">
        <v>73.526600000000002</v>
      </c>
      <c r="C364" s="1">
        <v>0.71487603305785119</v>
      </c>
      <c r="D364" s="12">
        <f t="shared" si="5"/>
        <v>52.5624041322314</v>
      </c>
    </row>
    <row r="365" spans="1:4">
      <c r="A365" s="10">
        <v>738</v>
      </c>
      <c r="B365" s="12">
        <v>74.046700000000001</v>
      </c>
      <c r="C365" s="1">
        <v>0.71036770972847918</v>
      </c>
      <c r="D365" s="12">
        <f t="shared" si="5"/>
        <v>52.600384691951781</v>
      </c>
    </row>
    <row r="366" spans="1:4">
      <c r="A366" s="10">
        <v>739</v>
      </c>
      <c r="B366" s="12">
        <v>74.566900000000004</v>
      </c>
      <c r="C366" s="1">
        <v>0.71271085137468448</v>
      </c>
      <c r="D366" s="12">
        <f t="shared" si="5"/>
        <v>53.144638783370965</v>
      </c>
    </row>
    <row r="367" spans="1:4">
      <c r="A367" s="10">
        <v>740</v>
      </c>
      <c r="B367" s="12">
        <v>75.087000000000003</v>
      </c>
      <c r="C367" s="1">
        <v>0.70336004498805005</v>
      </c>
      <c r="D367" s="12">
        <f t="shared" si="5"/>
        <v>52.813195698017715</v>
      </c>
    </row>
    <row r="368" spans="1:4">
      <c r="A368" s="10">
        <v>741</v>
      </c>
      <c r="B368" s="12">
        <v>73.937600000000003</v>
      </c>
      <c r="C368" s="1">
        <v>0.68825590595682162</v>
      </c>
      <c r="D368" s="12">
        <f t="shared" si="5"/>
        <v>50.887989872273096</v>
      </c>
    </row>
    <row r="369" spans="1:4">
      <c r="A369" s="10">
        <v>742</v>
      </c>
      <c r="B369" s="12">
        <v>72.7881</v>
      </c>
      <c r="C369" s="1">
        <v>0.70287817384831686</v>
      </c>
      <c r="D369" s="12">
        <f t="shared" si="5"/>
        <v>51.161166805888669</v>
      </c>
    </row>
    <row r="370" spans="1:4">
      <c r="A370" s="10">
        <v>743</v>
      </c>
      <c r="B370" s="12">
        <v>71.6387</v>
      </c>
      <c r="C370" s="1">
        <v>0.69232807738174107</v>
      </c>
      <c r="D370" s="12">
        <f t="shared" si="5"/>
        <v>49.597483437127337</v>
      </c>
    </row>
    <row r="371" spans="1:4">
      <c r="A371" s="10">
        <v>744</v>
      </c>
      <c r="B371" s="12">
        <v>70.4893</v>
      </c>
      <c r="C371" s="1">
        <v>0.67497521597507426</v>
      </c>
      <c r="D371" s="12">
        <f t="shared" si="5"/>
        <v>47.578530491431799</v>
      </c>
    </row>
    <row r="372" spans="1:4">
      <c r="A372" s="10">
        <v>745</v>
      </c>
      <c r="B372" s="12">
        <v>69.339799999999997</v>
      </c>
      <c r="C372" s="1">
        <v>0.67237580128205132</v>
      </c>
      <c r="D372" s="12">
        <f t="shared" si="5"/>
        <v>46.622403585737182</v>
      </c>
    </row>
    <row r="373" spans="1:4">
      <c r="A373" s="10">
        <v>746</v>
      </c>
      <c r="B373" s="12">
        <v>68.190399999999997</v>
      </c>
      <c r="C373" s="1">
        <v>0.69016483516483518</v>
      </c>
      <c r="D373" s="12">
        <f t="shared" si="5"/>
        <v>47.062616175824175</v>
      </c>
    </row>
    <row r="374" spans="1:4">
      <c r="A374" s="10">
        <v>747</v>
      </c>
      <c r="B374" s="12">
        <v>67.040999999999997</v>
      </c>
      <c r="C374" s="1">
        <v>0.67738478027867099</v>
      </c>
      <c r="D374" s="12">
        <f t="shared" si="5"/>
        <v>45.412553054662382</v>
      </c>
    </row>
    <row r="375" spans="1:4">
      <c r="A375" s="10">
        <v>748</v>
      </c>
      <c r="B375" s="12">
        <v>65.891599999999997</v>
      </c>
      <c r="C375" s="1">
        <v>0.70305879237288138</v>
      </c>
      <c r="D375" s="12">
        <f t="shared" si="5"/>
        <v>46.325668723516948</v>
      </c>
    </row>
    <row r="376" spans="1:4">
      <c r="A376" s="10">
        <v>749</v>
      </c>
      <c r="B376" s="12">
        <v>64.742099999999994</v>
      </c>
      <c r="C376" s="1">
        <v>0.68410605219322607</v>
      </c>
      <c r="D376" s="12">
        <f t="shared" si="5"/>
        <v>44.290462441699056</v>
      </c>
    </row>
    <row r="377" spans="1:4">
      <c r="A377" s="10">
        <v>750</v>
      </c>
      <c r="B377" s="12">
        <v>63.592700000000001</v>
      </c>
      <c r="C377" s="1">
        <v>0.70368698844947608</v>
      </c>
      <c r="D377" s="12">
        <f t="shared" si="5"/>
        <v>44.749355550371</v>
      </c>
    </row>
    <row r="378" spans="1:4">
      <c r="A378" s="10">
        <v>751</v>
      </c>
      <c r="B378" s="12">
        <v>61.8752</v>
      </c>
      <c r="C378" s="1">
        <v>0.6648619382782891</v>
      </c>
      <c r="D378" s="12">
        <f t="shared" si="5"/>
        <v>41.138465403356797</v>
      </c>
    </row>
    <row r="379" spans="1:4">
      <c r="A379" s="10">
        <v>752</v>
      </c>
      <c r="B379" s="12">
        <v>60.157800000000002</v>
      </c>
      <c r="C379" s="1">
        <v>0.68194115063680283</v>
      </c>
      <c r="D379" s="12">
        <f t="shared" si="5"/>
        <v>41.02407935177866</v>
      </c>
    </row>
    <row r="380" spans="1:4">
      <c r="A380" s="10">
        <v>753</v>
      </c>
      <c r="B380" s="12">
        <v>58.440300000000001</v>
      </c>
      <c r="C380" s="1">
        <v>0.6942311259506585</v>
      </c>
      <c r="D380" s="12">
        <f t="shared" si="5"/>
        <v>40.571075269894266</v>
      </c>
    </row>
    <row r="381" spans="1:4">
      <c r="A381" s="10">
        <v>754</v>
      </c>
      <c r="B381" s="12">
        <v>56.722900000000003</v>
      </c>
      <c r="C381" s="1">
        <v>0.6715235673772737</v>
      </c>
      <c r="D381" s="12">
        <f t="shared" si="5"/>
        <v>38.09076415998436</v>
      </c>
    </row>
    <row r="382" spans="1:4">
      <c r="A382" s="10">
        <v>755</v>
      </c>
      <c r="B382" s="12">
        <v>55.005400000000002</v>
      </c>
      <c r="C382" s="1">
        <v>0.6579679711312042</v>
      </c>
      <c r="D382" s="12">
        <f t="shared" si="5"/>
        <v>36.191791439260342</v>
      </c>
    </row>
    <row r="383" spans="1:4">
      <c r="A383" s="10">
        <v>756</v>
      </c>
      <c r="B383" s="12">
        <v>53.287999999999997</v>
      </c>
      <c r="C383" s="1">
        <v>0.65596253554106032</v>
      </c>
      <c r="D383" s="12">
        <f t="shared" si="5"/>
        <v>34.954931593912022</v>
      </c>
    </row>
    <row r="384" spans="1:4">
      <c r="A384" s="10">
        <v>757</v>
      </c>
      <c r="B384" s="12">
        <v>51.570500000000003</v>
      </c>
      <c r="C384" s="1">
        <v>0.63507205195859551</v>
      </c>
      <c r="D384" s="12">
        <f t="shared" si="5"/>
        <v>32.750983255530748</v>
      </c>
    </row>
    <row r="385" spans="1:4">
      <c r="A385" s="10">
        <v>758</v>
      </c>
      <c r="B385" s="12">
        <v>49.853099999999998</v>
      </c>
      <c r="C385" s="1">
        <v>0.64135850549559237</v>
      </c>
      <c r="D385" s="12">
        <f t="shared" si="5"/>
        <v>31.973709710322314</v>
      </c>
    </row>
    <row r="386" spans="1:4">
      <c r="A386" s="10">
        <v>759</v>
      </c>
      <c r="B386" s="12">
        <v>48.135599999999997</v>
      </c>
      <c r="C386" s="1">
        <v>0.60325803279882506</v>
      </c>
      <c r="D386" s="12">
        <f t="shared" si="5"/>
        <v>29.038187363591121</v>
      </c>
    </row>
    <row r="387" spans="1:4">
      <c r="A387" s="10">
        <v>760</v>
      </c>
      <c r="B387" s="12">
        <v>46.418199999999999</v>
      </c>
      <c r="C387" s="1">
        <v>0.73884111226049498</v>
      </c>
      <c r="D387" s="12">
        <f t="shared" si="5"/>
        <v>34.295674517130109</v>
      </c>
    </row>
    <row r="388" spans="1:4">
      <c r="A388" s="10">
        <v>761</v>
      </c>
      <c r="B388" s="12">
        <v>48.456899999999997</v>
      </c>
      <c r="C388" s="1">
        <v>0.68050726119860916</v>
      </c>
      <c r="D388" s="12">
        <f t="shared" si="5"/>
        <v>32.975272305174883</v>
      </c>
    </row>
    <row r="389" spans="1:4">
      <c r="A389" s="10">
        <v>762</v>
      </c>
      <c r="B389" s="12">
        <v>50.495600000000003</v>
      </c>
      <c r="C389" s="1">
        <v>0.62922272486927922</v>
      </c>
      <c r="D389" s="12">
        <f t="shared" si="5"/>
        <v>31.772979025909176</v>
      </c>
    </row>
    <row r="390" spans="1:4">
      <c r="A390" s="10">
        <v>763</v>
      </c>
      <c r="B390" s="12">
        <v>52.534399999999998</v>
      </c>
      <c r="C390" s="1">
        <v>0.66039355023260704</v>
      </c>
      <c r="D390" s="12">
        <f t="shared" si="5"/>
        <v>34.693378925339871</v>
      </c>
    </row>
    <row r="391" spans="1:4">
      <c r="A391" s="10">
        <v>764</v>
      </c>
      <c r="B391" s="12">
        <v>54.573099999999997</v>
      </c>
      <c r="C391" s="1">
        <v>0.76124924550711659</v>
      </c>
      <c r="D391" s="12">
        <f t="shared" si="5"/>
        <v>41.543731199984421</v>
      </c>
    </row>
    <row r="392" spans="1:4">
      <c r="A392" s="10">
        <v>765</v>
      </c>
      <c r="B392" s="12">
        <v>56.611800000000002</v>
      </c>
      <c r="C392" s="1">
        <v>0.59989426381178956</v>
      </c>
      <c r="D392" s="12">
        <f t="shared" ref="D392:D407" si="6">B392*C392</f>
        <v>33.961094084060271</v>
      </c>
    </row>
    <row r="393" spans="1:4">
      <c r="A393" s="10">
        <v>766</v>
      </c>
      <c r="B393" s="12">
        <v>58.650500000000001</v>
      </c>
      <c r="C393" s="1">
        <v>0.57212582257603051</v>
      </c>
      <c r="D393" s="12">
        <f t="shared" si="6"/>
        <v>33.555465556995479</v>
      </c>
    </row>
    <row r="394" spans="1:4">
      <c r="A394" s="10">
        <v>767</v>
      </c>
      <c r="B394" s="12">
        <v>60.6892</v>
      </c>
      <c r="C394" s="1">
        <v>0.73946023308116959</v>
      </c>
      <c r="D394" s="12">
        <f t="shared" si="6"/>
        <v>44.87724997750972</v>
      </c>
    </row>
    <row r="395" spans="1:4">
      <c r="A395" s="10">
        <v>768</v>
      </c>
      <c r="B395" s="12">
        <v>62.728000000000002</v>
      </c>
      <c r="C395" s="1">
        <v>0.60839905362776026</v>
      </c>
      <c r="D395" s="12">
        <f t="shared" si="6"/>
        <v>38.163655835962146</v>
      </c>
    </row>
    <row r="396" spans="1:4">
      <c r="A396" s="10">
        <v>769</v>
      </c>
      <c r="B396" s="12">
        <v>64.7667</v>
      </c>
      <c r="C396" s="1">
        <v>0.54338284035329742</v>
      </c>
      <c r="D396" s="12">
        <f t="shared" si="6"/>
        <v>35.193113406309905</v>
      </c>
    </row>
    <row r="397" spans="1:4">
      <c r="A397" s="10">
        <v>770</v>
      </c>
      <c r="B397" s="12">
        <v>66.805400000000006</v>
      </c>
      <c r="C397" s="1">
        <v>0.70005811926072303</v>
      </c>
      <c r="D397" s="12">
        <f t="shared" si="6"/>
        <v>46.767662680460312</v>
      </c>
    </row>
    <row r="398" spans="1:4">
      <c r="A398" s="10">
        <v>771</v>
      </c>
      <c r="B398" s="12">
        <v>66.463099999999997</v>
      </c>
      <c r="C398" s="1">
        <v>0.5695433234936621</v>
      </c>
      <c r="D398" s="12">
        <f t="shared" si="6"/>
        <v>37.853614863691611</v>
      </c>
    </row>
    <row r="399" spans="1:4">
      <c r="A399" s="10">
        <v>772</v>
      </c>
      <c r="B399" s="12">
        <v>66.120900000000006</v>
      </c>
      <c r="C399" s="1">
        <v>0.68304010002679294</v>
      </c>
      <c r="D399" s="12">
        <f t="shared" si="6"/>
        <v>45.163226149861579</v>
      </c>
    </row>
    <row r="400" spans="1:4">
      <c r="A400" s="10">
        <v>773</v>
      </c>
      <c r="B400" s="12">
        <v>65.778599999999997</v>
      </c>
      <c r="C400" s="1">
        <v>0.66490931076178961</v>
      </c>
      <c r="D400" s="12">
        <f t="shared" si="6"/>
        <v>43.736803588875453</v>
      </c>
    </row>
    <row r="401" spans="1:4">
      <c r="A401" s="10">
        <v>774</v>
      </c>
      <c r="B401" s="12">
        <v>65.436400000000006</v>
      </c>
      <c r="C401" s="1">
        <v>0.57799195085786914</v>
      </c>
      <c r="D401" s="12">
        <f t="shared" si="6"/>
        <v>37.821712493115875</v>
      </c>
    </row>
    <row r="402" spans="1:4">
      <c r="A402" s="10">
        <v>775</v>
      </c>
      <c r="B402" s="12">
        <v>65.094099999999997</v>
      </c>
      <c r="C402" s="1">
        <v>0.68059514704859891</v>
      </c>
      <c r="D402" s="12">
        <f t="shared" si="6"/>
        <v>44.302728561496203</v>
      </c>
    </row>
    <row r="403" spans="1:4">
      <c r="A403" s="10">
        <v>776</v>
      </c>
      <c r="B403" s="12">
        <v>64.751800000000003</v>
      </c>
      <c r="C403" s="1">
        <v>0.50740829641914154</v>
      </c>
      <c r="D403" s="12">
        <f t="shared" si="6"/>
        <v>32.855600528072969</v>
      </c>
    </row>
    <row r="404" spans="1:4">
      <c r="A404" s="10">
        <v>777</v>
      </c>
      <c r="B404" s="12">
        <v>64.409599999999998</v>
      </c>
      <c r="C404" s="1">
        <v>0.54661866569449513</v>
      </c>
      <c r="D404" s="12">
        <f t="shared" si="6"/>
        <v>35.207489609916152</v>
      </c>
    </row>
    <row r="405" spans="1:4">
      <c r="A405" s="10">
        <v>778</v>
      </c>
      <c r="B405" s="12">
        <v>64.067300000000003</v>
      </c>
      <c r="C405" s="1">
        <v>0.5558458523840627</v>
      </c>
      <c r="D405" s="12">
        <f t="shared" si="6"/>
        <v>35.611542978445463</v>
      </c>
    </row>
    <row r="406" spans="1:4">
      <c r="A406" s="10">
        <v>779</v>
      </c>
      <c r="B406" s="12">
        <v>63.725099999999998</v>
      </c>
      <c r="C406" s="1">
        <v>0.50857628989239401</v>
      </c>
      <c r="D406" s="12">
        <f t="shared" si="6"/>
        <v>32.409074931021799</v>
      </c>
    </row>
    <row r="407" spans="1:4">
      <c r="A407" s="10">
        <v>780</v>
      </c>
      <c r="B407" s="12">
        <v>63.382800000000003</v>
      </c>
      <c r="C407" s="1">
        <v>0.50974656588584943</v>
      </c>
      <c r="D407" s="12">
        <f t="shared" si="6"/>
        <v>32.309164636229617</v>
      </c>
    </row>
  </sheetData>
  <sheetProtection algorithmName="SHA-512" hashValue="PbRygxgB8ZmInZ7yqjB18wA9wV3Mfd3U+RnYgobl5MQXJbUYVaZuZ5Y4z0gT1LDvHtKypb7zVIicinTA49PeKg==" saltValue="1fFkCjbtZf6cW45p4Uj5Lw==" spinCount="100000" sheet="1" objects="1" scenarios="1"/>
  <phoneticPr fontId="1" type="noConversion"/>
  <hyperlinks>
    <hyperlink ref="A2" r:id="rId1"/>
  </hyperlinks>
  <pageMargins left="0.7" right="0.7" top="0.75" bottom="0.75" header="0.3" footer="0.3"/>
  <pageSetup paperSize="9" orientation="portrait" r:id="rId2"/>
  <ignoredErrors>
    <ignoredError sqref="D7:D407" unlockedFormula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T438"/>
  <sheetViews>
    <sheetView workbookViewId="0">
      <selection activeCell="E4" sqref="E4"/>
    </sheetView>
  </sheetViews>
  <sheetFormatPr defaultRowHeight="16.5"/>
  <cols>
    <col min="1" max="1" width="9" style="16"/>
    <col min="2" max="2" width="10.5" style="16" bestFit="1" customWidth="1"/>
    <col min="3" max="3" width="9" style="16"/>
    <col min="4" max="4" width="20" style="16" bestFit="1" customWidth="1"/>
    <col min="5" max="5" width="9" style="16"/>
    <col min="6" max="6" width="11.25" style="16" bestFit="1" customWidth="1"/>
    <col min="7" max="8" width="9.5" style="16" bestFit="1" customWidth="1"/>
    <col min="9" max="16384" width="9" style="16"/>
  </cols>
  <sheetData>
    <row r="1" spans="1:20">
      <c r="A1" s="19" t="s">
        <v>55</v>
      </c>
    </row>
    <row r="2" spans="1:20">
      <c r="A2" s="20" t="s">
        <v>48</v>
      </c>
    </row>
    <row r="3" spans="1:20">
      <c r="A3" s="20" t="s">
        <v>47</v>
      </c>
    </row>
    <row r="4" spans="1:20">
      <c r="A4" s="20"/>
    </row>
    <row r="5" spans="1:20">
      <c r="A5" s="20"/>
    </row>
    <row r="6" spans="1:20">
      <c r="A6" s="19" t="s">
        <v>58</v>
      </c>
      <c r="F6" s="19"/>
    </row>
    <row r="7" spans="1:20">
      <c r="A7" s="19"/>
      <c r="F7" s="19"/>
    </row>
    <row r="8" spans="1:20">
      <c r="A8" s="21" t="s">
        <v>49</v>
      </c>
      <c r="B8" s="16">
        <f t="array" ref="B8">SUM(B38:B438*Stimulus!$C$2:$C$402)</f>
        <v>7217192.6747197583</v>
      </c>
      <c r="C8" s="21" t="s">
        <v>31</v>
      </c>
      <c r="D8" s="16">
        <f t="array" ref="D8">SUM(D38:D438*Stimulus!$C$2:$C$402)</f>
        <v>1165970.8877814563</v>
      </c>
      <c r="F8" s="16" t="s">
        <v>50</v>
      </c>
      <c r="G8" s="16">
        <f t="array" ref="G8">SUM($D$38:$D$438*G38:G438*Stimulus!$C$2:$C$402)</f>
        <v>346086.3350172842</v>
      </c>
      <c r="H8" s="16">
        <f t="array" ref="H8">SUM($D$38:$D$438*H38:H438*Stimulus!$C$2:$C$402)</f>
        <v>333157.96058764477</v>
      </c>
      <c r="I8" s="16">
        <f t="array" ref="I8">SUM($D$38:$D$438*I38:I438*Stimulus!$C$2:$C$402)</f>
        <v>347977.55337689637</v>
      </c>
      <c r="J8" s="16">
        <f t="array" ref="J8">SUM($D$38:$D$438*J38:J438*Stimulus!$C$2:$C$402)</f>
        <v>343497.79884153936</v>
      </c>
      <c r="K8" s="16">
        <f t="array" ref="K8">SUM($D$38:$D$438*K38:K438*Stimulus!$C$2:$C$402)</f>
        <v>343497.79884153936</v>
      </c>
      <c r="L8" s="16">
        <f t="array" ref="L8">SUM($D$38:$D$438*L38:L438*Stimulus!$C$2:$C$402)</f>
        <v>356859.26355575485</v>
      </c>
      <c r="M8" s="16">
        <f t="array" ref="M8">SUM($D$38:$D$438*M38:M438*Stimulus!$C$2:$C$402)</f>
        <v>356859.26355575485</v>
      </c>
      <c r="N8" s="16">
        <f t="array" ref="N8">SUM($D$38:$D$438*N38:N438*Stimulus!$C$2:$C$402)</f>
        <v>374707.2018754849</v>
      </c>
      <c r="O8" s="16">
        <f t="array" ref="O8">SUM($D$38:$D$438*O38:O438*Stimulus!$C$2:$C$402)</f>
        <v>143048.33065359807</v>
      </c>
      <c r="P8" s="16">
        <f t="array" ref="P8">SUM($D$38:$D$438*P38:P438*Stimulus!$C$2:$C$402)</f>
        <v>674572.44611404045</v>
      </c>
      <c r="Q8" s="16">
        <f t="array" ref="Q8">SUM($D$38:$D$438*Q38:Q438*Stimulus!$C$2:$C$402)</f>
        <v>239631.79311470341</v>
      </c>
      <c r="R8" s="16">
        <f t="array" ref="R8">SUM($D$38:$D$438*R38:R438*Stimulus!$C$2:$C$402)</f>
        <v>82486.780522376794</v>
      </c>
      <c r="S8" s="16">
        <f t="array" ref="S8">SUM($D$38:$D$438*S38:S438*Stimulus!$C$2:$C$402)</f>
        <v>661754.94713145937</v>
      </c>
      <c r="T8" s="16">
        <f t="array" ref="T8">SUM($D$38:$D$438*T38:T438*Stimulus!$C$2:$C$402)</f>
        <v>134466.01158206965</v>
      </c>
    </row>
    <row r="9" spans="1:20">
      <c r="A9" s="21" t="s">
        <v>23</v>
      </c>
      <c r="B9" s="16">
        <f t="array" ref="B9">SUM(B38:B438*Stimulus!$B$2:$B$402)/B8*100</f>
        <v>95.042266896394509</v>
      </c>
      <c r="C9" s="21" t="s">
        <v>30</v>
      </c>
      <c r="D9" s="16">
        <f t="array" ref="D9">SUM(D38:D438*Stimulus!$B$2:$B$402)/D8*100</f>
        <v>101.14119789349554</v>
      </c>
      <c r="F9" s="16" t="s">
        <v>16</v>
      </c>
      <c r="G9" s="22">
        <f t="array" ref="G9">SUM($D$38:$D$438*G38:G438*Stimulus!$B$2:$B$402)/$D$8*100</f>
        <v>34.884967611776254</v>
      </c>
      <c r="H9" s="22">
        <f t="array" ref="H9">SUM($D$38:$D$438*H38:H438*Stimulus!$B$2:$B$402)/$D$8*100</f>
        <v>28.375091052437885</v>
      </c>
      <c r="I9" s="22">
        <f t="array" ref="I9">SUM($D$38:$D$438*I38:I438*Stimulus!$B$2:$B$402)/$D$8*100</f>
        <v>24.183938818577467</v>
      </c>
      <c r="J9" s="22">
        <f t="array" ref="J9">SUM($D$38:$D$438*J38:J438*Stimulus!$B$2:$B$402)/$D$8*100</f>
        <v>21.146799693680769</v>
      </c>
      <c r="K9" s="22">
        <f t="array" ref="K9">SUM($D$38:$D$438*K38:K438*Stimulus!$B$2:$B$402)/$D$8*100</f>
        <v>21.146799693680769</v>
      </c>
      <c r="L9" s="22">
        <f t="array" ref="L9">SUM($D$38:$D$438*L38:L438*Stimulus!$B$2:$B$402)/$D$8*100</f>
        <v>31.615078118982691</v>
      </c>
      <c r="M9" s="22">
        <f t="array" ref="M9">SUM($D$38:$D$438*M38:M438*Stimulus!$B$2:$B$402)/$D$8*100</f>
        <v>31.615078118982691</v>
      </c>
      <c r="N9" s="22">
        <f t="array" ref="N9">SUM($D$38:$D$438*N38:N438*Stimulus!$B$2:$B$402)/$D$8*100</f>
        <v>42.017788047501121</v>
      </c>
      <c r="O9" s="22">
        <f t="array" ref="O9">SUM($D$38:$D$438*O38:O438*Stimulus!$B$2:$B$402)/$D$8*100</f>
        <v>23.932949327655383</v>
      </c>
      <c r="P9" s="22">
        <f t="array" ref="P9">SUM($D$38:$D$438*P38:P438*Stimulus!$B$2:$B$402)/$D$8*100</f>
        <v>55.76995655404906</v>
      </c>
      <c r="Q9" s="22">
        <f t="array" ref="Q9">SUM($D$38:$D$438*Q38:Q438*Stimulus!$B$2:$B$402)/$D$8*100</f>
        <v>12.726974685158735</v>
      </c>
      <c r="R9" s="22">
        <f t="array" ref="R9">SUM($D$38:$D$438*R38:R438*Stimulus!$B$2:$B$402)/$D$8*100</f>
        <v>7.6460531196604151</v>
      </c>
      <c r="S9" s="22">
        <f t="array" ref="S9">SUM($D$38:$D$438*S38:S438*Stimulus!$B$2:$B$402)/$D$8*100</f>
        <v>61.613046155530171</v>
      </c>
      <c r="T9" s="22">
        <f t="array" ref="T9">SUM($D$38:$D$438*T38:T438*Stimulus!$B$2:$B$402)/$D$8*100</f>
        <v>9.5648918261635441</v>
      </c>
    </row>
    <row r="10" spans="1:20">
      <c r="A10" s="21" t="s">
        <v>24</v>
      </c>
      <c r="B10" s="16">
        <f t="array" ref="B10">SUM(B38:B438*Stimulus!$C$2:$C$402)/B8*100</f>
        <v>100</v>
      </c>
      <c r="C10" s="21" t="s">
        <v>31</v>
      </c>
      <c r="D10" s="16">
        <f t="array" ref="D10">SUM(D38:D438*Stimulus!$C$2:$C$402)/D8*100</f>
        <v>100</v>
      </c>
      <c r="F10" s="16" t="s">
        <v>17</v>
      </c>
      <c r="G10" s="22">
        <f t="array" ref="G10">SUM($D$38:$D$438*G38:G438*Stimulus!$C$2:$C$402)/$D$8*100</f>
        <v>29.682244955171889</v>
      </c>
      <c r="H10" s="22">
        <f t="array" ref="H10">SUM($D$38:$D$438*H38:H438*Stimulus!$C$2:$C$402)/$D$8*100</f>
        <v>28.573437302672193</v>
      </c>
      <c r="I10" s="22">
        <f t="array" ref="I10">SUM($D$38:$D$438*I38:I438*Stimulus!$C$2:$C$402)/$D$8*100</f>
        <v>29.84444611983481</v>
      </c>
      <c r="J10" s="22">
        <f t="array" ref="J10">SUM($D$38:$D$438*J38:J438*Stimulus!$C$2:$C$402)/$D$8*100</f>
        <v>29.460238024907088</v>
      </c>
      <c r="K10" s="22">
        <f t="array" ref="K10">SUM($D$38:$D$438*K38:K438*Stimulus!$C$2:$C$402)/$D$8*100</f>
        <v>29.460238024907088</v>
      </c>
      <c r="L10" s="22">
        <f t="array" ref="L10">SUM($D$38:$D$438*L38:L438*Stimulus!$C$2:$C$402)/$D$8*100</f>
        <v>30.606189853913634</v>
      </c>
      <c r="M10" s="22">
        <f t="array" ref="M10">SUM($D$38:$D$438*M38:M438*Stimulus!$C$2:$C$402)/$D$8*100</f>
        <v>30.606189853913634</v>
      </c>
      <c r="N10" s="22">
        <f t="array" ref="N10">SUM($D$38:$D$438*N38:N438*Stimulus!$C$2:$C$402)/$D$8*100</f>
        <v>32.136926041820537</v>
      </c>
      <c r="O10" s="22">
        <f t="array" ref="O10">SUM($D$38:$D$438*O38:O438*Stimulus!$C$2:$C$402)/$D$8*100</f>
        <v>12.268602256938195</v>
      </c>
      <c r="P10" s="22">
        <f t="array" ref="P10">SUM($D$38:$D$438*P38:P438*Stimulus!$C$2:$C$402)/$D$8*100</f>
        <v>57.854999055557798</v>
      </c>
      <c r="Q10" s="22">
        <f t="array" ref="Q10">SUM($D$38:$D$438*Q38:Q438*Stimulus!$C$2:$C$402)/$D$8*100</f>
        <v>20.552124896588222</v>
      </c>
      <c r="R10" s="22">
        <f t="array" ref="R10">SUM($D$38:$D$438*R38:R438*Stimulus!$C$2:$C$402)/$D$8*100</f>
        <v>7.0745145858082266</v>
      </c>
      <c r="S10" s="22">
        <f t="array" ref="S10">SUM($D$38:$D$438*S38:S438*Stimulus!$C$2:$C$402)/$D$8*100</f>
        <v>56.755700683968989</v>
      </c>
      <c r="T10" s="22">
        <f t="array" ref="T10">SUM($D$38:$D$438*T38:T438*Stimulus!$C$2:$C$402)/$D$8*100</f>
        <v>11.53253593131506</v>
      </c>
    </row>
    <row r="11" spans="1:20">
      <c r="A11" s="21" t="s">
        <v>25</v>
      </c>
      <c r="B11" s="16">
        <f t="array" ref="B11">SUM(B38:B438*Stimulus!$D$2:$D$402)/B8*100</f>
        <v>108.86103656194</v>
      </c>
      <c r="C11" s="21" t="s">
        <v>32</v>
      </c>
      <c r="D11" s="16">
        <f t="array" ref="D11">SUM(D38:D438*Stimulus!$D$2:$D$402)/D8*100</f>
        <v>140.63476887416215</v>
      </c>
      <c r="F11" s="16" t="s">
        <v>18</v>
      </c>
      <c r="G11" s="22">
        <f t="array" ref="G11">SUM($D$38:$D$438*G38:G438*Stimulus!$D$2:$D$402)/$D$8*100</f>
        <v>31.72345953876907</v>
      </c>
      <c r="H11" s="22">
        <f t="array" ref="H11">SUM($D$38:$D$438*H38:H438*Stimulus!$D$2:$D$402)/$D$8*100</f>
        <v>19.056020292240198</v>
      </c>
      <c r="I11" s="22">
        <f t="array" ref="I11">SUM($D$38:$D$438*I38:I438*Stimulus!$D$2:$D$402)/$D$8*100</f>
        <v>12.494395079241588</v>
      </c>
      <c r="J11" s="22">
        <f t="array" ref="J11">SUM($D$38:$D$438*J38:J438*Stimulus!$D$2:$D$402)/$D$8*100</f>
        <v>26.887313531868934</v>
      </c>
      <c r="K11" s="22">
        <f t="array" ref="K11">SUM($D$38:$D$438*K38:K438*Stimulus!$D$2:$D$402)/$D$8*100</f>
        <v>26.887313531868934</v>
      </c>
      <c r="L11" s="22">
        <f t="array" ref="L11">SUM($D$38:$D$438*L38:L438*Stimulus!$D$2:$D$402)/$D$8*100</f>
        <v>74.866355183972658</v>
      </c>
      <c r="M11" s="22">
        <f t="array" ref="M11">SUM($D$38:$D$438*M38:M438*Stimulus!$D$2:$D$402)/$D$8*100</f>
        <v>74.866355183972658</v>
      </c>
      <c r="N11" s="22">
        <f t="array" ref="N11">SUM($D$38:$D$438*N38:N438*Stimulus!$D$2:$D$402)/$D$8*100</f>
        <v>59.278705929180418</v>
      </c>
      <c r="O11" s="22">
        <f t="array" ref="O11">SUM($D$38:$D$438*O38:O438*Stimulus!$D$2:$D$402)/$D$8*100</f>
        <v>5.6581360075290208</v>
      </c>
      <c r="P11" s="22">
        <f t="array" ref="P11">SUM($D$38:$D$438*P38:P438*Stimulus!$D$2:$D$402)/$D$8*100</f>
        <v>14.955139797683042</v>
      </c>
      <c r="Q11" s="22">
        <f t="array" ref="Q11">SUM($D$38:$D$438*Q38:Q438*Stimulus!$D$2:$D$402)/$D$8*100</f>
        <v>19.37706909212087</v>
      </c>
      <c r="R11" s="22">
        <f t="array" ref="R11">SUM($D$38:$D$438*R38:R438*Stimulus!$D$2:$D$402)/$D$8*100</f>
        <v>35.137789640780085</v>
      </c>
      <c r="S11" s="22">
        <f t="array" ref="S11">SUM($D$38:$D$438*S38:S438*Stimulus!$D$2:$D$402)/$D$8*100</f>
        <v>53.12018115821671</v>
      </c>
      <c r="T11" s="22">
        <f t="array" ref="T11">SUM($D$38:$D$438*T38:T438*Stimulus!$D$2:$D$402)/$D$8*100</f>
        <v>6.8598901671099082</v>
      </c>
    </row>
    <row r="12" spans="1:20">
      <c r="A12" s="21" t="s">
        <v>26</v>
      </c>
      <c r="B12" s="23">
        <f>B9/SUM(B$9:B$11)</f>
        <v>0.31273851193731728</v>
      </c>
      <c r="C12" s="21" t="s">
        <v>33</v>
      </c>
      <c r="D12" s="23">
        <f>D9/SUM(D$9:D$11)</f>
        <v>0.29592834993647232</v>
      </c>
      <c r="F12" s="16" t="s">
        <v>19</v>
      </c>
      <c r="G12" s="23">
        <f>G9/SUM(G$9:G$11)</f>
        <v>0.36228813081163419</v>
      </c>
      <c r="H12" s="23">
        <f t="shared" ref="H12:T12" si="0">H9/SUM(H$9:H$11)</f>
        <v>0.37333411693679097</v>
      </c>
      <c r="I12" s="23">
        <f t="shared" si="0"/>
        <v>0.36354371859022605</v>
      </c>
      <c r="J12" s="23">
        <f t="shared" si="0"/>
        <v>0.27288182109345832</v>
      </c>
      <c r="K12" s="23">
        <f t="shared" si="0"/>
        <v>0.27288182109345832</v>
      </c>
      <c r="L12" s="23">
        <f t="shared" si="0"/>
        <v>0.23061949278094673</v>
      </c>
      <c r="M12" s="23">
        <f t="shared" si="0"/>
        <v>0.23061949278094673</v>
      </c>
      <c r="N12" s="23">
        <f t="shared" si="0"/>
        <v>0.31489703285484899</v>
      </c>
      <c r="O12" s="23">
        <f t="shared" si="0"/>
        <v>0.57174218691873913</v>
      </c>
      <c r="P12" s="23">
        <f t="shared" si="0"/>
        <v>0.43373709109012815</v>
      </c>
      <c r="Q12" s="23">
        <f t="shared" si="0"/>
        <v>0.24169959580585421</v>
      </c>
      <c r="R12" s="23">
        <f t="shared" si="0"/>
        <v>0.15335549598157175</v>
      </c>
      <c r="S12" s="23">
        <f t="shared" si="0"/>
        <v>0.35928293957468105</v>
      </c>
      <c r="T12" s="23">
        <f t="shared" si="0"/>
        <v>0.34212480081113944</v>
      </c>
    </row>
    <row r="13" spans="1:20">
      <c r="A13" s="21" t="s">
        <v>27</v>
      </c>
      <c r="B13" s="23">
        <f>B10/SUM(B$9:B$11)</f>
        <v>0.32905203353181095</v>
      </c>
      <c r="C13" s="21" t="s">
        <v>34</v>
      </c>
      <c r="D13" s="23">
        <f>D10/SUM(D$9:D$11)</f>
        <v>0.29258932670353877</v>
      </c>
      <c r="F13" s="16" t="s">
        <v>20</v>
      </c>
      <c r="G13" s="23">
        <f>G10/SUM(G$9:G$11)</f>
        <v>0.30825670136130995</v>
      </c>
      <c r="H13" s="23">
        <f t="shared" ref="H13:T13" si="1">H10/SUM(H$9:H$11)</f>
        <v>0.37594377982887134</v>
      </c>
      <c r="I13" s="23">
        <f t="shared" si="1"/>
        <v>0.44863498055725681</v>
      </c>
      <c r="J13" s="23">
        <f t="shared" si="1"/>
        <v>0.38015981228997558</v>
      </c>
      <c r="K13" s="23">
        <f t="shared" si="1"/>
        <v>0.38015981228997558</v>
      </c>
      <c r="L13" s="23">
        <f t="shared" si="1"/>
        <v>0.22326005184940043</v>
      </c>
      <c r="M13" s="23">
        <f t="shared" si="1"/>
        <v>0.22326005184940043</v>
      </c>
      <c r="N13" s="23">
        <f t="shared" si="1"/>
        <v>0.24084615411464669</v>
      </c>
      <c r="O13" s="23">
        <f t="shared" si="1"/>
        <v>0.29308872002300784</v>
      </c>
      <c r="P13" s="23">
        <f t="shared" si="1"/>
        <v>0.44995299523068866</v>
      </c>
      <c r="Q13" s="23">
        <f t="shared" si="1"/>
        <v>0.3903080192537407</v>
      </c>
      <c r="R13" s="23">
        <f t="shared" si="1"/>
        <v>0.1418922516174814</v>
      </c>
      <c r="S13" s="23">
        <f t="shared" si="1"/>
        <v>0.33095839682854011</v>
      </c>
      <c r="T13" s="23">
        <f t="shared" si="1"/>
        <v>0.41250508945180941</v>
      </c>
    </row>
    <row r="14" spans="1:20">
      <c r="A14" s="21" t="s">
        <v>28</v>
      </c>
      <c r="B14" s="23">
        <f>4*B12/(12*B13-2*B12+3)</f>
        <v>0.19783724352232654</v>
      </c>
      <c r="C14" s="21" t="s">
        <v>35</v>
      </c>
      <c r="D14" s="23">
        <f>4*D12/(12*D13-2*D12+3)</f>
        <v>0.19997809771005381</v>
      </c>
      <c r="F14" s="16" t="s">
        <v>21</v>
      </c>
      <c r="G14" s="23">
        <f>4*G12/(12*G13-2*G12+3)</f>
        <v>0.24255611607592625</v>
      </c>
      <c r="H14" s="23">
        <f t="shared" ref="H14:T14" si="2">4*H12/(12*H13-2*H12+3)</f>
        <v>0.2207556776873347</v>
      </c>
      <c r="I14" s="23">
        <f t="shared" si="2"/>
        <v>0.18992604116054299</v>
      </c>
      <c r="J14" s="23">
        <f t="shared" si="2"/>
        <v>0.1555734477882143</v>
      </c>
      <c r="K14" s="23">
        <f t="shared" si="2"/>
        <v>0.1555734477882143</v>
      </c>
      <c r="L14" s="23">
        <f t="shared" si="2"/>
        <v>0.17679166285562078</v>
      </c>
      <c r="M14" s="23">
        <f t="shared" si="2"/>
        <v>0.17679166285562078</v>
      </c>
      <c r="N14" s="23">
        <f t="shared" si="2"/>
        <v>0.23944904592468025</v>
      </c>
      <c r="O14" s="23">
        <f t="shared" si="2"/>
        <v>0.42559497286353254</v>
      </c>
      <c r="P14" s="23">
        <f t="shared" si="2"/>
        <v>0.23034481845604432</v>
      </c>
      <c r="Q14" s="23">
        <f t="shared" si="2"/>
        <v>0.1342720137695215</v>
      </c>
      <c r="R14" s="23">
        <f t="shared" si="2"/>
        <v>0.13954106875810496</v>
      </c>
      <c r="S14" s="23">
        <f t="shared" si="2"/>
        <v>0.22983315598782836</v>
      </c>
      <c r="T14" s="23">
        <f t="shared" si="2"/>
        <v>0.18834774457829945</v>
      </c>
    </row>
    <row r="15" spans="1:20">
      <c r="A15" s="21" t="s">
        <v>29</v>
      </c>
      <c r="B15" s="23">
        <f>6*B13/(12*B13-2*B12+3)</f>
        <v>0.31223567679312947</v>
      </c>
      <c r="C15" s="21" t="s">
        <v>36</v>
      </c>
      <c r="D15" s="23">
        <f>6*D13/(12*D13-2*D12+3)</f>
        <v>0.29658255272095391</v>
      </c>
      <c r="F15" s="16" t="s">
        <v>22</v>
      </c>
      <c r="G15" s="23">
        <f>6*G13/(12*G13-2*G12+3)</f>
        <v>0.30957216871445575</v>
      </c>
      <c r="H15" s="23">
        <f t="shared" ref="H15:T15" si="3">6*H13/(12*H13-2*H12+3)</f>
        <v>0.33344819073625648</v>
      </c>
      <c r="I15" s="23">
        <f t="shared" si="3"/>
        <v>0.351570367301903</v>
      </c>
      <c r="J15" s="23">
        <f t="shared" si="3"/>
        <v>0.32510102251305484</v>
      </c>
      <c r="K15" s="23">
        <f t="shared" si="3"/>
        <v>0.32510102251305484</v>
      </c>
      <c r="L15" s="23">
        <f t="shared" si="3"/>
        <v>0.25672493252670475</v>
      </c>
      <c r="M15" s="23">
        <f t="shared" si="3"/>
        <v>0.25672493252670475</v>
      </c>
      <c r="N15" s="23">
        <f t="shared" si="3"/>
        <v>0.27471066317079434</v>
      </c>
      <c r="O15" s="23">
        <f t="shared" si="3"/>
        <v>0.32725524379363718</v>
      </c>
      <c r="P15" s="23">
        <f t="shared" si="3"/>
        <v>0.35843490145034534</v>
      </c>
      <c r="Q15" s="23">
        <f t="shared" si="3"/>
        <v>0.3252432646454817</v>
      </c>
      <c r="R15" s="23">
        <f t="shared" si="3"/>
        <v>0.19366566857417924</v>
      </c>
      <c r="S15" s="23">
        <f t="shared" si="3"/>
        <v>0.3175709355994808</v>
      </c>
      <c r="T15" s="23">
        <f t="shared" si="3"/>
        <v>0.34064062167276354</v>
      </c>
    </row>
    <row r="16" spans="1:20">
      <c r="A16" s="21" t="s">
        <v>7</v>
      </c>
      <c r="B16" s="23">
        <f>(4-B14-10*B15)/B15</f>
        <v>2.1772207312387999</v>
      </c>
      <c r="C16" s="21" t="s">
        <v>5</v>
      </c>
      <c r="D16" s="23">
        <f>(4-D14-10*D15)/D15</f>
        <v>2.8126953774832426</v>
      </c>
      <c r="F16" s="16" t="s">
        <v>11</v>
      </c>
      <c r="G16" s="23">
        <f t="shared" ref="G16:T16" si="4">(4-G14-10*G15)/G15</f>
        <v>2.1375377493636321</v>
      </c>
      <c r="H16" s="23">
        <f t="shared" si="4"/>
        <v>1.3338276449125759</v>
      </c>
      <c r="I16" s="23">
        <f t="shared" si="4"/>
        <v>0.83730118689907496</v>
      </c>
      <c r="J16" s="23">
        <f t="shared" si="4"/>
        <v>1.8253290084850711</v>
      </c>
      <c r="K16" s="23">
        <f t="shared" si="4"/>
        <v>1.8253290084850711</v>
      </c>
      <c r="L16" s="23">
        <f t="shared" si="4"/>
        <v>4.8922362137408912</v>
      </c>
      <c r="M16" s="23">
        <f t="shared" si="4"/>
        <v>4.8922362137408912</v>
      </c>
      <c r="N16" s="23">
        <f t="shared" si="4"/>
        <v>3.689133543889024</v>
      </c>
      <c r="O16" s="23">
        <f t="shared" si="4"/>
        <v>0.92237663085527166</v>
      </c>
      <c r="P16" s="23">
        <f t="shared" si="4"/>
        <v>0.51698695157947072</v>
      </c>
      <c r="Q16" s="23">
        <f t="shared" si="4"/>
        <v>1.8856511615825746</v>
      </c>
      <c r="R16" s="23">
        <f t="shared" si="4"/>
        <v>9.9336256119304593</v>
      </c>
      <c r="S16" s="23">
        <f t="shared" si="4"/>
        <v>1.8718888329475185</v>
      </c>
      <c r="T16" s="23">
        <f t="shared" si="4"/>
        <v>1.1896585812462641</v>
      </c>
    </row>
    <row r="17" spans="1:20">
      <c r="A17" s="21" t="s">
        <v>8</v>
      </c>
      <c r="B17" s="23">
        <f>(1.708*B15+0.404-1.481*B14)/B15</f>
        <v>2.0635104384082892</v>
      </c>
      <c r="C17" s="21" t="s">
        <v>6</v>
      </c>
      <c r="D17" s="23">
        <f>(1.708*D15+0.404-1.481*D14)/D15</f>
        <v>2.0715832125056486</v>
      </c>
      <c r="F17" s="16" t="s">
        <v>12</v>
      </c>
      <c r="G17" s="23">
        <f t="shared" ref="G17:T17" si="5">(1.708*G15+0.404-1.481*G14)/G15</f>
        <v>1.8526331311935615</v>
      </c>
      <c r="H17" s="23">
        <f t="shared" si="5"/>
        <v>1.9391028924010842</v>
      </c>
      <c r="I17" s="23">
        <f t="shared" si="5"/>
        <v>2.0570610826590321</v>
      </c>
      <c r="J17" s="23">
        <f t="shared" si="5"/>
        <v>2.2419747087958903</v>
      </c>
      <c r="K17" s="23">
        <f t="shared" si="5"/>
        <v>2.2419747087958903</v>
      </c>
      <c r="L17" s="23">
        <f t="shared" si="5"/>
        <v>2.2617894037465058</v>
      </c>
      <c r="M17" s="23">
        <f t="shared" si="5"/>
        <v>2.2617894037465058</v>
      </c>
      <c r="N17" s="23">
        <f t="shared" si="5"/>
        <v>1.8877380648265929</v>
      </c>
      <c r="O17" s="23">
        <f t="shared" si="5"/>
        <v>1.0164720287825324</v>
      </c>
      <c r="P17" s="23">
        <f t="shared" si="5"/>
        <v>1.88337166055049</v>
      </c>
      <c r="Q17" s="23">
        <f t="shared" si="5"/>
        <v>2.3387375737079341</v>
      </c>
      <c r="R17" s="23">
        <f t="shared" si="5"/>
        <v>2.7269708822535059</v>
      </c>
      <c r="S17" s="23">
        <f t="shared" si="5"/>
        <v>1.908324050001414</v>
      </c>
      <c r="T17" s="23">
        <f t="shared" si="5"/>
        <v>2.0751229510603539</v>
      </c>
    </row>
    <row r="18" spans="1:20">
      <c r="F18" s="16" t="s">
        <v>9</v>
      </c>
      <c r="G18" s="23">
        <f t="shared" ref="G18:T18" si="6">(10.872+0.404*$B$16/$D$16*G16-4*$B$17/$D$17*G17)/(16.518+1.481*$B$16/$D$16*G16-$B$17/$D$17*G17)</f>
        <v>0.24287754728022781</v>
      </c>
      <c r="H18" s="23">
        <f t="shared" si="6"/>
        <v>0.22108674907921533</v>
      </c>
      <c r="I18" s="23">
        <f t="shared" si="6"/>
        <v>0.19040093958085885</v>
      </c>
      <c r="J18" s="23">
        <f t="shared" si="6"/>
        <v>0.15325300216510951</v>
      </c>
      <c r="K18" s="23">
        <f t="shared" si="6"/>
        <v>0.15325300216510951</v>
      </c>
      <c r="L18" s="23">
        <f t="shared" si="6"/>
        <v>0.17058008961436555</v>
      </c>
      <c r="M18" s="23">
        <f t="shared" si="6"/>
        <v>0.17058008961436555</v>
      </c>
      <c r="N18" s="23">
        <f t="shared" si="6"/>
        <v>0.23873401257734972</v>
      </c>
      <c r="O18" s="23">
        <f t="shared" si="6"/>
        <v>0.42929717942612838</v>
      </c>
      <c r="P18" s="23">
        <f t="shared" si="6"/>
        <v>0.23167892083499855</v>
      </c>
      <c r="Q18" s="23">
        <f t="shared" si="6"/>
        <v>0.13108152153770047</v>
      </c>
      <c r="R18" s="23">
        <f t="shared" si="6"/>
        <v>0.1235873078814672</v>
      </c>
      <c r="S18" s="23">
        <f t="shared" si="6"/>
        <v>0.2299007047571853</v>
      </c>
      <c r="T18" s="23">
        <f t="shared" si="6"/>
        <v>0.18817134612658551</v>
      </c>
    </row>
    <row r="19" spans="1:20">
      <c r="F19" s="16" t="s">
        <v>10</v>
      </c>
      <c r="G19" s="23">
        <f t="shared" ref="G19:T19" si="7">5.52/(16.518+1.481*$B$16/$D$16*G16-$B$17/$D$17*G17)</f>
        <v>0.32237243628864715</v>
      </c>
      <c r="H19" s="23">
        <f t="shared" si="7"/>
        <v>0.34252634217378208</v>
      </c>
      <c r="I19" s="23">
        <f t="shared" si="7"/>
        <v>0.35777168484483657</v>
      </c>
      <c r="J19" s="23">
        <f t="shared" si="7"/>
        <v>0.33705163361055979</v>
      </c>
      <c r="K19" s="23">
        <f t="shared" si="7"/>
        <v>0.33705163361055979</v>
      </c>
      <c r="L19" s="23">
        <f t="shared" si="7"/>
        <v>0.27775727789345511</v>
      </c>
      <c r="M19" s="23">
        <f t="shared" si="7"/>
        <v>0.27775727789345511</v>
      </c>
      <c r="N19" s="23">
        <f t="shared" si="7"/>
        <v>0.29257700715955404</v>
      </c>
      <c r="O19" s="23">
        <f t="shared" si="7"/>
        <v>0.33327500343806316</v>
      </c>
      <c r="P19" s="23">
        <f t="shared" si="7"/>
        <v>0.36233216692848147</v>
      </c>
      <c r="Q19" s="23">
        <f t="shared" si="7"/>
        <v>0.33761302671364307</v>
      </c>
      <c r="R19" s="23">
        <f t="shared" si="7"/>
        <v>0.21913867735474979</v>
      </c>
      <c r="S19" s="23">
        <f t="shared" si="7"/>
        <v>0.32929589583149599</v>
      </c>
      <c r="T19" s="23">
        <f t="shared" si="7"/>
        <v>0.34904049380075247</v>
      </c>
    </row>
    <row r="20" spans="1:20">
      <c r="F20" s="16" t="s">
        <v>13</v>
      </c>
      <c r="G20" s="24">
        <f>G18/(1-SUM(G18:G19))*G$22</f>
        <v>23.990330583777254</v>
      </c>
      <c r="H20" s="24">
        <f t="shared" ref="H20:T20" si="8">H18/(1-SUM(H18:H19))*H$22</f>
        <v>19.353584734574696</v>
      </c>
      <c r="I20" s="24">
        <f t="shared" si="8"/>
        <v>16.401763635260348</v>
      </c>
      <c r="J20" s="24">
        <f t="shared" si="8"/>
        <v>14.149982281152672</v>
      </c>
      <c r="K20" s="24">
        <f t="shared" si="8"/>
        <v>14.149982281152672</v>
      </c>
      <c r="L20" s="24">
        <f t="shared" si="8"/>
        <v>20.882533259231572</v>
      </c>
      <c r="M20" s="24">
        <f t="shared" si="8"/>
        <v>20.882533259231572</v>
      </c>
      <c r="N20" s="24">
        <f t="shared" si="8"/>
        <v>28.950222052398221</v>
      </c>
      <c r="O20" s="24">
        <f t="shared" si="8"/>
        <v>16.753098512871574</v>
      </c>
      <c r="P20" s="24">
        <f t="shared" si="8"/>
        <v>37.877165620959076</v>
      </c>
      <c r="Q20" s="24">
        <f t="shared" si="8"/>
        <v>8.426147210232827</v>
      </c>
      <c r="R20" s="24">
        <f t="shared" si="8"/>
        <v>4.5799698505349866</v>
      </c>
      <c r="S20" s="24">
        <f t="shared" si="8"/>
        <v>42.186620112362959</v>
      </c>
      <c r="T20" s="24">
        <f t="shared" si="8"/>
        <v>6.4838247233305255</v>
      </c>
    </row>
    <row r="21" spans="1:20">
      <c r="F21" s="16" t="s">
        <v>14</v>
      </c>
      <c r="G21" s="24">
        <f>G19/(1-SUM(G18:G19))*G$22</f>
        <v>31.842471254616097</v>
      </c>
      <c r="H21" s="24">
        <f t="shared" ref="H21:T21" si="9">H19/(1-SUM(H18:H19))*H$22</f>
        <v>29.984214859973388</v>
      </c>
      <c r="I21" s="24">
        <f t="shared" si="9"/>
        <v>30.819630528775967</v>
      </c>
      <c r="J21" s="24">
        <f t="shared" si="9"/>
        <v>31.120268941190016</v>
      </c>
      <c r="K21" s="24">
        <f t="shared" si="9"/>
        <v>31.120268941190016</v>
      </c>
      <c r="L21" s="24">
        <f t="shared" si="9"/>
        <v>34.003239221626174</v>
      </c>
      <c r="M21" s="24">
        <f t="shared" si="9"/>
        <v>34.003239221626174</v>
      </c>
      <c r="N21" s="24">
        <f t="shared" si="9"/>
        <v>35.479524820330589</v>
      </c>
      <c r="O21" s="24">
        <f t="shared" si="9"/>
        <v>13.005883178499314</v>
      </c>
      <c r="P21" s="24">
        <f t="shared" si="9"/>
        <v>59.237652899485759</v>
      </c>
      <c r="Q21" s="24">
        <f t="shared" si="9"/>
        <v>21.702350032328816</v>
      </c>
      <c r="R21" s="24">
        <f t="shared" si="9"/>
        <v>8.1209676994782445</v>
      </c>
      <c r="S21" s="24">
        <f t="shared" si="9"/>
        <v>60.425568841451721</v>
      </c>
      <c r="T21" s="24">
        <f t="shared" si="9"/>
        <v>12.026896919929474</v>
      </c>
    </row>
    <row r="22" spans="1:20">
      <c r="F22" s="16" t="s">
        <v>15</v>
      </c>
      <c r="G22" s="24">
        <f>0.5*(-G9+3*G10+G11)</f>
        <v>42.942613396254245</v>
      </c>
      <c r="H22" s="24">
        <f t="shared" ref="H22:T22" si="10">0.5*(-H9+3*H10+H11)</f>
        <v>38.200620573909447</v>
      </c>
      <c r="I22" s="24">
        <f t="shared" si="10"/>
        <v>38.921897310084269</v>
      </c>
      <c r="J22" s="24">
        <f t="shared" si="10"/>
        <v>47.060613956454716</v>
      </c>
      <c r="K22" s="24">
        <f t="shared" si="10"/>
        <v>47.060613956454716</v>
      </c>
      <c r="L22" s="24">
        <f t="shared" si="10"/>
        <v>67.534923313365425</v>
      </c>
      <c r="M22" s="24">
        <f t="shared" si="10"/>
        <v>67.534923313365425</v>
      </c>
      <c r="N22" s="24">
        <f t="shared" si="10"/>
        <v>56.835848003570447</v>
      </c>
      <c r="O22" s="24">
        <f t="shared" si="10"/>
        <v>9.2654967253441107</v>
      </c>
      <c r="P22" s="24">
        <f t="shared" si="10"/>
        <v>66.375090205153683</v>
      </c>
      <c r="Q22" s="24">
        <f t="shared" si="10"/>
        <v>34.1532345483634</v>
      </c>
      <c r="R22" s="24">
        <f t="shared" si="10"/>
        <v>24.357640139272174</v>
      </c>
      <c r="S22" s="24">
        <f t="shared" si="10"/>
        <v>80.887118527296749</v>
      </c>
      <c r="T22" s="24">
        <f t="shared" si="10"/>
        <v>15.946303067445772</v>
      </c>
    </row>
    <row r="23" spans="1:20">
      <c r="F23" s="16" t="s">
        <v>37</v>
      </c>
      <c r="G23" s="24">
        <f t="array" ref="G23">SUM($B38:$B438*G38:G438*Stimulus!$B$2:$B$402)/$B$8*100</f>
        <v>32.983367955643089</v>
      </c>
      <c r="H23" s="24">
        <f t="array" ref="H23">SUM($B38:$B438*H38:H438*Stimulus!$B$2:$B$402)/$B$8*100</f>
        <v>27.489889324897526</v>
      </c>
      <c r="I23" s="24">
        <f t="array" ref="I23">SUM($B38:$B438*I38:I438*Stimulus!$B$2:$B$402)/$B$8*100</f>
        <v>23.942572220434986</v>
      </c>
      <c r="J23" s="24">
        <f t="array" ref="J23">SUM($B38:$B438*J38:J438*Stimulus!$B$2:$B$402)/$B$8*100</f>
        <v>20.513074664462899</v>
      </c>
      <c r="K23" s="24">
        <f t="array" ref="K23">SUM($B38:$B438*K38:K438*Stimulus!$B$2:$B$402)/$B$8*100</f>
        <v>20.513074664462899</v>
      </c>
      <c r="L23" s="24">
        <f t="array" ref="L23">SUM($B38:$B438*L38:L438*Stimulus!$B$2:$B$402)/$B$8*100</f>
        <v>28.293868063032519</v>
      </c>
      <c r="M23" s="24">
        <f t="array" ref="M23">SUM($B38:$B438*M38:M438*Stimulus!$B$2:$B$402)/$B$8*100</f>
        <v>28.293868063032519</v>
      </c>
      <c r="N23" s="24">
        <f t="array" ref="N23">SUM($B38:$B438*N38:N438*Stimulus!$B$2:$B$402)/$B$8*100</f>
        <v>37.604412011354604</v>
      </c>
      <c r="O23" s="24">
        <f t="array" ref="O23">SUM($B38:$B438*O38:O438*Stimulus!$B$2:$B$402)/$B$8*100</f>
        <v>20.568622405393143</v>
      </c>
      <c r="P23" s="24">
        <f t="array" ref="P23">SUM($B38:$B438*P38:P438*Stimulus!$B$2:$B$402)/$B$8*100</f>
        <v>54.878311743703179</v>
      </c>
      <c r="Q23" s="24">
        <f t="array" ref="Q23">SUM($B38:$B438*Q38:Q438*Stimulus!$B$2:$B$402)/$B$8*100</f>
        <v>12.158446500749543</v>
      </c>
      <c r="R23" s="24">
        <f t="array" ref="R23">SUM($B38:$B438*R38:R438*Stimulus!$B$2:$B$402)/$B$8*100</f>
        <v>6.2424737793658203</v>
      </c>
      <c r="S23" s="24">
        <f t="array" ref="S23">SUM($B38:$B438*S38:S438*Stimulus!$B$2:$B$402)/$B$8*100</f>
        <v>58.876035270694715</v>
      </c>
      <c r="T23" s="24">
        <f t="array" ref="T23">SUM($B38:$B438*T38:T438*Stimulus!$B$2:$B$402)/$B$8*100</f>
        <v>9.3533541917616656</v>
      </c>
    </row>
    <row r="24" spans="1:20">
      <c r="F24" s="16" t="s">
        <v>38</v>
      </c>
      <c r="G24" s="24">
        <f t="array" ref="G24">SUM($B38:$B438*G38:G438*Stimulus!$C$2:$C$402)/$B$8*100</f>
        <v>29.74383262083623</v>
      </c>
      <c r="H24" s="24">
        <f t="array" ref="H24">SUM($B38:$B438*H38:H438*Stimulus!$C$2:$C$402)/$B$8*100</f>
        <v>28.892626105998222</v>
      </c>
      <c r="I24" s="24">
        <f t="array" ref="I24">SUM($B38:$B438*I38:I438*Stimulus!$C$2:$C$402)/$B$8*100</f>
        <v>30.440113283912375</v>
      </c>
      <c r="J24" s="24">
        <f t="array" ref="J24">SUM($B38:$B438*J38:J438*Stimulus!$C$2:$C$402)/$B$8*100</f>
        <v>29.536286344891067</v>
      </c>
      <c r="K24" s="24">
        <f t="array" ref="K24">SUM($B38:$B438*K38:K438*Stimulus!$C$2:$C$402)/$B$8*100</f>
        <v>29.536286344891067</v>
      </c>
      <c r="L24" s="24">
        <f t="array" ref="L24">SUM($B38:$B438*L38:L438*Stimulus!$C$2:$C$402)/$B$8*100</f>
        <v>29.954239771839447</v>
      </c>
      <c r="M24" s="24">
        <f t="array" ref="M24">SUM($B38:$B438*M38:M438*Stimulus!$C$2:$C$402)/$B$8*100</f>
        <v>29.954239771839447</v>
      </c>
      <c r="N24" s="24">
        <f t="array" ref="N24">SUM($B38:$B438*N38:N438*Stimulus!$C$2:$C$402)/$B$8*100</f>
        <v>31.31767291236558</v>
      </c>
      <c r="O24" s="24">
        <f t="array" ref="O24">SUM($B38:$B438*O38:O438*Stimulus!$C$2:$C$402)/$B$8*100</f>
        <v>11.190697509189031</v>
      </c>
      <c r="P24" s="24">
        <f t="array" ref="P24">SUM($B38:$B438*P38:P438*Stimulus!$C$2:$C$402)/$B$8*100</f>
        <v>58.978002408541016</v>
      </c>
      <c r="Q24" s="24">
        <f t="array" ref="Q24">SUM($B38:$B438*Q38:Q438*Stimulus!$C$2:$C$402)/$B$8*100</f>
        <v>20.382788467947243</v>
      </c>
      <c r="R24" s="24">
        <f t="array" ref="R24">SUM($B38:$B438*R38:R438*Stimulus!$C$2:$C$402)/$B$8*100</f>
        <v>6.5082757158811635</v>
      </c>
      <c r="S24" s="24">
        <f t="array" ref="S24">SUM($B38:$B438*S38:S438*Stimulus!$C$2:$C$402)/$B$8*100</f>
        <v>57.111358354040043</v>
      </c>
      <c r="T24" s="24">
        <f t="array" ref="T24">SUM($B38:$B438*T38:T438*Stimulus!$C$2:$C$402)/$B$8*100</f>
        <v>11.731250505401619</v>
      </c>
    </row>
    <row r="25" spans="1:20">
      <c r="F25" s="16" t="s">
        <v>39</v>
      </c>
      <c r="G25" s="24">
        <f t="array" ref="G25">SUM($B38:$B438*G38:G438*Stimulus!$D$2:$D$402)/$B$8*100</f>
        <v>24.503027738470912</v>
      </c>
      <c r="H25" s="24">
        <f t="array" ref="H25">SUM($B38:$B438*H38:H438*Stimulus!$D$2:$D$402)/$B$8*100</f>
        <v>14.910240138044514</v>
      </c>
      <c r="I25" s="24">
        <f t="array" ref="I25">SUM($B38:$B438*I38:I438*Stimulus!$D$2:$D$402)/$B$8*100</f>
        <v>9.9014575368065163</v>
      </c>
      <c r="J25" s="24">
        <f t="array" ref="J25">SUM($B38:$B438*J38:J438*Stimulus!$D$2:$D$402)/$B$8*100</f>
        <v>21.259975884737724</v>
      </c>
      <c r="K25" s="24">
        <f t="array" ref="K25">SUM($B38:$B438*K38:K438*Stimulus!$D$2:$D$402)/$B$8*100</f>
        <v>21.259975884737724</v>
      </c>
      <c r="L25" s="24">
        <f t="array" ref="L25">SUM($B38:$B438*L38:L438*Stimulus!$D$2:$D$402)/$B$8*100</f>
        <v>57.837818017852008</v>
      </c>
      <c r="M25" s="24">
        <f t="array" ref="M25">SUM($B38:$B438*M38:M438*Stimulus!$D$2:$D$402)/$B$8*100</f>
        <v>57.837818017852008</v>
      </c>
      <c r="N25" s="24">
        <f t="array" ref="N25">SUM($B38:$B438*N38:N438*Stimulus!$D$2:$D$402)/$B$8*100</f>
        <v>45.516467352142662</v>
      </c>
      <c r="O25" s="24">
        <f t="array" ref="O25">SUM($B38:$B438*O38:O438*Stimulus!$D$2:$D$402)/$B$8*100</f>
        <v>4.3352141314329229</v>
      </c>
      <c r="P25" s="24">
        <f t="array" ref="P25">SUM($B38:$B438*P38:P438*Stimulus!$D$2:$D$402)/$B$8*100</f>
        <v>11.989442398274788</v>
      </c>
      <c r="Q25" s="24">
        <f t="array" ref="Q25">SUM($B38:$B438*Q38:Q438*Stimulus!$D$2:$D$402)/$B$8*100</f>
        <v>15.332047003263025</v>
      </c>
      <c r="R25" s="24">
        <f t="array" ref="R25">SUM($B38:$B438*R38:R438*Stimulus!$D$2:$D$402)/$B$8*100</f>
        <v>27.535192031452588</v>
      </c>
      <c r="S25" s="24">
        <f t="array" ref="S25">SUM($B38:$B438*S38:S438*Stimulus!$D$2:$D$402)/$B$8*100</f>
        <v>41.281187133106037</v>
      </c>
      <c r="T25" s="24">
        <f t="array" ref="T25">SUM($B38:$B438*T38:T438*Stimulus!$D$2:$D$402)/$B$8*100</f>
        <v>5.3823170583514424</v>
      </c>
    </row>
    <row r="26" spans="1:20">
      <c r="F26" s="16" t="s">
        <v>40</v>
      </c>
      <c r="G26" s="24">
        <f>2/3*G23</f>
        <v>21.988911970428724</v>
      </c>
      <c r="H26" s="24">
        <f t="shared" ref="H26:T26" si="11">2/3*H23</f>
        <v>18.326592883265015</v>
      </c>
      <c r="I26" s="24">
        <f t="shared" si="11"/>
        <v>15.961714813623324</v>
      </c>
      <c r="J26" s="24">
        <f t="shared" si="11"/>
        <v>13.675383109641931</v>
      </c>
      <c r="K26" s="24">
        <f t="shared" si="11"/>
        <v>13.675383109641931</v>
      </c>
      <c r="L26" s="24">
        <f t="shared" si="11"/>
        <v>18.862578708688346</v>
      </c>
      <c r="M26" s="24">
        <f t="shared" si="11"/>
        <v>18.862578708688346</v>
      </c>
      <c r="N26" s="24">
        <f t="shared" si="11"/>
        <v>25.069608007569734</v>
      </c>
      <c r="O26" s="24">
        <f t="shared" si="11"/>
        <v>13.712414936928761</v>
      </c>
      <c r="P26" s="24">
        <f t="shared" si="11"/>
        <v>36.585541162468786</v>
      </c>
      <c r="Q26" s="24">
        <f t="shared" si="11"/>
        <v>8.1056310004996952</v>
      </c>
      <c r="R26" s="24">
        <f t="shared" si="11"/>
        <v>4.1616491862438796</v>
      </c>
      <c r="S26" s="24">
        <f t="shared" si="11"/>
        <v>39.250690180463138</v>
      </c>
      <c r="T26" s="24">
        <f t="shared" si="11"/>
        <v>6.2355694611744434</v>
      </c>
    </row>
    <row r="27" spans="1:20">
      <c r="F27" s="16" t="s">
        <v>41</v>
      </c>
      <c r="G27" s="24">
        <f>G24</f>
        <v>29.74383262083623</v>
      </c>
      <c r="H27" s="24">
        <f t="shared" ref="H27:T27" si="12">H24</f>
        <v>28.892626105998222</v>
      </c>
      <c r="I27" s="24">
        <f t="shared" si="12"/>
        <v>30.440113283912375</v>
      </c>
      <c r="J27" s="24">
        <f t="shared" si="12"/>
        <v>29.536286344891067</v>
      </c>
      <c r="K27" s="24">
        <f t="shared" si="12"/>
        <v>29.536286344891067</v>
      </c>
      <c r="L27" s="24">
        <f t="shared" si="12"/>
        <v>29.954239771839447</v>
      </c>
      <c r="M27" s="24">
        <f t="shared" si="12"/>
        <v>29.954239771839447</v>
      </c>
      <c r="N27" s="24">
        <f t="shared" si="12"/>
        <v>31.31767291236558</v>
      </c>
      <c r="O27" s="24">
        <f t="shared" si="12"/>
        <v>11.190697509189031</v>
      </c>
      <c r="P27" s="24">
        <f t="shared" si="12"/>
        <v>58.978002408541016</v>
      </c>
      <c r="Q27" s="24">
        <f t="shared" si="12"/>
        <v>20.382788467947243</v>
      </c>
      <c r="R27" s="24">
        <f t="shared" si="12"/>
        <v>6.5082757158811635</v>
      </c>
      <c r="S27" s="24">
        <f t="shared" si="12"/>
        <v>57.111358354040043</v>
      </c>
      <c r="T27" s="24">
        <f t="shared" si="12"/>
        <v>11.731250505401619</v>
      </c>
    </row>
    <row r="28" spans="1:20">
      <c r="F28" s="16" t="s">
        <v>42</v>
      </c>
      <c r="G28" s="24">
        <f>0.5*(-G23+3*G24+G25)</f>
        <v>40.37557882266826</v>
      </c>
      <c r="H28" s="24">
        <f t="shared" ref="H28:T28" si="13">0.5*(-H23+3*H24+H25)</f>
        <v>37.049114565570832</v>
      </c>
      <c r="I28" s="24">
        <f t="shared" si="13"/>
        <v>38.639612584054326</v>
      </c>
      <c r="J28" s="24">
        <f t="shared" si="13"/>
        <v>44.677880127474019</v>
      </c>
      <c r="K28" s="24">
        <f t="shared" si="13"/>
        <v>44.677880127474019</v>
      </c>
      <c r="L28" s="24">
        <f t="shared" si="13"/>
        <v>59.703334635168915</v>
      </c>
      <c r="M28" s="24">
        <f t="shared" si="13"/>
        <v>59.703334635168915</v>
      </c>
      <c r="N28" s="24">
        <f t="shared" si="13"/>
        <v>50.932537038942399</v>
      </c>
      <c r="O28" s="24">
        <f t="shared" si="13"/>
        <v>8.6693421268034374</v>
      </c>
      <c r="P28" s="24">
        <f t="shared" si="13"/>
        <v>67.022568940097329</v>
      </c>
      <c r="Q28" s="24">
        <f t="shared" si="13"/>
        <v>32.160982953177609</v>
      </c>
      <c r="R28" s="24">
        <f t="shared" si="13"/>
        <v>20.408772699865132</v>
      </c>
      <c r="S28" s="24">
        <f t="shared" si="13"/>
        <v>76.869613462265718</v>
      </c>
      <c r="T28" s="24">
        <f t="shared" si="13"/>
        <v>15.611357191397316</v>
      </c>
    </row>
    <row r="29" spans="1:20">
      <c r="F29" s="16" t="s">
        <v>44</v>
      </c>
      <c r="G29" s="24">
        <f>G20-G26</f>
        <v>2.0014186133485303</v>
      </c>
      <c r="H29" s="24">
        <f t="shared" ref="H29:T29" si="14">H20-H26</f>
        <v>1.0269918513096812</v>
      </c>
      <c r="I29" s="24">
        <f t="shared" si="14"/>
        <v>0.44004882163702419</v>
      </c>
      <c r="J29" s="24">
        <f t="shared" si="14"/>
        <v>0.47459917151074116</v>
      </c>
      <c r="K29" s="24">
        <f t="shared" si="14"/>
        <v>0.47459917151074116</v>
      </c>
      <c r="L29" s="24">
        <f t="shared" si="14"/>
        <v>2.0199545505432255</v>
      </c>
      <c r="M29" s="24">
        <f t="shared" si="14"/>
        <v>2.0199545505432255</v>
      </c>
      <c r="N29" s="24">
        <f t="shared" si="14"/>
        <v>3.8806140448284872</v>
      </c>
      <c r="O29" s="24">
        <f t="shared" si="14"/>
        <v>3.040683575942813</v>
      </c>
      <c r="P29" s="24">
        <f t="shared" si="14"/>
        <v>1.2916244584902898</v>
      </c>
      <c r="Q29" s="24">
        <f t="shared" si="14"/>
        <v>0.32051620973313177</v>
      </c>
      <c r="R29" s="24">
        <f t="shared" si="14"/>
        <v>0.41832066429110704</v>
      </c>
      <c r="S29" s="24">
        <f t="shared" si="14"/>
        <v>2.9359299318998211</v>
      </c>
      <c r="T29" s="24">
        <f t="shared" si="14"/>
        <v>0.24825526215608207</v>
      </c>
    </row>
    <row r="30" spans="1:20">
      <c r="F30" s="16" t="s">
        <v>45</v>
      </c>
      <c r="G30" s="24">
        <f>G21-G27</f>
        <v>2.098638633779867</v>
      </c>
      <c r="H30" s="24">
        <f t="shared" ref="H30:T30" si="15">H21-H27</f>
        <v>1.0915887539751665</v>
      </c>
      <c r="I30" s="24">
        <f t="shared" si="15"/>
        <v>0.3795172448635924</v>
      </c>
      <c r="J30" s="24">
        <f t="shared" si="15"/>
        <v>1.5839825962989487</v>
      </c>
      <c r="K30" s="24">
        <f t="shared" si="15"/>
        <v>1.5839825962989487</v>
      </c>
      <c r="L30" s="24">
        <f t="shared" si="15"/>
        <v>4.0489994497867272</v>
      </c>
      <c r="M30" s="24">
        <f t="shared" si="15"/>
        <v>4.0489994497867272</v>
      </c>
      <c r="N30" s="24">
        <f t="shared" si="15"/>
        <v>4.1618519079650085</v>
      </c>
      <c r="O30" s="24">
        <f t="shared" si="15"/>
        <v>1.8151856693102832</v>
      </c>
      <c r="P30" s="24">
        <f t="shared" si="15"/>
        <v>0.25965049094474324</v>
      </c>
      <c r="Q30" s="24">
        <f t="shared" si="15"/>
        <v>1.3195615643815728</v>
      </c>
      <c r="R30" s="24">
        <f t="shared" si="15"/>
        <v>1.612691983597081</v>
      </c>
      <c r="S30" s="24">
        <f t="shared" si="15"/>
        <v>3.3142104874116782</v>
      </c>
      <c r="T30" s="24">
        <f t="shared" si="15"/>
        <v>0.29564641452785523</v>
      </c>
    </row>
    <row r="31" spans="1:20">
      <c r="F31" s="16" t="s">
        <v>46</v>
      </c>
      <c r="G31" s="24">
        <f>G22-G28</f>
        <v>2.5670345735859854</v>
      </c>
      <c r="H31" s="24">
        <f t="shared" ref="H31:T31" si="16">H22-H28</f>
        <v>1.1515060083386146</v>
      </c>
      <c r="I31" s="24">
        <f t="shared" si="16"/>
        <v>0.28228472602994259</v>
      </c>
      <c r="J31" s="24">
        <f t="shared" si="16"/>
        <v>2.3827338289806974</v>
      </c>
      <c r="K31" s="24">
        <f t="shared" si="16"/>
        <v>2.3827338289806974</v>
      </c>
      <c r="L31" s="24">
        <f t="shared" si="16"/>
        <v>7.8315886781965105</v>
      </c>
      <c r="M31" s="24">
        <f t="shared" si="16"/>
        <v>7.8315886781965105</v>
      </c>
      <c r="N31" s="24">
        <f t="shared" si="16"/>
        <v>5.9033109646280479</v>
      </c>
      <c r="O31" s="24">
        <f t="shared" si="16"/>
        <v>0.59615459854067332</v>
      </c>
      <c r="P31" s="24">
        <f t="shared" si="16"/>
        <v>-0.64747873494364683</v>
      </c>
      <c r="Q31" s="24">
        <f t="shared" si="16"/>
        <v>1.9922515951857918</v>
      </c>
      <c r="R31" s="24">
        <f t="shared" si="16"/>
        <v>3.9488674394070422</v>
      </c>
      <c r="S31" s="24">
        <f t="shared" si="16"/>
        <v>4.0175050650310311</v>
      </c>
      <c r="T31" s="24">
        <f t="shared" si="16"/>
        <v>0.33494587604845627</v>
      </c>
    </row>
    <row r="32" spans="1:20" ht="19.5">
      <c r="F32" s="16" t="s">
        <v>59</v>
      </c>
      <c r="G32" s="24">
        <f>SUMSQ(G29:G31)^0.5</f>
        <v>3.8729352025353023</v>
      </c>
      <c r="H32" s="24">
        <f t="shared" ref="H32:T32" si="17">SUMSQ(H29:H31)^0.5</f>
        <v>1.8900381894822846</v>
      </c>
      <c r="I32" s="24">
        <f t="shared" si="17"/>
        <v>0.64603480643289279</v>
      </c>
      <c r="J32" s="24">
        <f t="shared" si="17"/>
        <v>2.9002871821158771</v>
      </c>
      <c r="K32" s="24">
        <f t="shared" si="17"/>
        <v>2.9002871821158771</v>
      </c>
      <c r="L32" s="24">
        <f t="shared" si="17"/>
        <v>9.0447992877171846</v>
      </c>
      <c r="M32" s="24">
        <f t="shared" si="17"/>
        <v>9.0447992877171846</v>
      </c>
      <c r="N32" s="24">
        <f t="shared" si="17"/>
        <v>8.1993449137019372</v>
      </c>
      <c r="O32" s="24">
        <f t="shared" si="17"/>
        <v>3.5911078970756343</v>
      </c>
      <c r="P32" s="24">
        <f t="shared" si="17"/>
        <v>1.4679716725544829</v>
      </c>
      <c r="Q32" s="24">
        <f t="shared" si="17"/>
        <v>2.4110246331000371</v>
      </c>
      <c r="R32" s="24">
        <f t="shared" si="17"/>
        <v>4.285944664381514</v>
      </c>
      <c r="S32" s="24">
        <f t="shared" si="17"/>
        <v>5.9786305009964309</v>
      </c>
      <c r="T32" s="24">
        <f t="shared" si="17"/>
        <v>0.51110294216843366</v>
      </c>
    </row>
    <row r="33" spans="1:20">
      <c r="F33" s="25" t="s">
        <v>43</v>
      </c>
      <c r="G33" s="17">
        <f>100-4.6*G32</f>
        <v>82.184498068337604</v>
      </c>
      <c r="H33" s="17">
        <f t="shared" ref="H33:T33" si="18">100-4.6*H32</f>
        <v>91.30582432838149</v>
      </c>
      <c r="I33" s="17">
        <f t="shared" si="18"/>
        <v>97.028239890408699</v>
      </c>
      <c r="J33" s="17">
        <f t="shared" si="18"/>
        <v>86.658678962266961</v>
      </c>
      <c r="K33" s="17">
        <f t="shared" si="18"/>
        <v>86.658678962266961</v>
      </c>
      <c r="L33" s="17">
        <f t="shared" si="18"/>
        <v>58.393923276500956</v>
      </c>
      <c r="M33" s="17">
        <f t="shared" si="18"/>
        <v>58.393923276500956</v>
      </c>
      <c r="N33" s="17">
        <f t="shared" si="18"/>
        <v>62.283013396971093</v>
      </c>
      <c r="O33" s="17">
        <f t="shared" si="18"/>
        <v>83.480903673452076</v>
      </c>
      <c r="P33" s="17">
        <f t="shared" si="18"/>
        <v>93.247330306249381</v>
      </c>
      <c r="Q33" s="17">
        <f t="shared" si="18"/>
        <v>88.909286687739836</v>
      </c>
      <c r="R33" s="17">
        <f t="shared" si="18"/>
        <v>80.284654543845036</v>
      </c>
      <c r="S33" s="17">
        <f t="shared" si="18"/>
        <v>72.498299695416421</v>
      </c>
      <c r="T33" s="17">
        <f t="shared" si="18"/>
        <v>97.648926466025202</v>
      </c>
    </row>
    <row r="34" spans="1:20">
      <c r="E34" s="17"/>
      <c r="F34" s="25" t="s">
        <v>51</v>
      </c>
      <c r="G34" s="18">
        <f t="array" ref="G34">AVERAGE(G33:N33)</f>
        <v>77.863347520204343</v>
      </c>
    </row>
    <row r="35" spans="1:20">
      <c r="E35" s="17"/>
      <c r="F35" s="26"/>
    </row>
    <row r="36" spans="1:20">
      <c r="F36" s="26"/>
    </row>
    <row r="37" spans="1:20">
      <c r="B37" s="25" t="s">
        <v>4</v>
      </c>
      <c r="C37" s="25" t="s">
        <v>52</v>
      </c>
      <c r="D37" s="25" t="s">
        <v>53</v>
      </c>
      <c r="F37" s="25" t="s">
        <v>54</v>
      </c>
      <c r="G37" s="16">
        <v>1</v>
      </c>
      <c r="H37" s="16">
        <v>2</v>
      </c>
      <c r="I37" s="16">
        <v>3</v>
      </c>
      <c r="J37" s="16">
        <v>4</v>
      </c>
      <c r="K37" s="16">
        <v>5</v>
      </c>
      <c r="L37" s="16">
        <v>6</v>
      </c>
      <c r="M37" s="16">
        <v>7</v>
      </c>
      <c r="N37" s="16">
        <v>8</v>
      </c>
      <c r="O37" s="16">
        <v>9</v>
      </c>
      <c r="P37" s="16">
        <v>10</v>
      </c>
      <c r="Q37" s="16">
        <v>11</v>
      </c>
      <c r="R37" s="16">
        <v>12</v>
      </c>
      <c r="S37" s="16">
        <v>13</v>
      </c>
      <c r="T37" s="16">
        <v>14</v>
      </c>
    </row>
    <row r="38" spans="1:20">
      <c r="A38" s="16">
        <v>380</v>
      </c>
      <c r="B38" s="16">
        <v>49.975499999999997</v>
      </c>
      <c r="C38" s="16">
        <f>'CRI cal.'!C7</f>
        <v>0.3166773376388386</v>
      </c>
      <c r="D38" s="16">
        <f>B38*C38</f>
        <v>15.826108287169777</v>
      </c>
      <c r="F38" s="16">
        <v>380</v>
      </c>
      <c r="G38" s="16">
        <v>0.219</v>
      </c>
      <c r="H38" s="16">
        <v>7.0000000000000007E-2</v>
      </c>
      <c r="I38" s="16">
        <v>6.5000000000000002E-2</v>
      </c>
      <c r="J38" s="16">
        <v>7.3999999999999996E-2</v>
      </c>
      <c r="K38" s="16">
        <v>7.3999999999999996E-2</v>
      </c>
      <c r="L38" s="16">
        <v>0.151</v>
      </c>
      <c r="M38" s="16">
        <v>0.151</v>
      </c>
      <c r="N38" s="16">
        <v>0.104</v>
      </c>
      <c r="O38" s="16">
        <v>6.6000000000000003E-2</v>
      </c>
      <c r="P38" s="16">
        <v>0.05</v>
      </c>
      <c r="Q38" s="16">
        <v>0.111</v>
      </c>
      <c r="R38" s="16">
        <v>0.12</v>
      </c>
      <c r="S38" s="16">
        <v>0.104</v>
      </c>
      <c r="T38" s="16">
        <v>3.5999999999999997E-2</v>
      </c>
    </row>
    <row r="39" spans="1:20">
      <c r="A39" s="16">
        <v>381</v>
      </c>
      <c r="B39" s="16">
        <v>50.442799999999998</v>
      </c>
      <c r="C39" s="16">
        <f>'CRI cal.'!C8</f>
        <v>0.11544255168579083</v>
      </c>
      <c r="D39" s="16">
        <f t="shared" ref="D39:D102" si="19">B39*C39</f>
        <v>5.8232455461760093</v>
      </c>
      <c r="F39" s="16">
        <v>381</v>
      </c>
      <c r="G39" s="16">
        <v>0.223</v>
      </c>
      <c r="H39" s="16">
        <v>7.1800000000000003E-2</v>
      </c>
      <c r="I39" s="16">
        <v>6.5600000000000006E-2</v>
      </c>
      <c r="J39" s="16">
        <v>7.5799999999999992E-2</v>
      </c>
      <c r="K39" s="16">
        <v>7.5799999999999992E-2</v>
      </c>
      <c r="L39" s="16">
        <v>0.16139999999999999</v>
      </c>
      <c r="M39" s="16">
        <v>0.16139999999999999</v>
      </c>
      <c r="N39" s="16">
        <v>0.109</v>
      </c>
      <c r="O39" s="16">
        <v>6.5200000000000008E-2</v>
      </c>
      <c r="P39" s="16">
        <v>5.0800000000000005E-2</v>
      </c>
      <c r="Q39" s="16">
        <v>0.113</v>
      </c>
      <c r="R39" s="16">
        <v>0.1166</v>
      </c>
      <c r="S39" s="16">
        <v>0.1086</v>
      </c>
      <c r="T39" s="16">
        <v>3.5999999999999997E-2</v>
      </c>
    </row>
    <row r="40" spans="1:20">
      <c r="A40" s="16">
        <v>382</v>
      </c>
      <c r="B40" s="16">
        <v>50.91</v>
      </c>
      <c r="C40" s="16">
        <f>'CRI cal.'!C9</f>
        <v>0.14837716576774379</v>
      </c>
      <c r="D40" s="16">
        <f t="shared" si="19"/>
        <v>7.5538815092358362</v>
      </c>
      <c r="F40" s="16">
        <v>382</v>
      </c>
      <c r="G40" s="16">
        <v>0.22700000000000001</v>
      </c>
      <c r="H40" s="16">
        <v>7.3599999999999999E-2</v>
      </c>
      <c r="I40" s="16">
        <v>6.6200000000000009E-2</v>
      </c>
      <c r="J40" s="16">
        <v>7.7600000000000002E-2</v>
      </c>
      <c r="K40" s="16">
        <v>7.7600000000000002E-2</v>
      </c>
      <c r="L40" s="16">
        <v>0.17180000000000001</v>
      </c>
      <c r="M40" s="16">
        <v>0.17180000000000001</v>
      </c>
      <c r="N40" s="16">
        <v>0.114</v>
      </c>
      <c r="O40" s="16">
        <v>6.4399999999999999E-2</v>
      </c>
      <c r="P40" s="16">
        <v>5.16E-2</v>
      </c>
      <c r="Q40" s="16">
        <v>0.115</v>
      </c>
      <c r="R40" s="16">
        <v>0.1132</v>
      </c>
      <c r="S40" s="16">
        <v>0.1132</v>
      </c>
      <c r="T40" s="16">
        <v>3.5999999999999997E-2</v>
      </c>
    </row>
    <row r="41" spans="1:20">
      <c r="A41" s="16">
        <v>383</v>
      </c>
      <c r="B41" s="16">
        <v>51.377299999999998</v>
      </c>
      <c r="C41" s="16">
        <f>'CRI cal.'!C10</f>
        <v>0.2357965820572816</v>
      </c>
      <c r="D41" s="16">
        <f t="shared" si="19"/>
        <v>12.114591735331574</v>
      </c>
      <c r="F41" s="16">
        <v>383</v>
      </c>
      <c r="G41" s="16">
        <v>0.23099999999999998</v>
      </c>
      <c r="H41" s="16">
        <v>7.5400000000000009E-2</v>
      </c>
      <c r="I41" s="16">
        <v>6.6799999999999998E-2</v>
      </c>
      <c r="J41" s="16">
        <v>7.9399999999999998E-2</v>
      </c>
      <c r="K41" s="16">
        <v>7.9399999999999998E-2</v>
      </c>
      <c r="L41" s="16">
        <v>0.1822</v>
      </c>
      <c r="M41" s="16">
        <v>0.1822</v>
      </c>
      <c r="N41" s="16">
        <v>0.11899999999999999</v>
      </c>
      <c r="O41" s="16">
        <v>6.3600000000000004E-2</v>
      </c>
      <c r="P41" s="16">
        <v>5.2400000000000002E-2</v>
      </c>
      <c r="Q41" s="16">
        <v>0.11699999999999999</v>
      </c>
      <c r="R41" s="16">
        <v>0.10979999999999999</v>
      </c>
      <c r="S41" s="16">
        <v>0.1178</v>
      </c>
      <c r="T41" s="16">
        <v>3.5999999999999997E-2</v>
      </c>
    </row>
    <row r="42" spans="1:20">
      <c r="A42" s="16">
        <v>384</v>
      </c>
      <c r="B42" s="16">
        <v>51.8446</v>
      </c>
      <c r="C42" s="16">
        <f>'CRI cal.'!C11</f>
        <v>0.17631650480638547</v>
      </c>
      <c r="D42" s="16">
        <f t="shared" si="19"/>
        <v>9.1410586650851329</v>
      </c>
      <c r="F42" s="16">
        <v>384</v>
      </c>
      <c r="G42" s="16">
        <v>0.23499999999999999</v>
      </c>
      <c r="H42" s="16">
        <v>7.7200000000000005E-2</v>
      </c>
      <c r="I42" s="16">
        <v>6.7400000000000002E-2</v>
      </c>
      <c r="J42" s="16">
        <v>8.1200000000000008E-2</v>
      </c>
      <c r="K42" s="16">
        <v>8.1200000000000008E-2</v>
      </c>
      <c r="L42" s="16">
        <v>0.19259999999999999</v>
      </c>
      <c r="M42" s="16">
        <v>0.19259999999999999</v>
      </c>
      <c r="N42" s="16">
        <v>0.124</v>
      </c>
      <c r="O42" s="16">
        <v>6.2799999999999995E-2</v>
      </c>
      <c r="P42" s="16">
        <v>5.3199999999999997E-2</v>
      </c>
      <c r="Q42" s="16">
        <v>0.11899999999999999</v>
      </c>
      <c r="R42" s="16">
        <v>0.10639999999999999</v>
      </c>
      <c r="S42" s="16">
        <v>0.12240000000000001</v>
      </c>
      <c r="T42" s="16">
        <v>3.5999999999999997E-2</v>
      </c>
    </row>
    <row r="43" spans="1:20">
      <c r="A43" s="16">
        <v>385</v>
      </c>
      <c r="B43" s="16">
        <v>52.311799999999998</v>
      </c>
      <c r="C43" s="16">
        <f>'CRI cal.'!C12</f>
        <v>0.29761904761904767</v>
      </c>
      <c r="D43" s="16">
        <f t="shared" si="19"/>
        <v>15.568988095238097</v>
      </c>
      <c r="F43" s="16">
        <v>385</v>
      </c>
      <c r="G43" s="16">
        <v>0.23899999999999999</v>
      </c>
      <c r="H43" s="16">
        <v>7.9000000000000001E-2</v>
      </c>
      <c r="I43" s="16">
        <v>6.8000000000000005E-2</v>
      </c>
      <c r="J43" s="16">
        <v>8.3000000000000004E-2</v>
      </c>
      <c r="K43" s="16">
        <v>8.3000000000000004E-2</v>
      </c>
      <c r="L43" s="16">
        <v>0.20300000000000001</v>
      </c>
      <c r="M43" s="16">
        <v>0.20300000000000001</v>
      </c>
      <c r="N43" s="16">
        <v>0.129</v>
      </c>
      <c r="O43" s="16">
        <v>6.2E-2</v>
      </c>
      <c r="P43" s="16">
        <v>5.3999999999999999E-2</v>
      </c>
      <c r="Q43" s="16">
        <v>0.121</v>
      </c>
      <c r="R43" s="16">
        <v>0.10299999999999999</v>
      </c>
      <c r="S43" s="16">
        <v>0.127</v>
      </c>
      <c r="T43" s="16">
        <v>3.5999999999999997E-2</v>
      </c>
    </row>
    <row r="44" spans="1:20">
      <c r="A44" s="16">
        <v>386</v>
      </c>
      <c r="B44" s="16">
        <v>52.7791</v>
      </c>
      <c r="C44" s="16">
        <f>'CRI cal.'!C13</f>
        <v>0.19352112676056338</v>
      </c>
      <c r="D44" s="16">
        <f t="shared" si="19"/>
        <v>10.21387090140845</v>
      </c>
      <c r="F44" s="16">
        <v>386</v>
      </c>
      <c r="G44" s="16">
        <v>0.24159999999999998</v>
      </c>
      <c r="H44" s="16">
        <v>8.1000000000000003E-2</v>
      </c>
      <c r="I44" s="16">
        <v>6.8400000000000002E-2</v>
      </c>
      <c r="J44" s="16">
        <v>8.5000000000000006E-2</v>
      </c>
      <c r="K44" s="16">
        <v>8.5000000000000006E-2</v>
      </c>
      <c r="L44" s="16">
        <v>0.21540000000000001</v>
      </c>
      <c r="M44" s="16">
        <v>0.21540000000000001</v>
      </c>
      <c r="N44" s="16">
        <v>0.13720000000000002</v>
      </c>
      <c r="O44" s="16">
        <v>6.1199999999999997E-2</v>
      </c>
      <c r="P44" s="16">
        <v>5.5E-2</v>
      </c>
      <c r="Q44" s="16">
        <v>0.1222</v>
      </c>
      <c r="R44" s="16">
        <v>0.10039999999999999</v>
      </c>
      <c r="S44" s="16">
        <v>0.1338</v>
      </c>
      <c r="T44" s="16">
        <v>3.5999999999999997E-2</v>
      </c>
    </row>
    <row r="45" spans="1:20">
      <c r="A45" s="16">
        <v>387</v>
      </c>
      <c r="B45" s="16">
        <v>53.246400000000001</v>
      </c>
      <c r="C45" s="16">
        <f>'CRI cal.'!C14</f>
        <v>0.15614357299956919</v>
      </c>
      <c r="D45" s="16">
        <f t="shared" si="19"/>
        <v>8.3140831453642612</v>
      </c>
      <c r="F45" s="16">
        <v>387</v>
      </c>
      <c r="G45" s="16">
        <v>0.2442</v>
      </c>
      <c r="H45" s="16">
        <v>8.3000000000000004E-2</v>
      </c>
      <c r="I45" s="16">
        <v>6.88E-2</v>
      </c>
      <c r="J45" s="16">
        <v>8.7000000000000008E-2</v>
      </c>
      <c r="K45" s="16">
        <v>8.7000000000000008E-2</v>
      </c>
      <c r="L45" s="16">
        <v>0.2278</v>
      </c>
      <c r="M45" s="16">
        <v>0.2278</v>
      </c>
      <c r="N45" s="16">
        <v>0.1454</v>
      </c>
      <c r="O45" s="16">
        <v>6.0400000000000002E-2</v>
      </c>
      <c r="P45" s="16">
        <v>5.6000000000000001E-2</v>
      </c>
      <c r="Q45" s="16">
        <v>0.1234</v>
      </c>
      <c r="R45" s="16">
        <v>9.7799999999999998E-2</v>
      </c>
      <c r="S45" s="16">
        <v>0.1406</v>
      </c>
      <c r="T45" s="16">
        <v>3.5999999999999997E-2</v>
      </c>
    </row>
    <row r="46" spans="1:20">
      <c r="A46" s="16">
        <v>388</v>
      </c>
      <c r="B46" s="16">
        <v>53.713700000000003</v>
      </c>
      <c r="C46" s="16">
        <f>'CRI cal.'!C15</f>
        <v>0.20914333596214513</v>
      </c>
      <c r="D46" s="16">
        <f t="shared" si="19"/>
        <v>11.233862404869875</v>
      </c>
      <c r="F46" s="16">
        <v>388</v>
      </c>
      <c r="G46" s="16">
        <v>0.24679999999999999</v>
      </c>
      <c r="H46" s="16">
        <v>8.4999999999999992E-2</v>
      </c>
      <c r="I46" s="16">
        <v>6.9200000000000012E-2</v>
      </c>
      <c r="J46" s="16">
        <v>8.8999999999999996E-2</v>
      </c>
      <c r="K46" s="16">
        <v>8.8999999999999996E-2</v>
      </c>
      <c r="L46" s="16">
        <v>0.24020000000000002</v>
      </c>
      <c r="M46" s="16">
        <v>0.24020000000000002</v>
      </c>
      <c r="N46" s="16">
        <v>0.15360000000000001</v>
      </c>
      <c r="O46" s="16">
        <v>5.96E-2</v>
      </c>
      <c r="P46" s="16">
        <v>5.6999999999999995E-2</v>
      </c>
      <c r="Q46" s="16">
        <v>0.1246</v>
      </c>
      <c r="R46" s="16">
        <v>9.5199999999999993E-2</v>
      </c>
      <c r="S46" s="16">
        <v>0.1474</v>
      </c>
      <c r="T46" s="16">
        <v>3.5999999999999997E-2</v>
      </c>
    </row>
    <row r="47" spans="1:20">
      <c r="A47" s="16">
        <v>389</v>
      </c>
      <c r="B47" s="16">
        <v>54.180900000000001</v>
      </c>
      <c r="C47" s="16">
        <f>'CRI cal.'!C16</f>
        <v>0.23246176389779283</v>
      </c>
      <c r="D47" s="16">
        <f t="shared" si="19"/>
        <v>12.594987583569925</v>
      </c>
      <c r="F47" s="16">
        <v>389</v>
      </c>
      <c r="G47" s="16">
        <v>0.24940000000000001</v>
      </c>
      <c r="H47" s="16">
        <v>8.6999999999999994E-2</v>
      </c>
      <c r="I47" s="16">
        <v>6.9600000000000009E-2</v>
      </c>
      <c r="J47" s="16">
        <v>9.0999999999999998E-2</v>
      </c>
      <c r="K47" s="16">
        <v>9.0999999999999998E-2</v>
      </c>
      <c r="L47" s="16">
        <v>0.25259999999999999</v>
      </c>
      <c r="M47" s="16">
        <v>0.25259999999999999</v>
      </c>
      <c r="N47" s="16">
        <v>0.1618</v>
      </c>
      <c r="O47" s="16">
        <v>5.8800000000000005E-2</v>
      </c>
      <c r="P47" s="16">
        <v>5.7999999999999996E-2</v>
      </c>
      <c r="Q47" s="16">
        <v>0.1258</v>
      </c>
      <c r="R47" s="16">
        <v>9.2600000000000002E-2</v>
      </c>
      <c r="S47" s="16">
        <v>0.1542</v>
      </c>
      <c r="T47" s="16">
        <v>3.5999999999999997E-2</v>
      </c>
    </row>
    <row r="48" spans="1:20">
      <c r="A48" s="16">
        <v>390</v>
      </c>
      <c r="B48" s="16">
        <v>54.648200000000003</v>
      </c>
      <c r="C48" s="16">
        <f>'CRI cal.'!C17</f>
        <v>0.34999595130772765</v>
      </c>
      <c r="D48" s="16">
        <f t="shared" si="19"/>
        <v>19.126648746254965</v>
      </c>
      <c r="F48" s="16">
        <v>390</v>
      </c>
      <c r="G48" s="16">
        <v>0.252</v>
      </c>
      <c r="H48" s="16">
        <v>8.8999999999999996E-2</v>
      </c>
      <c r="I48" s="16">
        <v>7.0000000000000007E-2</v>
      </c>
      <c r="J48" s="16">
        <v>9.2999999999999999E-2</v>
      </c>
      <c r="K48" s="16">
        <v>9.2999999999999999E-2</v>
      </c>
      <c r="L48" s="16">
        <v>0.26500000000000001</v>
      </c>
      <c r="M48" s="16">
        <v>0.26500000000000001</v>
      </c>
      <c r="N48" s="16">
        <v>0.17</v>
      </c>
      <c r="O48" s="16">
        <v>5.8000000000000003E-2</v>
      </c>
      <c r="P48" s="16">
        <v>5.8999999999999997E-2</v>
      </c>
      <c r="Q48" s="16">
        <v>0.127</v>
      </c>
      <c r="R48" s="16">
        <v>0.09</v>
      </c>
      <c r="S48" s="16">
        <v>0.161</v>
      </c>
      <c r="T48" s="16">
        <v>3.6999999999999998E-2</v>
      </c>
    </row>
    <row r="49" spans="1:20">
      <c r="A49" s="16">
        <v>391</v>
      </c>
      <c r="B49" s="16">
        <v>57.4589</v>
      </c>
      <c r="C49" s="16">
        <f>'CRI cal.'!C18</f>
        <v>0.11815649662144735</v>
      </c>
      <c r="D49" s="16">
        <f t="shared" si="19"/>
        <v>6.7891423237220812</v>
      </c>
      <c r="F49" s="16">
        <v>391</v>
      </c>
      <c r="G49" s="16">
        <v>0.25280000000000002</v>
      </c>
      <c r="H49" s="16">
        <v>9.1399999999999995E-2</v>
      </c>
      <c r="I49" s="16">
        <v>7.0400000000000004E-2</v>
      </c>
      <c r="J49" s="16">
        <v>9.5399999999999999E-2</v>
      </c>
      <c r="K49" s="16">
        <v>9.5399999999999999E-2</v>
      </c>
      <c r="L49" s="16">
        <v>0.27979999999999999</v>
      </c>
      <c r="M49" s="16">
        <v>0.27979999999999999</v>
      </c>
      <c r="N49" s="16">
        <v>0.184</v>
      </c>
      <c r="O49" s="16">
        <v>5.74E-2</v>
      </c>
      <c r="P49" s="16">
        <v>5.9799999999999999E-2</v>
      </c>
      <c r="Q49" s="16">
        <v>0.12740000000000001</v>
      </c>
      <c r="R49" s="16">
        <v>8.8399999999999992E-2</v>
      </c>
      <c r="S49" s="16">
        <v>0.17100000000000001</v>
      </c>
      <c r="T49" s="16">
        <v>3.7199999999999997E-2</v>
      </c>
    </row>
    <row r="50" spans="1:20">
      <c r="A50" s="16">
        <v>392</v>
      </c>
      <c r="B50" s="16">
        <v>60.269500000000001</v>
      </c>
      <c r="C50" s="16">
        <f>'CRI cal.'!C19</f>
        <v>0.18047326405194064</v>
      </c>
      <c r="D50" s="16">
        <f t="shared" si="19"/>
        <v>10.877033387778436</v>
      </c>
      <c r="F50" s="16">
        <v>392</v>
      </c>
      <c r="G50" s="16">
        <v>0.25359999999999999</v>
      </c>
      <c r="H50" s="16">
        <v>9.3799999999999994E-2</v>
      </c>
      <c r="I50" s="16">
        <v>7.0800000000000002E-2</v>
      </c>
      <c r="J50" s="16">
        <v>9.7799999999999998E-2</v>
      </c>
      <c r="K50" s="16">
        <v>9.7799999999999998E-2</v>
      </c>
      <c r="L50" s="16">
        <v>0.29460000000000003</v>
      </c>
      <c r="M50" s="16">
        <v>0.29460000000000003</v>
      </c>
      <c r="N50" s="16">
        <v>0.19800000000000001</v>
      </c>
      <c r="O50" s="16">
        <v>5.6800000000000003E-2</v>
      </c>
      <c r="P50" s="16">
        <v>6.0600000000000001E-2</v>
      </c>
      <c r="Q50" s="16">
        <v>0.1278</v>
      </c>
      <c r="R50" s="16">
        <v>8.6800000000000002E-2</v>
      </c>
      <c r="S50" s="16">
        <v>0.18099999999999999</v>
      </c>
      <c r="T50" s="16">
        <v>3.7399999999999996E-2</v>
      </c>
    </row>
    <row r="51" spans="1:20">
      <c r="A51" s="16">
        <v>393</v>
      </c>
      <c r="B51" s="16">
        <v>63.080199999999998</v>
      </c>
      <c r="C51" s="16">
        <f>'CRI cal.'!C20</f>
        <v>0.2008477017406691</v>
      </c>
      <c r="D51" s="16">
        <f t="shared" si="19"/>
        <v>12.669513195341754</v>
      </c>
      <c r="F51" s="16">
        <v>393</v>
      </c>
      <c r="G51" s="16">
        <v>0.25440000000000002</v>
      </c>
      <c r="H51" s="16">
        <v>9.6200000000000008E-2</v>
      </c>
      <c r="I51" s="16">
        <v>7.1199999999999999E-2</v>
      </c>
      <c r="J51" s="16">
        <v>0.1002</v>
      </c>
      <c r="K51" s="16">
        <v>0.1002</v>
      </c>
      <c r="L51" s="16">
        <v>0.30940000000000001</v>
      </c>
      <c r="M51" s="16">
        <v>0.30940000000000001</v>
      </c>
      <c r="N51" s="16">
        <v>0.21199999999999999</v>
      </c>
      <c r="O51" s="16">
        <v>5.62E-2</v>
      </c>
      <c r="P51" s="16">
        <v>6.1399999999999996E-2</v>
      </c>
      <c r="Q51" s="16">
        <v>0.12820000000000001</v>
      </c>
      <c r="R51" s="16">
        <v>8.5199999999999998E-2</v>
      </c>
      <c r="S51" s="16">
        <v>0.191</v>
      </c>
      <c r="T51" s="16">
        <v>3.7600000000000001E-2</v>
      </c>
    </row>
    <row r="52" spans="1:20">
      <c r="A52" s="16">
        <v>394</v>
      </c>
      <c r="B52" s="16">
        <v>65.890900000000002</v>
      </c>
      <c r="C52" s="16">
        <f>'CRI cal.'!C21</f>
        <v>0.13375807167151377</v>
      </c>
      <c r="D52" s="16">
        <f t="shared" si="19"/>
        <v>8.8134397247005474</v>
      </c>
      <c r="F52" s="16">
        <v>394</v>
      </c>
      <c r="G52" s="16">
        <v>0.25519999999999998</v>
      </c>
      <c r="H52" s="16">
        <v>9.8600000000000007E-2</v>
      </c>
      <c r="I52" s="16">
        <v>7.1599999999999997E-2</v>
      </c>
      <c r="J52" s="16">
        <v>0.1026</v>
      </c>
      <c r="K52" s="16">
        <v>0.1026</v>
      </c>
      <c r="L52" s="16">
        <v>0.32420000000000004</v>
      </c>
      <c r="M52" s="16">
        <v>0.32420000000000004</v>
      </c>
      <c r="N52" s="16">
        <v>0.22599999999999998</v>
      </c>
      <c r="O52" s="16">
        <v>5.5600000000000004E-2</v>
      </c>
      <c r="P52" s="16">
        <v>6.2199999999999998E-2</v>
      </c>
      <c r="Q52" s="16">
        <v>0.12859999999999999</v>
      </c>
      <c r="R52" s="16">
        <v>8.3600000000000008E-2</v>
      </c>
      <c r="S52" s="16">
        <v>0.20100000000000001</v>
      </c>
      <c r="T52" s="16">
        <v>3.78E-2</v>
      </c>
    </row>
    <row r="53" spans="1:20">
      <c r="A53" s="16">
        <v>395</v>
      </c>
      <c r="B53" s="16">
        <v>68.701499999999996</v>
      </c>
      <c r="C53" s="16">
        <f>'CRI cal.'!C22</f>
        <v>0.13228506593594794</v>
      </c>
      <c r="D53" s="16">
        <f t="shared" si="19"/>
        <v>9.0881824573985259</v>
      </c>
      <c r="F53" s="16">
        <v>395</v>
      </c>
      <c r="G53" s="16">
        <v>0.25600000000000001</v>
      </c>
      <c r="H53" s="16">
        <v>0.10100000000000001</v>
      </c>
      <c r="I53" s="16">
        <v>7.1999999999999995E-2</v>
      </c>
      <c r="J53" s="16">
        <v>0.105</v>
      </c>
      <c r="K53" s="16">
        <v>0.105</v>
      </c>
      <c r="L53" s="16">
        <v>0.33900000000000002</v>
      </c>
      <c r="M53" s="16">
        <v>0.33900000000000002</v>
      </c>
      <c r="N53" s="16">
        <v>0.24</v>
      </c>
      <c r="O53" s="16">
        <v>5.5E-2</v>
      </c>
      <c r="P53" s="16">
        <v>6.3E-2</v>
      </c>
      <c r="Q53" s="16">
        <v>0.129</v>
      </c>
      <c r="R53" s="16">
        <v>8.2000000000000003E-2</v>
      </c>
      <c r="S53" s="16">
        <v>0.21099999999999999</v>
      </c>
      <c r="T53" s="16">
        <v>3.7999999999999999E-2</v>
      </c>
    </row>
    <row r="54" spans="1:20">
      <c r="A54" s="16">
        <v>396</v>
      </c>
      <c r="B54" s="16">
        <v>71.512200000000007</v>
      </c>
      <c r="C54" s="16">
        <f>'CRI cal.'!C23</f>
        <v>0.17828423339304089</v>
      </c>
      <c r="D54" s="16">
        <f t="shared" si="19"/>
        <v>12.74949775524982</v>
      </c>
      <c r="F54" s="16">
        <v>396</v>
      </c>
      <c r="G54" s="16">
        <v>0.25600000000000001</v>
      </c>
      <c r="H54" s="16">
        <v>0.10300000000000001</v>
      </c>
      <c r="I54" s="16">
        <v>7.22E-2</v>
      </c>
      <c r="J54" s="16">
        <v>0.1072</v>
      </c>
      <c r="K54" s="16">
        <v>0.1072</v>
      </c>
      <c r="L54" s="16">
        <v>0.35320000000000001</v>
      </c>
      <c r="M54" s="16">
        <v>0.35320000000000001</v>
      </c>
      <c r="N54" s="16">
        <v>0.25579999999999997</v>
      </c>
      <c r="O54" s="16">
        <v>5.4399999999999997E-2</v>
      </c>
      <c r="P54" s="16">
        <v>6.3600000000000004E-2</v>
      </c>
      <c r="Q54" s="16">
        <v>0.12859999999999999</v>
      </c>
      <c r="R54" s="16">
        <v>8.0799999999999997E-2</v>
      </c>
      <c r="S54" s="16">
        <v>0.22159999999999999</v>
      </c>
      <c r="T54" s="16">
        <v>3.8199999999999998E-2</v>
      </c>
    </row>
    <row r="55" spans="1:20">
      <c r="A55" s="16">
        <v>397</v>
      </c>
      <c r="B55" s="16">
        <v>74.322900000000004</v>
      </c>
      <c r="C55" s="16">
        <f>'CRI cal.'!C24</f>
        <v>0.21612601317346233</v>
      </c>
      <c r="D55" s="16">
        <f t="shared" si="19"/>
        <v>16.063112064489925</v>
      </c>
      <c r="F55" s="16">
        <v>397</v>
      </c>
      <c r="G55" s="16">
        <v>0.25600000000000001</v>
      </c>
      <c r="H55" s="16">
        <v>0.10500000000000001</v>
      </c>
      <c r="I55" s="16">
        <v>7.2399999999999992E-2</v>
      </c>
      <c r="J55" s="16">
        <v>0.1094</v>
      </c>
      <c r="K55" s="16">
        <v>0.1094</v>
      </c>
      <c r="L55" s="16">
        <v>0.3674</v>
      </c>
      <c r="M55" s="16">
        <v>0.3674</v>
      </c>
      <c r="N55" s="16">
        <v>0.27160000000000001</v>
      </c>
      <c r="O55" s="16">
        <v>5.3800000000000001E-2</v>
      </c>
      <c r="P55" s="16">
        <v>6.4200000000000007E-2</v>
      </c>
      <c r="Q55" s="16">
        <v>0.12820000000000001</v>
      </c>
      <c r="R55" s="16">
        <v>7.9600000000000004E-2</v>
      </c>
      <c r="S55" s="16">
        <v>0.23219999999999999</v>
      </c>
      <c r="T55" s="16">
        <v>3.8399999999999997E-2</v>
      </c>
    </row>
    <row r="56" spans="1:20">
      <c r="A56" s="16">
        <v>398</v>
      </c>
      <c r="B56" s="16">
        <v>77.133600000000001</v>
      </c>
      <c r="C56" s="16">
        <f>'CRI cal.'!C25</f>
        <v>0.15196390658174097</v>
      </c>
      <c r="D56" s="16">
        <f t="shared" si="19"/>
        <v>11.721523184713375</v>
      </c>
      <c r="F56" s="16">
        <v>398</v>
      </c>
      <c r="G56" s="16">
        <v>0.25600000000000001</v>
      </c>
      <c r="H56" s="16">
        <v>0.107</v>
      </c>
      <c r="I56" s="16">
        <v>7.2599999999999998E-2</v>
      </c>
      <c r="J56" s="16">
        <v>0.1116</v>
      </c>
      <c r="K56" s="16">
        <v>0.1116</v>
      </c>
      <c r="L56" s="16">
        <v>0.38159999999999999</v>
      </c>
      <c r="M56" s="16">
        <v>0.38159999999999999</v>
      </c>
      <c r="N56" s="16">
        <v>0.28739999999999999</v>
      </c>
      <c r="O56" s="16">
        <v>5.3199999999999997E-2</v>
      </c>
      <c r="P56" s="16">
        <v>6.4799999999999996E-2</v>
      </c>
      <c r="Q56" s="16">
        <v>0.1278</v>
      </c>
      <c r="R56" s="16">
        <v>7.8399999999999997E-2</v>
      </c>
      <c r="S56" s="16">
        <v>0.24280000000000002</v>
      </c>
      <c r="T56" s="16">
        <v>3.8600000000000002E-2</v>
      </c>
    </row>
    <row r="57" spans="1:20">
      <c r="A57" s="16">
        <v>399</v>
      </c>
      <c r="B57" s="16">
        <v>79.944199999999995</v>
      </c>
      <c r="C57" s="16">
        <f>'CRI cal.'!C26</f>
        <v>0.26310174915759349</v>
      </c>
      <c r="D57" s="16">
        <f t="shared" si="19"/>
        <v>21.033458855004483</v>
      </c>
      <c r="F57" s="16">
        <v>399</v>
      </c>
      <c r="G57" s="16">
        <v>0.25600000000000001</v>
      </c>
      <c r="H57" s="16">
        <v>0.109</v>
      </c>
      <c r="I57" s="16">
        <v>7.279999999999999E-2</v>
      </c>
      <c r="J57" s="16">
        <v>0.1138</v>
      </c>
      <c r="K57" s="16">
        <v>0.1138</v>
      </c>
      <c r="L57" s="16">
        <v>0.39579999999999999</v>
      </c>
      <c r="M57" s="16">
        <v>0.39579999999999999</v>
      </c>
      <c r="N57" s="16">
        <v>0.30320000000000003</v>
      </c>
      <c r="O57" s="16">
        <v>5.2600000000000001E-2</v>
      </c>
      <c r="P57" s="16">
        <v>6.54E-2</v>
      </c>
      <c r="Q57" s="16">
        <v>0.12740000000000001</v>
      </c>
      <c r="R57" s="16">
        <v>7.7200000000000005E-2</v>
      </c>
      <c r="S57" s="16">
        <v>0.25340000000000001</v>
      </c>
      <c r="T57" s="16">
        <v>3.8800000000000001E-2</v>
      </c>
    </row>
    <row r="58" spans="1:20">
      <c r="A58" s="16">
        <v>400</v>
      </c>
      <c r="B58" s="16">
        <v>82.754900000000006</v>
      </c>
      <c r="C58" s="16">
        <f>'CRI cal.'!C27</f>
        <v>0.19423876176372232</v>
      </c>
      <c r="D58" s="16">
        <f t="shared" si="19"/>
        <v>16.074209305880665</v>
      </c>
      <c r="F58" s="16">
        <v>400</v>
      </c>
      <c r="G58" s="16">
        <v>0.25600000000000001</v>
      </c>
      <c r="H58" s="16">
        <v>0.111</v>
      </c>
      <c r="I58" s="16">
        <v>7.2999999999999995E-2</v>
      </c>
      <c r="J58" s="16">
        <v>0.11600000000000001</v>
      </c>
      <c r="K58" s="16">
        <v>0.11600000000000001</v>
      </c>
      <c r="L58" s="16">
        <v>0.41</v>
      </c>
      <c r="M58" s="16">
        <v>0.41</v>
      </c>
      <c r="N58" s="16">
        <v>0.31900000000000001</v>
      </c>
      <c r="O58" s="16">
        <v>5.1999999999999998E-2</v>
      </c>
      <c r="P58" s="16">
        <v>6.6000000000000003E-2</v>
      </c>
      <c r="Q58" s="16">
        <v>0.127</v>
      </c>
      <c r="R58" s="16">
        <v>7.5999999999999998E-2</v>
      </c>
      <c r="S58" s="16">
        <v>0.26400000000000001</v>
      </c>
      <c r="T58" s="16">
        <v>3.9E-2</v>
      </c>
    </row>
    <row r="59" spans="1:20">
      <c r="A59" s="16">
        <v>401</v>
      </c>
      <c r="B59" s="16">
        <v>83.628</v>
      </c>
      <c r="C59" s="16">
        <f>'CRI cal.'!C28</f>
        <v>0.23752003603867872</v>
      </c>
      <c r="D59" s="16">
        <f t="shared" si="19"/>
        <v>19.863325573842623</v>
      </c>
      <c r="F59" s="16">
        <v>401</v>
      </c>
      <c r="G59" s="16">
        <v>0.25600000000000001</v>
      </c>
      <c r="H59" s="16">
        <v>0.112</v>
      </c>
      <c r="I59" s="16">
        <v>7.2999999999999995E-2</v>
      </c>
      <c r="J59" s="16">
        <v>0.11700000000000001</v>
      </c>
      <c r="K59" s="16">
        <v>0.11700000000000001</v>
      </c>
      <c r="L59" s="16">
        <v>0.42080000000000001</v>
      </c>
      <c r="M59" s="16">
        <v>0.42080000000000001</v>
      </c>
      <c r="N59" s="16">
        <v>0.33839999999999998</v>
      </c>
      <c r="O59" s="16">
        <v>5.1999999999999998E-2</v>
      </c>
      <c r="P59" s="16">
        <v>6.6200000000000009E-2</v>
      </c>
      <c r="Q59" s="16">
        <v>0.12740000000000001</v>
      </c>
      <c r="R59" s="16">
        <v>7.4399999999999994E-2</v>
      </c>
      <c r="S59" s="16">
        <v>0.27379999999999999</v>
      </c>
      <c r="T59" s="16">
        <v>3.9E-2</v>
      </c>
    </row>
    <row r="60" spans="1:20">
      <c r="A60" s="16">
        <v>402</v>
      </c>
      <c r="B60" s="16">
        <v>84.501099999999994</v>
      </c>
      <c r="C60" s="16">
        <f>'CRI cal.'!C29</f>
        <v>0.2456865832435568</v>
      </c>
      <c r="D60" s="16">
        <f t="shared" si="19"/>
        <v>20.760786539322115</v>
      </c>
      <c r="F60" s="16">
        <v>402</v>
      </c>
      <c r="G60" s="16">
        <v>0.25600000000000001</v>
      </c>
      <c r="H60" s="16">
        <v>0.113</v>
      </c>
      <c r="I60" s="16">
        <v>7.2999999999999995E-2</v>
      </c>
      <c r="J60" s="16">
        <v>0.11800000000000001</v>
      </c>
      <c r="K60" s="16">
        <v>0.11800000000000001</v>
      </c>
      <c r="L60" s="16">
        <v>0.43159999999999998</v>
      </c>
      <c r="M60" s="16">
        <v>0.43159999999999998</v>
      </c>
      <c r="N60" s="16">
        <v>0.35780000000000001</v>
      </c>
      <c r="O60" s="16">
        <v>5.1999999999999998E-2</v>
      </c>
      <c r="P60" s="16">
        <v>6.6400000000000001E-2</v>
      </c>
      <c r="Q60" s="16">
        <v>0.1278</v>
      </c>
      <c r="R60" s="16">
        <v>7.2800000000000004E-2</v>
      </c>
      <c r="S60" s="16">
        <v>0.28360000000000002</v>
      </c>
      <c r="T60" s="16">
        <v>3.9E-2</v>
      </c>
    </row>
    <row r="61" spans="1:20">
      <c r="A61" s="16">
        <v>403</v>
      </c>
      <c r="B61" s="16">
        <v>85.374200000000002</v>
      </c>
      <c r="C61" s="16">
        <f>'CRI cal.'!C30</f>
        <v>0.26146678048086497</v>
      </c>
      <c r="D61" s="16">
        <f t="shared" si="19"/>
        <v>22.322517210129462</v>
      </c>
      <c r="F61" s="16">
        <v>403</v>
      </c>
      <c r="G61" s="16">
        <v>0.25600000000000001</v>
      </c>
      <c r="H61" s="16">
        <v>0.114</v>
      </c>
      <c r="I61" s="16">
        <v>7.2999999999999995E-2</v>
      </c>
      <c r="J61" s="16">
        <v>0.11899999999999999</v>
      </c>
      <c r="K61" s="16">
        <v>0.11899999999999999</v>
      </c>
      <c r="L61" s="16">
        <v>0.44240000000000002</v>
      </c>
      <c r="M61" s="16">
        <v>0.44240000000000002</v>
      </c>
      <c r="N61" s="16">
        <v>0.37719999999999998</v>
      </c>
      <c r="O61" s="16">
        <v>5.1999999999999998E-2</v>
      </c>
      <c r="P61" s="16">
        <v>6.6600000000000006E-2</v>
      </c>
      <c r="Q61" s="16">
        <v>0.12820000000000001</v>
      </c>
      <c r="R61" s="16">
        <v>7.1199999999999999E-2</v>
      </c>
      <c r="S61" s="16">
        <v>0.29339999999999999</v>
      </c>
      <c r="T61" s="16">
        <v>3.9E-2</v>
      </c>
    </row>
    <row r="62" spans="1:20">
      <c r="A62" s="16">
        <v>404</v>
      </c>
      <c r="B62" s="16">
        <v>86.247299999999996</v>
      </c>
      <c r="C62" s="16">
        <f>'CRI cal.'!C31</f>
        <v>0.2716823827046918</v>
      </c>
      <c r="D62" s="16">
        <f t="shared" si="19"/>
        <v>23.431871965846366</v>
      </c>
      <c r="F62" s="16">
        <v>404</v>
      </c>
      <c r="G62" s="16">
        <v>0.25600000000000001</v>
      </c>
      <c r="H62" s="16">
        <v>0.115</v>
      </c>
      <c r="I62" s="16">
        <v>7.2999999999999995E-2</v>
      </c>
      <c r="J62" s="16">
        <v>0.12</v>
      </c>
      <c r="K62" s="16">
        <v>0.12</v>
      </c>
      <c r="L62" s="16">
        <v>0.45319999999999999</v>
      </c>
      <c r="M62" s="16">
        <v>0.45319999999999999</v>
      </c>
      <c r="N62" s="16">
        <v>0.39659999999999995</v>
      </c>
      <c r="O62" s="16">
        <v>5.1999999999999998E-2</v>
      </c>
      <c r="P62" s="16">
        <v>6.6799999999999998E-2</v>
      </c>
      <c r="Q62" s="16">
        <v>0.12859999999999999</v>
      </c>
      <c r="R62" s="16">
        <v>6.9600000000000009E-2</v>
      </c>
      <c r="S62" s="16">
        <v>0.30320000000000003</v>
      </c>
      <c r="T62" s="16">
        <v>3.9E-2</v>
      </c>
    </row>
    <row r="63" spans="1:20">
      <c r="A63" s="16">
        <v>405</v>
      </c>
      <c r="B63" s="16">
        <v>87.120400000000004</v>
      </c>
      <c r="C63" s="16">
        <f>'CRI cal.'!C32</f>
        <v>0.24346336822074216</v>
      </c>
      <c r="D63" s="16">
        <f t="shared" si="19"/>
        <v>21.210626024738346</v>
      </c>
      <c r="F63" s="16">
        <v>405</v>
      </c>
      <c r="G63" s="16">
        <v>0.254</v>
      </c>
      <c r="H63" s="16">
        <v>0.11600000000000001</v>
      </c>
      <c r="I63" s="16">
        <v>7.2999999999999995E-2</v>
      </c>
      <c r="J63" s="16">
        <v>0.121</v>
      </c>
      <c r="K63" s="16">
        <v>0.121</v>
      </c>
      <c r="L63" s="16">
        <v>0.46400000000000002</v>
      </c>
      <c r="M63" s="16">
        <v>0.46400000000000002</v>
      </c>
      <c r="N63" s="16">
        <v>0.41599999999999998</v>
      </c>
      <c r="O63" s="16">
        <v>5.1999999999999998E-2</v>
      </c>
      <c r="P63" s="16">
        <v>6.7000000000000004E-2</v>
      </c>
      <c r="Q63" s="16">
        <v>0.121</v>
      </c>
      <c r="R63" s="16">
        <v>6.8000000000000005E-2</v>
      </c>
      <c r="S63" s="16">
        <v>0.313</v>
      </c>
      <c r="T63" s="16">
        <v>3.9E-2</v>
      </c>
    </row>
    <row r="64" spans="1:20">
      <c r="A64" s="16">
        <v>406</v>
      </c>
      <c r="B64" s="16">
        <v>87.993600000000001</v>
      </c>
      <c r="C64" s="16">
        <f>'CRI cal.'!C33</f>
        <v>0.27391564582418898</v>
      </c>
      <c r="D64" s="16">
        <f t="shared" si="19"/>
        <v>24.102823772395357</v>
      </c>
      <c r="F64" s="16">
        <v>406</v>
      </c>
      <c r="G64" s="16">
        <v>0.25359999999999999</v>
      </c>
      <c r="H64" s="16">
        <v>0.1164</v>
      </c>
      <c r="I64" s="16">
        <v>7.2999999999999995E-2</v>
      </c>
      <c r="J64" s="16">
        <v>0.1216</v>
      </c>
      <c r="K64" s="16">
        <v>0.1216</v>
      </c>
      <c r="L64" s="16">
        <v>0.46960000000000002</v>
      </c>
      <c r="M64" s="16">
        <v>0.46960000000000002</v>
      </c>
      <c r="N64" s="16">
        <v>0.42519999999999997</v>
      </c>
      <c r="O64" s="16">
        <v>5.1999999999999998E-2</v>
      </c>
      <c r="P64" s="16">
        <v>6.720000000000001E-2</v>
      </c>
      <c r="Q64" s="16">
        <v>0.1222</v>
      </c>
      <c r="R64" s="16">
        <v>6.720000000000001E-2</v>
      </c>
      <c r="S64" s="16">
        <v>0.31859999999999999</v>
      </c>
      <c r="T64" s="16">
        <v>3.9E-2</v>
      </c>
    </row>
    <row r="65" spans="1:20">
      <c r="A65" s="16">
        <v>407</v>
      </c>
      <c r="B65" s="16">
        <v>88.866699999999994</v>
      </c>
      <c r="C65" s="16">
        <f>'CRI cal.'!C34</f>
        <v>0.26321858572155332</v>
      </c>
      <c r="D65" s="16">
        <f t="shared" si="19"/>
        <v>23.391367091741561</v>
      </c>
      <c r="F65" s="16">
        <v>407</v>
      </c>
      <c r="G65" s="16">
        <v>0.25319999999999998</v>
      </c>
      <c r="H65" s="16">
        <v>0.1168</v>
      </c>
      <c r="I65" s="16">
        <v>7.2999999999999995E-2</v>
      </c>
      <c r="J65" s="16">
        <v>0.1222</v>
      </c>
      <c r="K65" s="16">
        <v>0.1222</v>
      </c>
      <c r="L65" s="16">
        <v>0.47520000000000001</v>
      </c>
      <c r="M65" s="16">
        <v>0.47520000000000001</v>
      </c>
      <c r="N65" s="16">
        <v>0.43440000000000001</v>
      </c>
      <c r="O65" s="16">
        <v>5.1999999999999998E-2</v>
      </c>
      <c r="P65" s="16">
        <v>6.7400000000000002E-2</v>
      </c>
      <c r="Q65" s="16">
        <v>0.1234</v>
      </c>
      <c r="R65" s="16">
        <v>6.6400000000000001E-2</v>
      </c>
      <c r="S65" s="16">
        <v>0.32419999999999999</v>
      </c>
      <c r="T65" s="16">
        <v>3.9E-2</v>
      </c>
    </row>
    <row r="66" spans="1:20">
      <c r="A66" s="16">
        <v>408</v>
      </c>
      <c r="B66" s="16">
        <v>89.739800000000002</v>
      </c>
      <c r="C66" s="16">
        <f>'CRI cal.'!C35</f>
        <v>0.26786944696282866</v>
      </c>
      <c r="D66" s="16">
        <f t="shared" si="19"/>
        <v>24.038550596554852</v>
      </c>
      <c r="F66" s="16">
        <v>408</v>
      </c>
      <c r="G66" s="16">
        <v>0.25280000000000002</v>
      </c>
      <c r="H66" s="16">
        <v>0.1172</v>
      </c>
      <c r="I66" s="16">
        <v>7.2999999999999995E-2</v>
      </c>
      <c r="J66" s="16">
        <v>0.12279999999999999</v>
      </c>
      <c r="K66" s="16">
        <v>0.12279999999999999</v>
      </c>
      <c r="L66" s="16">
        <v>0.48080000000000001</v>
      </c>
      <c r="M66" s="16">
        <v>0.48080000000000001</v>
      </c>
      <c r="N66" s="16">
        <v>0.44359999999999999</v>
      </c>
      <c r="O66" s="16">
        <v>5.1999999999999998E-2</v>
      </c>
      <c r="P66" s="16">
        <v>6.7600000000000007E-2</v>
      </c>
      <c r="Q66" s="16">
        <v>0.1246</v>
      </c>
      <c r="R66" s="16">
        <v>6.5600000000000006E-2</v>
      </c>
      <c r="S66" s="16">
        <v>0.32980000000000004</v>
      </c>
      <c r="T66" s="16">
        <v>3.9E-2</v>
      </c>
    </row>
    <row r="67" spans="1:20">
      <c r="A67" s="16">
        <v>409</v>
      </c>
      <c r="B67" s="16">
        <v>90.612899999999996</v>
      </c>
      <c r="C67" s="16">
        <f>'CRI cal.'!C36</f>
        <v>0.27739664046151236</v>
      </c>
      <c r="D67" s="16">
        <f t="shared" si="19"/>
        <v>25.135714042474973</v>
      </c>
      <c r="F67" s="16">
        <v>409</v>
      </c>
      <c r="G67" s="16">
        <v>0.25240000000000001</v>
      </c>
      <c r="H67" s="16">
        <v>0.1176</v>
      </c>
      <c r="I67" s="16">
        <v>7.2999999999999995E-2</v>
      </c>
      <c r="J67" s="16">
        <v>0.1234</v>
      </c>
      <c r="K67" s="16">
        <v>0.1234</v>
      </c>
      <c r="L67" s="16">
        <v>0.4864</v>
      </c>
      <c r="M67" s="16">
        <v>0.4864</v>
      </c>
      <c r="N67" s="16">
        <v>0.45280000000000004</v>
      </c>
      <c r="O67" s="16">
        <v>5.1999999999999998E-2</v>
      </c>
      <c r="P67" s="16">
        <v>6.7799999999999999E-2</v>
      </c>
      <c r="Q67" s="16">
        <v>0.1258</v>
      </c>
      <c r="R67" s="16">
        <v>6.4799999999999996E-2</v>
      </c>
      <c r="S67" s="16">
        <v>0.33540000000000003</v>
      </c>
      <c r="T67" s="16">
        <v>3.9E-2</v>
      </c>
    </row>
    <row r="68" spans="1:20">
      <c r="A68" s="16">
        <v>410</v>
      </c>
      <c r="B68" s="16">
        <v>91.486000000000004</v>
      </c>
      <c r="C68" s="16">
        <f>'CRI cal.'!C37</f>
        <v>0.27647605537347747</v>
      </c>
      <c r="D68" s="16">
        <f t="shared" si="19"/>
        <v>25.29368840189796</v>
      </c>
      <c r="F68" s="16">
        <v>410</v>
      </c>
      <c r="G68" s="16">
        <v>0.252</v>
      </c>
      <c r="H68" s="16">
        <v>0.11799999999999999</v>
      </c>
      <c r="I68" s="16">
        <v>7.3999999999999996E-2</v>
      </c>
      <c r="J68" s="16">
        <v>0.124</v>
      </c>
      <c r="K68" s="16">
        <v>0.124</v>
      </c>
      <c r="L68" s="16">
        <v>0.49199999999999999</v>
      </c>
      <c r="M68" s="16">
        <v>0.49199999999999999</v>
      </c>
      <c r="N68" s="16">
        <v>0.46200000000000002</v>
      </c>
      <c r="O68" s="16">
        <v>5.0999999999999997E-2</v>
      </c>
      <c r="P68" s="16">
        <v>6.8000000000000005E-2</v>
      </c>
      <c r="Q68" s="16">
        <v>0.11600000000000001</v>
      </c>
      <c r="R68" s="16">
        <v>6.4000000000000001E-2</v>
      </c>
      <c r="S68" s="16">
        <v>0.34100000000000003</v>
      </c>
      <c r="T68" s="16">
        <v>0.04</v>
      </c>
    </row>
    <row r="69" spans="1:20">
      <c r="A69" s="16">
        <v>411</v>
      </c>
      <c r="B69" s="16">
        <v>91.680599999999998</v>
      </c>
      <c r="C69" s="16">
        <f>'CRI cal.'!C38</f>
        <v>0.2630908451941662</v>
      </c>
      <c r="D69" s="16">
        <f t="shared" si="19"/>
        <v>24.120326541908273</v>
      </c>
      <c r="F69" s="16">
        <v>411</v>
      </c>
      <c r="G69" s="16">
        <v>0.25280000000000002</v>
      </c>
      <c r="H69" s="16">
        <v>0.11839999999999999</v>
      </c>
      <c r="I69" s="16">
        <v>7.3999999999999996E-2</v>
      </c>
      <c r="J69" s="16">
        <v>0.1244</v>
      </c>
      <c r="K69" s="16">
        <v>0.1244</v>
      </c>
      <c r="L69" s="16">
        <v>0.49519999999999997</v>
      </c>
      <c r="M69" s="16">
        <v>0.49519999999999997</v>
      </c>
      <c r="N69" s="16">
        <v>0.46600000000000003</v>
      </c>
      <c r="O69" s="16">
        <v>5.0799999999999998E-2</v>
      </c>
      <c r="P69" s="16">
        <v>6.8200000000000011E-2</v>
      </c>
      <c r="Q69" s="16">
        <v>0.11520000000000001</v>
      </c>
      <c r="R69" s="16">
        <v>6.4200000000000007E-2</v>
      </c>
      <c r="S69" s="16">
        <v>0.34320000000000001</v>
      </c>
      <c r="T69" s="16">
        <v>4.02E-2</v>
      </c>
    </row>
    <row r="70" spans="1:20">
      <c r="A70" s="16">
        <v>412</v>
      </c>
      <c r="B70" s="16">
        <v>91.875200000000007</v>
      </c>
      <c r="C70" s="16">
        <f>'CRI cal.'!C39</f>
        <v>0.25662917027208926</v>
      </c>
      <c r="D70" s="16">
        <f t="shared" si="19"/>
        <v>23.577856344582258</v>
      </c>
      <c r="F70" s="16">
        <v>412</v>
      </c>
      <c r="G70" s="16">
        <v>0.25359999999999999</v>
      </c>
      <c r="H70" s="16">
        <v>0.11879999999999999</v>
      </c>
      <c r="I70" s="16">
        <v>7.3999999999999996E-2</v>
      </c>
      <c r="J70" s="16">
        <v>0.12479999999999999</v>
      </c>
      <c r="K70" s="16">
        <v>0.12479999999999999</v>
      </c>
      <c r="L70" s="16">
        <v>0.49840000000000001</v>
      </c>
      <c r="M70" s="16">
        <v>0.49840000000000001</v>
      </c>
      <c r="N70" s="16">
        <v>0.47000000000000003</v>
      </c>
      <c r="O70" s="16">
        <v>5.0599999999999999E-2</v>
      </c>
      <c r="P70" s="16">
        <v>6.8400000000000002E-2</v>
      </c>
      <c r="Q70" s="16">
        <v>0.1144</v>
      </c>
      <c r="R70" s="16">
        <v>6.4399999999999999E-2</v>
      </c>
      <c r="S70" s="16">
        <v>0.34539999999999998</v>
      </c>
      <c r="T70" s="16">
        <v>4.0399999999999998E-2</v>
      </c>
    </row>
    <row r="71" spans="1:20">
      <c r="A71" s="16">
        <v>413</v>
      </c>
      <c r="B71" s="16">
        <v>92.069699999999997</v>
      </c>
      <c r="C71" s="16">
        <f>'CRI cal.'!C40</f>
        <v>0.25587281931747818</v>
      </c>
      <c r="D71" s="16">
        <f t="shared" si="19"/>
        <v>23.558133712714419</v>
      </c>
      <c r="F71" s="16">
        <v>413</v>
      </c>
      <c r="G71" s="16">
        <v>0.25440000000000002</v>
      </c>
      <c r="H71" s="16">
        <v>0.1192</v>
      </c>
      <c r="I71" s="16">
        <v>7.3999999999999996E-2</v>
      </c>
      <c r="J71" s="16">
        <v>0.12520000000000001</v>
      </c>
      <c r="K71" s="16">
        <v>0.12520000000000001</v>
      </c>
      <c r="L71" s="16">
        <v>0.50160000000000005</v>
      </c>
      <c r="M71" s="16">
        <v>0.50160000000000005</v>
      </c>
      <c r="N71" s="16">
        <v>0.47399999999999998</v>
      </c>
      <c r="O71" s="16">
        <v>5.04E-2</v>
      </c>
      <c r="P71" s="16">
        <v>6.8600000000000008E-2</v>
      </c>
      <c r="Q71" s="16">
        <v>0.11360000000000001</v>
      </c>
      <c r="R71" s="16">
        <v>6.4600000000000005E-2</v>
      </c>
      <c r="S71" s="16">
        <v>0.34760000000000002</v>
      </c>
      <c r="T71" s="16">
        <v>4.0600000000000004E-2</v>
      </c>
    </row>
    <row r="72" spans="1:20">
      <c r="A72" s="16">
        <v>414</v>
      </c>
      <c r="B72" s="16">
        <v>92.264300000000006</v>
      </c>
      <c r="C72" s="16">
        <f>'CRI cal.'!C41</f>
        <v>0.25904098122619112</v>
      </c>
      <c r="D72" s="16">
        <f t="shared" si="19"/>
        <v>23.900234804147669</v>
      </c>
      <c r="F72" s="16">
        <v>414</v>
      </c>
      <c r="G72" s="16">
        <v>0.25519999999999998</v>
      </c>
      <c r="H72" s="16">
        <v>0.1196</v>
      </c>
      <c r="I72" s="16">
        <v>7.3999999999999996E-2</v>
      </c>
      <c r="J72" s="16">
        <v>0.12559999999999999</v>
      </c>
      <c r="K72" s="16">
        <v>0.12559999999999999</v>
      </c>
      <c r="L72" s="16">
        <v>0.50480000000000003</v>
      </c>
      <c r="M72" s="16">
        <v>0.50480000000000003</v>
      </c>
      <c r="N72" s="16">
        <v>0.47799999999999998</v>
      </c>
      <c r="O72" s="16">
        <v>5.0200000000000002E-2</v>
      </c>
      <c r="P72" s="16">
        <v>6.88E-2</v>
      </c>
      <c r="Q72" s="16">
        <v>0.1128</v>
      </c>
      <c r="R72" s="16">
        <v>6.4799999999999996E-2</v>
      </c>
      <c r="S72" s="16">
        <v>0.3498</v>
      </c>
      <c r="T72" s="16">
        <v>4.0800000000000003E-2</v>
      </c>
    </row>
    <row r="73" spans="1:20">
      <c r="A73" s="16">
        <v>415</v>
      </c>
      <c r="B73" s="16">
        <v>92.4589</v>
      </c>
      <c r="C73" s="16">
        <f>'CRI cal.'!C42</f>
        <v>0.24924275205538729</v>
      </c>
      <c r="D73" s="16">
        <f t="shared" si="19"/>
        <v>23.044710688013847</v>
      </c>
      <c r="F73" s="16">
        <v>415</v>
      </c>
      <c r="G73" s="16">
        <v>0.248</v>
      </c>
      <c r="H73" s="16">
        <v>0.12</v>
      </c>
      <c r="I73" s="16">
        <v>7.3999999999999996E-2</v>
      </c>
      <c r="J73" s="16">
        <v>0.126</v>
      </c>
      <c r="K73" s="16">
        <v>0.126</v>
      </c>
      <c r="L73" s="16">
        <v>0.50800000000000001</v>
      </c>
      <c r="M73" s="16">
        <v>0.50800000000000001</v>
      </c>
      <c r="N73" s="16">
        <v>0.48199999999999998</v>
      </c>
      <c r="O73" s="16">
        <v>0.05</v>
      </c>
      <c r="P73" s="16">
        <v>6.9000000000000006E-2</v>
      </c>
      <c r="Q73" s="16">
        <v>0.112</v>
      </c>
      <c r="R73" s="16">
        <v>6.5000000000000002E-2</v>
      </c>
      <c r="S73" s="16">
        <v>0.35199999999999998</v>
      </c>
      <c r="T73" s="16">
        <v>4.1000000000000002E-2</v>
      </c>
    </row>
    <row r="74" spans="1:20">
      <c r="A74" s="16">
        <v>416</v>
      </c>
      <c r="B74" s="16">
        <v>92.653499999999994</v>
      </c>
      <c r="C74" s="16">
        <f>'CRI cal.'!C43</f>
        <v>0.25441146430760042</v>
      </c>
      <c r="D74" s="16">
        <f t="shared" si="19"/>
        <v>23.572112608224256</v>
      </c>
      <c r="F74" s="16">
        <v>416</v>
      </c>
      <c r="G74" s="16">
        <v>0.2472</v>
      </c>
      <c r="H74" s="16">
        <v>0.1202</v>
      </c>
      <c r="I74" s="16">
        <v>7.3999999999999996E-2</v>
      </c>
      <c r="J74" s="16">
        <v>0.12640000000000001</v>
      </c>
      <c r="K74" s="16">
        <v>0.12640000000000001</v>
      </c>
      <c r="L74" s="16">
        <v>0.50980000000000003</v>
      </c>
      <c r="M74" s="16">
        <v>0.50980000000000003</v>
      </c>
      <c r="N74" s="16">
        <v>0.48359999999999997</v>
      </c>
      <c r="O74" s="16">
        <v>0.05</v>
      </c>
      <c r="P74" s="16">
        <v>6.9000000000000006E-2</v>
      </c>
      <c r="Q74" s="16">
        <v>0.11120000000000001</v>
      </c>
      <c r="R74" s="16">
        <v>6.7000000000000004E-2</v>
      </c>
      <c r="S74" s="16">
        <v>0.35339999999999999</v>
      </c>
      <c r="T74" s="16">
        <v>4.1200000000000001E-2</v>
      </c>
    </row>
    <row r="75" spans="1:20">
      <c r="A75" s="16">
        <v>417</v>
      </c>
      <c r="B75" s="16">
        <v>92.848100000000002</v>
      </c>
      <c r="C75" s="16">
        <f>'CRI cal.'!C44</f>
        <v>0.24545054299970651</v>
      </c>
      <c r="D75" s="16">
        <f t="shared" si="19"/>
        <v>22.789616561491052</v>
      </c>
      <c r="F75" s="16">
        <v>417</v>
      </c>
      <c r="G75" s="16">
        <v>0.24640000000000001</v>
      </c>
      <c r="H75" s="16">
        <v>0.12039999999999999</v>
      </c>
      <c r="I75" s="16">
        <v>7.3999999999999996E-2</v>
      </c>
      <c r="J75" s="16">
        <v>0.1268</v>
      </c>
      <c r="K75" s="16">
        <v>0.1268</v>
      </c>
      <c r="L75" s="16">
        <v>0.51160000000000005</v>
      </c>
      <c r="M75" s="16">
        <v>0.51160000000000005</v>
      </c>
      <c r="N75" s="16">
        <v>0.48519999999999996</v>
      </c>
      <c r="O75" s="16">
        <v>0.05</v>
      </c>
      <c r="P75" s="16">
        <v>6.9000000000000006E-2</v>
      </c>
      <c r="Q75" s="16">
        <v>0.1104</v>
      </c>
      <c r="R75" s="16">
        <v>6.9000000000000006E-2</v>
      </c>
      <c r="S75" s="16">
        <v>0.3548</v>
      </c>
      <c r="T75" s="16">
        <v>4.1399999999999999E-2</v>
      </c>
    </row>
    <row r="76" spans="1:20">
      <c r="A76" s="16">
        <v>418</v>
      </c>
      <c r="B76" s="16">
        <v>93.042599999999993</v>
      </c>
      <c r="C76" s="16">
        <f>'CRI cal.'!C45</f>
        <v>0.23989180355583106</v>
      </c>
      <c r="D76" s="16">
        <f t="shared" si="19"/>
        <v>22.320157121523767</v>
      </c>
      <c r="F76" s="16">
        <v>418</v>
      </c>
      <c r="G76" s="16">
        <v>0.24559999999999998</v>
      </c>
      <c r="H76" s="16">
        <v>0.1206</v>
      </c>
      <c r="I76" s="16">
        <v>7.3999999999999996E-2</v>
      </c>
      <c r="J76" s="16">
        <v>0.12720000000000001</v>
      </c>
      <c r="K76" s="16">
        <v>0.12720000000000001</v>
      </c>
      <c r="L76" s="16">
        <v>0.51339999999999997</v>
      </c>
      <c r="M76" s="16">
        <v>0.51339999999999997</v>
      </c>
      <c r="N76" s="16">
        <v>0.48680000000000001</v>
      </c>
      <c r="O76" s="16">
        <v>0.05</v>
      </c>
      <c r="P76" s="16">
        <v>6.9000000000000006E-2</v>
      </c>
      <c r="Q76" s="16">
        <v>0.1096</v>
      </c>
      <c r="R76" s="16">
        <v>7.0999999999999994E-2</v>
      </c>
      <c r="S76" s="16">
        <v>0.35619999999999996</v>
      </c>
      <c r="T76" s="16">
        <v>4.1600000000000005E-2</v>
      </c>
    </row>
    <row r="77" spans="1:20">
      <c r="A77" s="16">
        <v>419</v>
      </c>
      <c r="B77" s="16">
        <v>93.237200000000001</v>
      </c>
      <c r="C77" s="16">
        <f>'CRI cal.'!C46</f>
        <v>0.23473908213659544</v>
      </c>
      <c r="D77" s="16">
        <f t="shared" si="19"/>
        <v>21.886414748986176</v>
      </c>
      <c r="F77" s="16">
        <v>419</v>
      </c>
      <c r="G77" s="16">
        <v>0.24479999999999999</v>
      </c>
      <c r="H77" s="16">
        <v>0.12079999999999999</v>
      </c>
      <c r="I77" s="16">
        <v>7.3999999999999996E-2</v>
      </c>
      <c r="J77" s="16">
        <v>0.12759999999999999</v>
      </c>
      <c r="K77" s="16">
        <v>0.12759999999999999</v>
      </c>
      <c r="L77" s="16">
        <v>0.51519999999999999</v>
      </c>
      <c r="M77" s="16">
        <v>0.51519999999999999</v>
      </c>
      <c r="N77" s="16">
        <v>0.4884</v>
      </c>
      <c r="O77" s="16">
        <v>0.05</v>
      </c>
      <c r="P77" s="16">
        <v>6.9000000000000006E-2</v>
      </c>
      <c r="Q77" s="16">
        <v>0.10879999999999999</v>
      </c>
      <c r="R77" s="16">
        <v>7.2999999999999995E-2</v>
      </c>
      <c r="S77" s="16">
        <v>0.35759999999999997</v>
      </c>
      <c r="T77" s="16">
        <v>4.1800000000000004E-2</v>
      </c>
    </row>
    <row r="78" spans="1:20">
      <c r="A78" s="16">
        <v>420</v>
      </c>
      <c r="B78" s="16">
        <v>93.431799999999996</v>
      </c>
      <c r="C78" s="16">
        <f>'CRI cal.'!C47</f>
        <v>0.23388010892082395</v>
      </c>
      <c r="D78" s="16">
        <f t="shared" si="19"/>
        <v>21.851839560668637</v>
      </c>
      <c r="F78" s="16">
        <v>420</v>
      </c>
      <c r="G78" s="16">
        <v>0.24399999999999999</v>
      </c>
      <c r="H78" s="16">
        <v>0.121</v>
      </c>
      <c r="I78" s="16">
        <v>7.3999999999999996E-2</v>
      </c>
      <c r="J78" s="16">
        <v>0.128</v>
      </c>
      <c r="K78" s="16">
        <v>0.128</v>
      </c>
      <c r="L78" s="16">
        <v>0.51700000000000002</v>
      </c>
      <c r="M78" s="16">
        <v>0.51700000000000002</v>
      </c>
      <c r="N78" s="16">
        <v>0.49</v>
      </c>
      <c r="O78" s="16">
        <v>0.05</v>
      </c>
      <c r="P78" s="16">
        <v>6.9000000000000006E-2</v>
      </c>
      <c r="Q78" s="16">
        <v>0.108</v>
      </c>
      <c r="R78" s="16">
        <v>7.4999999999999997E-2</v>
      </c>
      <c r="S78" s="16">
        <v>0.35899999999999999</v>
      </c>
      <c r="T78" s="16">
        <v>4.2000000000000003E-2</v>
      </c>
    </row>
    <row r="79" spans="1:20">
      <c r="A79" s="16">
        <v>421</v>
      </c>
      <c r="B79" s="16">
        <v>92.756799999999998</v>
      </c>
      <c r="C79" s="16">
        <f>'CRI cal.'!C48</f>
        <v>0.24082147923526426</v>
      </c>
      <c r="D79" s="16">
        <f t="shared" si="19"/>
        <v>22.337829785129561</v>
      </c>
      <c r="F79" s="16">
        <v>421</v>
      </c>
      <c r="G79" s="16">
        <v>0.2432</v>
      </c>
      <c r="H79" s="16">
        <v>0.1212</v>
      </c>
      <c r="I79" s="16">
        <v>7.3999999999999996E-2</v>
      </c>
      <c r="J79" s="16">
        <v>0.12859999999999999</v>
      </c>
      <c r="K79" s="16">
        <v>0.12859999999999999</v>
      </c>
      <c r="L79" s="16">
        <v>0.51839999999999997</v>
      </c>
      <c r="M79" s="16">
        <v>0.51839999999999997</v>
      </c>
      <c r="N79" s="16">
        <v>0.48959999999999998</v>
      </c>
      <c r="O79" s="16">
        <v>0.05</v>
      </c>
      <c r="P79" s="16">
        <v>6.9000000000000006E-2</v>
      </c>
      <c r="Q79" s="16">
        <v>0.1074</v>
      </c>
      <c r="R79" s="16">
        <v>7.8600000000000003E-2</v>
      </c>
      <c r="S79" s="16">
        <v>0.3594</v>
      </c>
      <c r="T79" s="16">
        <v>4.2000000000000003E-2</v>
      </c>
    </row>
    <row r="80" spans="1:20">
      <c r="A80" s="16">
        <v>422</v>
      </c>
      <c r="B80" s="16">
        <v>92.081900000000005</v>
      </c>
      <c r="C80" s="16">
        <f>'CRI cal.'!C49</f>
        <v>0.23142582958735289</v>
      </c>
      <c r="D80" s="16">
        <f t="shared" si="19"/>
        <v>21.310130097479671</v>
      </c>
      <c r="F80" s="16">
        <v>422</v>
      </c>
      <c r="G80" s="16">
        <v>0.2424</v>
      </c>
      <c r="H80" s="16">
        <v>0.12139999999999999</v>
      </c>
      <c r="I80" s="16">
        <v>7.3999999999999996E-2</v>
      </c>
      <c r="J80" s="16">
        <v>0.12920000000000001</v>
      </c>
      <c r="K80" s="16">
        <v>0.12920000000000001</v>
      </c>
      <c r="L80" s="16">
        <v>0.51980000000000004</v>
      </c>
      <c r="M80" s="16">
        <v>0.51980000000000004</v>
      </c>
      <c r="N80" s="16">
        <v>0.48919999999999997</v>
      </c>
      <c r="O80" s="16">
        <v>0.05</v>
      </c>
      <c r="P80" s="16">
        <v>6.9000000000000006E-2</v>
      </c>
      <c r="Q80" s="16">
        <v>0.10679999999999999</v>
      </c>
      <c r="R80" s="16">
        <v>8.2199999999999995E-2</v>
      </c>
      <c r="S80" s="16">
        <v>0.35980000000000001</v>
      </c>
      <c r="T80" s="16">
        <v>4.2000000000000003E-2</v>
      </c>
    </row>
    <row r="81" spans="1:20">
      <c r="A81" s="16">
        <v>423</v>
      </c>
      <c r="B81" s="16">
        <v>91.406899999999993</v>
      </c>
      <c r="C81" s="16">
        <f>'CRI cal.'!C50</f>
        <v>0.22755203886530623</v>
      </c>
      <c r="D81" s="16">
        <f t="shared" si="19"/>
        <v>20.79982646135716</v>
      </c>
      <c r="F81" s="16">
        <v>423</v>
      </c>
      <c r="G81" s="16">
        <v>0.24159999999999998</v>
      </c>
      <c r="H81" s="16">
        <v>0.1216</v>
      </c>
      <c r="I81" s="16">
        <v>7.3999999999999996E-2</v>
      </c>
      <c r="J81" s="16">
        <v>0.1298</v>
      </c>
      <c r="K81" s="16">
        <v>0.1298</v>
      </c>
      <c r="L81" s="16">
        <v>0.5212</v>
      </c>
      <c r="M81" s="16">
        <v>0.5212</v>
      </c>
      <c r="N81" s="16">
        <v>0.48880000000000001</v>
      </c>
      <c r="O81" s="16">
        <v>0.05</v>
      </c>
      <c r="P81" s="16">
        <v>6.9000000000000006E-2</v>
      </c>
      <c r="Q81" s="16">
        <v>0.1062</v>
      </c>
      <c r="R81" s="16">
        <v>8.5800000000000001E-2</v>
      </c>
      <c r="S81" s="16">
        <v>0.36019999999999996</v>
      </c>
      <c r="T81" s="16">
        <v>4.2000000000000003E-2</v>
      </c>
    </row>
    <row r="82" spans="1:20">
      <c r="A82" s="16">
        <v>424</v>
      </c>
      <c r="B82" s="16">
        <v>90.731999999999999</v>
      </c>
      <c r="C82" s="16">
        <f>'CRI cal.'!C51</f>
        <v>0.22693069774024627</v>
      </c>
      <c r="D82" s="16">
        <f t="shared" si="19"/>
        <v>20.589876067368024</v>
      </c>
      <c r="F82" s="16">
        <v>424</v>
      </c>
      <c r="G82" s="16">
        <v>0.24079999999999999</v>
      </c>
      <c r="H82" s="16">
        <v>0.12179999999999999</v>
      </c>
      <c r="I82" s="16">
        <v>7.3999999999999996E-2</v>
      </c>
      <c r="J82" s="16">
        <v>0.13040000000000002</v>
      </c>
      <c r="K82" s="16">
        <v>0.13040000000000002</v>
      </c>
      <c r="L82" s="16">
        <v>0.52260000000000006</v>
      </c>
      <c r="M82" s="16">
        <v>0.52260000000000006</v>
      </c>
      <c r="N82" s="16">
        <v>0.4884</v>
      </c>
      <c r="O82" s="16">
        <v>0.05</v>
      </c>
      <c r="P82" s="16">
        <v>6.9000000000000006E-2</v>
      </c>
      <c r="Q82" s="16">
        <v>0.1056</v>
      </c>
      <c r="R82" s="16">
        <v>8.9399999999999993E-2</v>
      </c>
      <c r="S82" s="16">
        <v>0.36059999999999998</v>
      </c>
      <c r="T82" s="16">
        <v>4.2000000000000003E-2</v>
      </c>
    </row>
    <row r="83" spans="1:20">
      <c r="A83" s="16">
        <v>425</v>
      </c>
      <c r="B83" s="16">
        <v>90.057000000000002</v>
      </c>
      <c r="C83" s="16">
        <f>'CRI cal.'!C52</f>
        <v>0.23507840603499461</v>
      </c>
      <c r="D83" s="16">
        <f t="shared" si="19"/>
        <v>21.17045601229351</v>
      </c>
      <c r="F83" s="16">
        <v>425</v>
      </c>
      <c r="G83" s="16">
        <v>0.24</v>
      </c>
      <c r="H83" s="16">
        <v>0.122</v>
      </c>
      <c r="I83" s="16">
        <v>7.2999999999999995E-2</v>
      </c>
      <c r="J83" s="16">
        <v>0.13100000000000001</v>
      </c>
      <c r="K83" s="16">
        <v>0.13100000000000001</v>
      </c>
      <c r="L83" s="16">
        <v>0.52400000000000002</v>
      </c>
      <c r="M83" s="16">
        <v>0.52400000000000002</v>
      </c>
      <c r="N83" s="16">
        <v>0.48799999999999999</v>
      </c>
      <c r="O83" s="16">
        <v>4.9000000000000002E-2</v>
      </c>
      <c r="P83" s="16">
        <v>7.0000000000000007E-2</v>
      </c>
      <c r="Q83" s="16">
        <v>0.105</v>
      </c>
      <c r="R83" s="16">
        <v>9.2999999999999999E-2</v>
      </c>
      <c r="S83" s="16">
        <v>0.36099999999999999</v>
      </c>
      <c r="T83" s="16">
        <v>4.2000000000000003E-2</v>
      </c>
    </row>
    <row r="84" spans="1:20">
      <c r="A84" s="16">
        <v>426</v>
      </c>
      <c r="B84" s="16">
        <v>89.382099999999994</v>
      </c>
      <c r="C84" s="16">
        <f>'CRI cal.'!C53</f>
        <v>0.2276842295853703</v>
      </c>
      <c r="D84" s="16">
        <f t="shared" si="19"/>
        <v>20.350894577222526</v>
      </c>
      <c r="F84" s="16">
        <v>426</v>
      </c>
      <c r="G84" s="16">
        <v>0.2394</v>
      </c>
      <c r="H84" s="16">
        <v>0.122</v>
      </c>
      <c r="I84" s="16">
        <v>7.2999999999999995E-2</v>
      </c>
      <c r="J84" s="16">
        <v>0.1318</v>
      </c>
      <c r="K84" s="16">
        <v>0.1318</v>
      </c>
      <c r="L84" s="16">
        <v>0.52539999999999998</v>
      </c>
      <c r="M84" s="16">
        <v>0.52539999999999998</v>
      </c>
      <c r="N84" s="16">
        <v>0.48680000000000001</v>
      </c>
      <c r="O84" s="16">
        <v>4.8800000000000003E-2</v>
      </c>
      <c r="P84" s="16">
        <v>7.0400000000000004E-2</v>
      </c>
      <c r="Q84" s="16">
        <v>0.10479999999999999</v>
      </c>
      <c r="R84" s="16">
        <v>9.9000000000000005E-2</v>
      </c>
      <c r="S84" s="16">
        <v>0.36159999999999998</v>
      </c>
      <c r="T84" s="16">
        <v>4.2000000000000003E-2</v>
      </c>
    </row>
    <row r="85" spans="1:20">
      <c r="A85" s="16">
        <v>427</v>
      </c>
      <c r="B85" s="16">
        <v>88.707099999999997</v>
      </c>
      <c r="C85" s="16">
        <f>'CRI cal.'!C54</f>
        <v>0.23156242747096076</v>
      </c>
      <c r="D85" s="16">
        <f t="shared" si="19"/>
        <v>20.541231409909262</v>
      </c>
      <c r="F85" s="16">
        <v>427</v>
      </c>
      <c r="G85" s="16">
        <v>0.23879999999999998</v>
      </c>
      <c r="H85" s="16">
        <v>0.122</v>
      </c>
      <c r="I85" s="16">
        <v>7.2999999999999995E-2</v>
      </c>
      <c r="J85" s="16">
        <v>0.1326</v>
      </c>
      <c r="K85" s="16">
        <v>0.1326</v>
      </c>
      <c r="L85" s="16">
        <v>0.52680000000000005</v>
      </c>
      <c r="M85" s="16">
        <v>0.52680000000000005</v>
      </c>
      <c r="N85" s="16">
        <v>0.48559999999999998</v>
      </c>
      <c r="O85" s="16">
        <v>4.8600000000000004E-2</v>
      </c>
      <c r="P85" s="16">
        <v>7.0800000000000002E-2</v>
      </c>
      <c r="Q85" s="16">
        <v>0.1046</v>
      </c>
      <c r="R85" s="16">
        <v>0.105</v>
      </c>
      <c r="S85" s="16">
        <v>0.36219999999999997</v>
      </c>
      <c r="T85" s="16">
        <v>4.2000000000000003E-2</v>
      </c>
    </row>
    <row r="86" spans="1:20">
      <c r="A86" s="16">
        <v>428</v>
      </c>
      <c r="B86" s="16">
        <v>88.032200000000003</v>
      </c>
      <c r="C86" s="16">
        <f>'CRI cal.'!C55</f>
        <v>0.2246264418035652</v>
      </c>
      <c r="D86" s="16">
        <f t="shared" si="19"/>
        <v>19.774359850139813</v>
      </c>
      <c r="F86" s="16">
        <v>428</v>
      </c>
      <c r="G86" s="16">
        <v>0.2382</v>
      </c>
      <c r="H86" s="16">
        <v>0.122</v>
      </c>
      <c r="I86" s="16">
        <v>7.2999999999999995E-2</v>
      </c>
      <c r="J86" s="16">
        <v>0.13340000000000002</v>
      </c>
      <c r="K86" s="16">
        <v>0.13340000000000002</v>
      </c>
      <c r="L86" s="16">
        <v>0.5282</v>
      </c>
      <c r="M86" s="16">
        <v>0.5282</v>
      </c>
      <c r="N86" s="16">
        <v>0.4844</v>
      </c>
      <c r="O86" s="16">
        <v>4.8399999999999999E-2</v>
      </c>
      <c r="P86" s="16">
        <v>7.1199999999999999E-2</v>
      </c>
      <c r="Q86" s="16">
        <v>0.10439999999999999</v>
      </c>
      <c r="R86" s="16">
        <v>0.111</v>
      </c>
      <c r="S86" s="16">
        <v>0.36280000000000001</v>
      </c>
      <c r="T86" s="16">
        <v>4.2000000000000003E-2</v>
      </c>
    </row>
    <row r="87" spans="1:20">
      <c r="A87" s="16">
        <v>429</v>
      </c>
      <c r="B87" s="16">
        <v>87.357200000000006</v>
      </c>
      <c r="C87" s="16">
        <f>'CRI cal.'!C56</f>
        <v>0.22167810718478639</v>
      </c>
      <c r="D87" s="16">
        <f t="shared" si="19"/>
        <v>19.365178744962822</v>
      </c>
      <c r="F87" s="16">
        <v>429</v>
      </c>
      <c r="G87" s="16">
        <v>0.23759999999999998</v>
      </c>
      <c r="H87" s="16">
        <v>0.122</v>
      </c>
      <c r="I87" s="16">
        <v>7.2999999999999995E-2</v>
      </c>
      <c r="J87" s="16">
        <v>0.13420000000000001</v>
      </c>
      <c r="K87" s="16">
        <v>0.13420000000000001</v>
      </c>
      <c r="L87" s="16">
        <v>0.52960000000000007</v>
      </c>
      <c r="M87" s="16">
        <v>0.52960000000000007</v>
      </c>
      <c r="N87" s="16">
        <v>0.48319999999999996</v>
      </c>
      <c r="O87" s="16">
        <v>4.82E-2</v>
      </c>
      <c r="P87" s="16">
        <v>7.1599999999999997E-2</v>
      </c>
      <c r="Q87" s="16">
        <v>0.1042</v>
      </c>
      <c r="R87" s="16">
        <v>0.11699999999999999</v>
      </c>
      <c r="S87" s="16">
        <v>0.3634</v>
      </c>
      <c r="T87" s="16">
        <v>4.2000000000000003E-2</v>
      </c>
    </row>
    <row r="88" spans="1:20">
      <c r="A88" s="16">
        <v>430</v>
      </c>
      <c r="B88" s="16">
        <v>86.682299999999998</v>
      </c>
      <c r="C88" s="16">
        <f>'CRI cal.'!C57</f>
        <v>0.21947446622295497</v>
      </c>
      <c r="D88" s="16">
        <f t="shared" si="19"/>
        <v>19.024551523478049</v>
      </c>
      <c r="F88" s="16">
        <v>430</v>
      </c>
      <c r="G88" s="16">
        <v>0.23699999999999999</v>
      </c>
      <c r="H88" s="16">
        <v>0.122</v>
      </c>
      <c r="I88" s="16">
        <v>7.2999999999999995E-2</v>
      </c>
      <c r="J88" s="16">
        <v>0.13500000000000001</v>
      </c>
      <c r="K88" s="16">
        <v>0.13500000000000001</v>
      </c>
      <c r="L88" s="16">
        <v>0.53100000000000003</v>
      </c>
      <c r="M88" s="16">
        <v>0.53100000000000003</v>
      </c>
      <c r="N88" s="16">
        <v>0.48199999999999998</v>
      </c>
      <c r="O88" s="16">
        <v>4.8000000000000001E-2</v>
      </c>
      <c r="P88" s="16">
        <v>7.1999999999999995E-2</v>
      </c>
      <c r="Q88" s="16">
        <v>0.104</v>
      </c>
      <c r="R88" s="16">
        <v>0.123</v>
      </c>
      <c r="S88" s="16">
        <v>0.36399999999999999</v>
      </c>
      <c r="T88" s="16">
        <v>4.2999999999999997E-2</v>
      </c>
    </row>
    <row r="89" spans="1:20">
      <c r="A89" s="16">
        <v>431</v>
      </c>
      <c r="B89" s="16">
        <v>88.500600000000006</v>
      </c>
      <c r="C89" s="16">
        <f>'CRI cal.'!C58</f>
        <v>0.22607534170909785</v>
      </c>
      <c r="D89" s="16">
        <f t="shared" si="19"/>
        <v>20.007803386460186</v>
      </c>
      <c r="F89" s="16">
        <v>431</v>
      </c>
      <c r="G89" s="16">
        <v>0.23599999999999999</v>
      </c>
      <c r="H89" s="16">
        <v>0.122</v>
      </c>
      <c r="I89" s="16">
        <v>7.2999999999999995E-2</v>
      </c>
      <c r="J89" s="16">
        <v>0.1358</v>
      </c>
      <c r="K89" s="16">
        <v>0.1358</v>
      </c>
      <c r="L89" s="16">
        <v>0.53239999999999998</v>
      </c>
      <c r="M89" s="16">
        <v>0.53239999999999998</v>
      </c>
      <c r="N89" s="16">
        <v>0.48359999999999997</v>
      </c>
      <c r="O89" s="16">
        <v>4.7800000000000002E-2</v>
      </c>
      <c r="P89" s="16">
        <v>7.22E-2</v>
      </c>
      <c r="Q89" s="16">
        <v>0.104</v>
      </c>
      <c r="R89" s="16">
        <v>0.13039999999999999</v>
      </c>
      <c r="S89" s="16">
        <v>0.36419999999999997</v>
      </c>
      <c r="T89" s="16">
        <v>4.3199999999999995E-2</v>
      </c>
    </row>
    <row r="90" spans="1:20">
      <c r="A90" s="16">
        <v>432</v>
      </c>
      <c r="B90" s="16">
        <v>90.318799999999996</v>
      </c>
      <c r="C90" s="16">
        <f>'CRI cal.'!C59</f>
        <v>0.22287815735991481</v>
      </c>
      <c r="D90" s="16">
        <f t="shared" si="19"/>
        <v>20.130087718958674</v>
      </c>
      <c r="F90" s="16">
        <v>432</v>
      </c>
      <c r="G90" s="16">
        <v>0.23499999999999999</v>
      </c>
      <c r="H90" s="16">
        <v>0.122</v>
      </c>
      <c r="I90" s="16">
        <v>7.2999999999999995E-2</v>
      </c>
      <c r="J90" s="16">
        <v>0.1366</v>
      </c>
      <c r="K90" s="16">
        <v>0.1366</v>
      </c>
      <c r="L90" s="16">
        <v>0.53380000000000005</v>
      </c>
      <c r="M90" s="16">
        <v>0.53380000000000005</v>
      </c>
      <c r="N90" s="16">
        <v>0.48519999999999996</v>
      </c>
      <c r="O90" s="16">
        <v>4.7600000000000003E-2</v>
      </c>
      <c r="P90" s="16">
        <v>7.2399999999999992E-2</v>
      </c>
      <c r="Q90" s="16">
        <v>0.104</v>
      </c>
      <c r="R90" s="16">
        <v>0.13780000000000001</v>
      </c>
      <c r="S90" s="16">
        <v>0.3644</v>
      </c>
      <c r="T90" s="16">
        <v>4.3399999999999994E-2</v>
      </c>
    </row>
    <row r="91" spans="1:20">
      <c r="A91" s="16">
        <v>433</v>
      </c>
      <c r="B91" s="16">
        <v>92.137100000000004</v>
      </c>
      <c r="C91" s="16">
        <f>'CRI cal.'!C60</f>
        <v>0.2208230608761616</v>
      </c>
      <c r="D91" s="16">
        <f t="shared" si="19"/>
        <v>20.345996442252989</v>
      </c>
      <c r="F91" s="16">
        <v>433</v>
      </c>
      <c r="G91" s="16">
        <v>0.23400000000000001</v>
      </c>
      <c r="H91" s="16">
        <v>0.122</v>
      </c>
      <c r="I91" s="16">
        <v>7.2999999999999995E-2</v>
      </c>
      <c r="J91" s="16">
        <v>0.13740000000000002</v>
      </c>
      <c r="K91" s="16">
        <v>0.13740000000000002</v>
      </c>
      <c r="L91" s="16">
        <v>0.53520000000000001</v>
      </c>
      <c r="M91" s="16">
        <v>0.53520000000000001</v>
      </c>
      <c r="N91" s="16">
        <v>0.48680000000000001</v>
      </c>
      <c r="O91" s="16">
        <v>4.7399999999999998E-2</v>
      </c>
      <c r="P91" s="16">
        <v>7.2599999999999998E-2</v>
      </c>
      <c r="Q91" s="16">
        <v>0.104</v>
      </c>
      <c r="R91" s="16">
        <v>0.1452</v>
      </c>
      <c r="S91" s="16">
        <v>0.36459999999999998</v>
      </c>
      <c r="T91" s="16">
        <v>4.36E-2</v>
      </c>
    </row>
    <row r="92" spans="1:20">
      <c r="A92" s="16">
        <v>434</v>
      </c>
      <c r="B92" s="16">
        <v>93.955399999999997</v>
      </c>
      <c r="C92" s="16">
        <f>'CRI cal.'!C61</f>
        <v>0.21738721804511277</v>
      </c>
      <c r="D92" s="16">
        <f t="shared" si="19"/>
        <v>20.424703026315786</v>
      </c>
      <c r="F92" s="16">
        <v>434</v>
      </c>
      <c r="G92" s="16">
        <v>0.23300000000000001</v>
      </c>
      <c r="H92" s="16">
        <v>0.122</v>
      </c>
      <c r="I92" s="16">
        <v>7.2999999999999995E-2</v>
      </c>
      <c r="J92" s="16">
        <v>0.13820000000000002</v>
      </c>
      <c r="K92" s="16">
        <v>0.13820000000000002</v>
      </c>
      <c r="L92" s="16">
        <v>0.53660000000000008</v>
      </c>
      <c r="M92" s="16">
        <v>0.53660000000000008</v>
      </c>
      <c r="N92" s="16">
        <v>0.4884</v>
      </c>
      <c r="O92" s="16">
        <v>4.7199999999999999E-2</v>
      </c>
      <c r="P92" s="16">
        <v>7.279999999999999E-2</v>
      </c>
      <c r="Q92" s="16">
        <v>0.104</v>
      </c>
      <c r="R92" s="16">
        <v>0.15260000000000001</v>
      </c>
      <c r="S92" s="16">
        <v>0.36480000000000001</v>
      </c>
      <c r="T92" s="16">
        <v>4.3799999999999999E-2</v>
      </c>
    </row>
    <row r="93" spans="1:20">
      <c r="A93" s="16">
        <v>435</v>
      </c>
      <c r="B93" s="16">
        <v>95.773600000000002</v>
      </c>
      <c r="C93" s="16">
        <f>'CRI cal.'!C62</f>
        <v>0.2162517099863201</v>
      </c>
      <c r="D93" s="16">
        <f t="shared" si="19"/>
        <v>20.711204771545827</v>
      </c>
      <c r="F93" s="16">
        <v>435</v>
      </c>
      <c r="G93" s="16">
        <v>0.23200000000000001</v>
      </c>
      <c r="H93" s="16">
        <v>0.122</v>
      </c>
      <c r="I93" s="16">
        <v>7.2999999999999995E-2</v>
      </c>
      <c r="J93" s="16">
        <v>0.13900000000000001</v>
      </c>
      <c r="K93" s="16">
        <v>0.13900000000000001</v>
      </c>
      <c r="L93" s="16">
        <v>0.53800000000000003</v>
      </c>
      <c r="M93" s="16">
        <v>0.53800000000000003</v>
      </c>
      <c r="N93" s="16">
        <v>0.47299999999999998</v>
      </c>
      <c r="O93" s="16">
        <v>4.7E-2</v>
      </c>
      <c r="P93" s="16">
        <v>7.2999999999999995E-2</v>
      </c>
      <c r="Q93" s="16">
        <v>0.104</v>
      </c>
      <c r="R93" s="16">
        <v>0.16</v>
      </c>
      <c r="S93" s="16">
        <v>0.36499999999999999</v>
      </c>
      <c r="T93" s="16">
        <v>4.3999999999999997E-2</v>
      </c>
    </row>
    <row r="94" spans="1:20">
      <c r="A94" s="16">
        <v>436</v>
      </c>
      <c r="B94" s="16">
        <v>97.591899999999995</v>
      </c>
      <c r="C94" s="16">
        <f>'CRI cal.'!C63</f>
        <v>0.21562615101289134</v>
      </c>
      <c r="D94" s="16">
        <f t="shared" si="19"/>
        <v>21.043365767034988</v>
      </c>
      <c r="F94" s="16">
        <v>436</v>
      </c>
      <c r="G94" s="16">
        <v>0.2316</v>
      </c>
      <c r="H94" s="16">
        <v>0.122</v>
      </c>
      <c r="I94" s="16">
        <v>7.2999999999999995E-2</v>
      </c>
      <c r="J94" s="16">
        <v>0.14000000000000001</v>
      </c>
      <c r="K94" s="16">
        <v>0.14000000000000001</v>
      </c>
      <c r="L94" s="16">
        <v>0.53920000000000001</v>
      </c>
      <c r="M94" s="16">
        <v>0.53920000000000001</v>
      </c>
      <c r="N94" s="16">
        <v>0.4708</v>
      </c>
      <c r="O94" s="16">
        <v>4.6800000000000001E-2</v>
      </c>
      <c r="P94" s="16">
        <v>7.3599999999999999E-2</v>
      </c>
      <c r="Q94" s="16">
        <v>0.104</v>
      </c>
      <c r="R94" s="16">
        <v>0.1694</v>
      </c>
      <c r="S94" s="16">
        <v>0.3654</v>
      </c>
      <c r="T94" s="16">
        <v>4.3999999999999997E-2</v>
      </c>
    </row>
    <row r="95" spans="1:20">
      <c r="A95" s="16">
        <v>437</v>
      </c>
      <c r="B95" s="16">
        <v>99.410200000000003</v>
      </c>
      <c r="C95" s="16">
        <f>'CRI cal.'!C64</f>
        <v>0.2150687345787804</v>
      </c>
      <c r="D95" s="16">
        <f t="shared" si="19"/>
        <v>21.380025918223474</v>
      </c>
      <c r="F95" s="16">
        <v>437</v>
      </c>
      <c r="G95" s="16">
        <v>0.23120000000000002</v>
      </c>
      <c r="H95" s="16">
        <v>0.122</v>
      </c>
      <c r="I95" s="16">
        <v>7.2999999999999995E-2</v>
      </c>
      <c r="J95" s="16">
        <v>0.14100000000000001</v>
      </c>
      <c r="K95" s="16">
        <v>0.14100000000000001</v>
      </c>
      <c r="L95" s="16">
        <v>0.54039999999999999</v>
      </c>
      <c r="M95" s="16">
        <v>0.54039999999999999</v>
      </c>
      <c r="N95" s="16">
        <v>0.46860000000000002</v>
      </c>
      <c r="O95" s="16">
        <v>4.6600000000000003E-2</v>
      </c>
      <c r="P95" s="16">
        <v>7.4200000000000002E-2</v>
      </c>
      <c r="Q95" s="16">
        <v>0.104</v>
      </c>
      <c r="R95" s="16">
        <v>0.17879999999999999</v>
      </c>
      <c r="S95" s="16">
        <v>0.36580000000000001</v>
      </c>
      <c r="T95" s="16">
        <v>4.3999999999999997E-2</v>
      </c>
    </row>
    <row r="96" spans="1:20">
      <c r="A96" s="16">
        <v>438</v>
      </c>
      <c r="B96" s="16">
        <v>101.22799999999999</v>
      </c>
      <c r="C96" s="16">
        <f>'CRI cal.'!C65</f>
        <v>0.21131615598885797</v>
      </c>
      <c r="D96" s="16">
        <f t="shared" si="19"/>
        <v>21.391111838440114</v>
      </c>
      <c r="F96" s="16">
        <v>438</v>
      </c>
      <c r="G96" s="16">
        <v>0.23080000000000001</v>
      </c>
      <c r="H96" s="16">
        <v>0.122</v>
      </c>
      <c r="I96" s="16">
        <v>7.2999999999999995E-2</v>
      </c>
      <c r="J96" s="16">
        <v>0.14199999999999999</v>
      </c>
      <c r="K96" s="16">
        <v>0.14199999999999999</v>
      </c>
      <c r="L96" s="16">
        <v>0.54160000000000008</v>
      </c>
      <c r="M96" s="16">
        <v>0.54160000000000008</v>
      </c>
      <c r="N96" s="16">
        <v>0.46639999999999998</v>
      </c>
      <c r="O96" s="16">
        <v>4.6399999999999997E-2</v>
      </c>
      <c r="P96" s="16">
        <v>7.4799999999999991E-2</v>
      </c>
      <c r="Q96" s="16">
        <v>0.104</v>
      </c>
      <c r="R96" s="16">
        <v>0.18820000000000001</v>
      </c>
      <c r="S96" s="16">
        <v>0.36619999999999997</v>
      </c>
      <c r="T96" s="16">
        <v>4.3999999999999997E-2</v>
      </c>
    </row>
    <row r="97" spans="1:20">
      <c r="A97" s="16">
        <v>439</v>
      </c>
      <c r="B97" s="16">
        <v>103.047</v>
      </c>
      <c r="C97" s="16">
        <f>'CRI cal.'!C66</f>
        <v>0.21508038861662795</v>
      </c>
      <c r="D97" s="16">
        <f t="shared" si="19"/>
        <v>22.163388805777661</v>
      </c>
      <c r="F97" s="16">
        <v>439</v>
      </c>
      <c r="G97" s="16">
        <v>0.23040000000000002</v>
      </c>
      <c r="H97" s="16">
        <v>0.122</v>
      </c>
      <c r="I97" s="16">
        <v>7.2999999999999995E-2</v>
      </c>
      <c r="J97" s="16">
        <v>0.14299999999999999</v>
      </c>
      <c r="K97" s="16">
        <v>0.14299999999999999</v>
      </c>
      <c r="L97" s="16">
        <v>0.54280000000000006</v>
      </c>
      <c r="M97" s="16">
        <v>0.54280000000000006</v>
      </c>
      <c r="N97" s="16">
        <v>0.4642</v>
      </c>
      <c r="O97" s="16">
        <v>4.6199999999999998E-2</v>
      </c>
      <c r="P97" s="16">
        <v>7.5399999999999995E-2</v>
      </c>
      <c r="Q97" s="16">
        <v>0.104</v>
      </c>
      <c r="R97" s="16">
        <v>0.1976</v>
      </c>
      <c r="S97" s="16">
        <v>0.36659999999999998</v>
      </c>
      <c r="T97" s="16">
        <v>4.3999999999999997E-2</v>
      </c>
    </row>
    <row r="98" spans="1:20">
      <c r="A98" s="16">
        <v>440</v>
      </c>
      <c r="B98" s="16">
        <v>104.86499999999999</v>
      </c>
      <c r="C98" s="16">
        <f>'CRI cal.'!C67</f>
        <v>0.21343221398216819</v>
      </c>
      <c r="D98" s="16">
        <f t="shared" si="19"/>
        <v>22.381569119240066</v>
      </c>
      <c r="F98" s="16">
        <v>440</v>
      </c>
      <c r="G98" s="16">
        <v>0.23</v>
      </c>
      <c r="H98" s="16">
        <v>0.123</v>
      </c>
      <c r="I98" s="16">
        <v>7.2999999999999995E-2</v>
      </c>
      <c r="J98" s="16">
        <v>0.14399999999999999</v>
      </c>
      <c r="K98" s="16">
        <v>0.14399999999999999</v>
      </c>
      <c r="L98" s="16">
        <v>0.54400000000000004</v>
      </c>
      <c r="M98" s="16">
        <v>0.54400000000000004</v>
      </c>
      <c r="N98" s="16">
        <v>0.46200000000000002</v>
      </c>
      <c r="O98" s="16">
        <v>4.5999999999999999E-2</v>
      </c>
      <c r="P98" s="16">
        <v>7.5999999999999998E-2</v>
      </c>
      <c r="Q98" s="16">
        <v>0.105</v>
      </c>
      <c r="R98" s="16">
        <v>0.20699999999999999</v>
      </c>
      <c r="S98" s="16">
        <v>0.36699999999999999</v>
      </c>
      <c r="T98" s="16">
        <v>4.3999999999999997E-2</v>
      </c>
    </row>
    <row r="99" spans="1:20">
      <c r="A99" s="16">
        <v>441</v>
      </c>
      <c r="B99" s="16">
        <v>106.07899999999999</v>
      </c>
      <c r="C99" s="16">
        <f>'CRI cal.'!C68</f>
        <v>0.21444435236595674</v>
      </c>
      <c r="D99" s="16">
        <f t="shared" si="19"/>
        <v>22.748042454628322</v>
      </c>
      <c r="F99" s="16">
        <v>441</v>
      </c>
      <c r="G99" s="16">
        <v>0.22920000000000001</v>
      </c>
      <c r="H99" s="16">
        <v>0.1232</v>
      </c>
      <c r="I99" s="16">
        <v>7.2999999999999995E-2</v>
      </c>
      <c r="J99" s="16">
        <v>0.1454</v>
      </c>
      <c r="K99" s="16">
        <v>0.1454</v>
      </c>
      <c r="L99" s="16">
        <v>0.5454</v>
      </c>
      <c r="M99" s="16">
        <v>0.5454</v>
      </c>
      <c r="N99" s="16">
        <v>0.46600000000000003</v>
      </c>
      <c r="O99" s="16">
        <v>4.5600000000000002E-2</v>
      </c>
      <c r="P99" s="16">
        <v>7.6399999999999996E-2</v>
      </c>
      <c r="Q99" s="16">
        <v>0.10479999999999999</v>
      </c>
      <c r="R99" s="16">
        <v>0.21679999999999999</v>
      </c>
      <c r="S99" s="16">
        <v>0.3674</v>
      </c>
      <c r="T99" s="16">
        <v>4.3999999999999997E-2</v>
      </c>
    </row>
    <row r="100" spans="1:20">
      <c r="A100" s="16">
        <v>442</v>
      </c>
      <c r="B100" s="16">
        <v>107.294</v>
      </c>
      <c r="C100" s="16">
        <f>'CRI cal.'!C69</f>
        <v>0.21235641352903639</v>
      </c>
      <c r="D100" s="16">
        <f t="shared" si="19"/>
        <v>22.784569033184429</v>
      </c>
      <c r="F100" s="16">
        <v>442</v>
      </c>
      <c r="G100" s="16">
        <v>0.22840000000000002</v>
      </c>
      <c r="H100" s="16">
        <v>0.1234</v>
      </c>
      <c r="I100" s="16">
        <v>7.2999999999999995E-2</v>
      </c>
      <c r="J100" s="16">
        <v>0.14679999999999999</v>
      </c>
      <c r="K100" s="16">
        <v>0.14679999999999999</v>
      </c>
      <c r="L100" s="16">
        <v>0.54680000000000006</v>
      </c>
      <c r="M100" s="16">
        <v>0.54680000000000006</v>
      </c>
      <c r="N100" s="16">
        <v>0.47000000000000003</v>
      </c>
      <c r="O100" s="16">
        <v>4.5199999999999997E-2</v>
      </c>
      <c r="P100" s="16">
        <v>7.6799999999999993E-2</v>
      </c>
      <c r="Q100" s="16">
        <v>0.1046</v>
      </c>
      <c r="R100" s="16">
        <v>0.2266</v>
      </c>
      <c r="S100" s="16">
        <v>0.36780000000000002</v>
      </c>
      <c r="T100" s="16">
        <v>4.3999999999999997E-2</v>
      </c>
    </row>
    <row r="101" spans="1:20">
      <c r="A101" s="16">
        <v>443</v>
      </c>
      <c r="B101" s="16">
        <v>108.508</v>
      </c>
      <c r="C101" s="16">
        <f>'CRI cal.'!C70</f>
        <v>0.20820953870211104</v>
      </c>
      <c r="D101" s="16">
        <f t="shared" si="19"/>
        <v>22.592400625488665</v>
      </c>
      <c r="F101" s="16">
        <v>443</v>
      </c>
      <c r="G101" s="16">
        <v>0.2276</v>
      </c>
      <c r="H101" s="16">
        <v>0.1236</v>
      </c>
      <c r="I101" s="16">
        <v>7.2999999999999995E-2</v>
      </c>
      <c r="J101" s="16">
        <v>0.1482</v>
      </c>
      <c r="K101" s="16">
        <v>0.1482</v>
      </c>
      <c r="L101" s="16">
        <v>0.54820000000000002</v>
      </c>
      <c r="M101" s="16">
        <v>0.54820000000000002</v>
      </c>
      <c r="N101" s="16">
        <v>0.47399999999999998</v>
      </c>
      <c r="O101" s="16">
        <v>4.48E-2</v>
      </c>
      <c r="P101" s="16">
        <v>7.7200000000000005E-2</v>
      </c>
      <c r="Q101" s="16">
        <v>0.10439999999999999</v>
      </c>
      <c r="R101" s="16">
        <v>0.2364</v>
      </c>
      <c r="S101" s="16">
        <v>0.36819999999999997</v>
      </c>
      <c r="T101" s="16">
        <v>4.3999999999999997E-2</v>
      </c>
    </row>
    <row r="102" spans="1:20">
      <c r="A102" s="16">
        <v>444</v>
      </c>
      <c r="B102" s="16">
        <v>109.72199999999999</v>
      </c>
      <c r="C102" s="16">
        <f>'CRI cal.'!C71</f>
        <v>0.21346124090979418</v>
      </c>
      <c r="D102" s="16">
        <f t="shared" si="19"/>
        <v>23.421394275104436</v>
      </c>
      <c r="F102" s="16">
        <v>444</v>
      </c>
      <c r="G102" s="16">
        <v>0.2268</v>
      </c>
      <c r="H102" s="16">
        <v>0.12379999999999999</v>
      </c>
      <c r="I102" s="16">
        <v>7.2999999999999995E-2</v>
      </c>
      <c r="J102" s="16">
        <v>0.14959999999999998</v>
      </c>
      <c r="K102" s="16">
        <v>0.14959999999999998</v>
      </c>
      <c r="L102" s="16">
        <v>0.54960000000000009</v>
      </c>
      <c r="M102" s="16">
        <v>0.54960000000000009</v>
      </c>
      <c r="N102" s="16">
        <v>0.47799999999999998</v>
      </c>
      <c r="O102" s="16">
        <v>4.4399999999999995E-2</v>
      </c>
      <c r="P102" s="16">
        <v>7.7600000000000002E-2</v>
      </c>
      <c r="Q102" s="16">
        <v>0.1042</v>
      </c>
      <c r="R102" s="16">
        <v>0.2462</v>
      </c>
      <c r="S102" s="16">
        <v>0.36859999999999998</v>
      </c>
      <c r="T102" s="16">
        <v>4.3999999999999997E-2</v>
      </c>
    </row>
    <row r="103" spans="1:20">
      <c r="A103" s="16">
        <v>445</v>
      </c>
      <c r="B103" s="16">
        <v>110.93600000000001</v>
      </c>
      <c r="C103" s="16">
        <f>'CRI cal.'!C72</f>
        <v>0.21287264944198134</v>
      </c>
      <c r="D103" s="16">
        <f t="shared" ref="D103:D166" si="20">B103*C103</f>
        <v>23.615240238495645</v>
      </c>
      <c r="F103" s="16">
        <v>445</v>
      </c>
      <c r="G103" s="16">
        <v>0.22600000000000001</v>
      </c>
      <c r="H103" s="16">
        <v>0.124</v>
      </c>
      <c r="I103" s="16">
        <v>7.2999999999999995E-2</v>
      </c>
      <c r="J103" s="16">
        <v>0.151</v>
      </c>
      <c r="K103" s="16">
        <v>0.151</v>
      </c>
      <c r="L103" s="16">
        <v>0.55100000000000005</v>
      </c>
      <c r="M103" s="16">
        <v>0.55100000000000005</v>
      </c>
      <c r="N103" s="16">
        <v>0.45</v>
      </c>
      <c r="O103" s="16">
        <v>4.3999999999999997E-2</v>
      </c>
      <c r="P103" s="16">
        <v>7.8E-2</v>
      </c>
      <c r="Q103" s="16">
        <v>0.106</v>
      </c>
      <c r="R103" s="16">
        <v>0.25600000000000001</v>
      </c>
      <c r="S103" s="16">
        <v>0.36899999999999999</v>
      </c>
      <c r="T103" s="16">
        <v>4.4999999999999998E-2</v>
      </c>
    </row>
    <row r="104" spans="1:20">
      <c r="A104" s="16">
        <v>446</v>
      </c>
      <c r="B104" s="16">
        <v>112.151</v>
      </c>
      <c r="C104" s="16">
        <f>'CRI cal.'!C73</f>
        <v>0.20999776336390069</v>
      </c>
      <c r="D104" s="16">
        <f t="shared" si="20"/>
        <v>23.551459159024827</v>
      </c>
      <c r="F104" s="16">
        <v>446</v>
      </c>
      <c r="G104" s="16">
        <v>0.2258</v>
      </c>
      <c r="H104" s="16">
        <v>0.1246</v>
      </c>
      <c r="I104" s="16">
        <v>7.2999999999999995E-2</v>
      </c>
      <c r="J104" s="16">
        <v>0.153</v>
      </c>
      <c r="K104" s="16">
        <v>0.153</v>
      </c>
      <c r="L104" s="16">
        <v>0.55200000000000005</v>
      </c>
      <c r="M104" s="16">
        <v>0.55200000000000005</v>
      </c>
      <c r="N104" s="16">
        <v>0.44780000000000003</v>
      </c>
      <c r="O104" s="16">
        <v>4.36E-2</v>
      </c>
      <c r="P104" s="16">
        <v>7.9000000000000001E-2</v>
      </c>
      <c r="Q104" s="16">
        <v>0.10679999999999999</v>
      </c>
      <c r="R104" s="16">
        <v>0.26479999999999998</v>
      </c>
      <c r="S104" s="16">
        <v>0.36959999999999998</v>
      </c>
      <c r="T104" s="16">
        <v>4.4999999999999998E-2</v>
      </c>
    </row>
    <row r="105" spans="1:20">
      <c r="A105" s="16">
        <v>447</v>
      </c>
      <c r="B105" s="16">
        <v>113.36499999999999</v>
      </c>
      <c r="C105" s="16">
        <f>'CRI cal.'!C74</f>
        <v>0.21578519722263256</v>
      </c>
      <c r="D105" s="16">
        <f t="shared" si="20"/>
        <v>24.462488883143738</v>
      </c>
      <c r="F105" s="16">
        <v>447</v>
      </c>
      <c r="G105" s="16">
        <v>0.22559999999999999</v>
      </c>
      <c r="H105" s="16">
        <v>0.12520000000000001</v>
      </c>
      <c r="I105" s="16">
        <v>7.2999999999999995E-2</v>
      </c>
      <c r="J105" s="16">
        <v>0.155</v>
      </c>
      <c r="K105" s="16">
        <v>0.155</v>
      </c>
      <c r="L105" s="16">
        <v>0.55300000000000005</v>
      </c>
      <c r="M105" s="16">
        <v>0.55300000000000005</v>
      </c>
      <c r="N105" s="16">
        <v>0.4456</v>
      </c>
      <c r="O105" s="16">
        <v>4.3200000000000002E-2</v>
      </c>
      <c r="P105" s="16">
        <v>0.08</v>
      </c>
      <c r="Q105" s="16">
        <v>0.1076</v>
      </c>
      <c r="R105" s="16">
        <v>0.27360000000000001</v>
      </c>
      <c r="S105" s="16">
        <v>0.37019999999999997</v>
      </c>
      <c r="T105" s="16">
        <v>4.4999999999999998E-2</v>
      </c>
    </row>
    <row r="106" spans="1:20">
      <c r="A106" s="16">
        <v>448</v>
      </c>
      <c r="B106" s="16">
        <v>114.57899999999999</v>
      </c>
      <c r="C106" s="16">
        <f>'CRI cal.'!C75</f>
        <v>0.20816283034953115</v>
      </c>
      <c r="D106" s="16">
        <f t="shared" si="20"/>
        <v>23.851088938618929</v>
      </c>
      <c r="F106" s="16">
        <v>448</v>
      </c>
      <c r="G106" s="16">
        <v>0.22540000000000002</v>
      </c>
      <c r="H106" s="16">
        <v>0.1258</v>
      </c>
      <c r="I106" s="16">
        <v>7.2999999999999995E-2</v>
      </c>
      <c r="J106" s="16">
        <v>0.157</v>
      </c>
      <c r="K106" s="16">
        <v>0.157</v>
      </c>
      <c r="L106" s="16">
        <v>0.55400000000000005</v>
      </c>
      <c r="M106" s="16">
        <v>0.55400000000000005</v>
      </c>
      <c r="N106" s="16">
        <v>0.44340000000000002</v>
      </c>
      <c r="O106" s="16">
        <v>4.2799999999999998E-2</v>
      </c>
      <c r="P106" s="16">
        <v>8.1000000000000003E-2</v>
      </c>
      <c r="Q106" s="16">
        <v>0.1084</v>
      </c>
      <c r="R106" s="16">
        <v>0.28239999999999998</v>
      </c>
      <c r="S106" s="16">
        <v>0.37080000000000002</v>
      </c>
      <c r="T106" s="16">
        <v>4.4999999999999998E-2</v>
      </c>
    </row>
    <row r="107" spans="1:20">
      <c r="A107" s="16">
        <v>449</v>
      </c>
      <c r="B107" s="16">
        <v>115.794</v>
      </c>
      <c r="C107" s="16">
        <f>'CRI cal.'!C76</f>
        <v>0.20558304872098698</v>
      </c>
      <c r="D107" s="16">
        <f t="shared" si="20"/>
        <v>23.805283543597966</v>
      </c>
      <c r="F107" s="16">
        <v>449</v>
      </c>
      <c r="G107" s="16">
        <v>0.22520000000000001</v>
      </c>
      <c r="H107" s="16">
        <v>0.12640000000000001</v>
      </c>
      <c r="I107" s="16">
        <v>7.2999999999999995E-2</v>
      </c>
      <c r="J107" s="16">
        <v>0.159</v>
      </c>
      <c r="K107" s="16">
        <v>0.159</v>
      </c>
      <c r="L107" s="16">
        <v>0.55500000000000005</v>
      </c>
      <c r="M107" s="16">
        <v>0.55500000000000005</v>
      </c>
      <c r="N107" s="16">
        <v>0.44119999999999998</v>
      </c>
      <c r="O107" s="16">
        <v>4.24E-2</v>
      </c>
      <c r="P107" s="16">
        <v>8.2000000000000003E-2</v>
      </c>
      <c r="Q107" s="16">
        <v>0.10920000000000001</v>
      </c>
      <c r="R107" s="16">
        <v>0.29120000000000001</v>
      </c>
      <c r="S107" s="16">
        <v>0.37140000000000001</v>
      </c>
      <c r="T107" s="16">
        <v>4.4999999999999998E-2</v>
      </c>
    </row>
    <row r="108" spans="1:20">
      <c r="A108" s="16">
        <v>450</v>
      </c>
      <c r="B108" s="16">
        <v>117.008</v>
      </c>
      <c r="C108" s="16">
        <f>'CRI cal.'!C77</f>
        <v>0.21089591751428172</v>
      </c>
      <c r="D108" s="16">
        <f t="shared" si="20"/>
        <v>24.676509516511075</v>
      </c>
      <c r="F108" s="16">
        <v>450</v>
      </c>
      <c r="G108" s="16">
        <v>0.22500000000000001</v>
      </c>
      <c r="H108" s="16">
        <v>0.127</v>
      </c>
      <c r="I108" s="16">
        <v>7.3999999999999996E-2</v>
      </c>
      <c r="J108" s="16">
        <v>0.161</v>
      </c>
      <c r="K108" s="16">
        <v>0.161</v>
      </c>
      <c r="L108" s="16">
        <v>0.55600000000000005</v>
      </c>
      <c r="M108" s="16">
        <v>0.55600000000000005</v>
      </c>
      <c r="N108" s="16">
        <v>0.439</v>
      </c>
      <c r="O108" s="16">
        <v>4.2000000000000003E-2</v>
      </c>
      <c r="P108" s="16">
        <v>8.3000000000000004E-2</v>
      </c>
      <c r="Q108" s="16">
        <v>0.11</v>
      </c>
      <c r="R108" s="16">
        <v>0.3</v>
      </c>
      <c r="S108" s="16">
        <v>0.372</v>
      </c>
      <c r="T108" s="16">
        <v>4.4999999999999998E-2</v>
      </c>
    </row>
    <row r="109" spans="1:20">
      <c r="A109" s="16">
        <v>451</v>
      </c>
      <c r="B109" s="16">
        <v>117.08799999999999</v>
      </c>
      <c r="C109" s="16">
        <f>'CRI cal.'!C78</f>
        <v>0.20737481238913902</v>
      </c>
      <c r="D109" s="16">
        <f t="shared" si="20"/>
        <v>24.281102033019508</v>
      </c>
      <c r="F109" s="16">
        <v>451</v>
      </c>
      <c r="G109" s="16">
        <v>0.22440000000000002</v>
      </c>
      <c r="H109" s="16">
        <v>0.12720000000000001</v>
      </c>
      <c r="I109" s="16">
        <v>7.3999999999999996E-2</v>
      </c>
      <c r="J109" s="16">
        <v>0.16320000000000001</v>
      </c>
      <c r="K109" s="16">
        <v>0.16320000000000001</v>
      </c>
      <c r="L109" s="16">
        <v>0.55600000000000005</v>
      </c>
      <c r="M109" s="16">
        <v>0.55600000000000005</v>
      </c>
      <c r="N109" s="16">
        <v>0.43640000000000001</v>
      </c>
      <c r="O109" s="16">
        <v>4.1800000000000004E-2</v>
      </c>
      <c r="P109" s="16">
        <v>8.4000000000000005E-2</v>
      </c>
      <c r="Q109" s="16">
        <v>0.111</v>
      </c>
      <c r="R109" s="16">
        <v>0.30619999999999997</v>
      </c>
      <c r="S109" s="16">
        <v>0.37240000000000001</v>
      </c>
      <c r="T109" s="16">
        <v>4.4999999999999998E-2</v>
      </c>
    </row>
    <row r="110" spans="1:20">
      <c r="A110" s="16">
        <v>452</v>
      </c>
      <c r="B110" s="16">
        <v>117.169</v>
      </c>
      <c r="C110" s="16">
        <f>'CRI cal.'!C79</f>
        <v>0.2040291101554747</v>
      </c>
      <c r="D110" s="16">
        <f t="shared" si="20"/>
        <v>23.905886807806816</v>
      </c>
      <c r="F110" s="16">
        <v>452</v>
      </c>
      <c r="G110" s="16">
        <v>0.2238</v>
      </c>
      <c r="H110" s="16">
        <v>0.12740000000000001</v>
      </c>
      <c r="I110" s="16">
        <v>7.3999999999999996E-2</v>
      </c>
      <c r="J110" s="16">
        <v>0.16539999999999999</v>
      </c>
      <c r="K110" s="16">
        <v>0.16539999999999999</v>
      </c>
      <c r="L110" s="16">
        <v>0.55600000000000005</v>
      </c>
      <c r="M110" s="16">
        <v>0.55600000000000005</v>
      </c>
      <c r="N110" s="16">
        <v>0.43380000000000002</v>
      </c>
      <c r="O110" s="16">
        <v>4.1600000000000005E-2</v>
      </c>
      <c r="P110" s="16">
        <v>8.5000000000000006E-2</v>
      </c>
      <c r="Q110" s="16">
        <v>0.112</v>
      </c>
      <c r="R110" s="16">
        <v>0.31240000000000001</v>
      </c>
      <c r="S110" s="16">
        <v>0.37280000000000002</v>
      </c>
      <c r="T110" s="16">
        <v>4.4999999999999998E-2</v>
      </c>
    </row>
    <row r="111" spans="1:20">
      <c r="A111" s="16">
        <v>453</v>
      </c>
      <c r="B111" s="16">
        <v>117.249</v>
      </c>
      <c r="C111" s="16">
        <f>'CRI cal.'!C80</f>
        <v>0.20266536331052457</v>
      </c>
      <c r="D111" s="16">
        <f t="shared" si="20"/>
        <v>23.762311182795695</v>
      </c>
      <c r="F111" s="16">
        <v>453</v>
      </c>
      <c r="G111" s="16">
        <v>0.22320000000000001</v>
      </c>
      <c r="H111" s="16">
        <v>0.12759999999999999</v>
      </c>
      <c r="I111" s="16">
        <v>7.3999999999999996E-2</v>
      </c>
      <c r="J111" s="16">
        <v>0.1676</v>
      </c>
      <c r="K111" s="16">
        <v>0.1676</v>
      </c>
      <c r="L111" s="16">
        <v>0.55600000000000005</v>
      </c>
      <c r="M111" s="16">
        <v>0.55600000000000005</v>
      </c>
      <c r="N111" s="16">
        <v>0.43119999999999997</v>
      </c>
      <c r="O111" s="16">
        <v>4.1399999999999999E-2</v>
      </c>
      <c r="P111" s="16">
        <v>8.5999999999999993E-2</v>
      </c>
      <c r="Q111" s="16">
        <v>0.113</v>
      </c>
      <c r="R111" s="16">
        <v>0.31859999999999999</v>
      </c>
      <c r="S111" s="16">
        <v>0.37319999999999998</v>
      </c>
      <c r="T111" s="16">
        <v>4.4999999999999998E-2</v>
      </c>
    </row>
    <row r="112" spans="1:20">
      <c r="A112" s="16">
        <v>454</v>
      </c>
      <c r="B112" s="16">
        <v>117.33</v>
      </c>
      <c r="C112" s="16">
        <f>'CRI cal.'!C81</f>
        <v>0.20872029368197331</v>
      </c>
      <c r="D112" s="16">
        <f t="shared" si="20"/>
        <v>24.48915205770593</v>
      </c>
      <c r="F112" s="16">
        <v>454</v>
      </c>
      <c r="G112" s="16">
        <v>0.22259999999999999</v>
      </c>
      <c r="H112" s="16">
        <v>0.1278</v>
      </c>
      <c r="I112" s="16">
        <v>7.3999999999999996E-2</v>
      </c>
      <c r="J112" s="16">
        <v>0.16979999999999998</v>
      </c>
      <c r="K112" s="16">
        <v>0.16979999999999998</v>
      </c>
      <c r="L112" s="16">
        <v>0.55600000000000005</v>
      </c>
      <c r="M112" s="16">
        <v>0.55600000000000005</v>
      </c>
      <c r="N112" s="16">
        <v>0.42859999999999998</v>
      </c>
      <c r="O112" s="16">
        <v>4.1200000000000001E-2</v>
      </c>
      <c r="P112" s="16">
        <v>8.6999999999999994E-2</v>
      </c>
      <c r="Q112" s="16">
        <v>0.114</v>
      </c>
      <c r="R112" s="16">
        <v>0.32480000000000003</v>
      </c>
      <c r="S112" s="16">
        <v>0.37359999999999999</v>
      </c>
      <c r="T112" s="16">
        <v>4.4999999999999998E-2</v>
      </c>
    </row>
    <row r="113" spans="1:20">
      <c r="A113" s="16">
        <v>455</v>
      </c>
      <c r="B113" s="16">
        <v>117.41</v>
      </c>
      <c r="C113" s="16">
        <f>'CRI cal.'!C82</f>
        <v>0.20829268292682926</v>
      </c>
      <c r="D113" s="16">
        <f t="shared" si="20"/>
        <v>24.455643902439022</v>
      </c>
      <c r="F113" s="16">
        <v>455</v>
      </c>
      <c r="G113" s="16">
        <v>0.222</v>
      </c>
      <c r="H113" s="16">
        <v>0.128</v>
      </c>
      <c r="I113" s="16">
        <v>7.4999999999999997E-2</v>
      </c>
      <c r="J113" s="16">
        <v>0.17199999999999999</v>
      </c>
      <c r="K113" s="16">
        <v>0.17199999999999999</v>
      </c>
      <c r="L113" s="16">
        <v>0.55600000000000005</v>
      </c>
      <c r="M113" s="16">
        <v>0.55600000000000005</v>
      </c>
      <c r="N113" s="16">
        <v>0.42599999999999999</v>
      </c>
      <c r="O113" s="16">
        <v>4.1000000000000002E-2</v>
      </c>
      <c r="P113" s="16">
        <v>8.7999999999999995E-2</v>
      </c>
      <c r="Q113" s="16">
        <v>0.115</v>
      </c>
      <c r="R113" s="16">
        <v>0.33100000000000002</v>
      </c>
      <c r="S113" s="16">
        <v>0.374</v>
      </c>
      <c r="T113" s="16">
        <v>4.5999999999999999E-2</v>
      </c>
    </row>
    <row r="114" spans="1:20">
      <c r="A114" s="16">
        <v>456</v>
      </c>
      <c r="B114" s="16">
        <v>117.49</v>
      </c>
      <c r="C114" s="16">
        <f>'CRI cal.'!C83</f>
        <v>0.20981915356410416</v>
      </c>
      <c r="D114" s="16">
        <f t="shared" si="20"/>
        <v>24.651652352246597</v>
      </c>
      <c r="F114" s="16">
        <v>456</v>
      </c>
      <c r="G114" s="16">
        <v>0.22159999999999999</v>
      </c>
      <c r="H114" s="16">
        <v>0.12859999999999999</v>
      </c>
      <c r="I114" s="16">
        <v>7.5399999999999995E-2</v>
      </c>
      <c r="J114" s="16">
        <v>0.17479999999999998</v>
      </c>
      <c r="K114" s="16">
        <v>0.17479999999999998</v>
      </c>
      <c r="L114" s="16">
        <v>0.55600000000000005</v>
      </c>
      <c r="M114" s="16">
        <v>0.55600000000000005</v>
      </c>
      <c r="N114" s="16">
        <v>0.4234</v>
      </c>
      <c r="O114" s="16">
        <v>4.0399999999999998E-2</v>
      </c>
      <c r="P114" s="16">
        <v>8.9399999999999993E-2</v>
      </c>
      <c r="Q114" s="16">
        <v>0.11660000000000001</v>
      </c>
      <c r="R114" s="16">
        <v>0.33400000000000002</v>
      </c>
      <c r="S114" s="16">
        <v>0.37440000000000001</v>
      </c>
      <c r="T114" s="16">
        <v>4.6199999999999998E-2</v>
      </c>
    </row>
    <row r="115" spans="1:20">
      <c r="A115" s="16">
        <v>457</v>
      </c>
      <c r="B115" s="16">
        <v>117.571</v>
      </c>
      <c r="C115" s="16">
        <f>'CRI cal.'!C84</f>
        <v>0.20722146655125509</v>
      </c>
      <c r="D115" s="16">
        <f t="shared" si="20"/>
        <v>24.36323504389761</v>
      </c>
      <c r="F115" s="16">
        <v>457</v>
      </c>
      <c r="G115" s="16">
        <v>0.22120000000000001</v>
      </c>
      <c r="H115" s="16">
        <v>0.12920000000000001</v>
      </c>
      <c r="I115" s="16">
        <v>7.5799999999999992E-2</v>
      </c>
      <c r="J115" s="16">
        <v>0.17759999999999998</v>
      </c>
      <c r="K115" s="16">
        <v>0.17759999999999998</v>
      </c>
      <c r="L115" s="16">
        <v>0.55600000000000005</v>
      </c>
      <c r="M115" s="16">
        <v>0.55600000000000005</v>
      </c>
      <c r="N115" s="16">
        <v>0.42080000000000001</v>
      </c>
      <c r="O115" s="16">
        <v>3.9800000000000002E-2</v>
      </c>
      <c r="P115" s="16">
        <v>9.0799999999999992E-2</v>
      </c>
      <c r="Q115" s="16">
        <v>0.1182</v>
      </c>
      <c r="R115" s="16">
        <v>0.33700000000000002</v>
      </c>
      <c r="S115" s="16">
        <v>0.37480000000000002</v>
      </c>
      <c r="T115" s="16">
        <v>4.6399999999999997E-2</v>
      </c>
    </row>
    <row r="116" spans="1:20">
      <c r="A116" s="16">
        <v>458</v>
      </c>
      <c r="B116" s="16">
        <v>117.651</v>
      </c>
      <c r="C116" s="16">
        <f>'CRI cal.'!C85</f>
        <v>0.21041427275476263</v>
      </c>
      <c r="D116" s="16">
        <f t="shared" si="20"/>
        <v>24.755449603870577</v>
      </c>
      <c r="F116" s="16">
        <v>458</v>
      </c>
      <c r="G116" s="16">
        <v>0.2208</v>
      </c>
      <c r="H116" s="16">
        <v>0.1298</v>
      </c>
      <c r="I116" s="16">
        <v>7.6200000000000004E-2</v>
      </c>
      <c r="J116" s="16">
        <v>0.1804</v>
      </c>
      <c r="K116" s="16">
        <v>0.1804</v>
      </c>
      <c r="L116" s="16">
        <v>0.55600000000000005</v>
      </c>
      <c r="M116" s="16">
        <v>0.55600000000000005</v>
      </c>
      <c r="N116" s="16">
        <v>0.41819999999999996</v>
      </c>
      <c r="O116" s="16">
        <v>3.9199999999999999E-2</v>
      </c>
      <c r="P116" s="16">
        <v>9.2200000000000004E-2</v>
      </c>
      <c r="Q116" s="16">
        <v>0.1198</v>
      </c>
      <c r="R116" s="16">
        <v>0.33999999999999997</v>
      </c>
      <c r="S116" s="16">
        <v>0.37519999999999998</v>
      </c>
      <c r="T116" s="16">
        <v>4.6600000000000003E-2</v>
      </c>
    </row>
    <row r="117" spans="1:20">
      <c r="A117" s="16">
        <v>459</v>
      </c>
      <c r="B117" s="16">
        <v>117.732</v>
      </c>
      <c r="C117" s="16">
        <f>'CRI cal.'!C86</f>
        <v>0.20782139294725108</v>
      </c>
      <c r="D117" s="16">
        <f t="shared" si="20"/>
        <v>24.467228234465765</v>
      </c>
      <c r="F117" s="16">
        <v>459</v>
      </c>
      <c r="G117" s="16">
        <v>0.22040000000000001</v>
      </c>
      <c r="H117" s="16">
        <v>0.13040000000000002</v>
      </c>
      <c r="I117" s="16">
        <v>7.6600000000000001E-2</v>
      </c>
      <c r="J117" s="16">
        <v>0.1832</v>
      </c>
      <c r="K117" s="16">
        <v>0.1832</v>
      </c>
      <c r="L117" s="16">
        <v>0.55600000000000005</v>
      </c>
      <c r="M117" s="16">
        <v>0.55600000000000005</v>
      </c>
      <c r="N117" s="16">
        <v>0.41559999999999997</v>
      </c>
      <c r="O117" s="16">
        <v>3.8600000000000002E-2</v>
      </c>
      <c r="P117" s="16">
        <v>9.3600000000000003E-2</v>
      </c>
      <c r="Q117" s="16">
        <v>0.12139999999999999</v>
      </c>
      <c r="R117" s="16">
        <v>0.34299999999999997</v>
      </c>
      <c r="S117" s="16">
        <v>0.37559999999999999</v>
      </c>
      <c r="T117" s="16">
        <v>4.6800000000000001E-2</v>
      </c>
    </row>
    <row r="118" spans="1:20">
      <c r="A118" s="16">
        <v>460</v>
      </c>
      <c r="B118" s="16">
        <v>117.812</v>
      </c>
      <c r="C118" s="16">
        <f>'CRI cal.'!C87</f>
        <v>0.20702198687694257</v>
      </c>
      <c r="D118" s="16">
        <f t="shared" si="20"/>
        <v>24.389674317946358</v>
      </c>
      <c r="F118" s="16">
        <v>460</v>
      </c>
      <c r="G118" s="16">
        <v>0.22</v>
      </c>
      <c r="H118" s="16">
        <v>0.13100000000000001</v>
      </c>
      <c r="I118" s="16">
        <v>7.6999999999999999E-2</v>
      </c>
      <c r="J118" s="16">
        <v>0.186</v>
      </c>
      <c r="K118" s="16">
        <v>0.186</v>
      </c>
      <c r="L118" s="16">
        <v>0.55400000000000005</v>
      </c>
      <c r="M118" s="16">
        <v>0.55400000000000005</v>
      </c>
      <c r="N118" s="16">
        <v>0.41299999999999998</v>
      </c>
      <c r="O118" s="16">
        <v>3.7999999999999999E-2</v>
      </c>
      <c r="P118" s="16">
        <v>9.5000000000000001E-2</v>
      </c>
      <c r="Q118" s="16">
        <v>0.123</v>
      </c>
      <c r="R118" s="16">
        <v>0.34599999999999997</v>
      </c>
      <c r="S118" s="16">
        <v>0.376</v>
      </c>
      <c r="T118" s="16">
        <v>4.7E-2</v>
      </c>
    </row>
    <row r="119" spans="1:20">
      <c r="A119" s="16">
        <v>461</v>
      </c>
      <c r="B119" s="16">
        <v>117.517</v>
      </c>
      <c r="C119" s="16">
        <f>'CRI cal.'!C88</f>
        <v>0.20761528779036503</v>
      </c>
      <c r="D119" s="16">
        <f t="shared" si="20"/>
        <v>24.398325775260325</v>
      </c>
      <c r="F119" s="16">
        <v>461</v>
      </c>
      <c r="G119" s="16">
        <v>0.21959999999999999</v>
      </c>
      <c r="H119" s="16">
        <v>0.13159999999999999</v>
      </c>
      <c r="I119" s="16">
        <v>7.7600000000000002E-2</v>
      </c>
      <c r="J119" s="16">
        <v>0.1898</v>
      </c>
      <c r="K119" s="16">
        <v>0.1898</v>
      </c>
      <c r="L119" s="16">
        <v>0.55300000000000005</v>
      </c>
      <c r="M119" s="16">
        <v>0.55300000000000005</v>
      </c>
      <c r="N119" s="16">
        <v>0.4098</v>
      </c>
      <c r="O119" s="16">
        <v>3.7400000000000003E-2</v>
      </c>
      <c r="P119" s="16">
        <v>9.6600000000000005E-2</v>
      </c>
      <c r="Q119" s="16">
        <v>0.12520000000000001</v>
      </c>
      <c r="R119" s="16">
        <v>0.34619999999999995</v>
      </c>
      <c r="S119" s="16">
        <v>0.37659999999999999</v>
      </c>
      <c r="T119" s="16">
        <v>4.7199999999999999E-2</v>
      </c>
    </row>
    <row r="120" spans="1:20">
      <c r="A120" s="16">
        <v>462</v>
      </c>
      <c r="B120" s="16">
        <v>117.22199999999999</v>
      </c>
      <c r="C120" s="16">
        <f>'CRI cal.'!C89</f>
        <v>0.20581109746566931</v>
      </c>
      <c r="D120" s="16">
        <f t="shared" si="20"/>
        <v>24.125588467120686</v>
      </c>
      <c r="F120" s="16">
        <v>462</v>
      </c>
      <c r="G120" s="16">
        <v>0.21920000000000001</v>
      </c>
      <c r="H120" s="16">
        <v>0.13220000000000001</v>
      </c>
      <c r="I120" s="16">
        <v>7.8200000000000006E-2</v>
      </c>
      <c r="J120" s="16">
        <v>0.19359999999999999</v>
      </c>
      <c r="K120" s="16">
        <v>0.19359999999999999</v>
      </c>
      <c r="L120" s="16">
        <v>0.55200000000000005</v>
      </c>
      <c r="M120" s="16">
        <v>0.55200000000000005</v>
      </c>
      <c r="N120" s="16">
        <v>0.40660000000000002</v>
      </c>
      <c r="O120" s="16">
        <v>3.6799999999999999E-2</v>
      </c>
      <c r="P120" s="16">
        <v>9.8199999999999996E-2</v>
      </c>
      <c r="Q120" s="16">
        <v>0.12740000000000001</v>
      </c>
      <c r="R120" s="16">
        <v>0.34639999999999999</v>
      </c>
      <c r="S120" s="16">
        <v>0.37719999999999998</v>
      </c>
      <c r="T120" s="16">
        <v>4.7399999999999998E-2</v>
      </c>
    </row>
    <row r="121" spans="1:20">
      <c r="A121" s="16">
        <v>463</v>
      </c>
      <c r="B121" s="16">
        <v>116.92700000000001</v>
      </c>
      <c r="C121" s="16">
        <f>'CRI cal.'!C90</f>
        <v>0.20573241379310345</v>
      </c>
      <c r="D121" s="16">
        <f t="shared" si="20"/>
        <v>24.055673947586207</v>
      </c>
      <c r="F121" s="16">
        <v>463</v>
      </c>
      <c r="G121" s="16">
        <v>0.21879999999999999</v>
      </c>
      <c r="H121" s="16">
        <v>0.1328</v>
      </c>
      <c r="I121" s="16">
        <v>7.8799999999999995E-2</v>
      </c>
      <c r="J121" s="16">
        <v>0.19739999999999999</v>
      </c>
      <c r="K121" s="16">
        <v>0.19739999999999999</v>
      </c>
      <c r="L121" s="16">
        <v>0.55100000000000005</v>
      </c>
      <c r="M121" s="16">
        <v>0.55100000000000005</v>
      </c>
      <c r="N121" s="16">
        <v>0.40339999999999998</v>
      </c>
      <c r="O121" s="16">
        <v>3.6200000000000003E-2</v>
      </c>
      <c r="P121" s="16">
        <v>9.98E-2</v>
      </c>
      <c r="Q121" s="16">
        <v>0.12959999999999999</v>
      </c>
      <c r="R121" s="16">
        <v>0.34659999999999996</v>
      </c>
      <c r="S121" s="16">
        <v>0.37780000000000002</v>
      </c>
      <c r="T121" s="16">
        <v>4.7600000000000003E-2</v>
      </c>
    </row>
    <row r="122" spans="1:20">
      <c r="A122" s="16">
        <v>464</v>
      </c>
      <c r="B122" s="16">
        <v>116.63200000000001</v>
      </c>
      <c r="C122" s="16">
        <f>'CRI cal.'!C91</f>
        <v>0.20620656214643607</v>
      </c>
      <c r="D122" s="16">
        <f t="shared" si="20"/>
        <v>24.050283756263134</v>
      </c>
      <c r="F122" s="16">
        <v>464</v>
      </c>
      <c r="G122" s="16">
        <v>0.21840000000000001</v>
      </c>
      <c r="H122" s="16">
        <v>0.13340000000000002</v>
      </c>
      <c r="I122" s="16">
        <v>7.9399999999999998E-2</v>
      </c>
      <c r="J122" s="16">
        <v>0.20119999999999999</v>
      </c>
      <c r="K122" s="16">
        <v>0.20119999999999999</v>
      </c>
      <c r="L122" s="16">
        <v>0.55000000000000004</v>
      </c>
      <c r="M122" s="16">
        <v>0.55000000000000004</v>
      </c>
      <c r="N122" s="16">
        <v>0.4002</v>
      </c>
      <c r="O122" s="16">
        <v>3.56E-2</v>
      </c>
      <c r="P122" s="16">
        <v>0.10139999999999999</v>
      </c>
      <c r="Q122" s="16">
        <v>0.1318</v>
      </c>
      <c r="R122" s="16">
        <v>0.3468</v>
      </c>
      <c r="S122" s="16">
        <v>0.37840000000000001</v>
      </c>
      <c r="T122" s="16">
        <v>4.7800000000000002E-2</v>
      </c>
    </row>
    <row r="123" spans="1:20">
      <c r="A123" s="16">
        <v>465</v>
      </c>
      <c r="B123" s="16">
        <v>116.336</v>
      </c>
      <c r="C123" s="16">
        <f>'CRI cal.'!C92</f>
        <v>0.2025657236183552</v>
      </c>
      <c r="D123" s="16">
        <f t="shared" si="20"/>
        <v>23.56568602286497</v>
      </c>
      <c r="F123" s="16">
        <v>465</v>
      </c>
      <c r="G123" s="16">
        <v>0.218</v>
      </c>
      <c r="H123" s="16">
        <v>0.13400000000000001</v>
      </c>
      <c r="I123" s="16">
        <v>0.08</v>
      </c>
      <c r="J123" s="16">
        <v>0.20499999999999999</v>
      </c>
      <c r="K123" s="16">
        <v>0.20499999999999999</v>
      </c>
      <c r="L123" s="16">
        <v>0.54900000000000004</v>
      </c>
      <c r="M123" s="16">
        <v>0.54900000000000004</v>
      </c>
      <c r="N123" s="16">
        <v>0.39700000000000002</v>
      </c>
      <c r="O123" s="16">
        <v>3.5000000000000003E-2</v>
      </c>
      <c r="P123" s="16">
        <v>0.10299999999999999</v>
      </c>
      <c r="Q123" s="16">
        <v>0.13400000000000001</v>
      </c>
      <c r="R123" s="16">
        <v>0.34699999999999998</v>
      </c>
      <c r="S123" s="16">
        <v>0.379</v>
      </c>
      <c r="T123" s="16">
        <v>4.8000000000000001E-2</v>
      </c>
    </row>
    <row r="124" spans="1:20">
      <c r="A124" s="16">
        <v>466</v>
      </c>
      <c r="B124" s="16">
        <v>116.041</v>
      </c>
      <c r="C124" s="16">
        <f>'CRI cal.'!C93</f>
        <v>0.20226113829513262</v>
      </c>
      <c r="D124" s="16">
        <f t="shared" si="20"/>
        <v>23.470584748905484</v>
      </c>
      <c r="F124" s="16">
        <v>466</v>
      </c>
      <c r="G124" s="16">
        <v>0.21759999999999999</v>
      </c>
      <c r="H124" s="16">
        <v>0.1348</v>
      </c>
      <c r="I124" s="16">
        <v>8.1000000000000003E-2</v>
      </c>
      <c r="J124" s="16">
        <v>0.20979999999999999</v>
      </c>
      <c r="K124" s="16">
        <v>0.20979999999999999</v>
      </c>
      <c r="L124" s="16">
        <v>0.5474</v>
      </c>
      <c r="M124" s="16">
        <v>0.5474</v>
      </c>
      <c r="N124" s="16">
        <v>0.39400000000000002</v>
      </c>
      <c r="O124" s="16">
        <v>3.4600000000000006E-2</v>
      </c>
      <c r="P124" s="16">
        <v>0.105</v>
      </c>
      <c r="Q124" s="16">
        <v>0.1368</v>
      </c>
      <c r="R124" s="16">
        <v>0.3458</v>
      </c>
      <c r="S124" s="16">
        <v>0.38</v>
      </c>
      <c r="T124" s="16">
        <v>4.8399999999999999E-2</v>
      </c>
    </row>
    <row r="125" spans="1:20">
      <c r="A125" s="16">
        <v>467</v>
      </c>
      <c r="B125" s="16">
        <v>115.746</v>
      </c>
      <c r="C125" s="16">
        <f>'CRI cal.'!C94</f>
        <v>0.20269467213114753</v>
      </c>
      <c r="D125" s="16">
        <f t="shared" si="20"/>
        <v>23.461097520491801</v>
      </c>
      <c r="F125" s="16">
        <v>467</v>
      </c>
      <c r="G125" s="16">
        <v>0.2172</v>
      </c>
      <c r="H125" s="16">
        <v>0.1356</v>
      </c>
      <c r="I125" s="16">
        <v>8.2000000000000003E-2</v>
      </c>
      <c r="J125" s="16">
        <v>0.21459999999999999</v>
      </c>
      <c r="K125" s="16">
        <v>0.21459999999999999</v>
      </c>
      <c r="L125" s="16">
        <v>0.54580000000000006</v>
      </c>
      <c r="M125" s="16">
        <v>0.54580000000000006</v>
      </c>
      <c r="N125" s="16">
        <v>0.39100000000000001</v>
      </c>
      <c r="O125" s="16">
        <v>3.4200000000000001E-2</v>
      </c>
      <c r="P125" s="16">
        <v>0.107</v>
      </c>
      <c r="Q125" s="16">
        <v>0.1396</v>
      </c>
      <c r="R125" s="16">
        <v>0.34460000000000002</v>
      </c>
      <c r="S125" s="16">
        <v>0.38100000000000001</v>
      </c>
      <c r="T125" s="16">
        <v>4.8800000000000003E-2</v>
      </c>
    </row>
    <row r="126" spans="1:20">
      <c r="A126" s="16">
        <v>468</v>
      </c>
      <c r="B126" s="16">
        <v>115.45099999999999</v>
      </c>
      <c r="C126" s="16">
        <f>'CRI cal.'!C95</f>
        <v>0.20422770821716429</v>
      </c>
      <c r="D126" s="16">
        <f t="shared" si="20"/>
        <v>23.578293141379834</v>
      </c>
      <c r="F126" s="16">
        <v>468</v>
      </c>
      <c r="G126" s="16">
        <v>0.21679999999999999</v>
      </c>
      <c r="H126" s="16">
        <v>0.13640000000000002</v>
      </c>
      <c r="I126" s="16">
        <v>8.3000000000000004E-2</v>
      </c>
      <c r="J126" s="16">
        <v>0.21940000000000001</v>
      </c>
      <c r="K126" s="16">
        <v>0.21940000000000001</v>
      </c>
      <c r="L126" s="16">
        <v>0.54420000000000002</v>
      </c>
      <c r="M126" s="16">
        <v>0.54420000000000002</v>
      </c>
      <c r="N126" s="16">
        <v>0.38800000000000001</v>
      </c>
      <c r="O126" s="16">
        <v>3.3800000000000004E-2</v>
      </c>
      <c r="P126" s="16">
        <v>0.109</v>
      </c>
      <c r="Q126" s="16">
        <v>0.1424</v>
      </c>
      <c r="R126" s="16">
        <v>0.34339999999999998</v>
      </c>
      <c r="S126" s="16">
        <v>0.38200000000000001</v>
      </c>
      <c r="T126" s="16">
        <v>4.9200000000000001E-2</v>
      </c>
    </row>
    <row r="127" spans="1:20">
      <c r="A127" s="16">
        <v>469</v>
      </c>
      <c r="B127" s="16">
        <v>115.15600000000001</v>
      </c>
      <c r="C127" s="16">
        <f>'CRI cal.'!C96</f>
        <v>0.20123608181684408</v>
      </c>
      <c r="D127" s="16">
        <f t="shared" si="20"/>
        <v>23.173542237700499</v>
      </c>
      <c r="F127" s="16">
        <v>469</v>
      </c>
      <c r="G127" s="16">
        <v>0.21640000000000001</v>
      </c>
      <c r="H127" s="16">
        <v>0.13720000000000002</v>
      </c>
      <c r="I127" s="16">
        <v>8.4000000000000005E-2</v>
      </c>
      <c r="J127" s="16">
        <v>0.22420000000000001</v>
      </c>
      <c r="K127" s="16">
        <v>0.22420000000000001</v>
      </c>
      <c r="L127" s="16">
        <v>0.54260000000000008</v>
      </c>
      <c r="M127" s="16">
        <v>0.54260000000000008</v>
      </c>
      <c r="N127" s="16">
        <v>0.38500000000000001</v>
      </c>
      <c r="O127" s="16">
        <v>3.3399999999999999E-2</v>
      </c>
      <c r="P127" s="16">
        <v>0.111</v>
      </c>
      <c r="Q127" s="16">
        <v>0.1452</v>
      </c>
      <c r="R127" s="16">
        <v>0.3422</v>
      </c>
      <c r="S127" s="16">
        <v>0.38300000000000001</v>
      </c>
      <c r="T127" s="16">
        <v>4.9600000000000005E-2</v>
      </c>
    </row>
    <row r="128" spans="1:20">
      <c r="A128" s="16">
        <v>470</v>
      </c>
      <c r="B128" s="16">
        <v>114.861</v>
      </c>
      <c r="C128" s="16">
        <f>'CRI cal.'!C97</f>
        <v>0.20256711163268298</v>
      </c>
      <c r="D128" s="16">
        <f t="shared" si="20"/>
        <v>23.267061009241601</v>
      </c>
      <c r="F128" s="16">
        <v>470</v>
      </c>
      <c r="G128" s="16">
        <v>0.216</v>
      </c>
      <c r="H128" s="16">
        <v>0.13800000000000001</v>
      </c>
      <c r="I128" s="16">
        <v>8.5000000000000006E-2</v>
      </c>
      <c r="J128" s="16">
        <v>0.22900000000000001</v>
      </c>
      <c r="K128" s="16">
        <v>0.22900000000000001</v>
      </c>
      <c r="L128" s="16">
        <v>0.54100000000000004</v>
      </c>
      <c r="M128" s="16">
        <v>0.54100000000000004</v>
      </c>
      <c r="N128" s="16">
        <v>0.38200000000000001</v>
      </c>
      <c r="O128" s="16">
        <v>3.3000000000000002E-2</v>
      </c>
      <c r="P128" s="16">
        <v>0.113</v>
      </c>
      <c r="Q128" s="16">
        <v>0.14799999999999999</v>
      </c>
      <c r="R128" s="16">
        <v>0.34100000000000003</v>
      </c>
      <c r="S128" s="16">
        <v>0.38400000000000001</v>
      </c>
      <c r="T128" s="16">
        <v>0.05</v>
      </c>
    </row>
    <row r="129" spans="1:20">
      <c r="A129" s="16">
        <v>471</v>
      </c>
      <c r="B129" s="16">
        <v>114.967</v>
      </c>
      <c r="C129" s="16">
        <f>'CRI cal.'!C98</f>
        <v>0.20245266781411361</v>
      </c>
      <c r="D129" s="16">
        <f t="shared" si="20"/>
        <v>23.2753758605852</v>
      </c>
      <c r="F129" s="16">
        <v>471</v>
      </c>
      <c r="G129" s="16">
        <v>0.21559999999999999</v>
      </c>
      <c r="H129" s="16">
        <v>0.13900000000000001</v>
      </c>
      <c r="I129" s="16">
        <v>8.6800000000000002E-2</v>
      </c>
      <c r="J129" s="16">
        <v>0.23400000000000001</v>
      </c>
      <c r="K129" s="16">
        <v>0.23400000000000001</v>
      </c>
      <c r="L129" s="16">
        <v>0.53900000000000003</v>
      </c>
      <c r="M129" s="16">
        <v>0.53900000000000003</v>
      </c>
      <c r="N129" s="16">
        <v>0.37880000000000003</v>
      </c>
      <c r="O129" s="16">
        <v>3.2600000000000004E-2</v>
      </c>
      <c r="P129" s="16">
        <v>0.1154</v>
      </c>
      <c r="Q129" s="16">
        <v>0.15179999999999999</v>
      </c>
      <c r="R129" s="16">
        <v>0.33840000000000003</v>
      </c>
      <c r="S129" s="16">
        <v>0.38500000000000001</v>
      </c>
      <c r="T129" s="16">
        <v>5.04E-2</v>
      </c>
    </row>
    <row r="130" spans="1:20">
      <c r="A130" s="16">
        <v>472</v>
      </c>
      <c r="B130" s="16">
        <v>115.07299999999999</v>
      </c>
      <c r="C130" s="16">
        <f>'CRI cal.'!C99</f>
        <v>0.20262012864169507</v>
      </c>
      <c r="D130" s="16">
        <f t="shared" si="20"/>
        <v>23.316106063185774</v>
      </c>
      <c r="F130" s="16">
        <v>472</v>
      </c>
      <c r="G130" s="16">
        <v>0.2152</v>
      </c>
      <c r="H130" s="16">
        <v>0.14000000000000001</v>
      </c>
      <c r="I130" s="16">
        <v>8.8599999999999998E-2</v>
      </c>
      <c r="J130" s="16">
        <v>0.23900000000000002</v>
      </c>
      <c r="K130" s="16">
        <v>0.23900000000000002</v>
      </c>
      <c r="L130" s="16">
        <v>0.53700000000000003</v>
      </c>
      <c r="M130" s="16">
        <v>0.53700000000000003</v>
      </c>
      <c r="N130" s="16">
        <v>0.37559999999999999</v>
      </c>
      <c r="O130" s="16">
        <v>3.2199999999999999E-2</v>
      </c>
      <c r="P130" s="16">
        <v>0.1178</v>
      </c>
      <c r="Q130" s="16">
        <v>0.15559999999999999</v>
      </c>
      <c r="R130" s="16">
        <v>0.33580000000000004</v>
      </c>
      <c r="S130" s="16">
        <v>0.38600000000000001</v>
      </c>
      <c r="T130" s="16">
        <v>5.0799999999999998E-2</v>
      </c>
    </row>
    <row r="131" spans="1:20">
      <c r="A131" s="16">
        <v>473</v>
      </c>
      <c r="B131" s="16">
        <v>115.18</v>
      </c>
      <c r="C131" s="16">
        <f>'CRI cal.'!C100</f>
        <v>0.2034864852334369</v>
      </c>
      <c r="D131" s="16">
        <f t="shared" si="20"/>
        <v>23.437573369187263</v>
      </c>
      <c r="F131" s="16">
        <v>473</v>
      </c>
      <c r="G131" s="16">
        <v>0.21479999999999999</v>
      </c>
      <c r="H131" s="16">
        <v>0.14099999999999999</v>
      </c>
      <c r="I131" s="16">
        <v>9.0400000000000008E-2</v>
      </c>
      <c r="J131" s="16">
        <v>0.24399999999999999</v>
      </c>
      <c r="K131" s="16">
        <v>0.24399999999999999</v>
      </c>
      <c r="L131" s="16">
        <v>0.53500000000000003</v>
      </c>
      <c r="M131" s="16">
        <v>0.53500000000000003</v>
      </c>
      <c r="N131" s="16">
        <v>0.37240000000000001</v>
      </c>
      <c r="O131" s="16">
        <v>3.1800000000000002E-2</v>
      </c>
      <c r="P131" s="16">
        <v>0.1202</v>
      </c>
      <c r="Q131" s="16">
        <v>0.15940000000000001</v>
      </c>
      <c r="R131" s="16">
        <v>0.3332</v>
      </c>
      <c r="S131" s="16">
        <v>0.38700000000000001</v>
      </c>
      <c r="T131" s="16">
        <v>5.1200000000000002E-2</v>
      </c>
    </row>
    <row r="132" spans="1:20">
      <c r="A132" s="16">
        <v>474</v>
      </c>
      <c r="B132" s="16">
        <v>115.286</v>
      </c>
      <c r="C132" s="16">
        <f>'CRI cal.'!C101</f>
        <v>0.20269581056466304</v>
      </c>
      <c r="D132" s="16">
        <f t="shared" si="20"/>
        <v>23.367989216757742</v>
      </c>
      <c r="F132" s="16">
        <v>474</v>
      </c>
      <c r="G132" s="16">
        <v>0.21440000000000001</v>
      </c>
      <c r="H132" s="16">
        <v>0.14199999999999999</v>
      </c>
      <c r="I132" s="16">
        <v>9.2200000000000004E-2</v>
      </c>
      <c r="J132" s="16">
        <v>0.249</v>
      </c>
      <c r="K132" s="16">
        <v>0.249</v>
      </c>
      <c r="L132" s="16">
        <v>0.53300000000000003</v>
      </c>
      <c r="M132" s="16">
        <v>0.53300000000000003</v>
      </c>
      <c r="N132" s="16">
        <v>0.36919999999999997</v>
      </c>
      <c r="O132" s="16">
        <v>3.1399999999999997E-2</v>
      </c>
      <c r="P132" s="16">
        <v>0.1226</v>
      </c>
      <c r="Q132" s="16">
        <v>0.16320000000000001</v>
      </c>
      <c r="R132" s="16">
        <v>0.3306</v>
      </c>
      <c r="S132" s="16">
        <v>0.38800000000000001</v>
      </c>
      <c r="T132" s="16">
        <v>5.16E-2</v>
      </c>
    </row>
    <row r="133" spans="1:20">
      <c r="A133" s="16">
        <v>475</v>
      </c>
      <c r="B133" s="16">
        <v>115.392</v>
      </c>
      <c r="C133" s="16">
        <f>'CRI cal.'!C102</f>
        <v>0.19718059323164494</v>
      </c>
      <c r="D133" s="16">
        <f t="shared" si="20"/>
        <v>22.753063014185972</v>
      </c>
      <c r="F133" s="16">
        <v>475</v>
      </c>
      <c r="G133" s="16">
        <v>0.214</v>
      </c>
      <c r="H133" s="16">
        <v>0.14299999999999999</v>
      </c>
      <c r="I133" s="16">
        <v>9.4E-2</v>
      </c>
      <c r="J133" s="16">
        <v>0.254</v>
      </c>
      <c r="K133" s="16">
        <v>0.254</v>
      </c>
      <c r="L133" s="16">
        <v>0.53100000000000003</v>
      </c>
      <c r="M133" s="16">
        <v>0.53100000000000003</v>
      </c>
      <c r="N133" s="16">
        <v>0.36599999999999999</v>
      </c>
      <c r="O133" s="16">
        <v>3.1E-2</v>
      </c>
      <c r="P133" s="16">
        <v>0.125</v>
      </c>
      <c r="Q133" s="16">
        <v>0.16700000000000001</v>
      </c>
      <c r="R133" s="16">
        <v>0.32800000000000001</v>
      </c>
      <c r="S133" s="16">
        <v>0.38900000000000001</v>
      </c>
      <c r="T133" s="16">
        <v>5.1999999999999998E-2</v>
      </c>
    </row>
    <row r="134" spans="1:20">
      <c r="A134" s="16">
        <v>476</v>
      </c>
      <c r="B134" s="16">
        <v>115.498</v>
      </c>
      <c r="C134" s="16">
        <f>'CRI cal.'!C103</f>
        <v>0.20096162368164494</v>
      </c>
      <c r="D134" s="16">
        <f t="shared" si="20"/>
        <v>23.210665611982627</v>
      </c>
      <c r="F134" s="16">
        <v>476</v>
      </c>
      <c r="G134" s="16">
        <v>0.214</v>
      </c>
      <c r="H134" s="16">
        <v>0.1444</v>
      </c>
      <c r="I134" s="16">
        <v>9.7000000000000003E-2</v>
      </c>
      <c r="J134" s="16">
        <v>0.25940000000000002</v>
      </c>
      <c r="K134" s="16">
        <v>0.25940000000000002</v>
      </c>
      <c r="L134" s="16">
        <v>0.53239999999999998</v>
      </c>
      <c r="M134" s="16">
        <v>0.53239999999999998</v>
      </c>
      <c r="N134" s="16">
        <v>0.36319999999999997</v>
      </c>
      <c r="O134" s="16">
        <v>3.0800000000000001E-2</v>
      </c>
      <c r="P134" s="16">
        <v>0.12839999999999999</v>
      </c>
      <c r="Q134" s="16">
        <v>0.17200000000000001</v>
      </c>
      <c r="R134" s="16">
        <v>0.32380000000000003</v>
      </c>
      <c r="S134" s="16">
        <v>0.3906</v>
      </c>
      <c r="T134" s="16">
        <v>5.2600000000000001E-2</v>
      </c>
    </row>
    <row r="135" spans="1:20">
      <c r="A135" s="16">
        <v>477</v>
      </c>
      <c r="B135" s="16">
        <v>115.604</v>
      </c>
      <c r="C135" s="16">
        <f>'CRI cal.'!C104</f>
        <v>0.20009638131954788</v>
      </c>
      <c r="D135" s="16">
        <f t="shared" si="20"/>
        <v>23.131942066065012</v>
      </c>
      <c r="F135" s="16">
        <v>477</v>
      </c>
      <c r="G135" s="16">
        <v>0.214</v>
      </c>
      <c r="H135" s="16">
        <v>0.14579999999999999</v>
      </c>
      <c r="I135" s="16">
        <v>0.1</v>
      </c>
      <c r="J135" s="16">
        <v>0.26480000000000004</v>
      </c>
      <c r="K135" s="16">
        <v>0.26480000000000004</v>
      </c>
      <c r="L135" s="16">
        <v>0.53380000000000005</v>
      </c>
      <c r="M135" s="16">
        <v>0.53380000000000005</v>
      </c>
      <c r="N135" s="16">
        <v>0.3604</v>
      </c>
      <c r="O135" s="16">
        <v>3.0599999999999999E-2</v>
      </c>
      <c r="P135" s="16">
        <v>0.1318</v>
      </c>
      <c r="Q135" s="16">
        <v>0.17700000000000002</v>
      </c>
      <c r="R135" s="16">
        <v>0.3196</v>
      </c>
      <c r="S135" s="16">
        <v>0.39219999999999999</v>
      </c>
      <c r="T135" s="16">
        <v>5.3199999999999997E-2</v>
      </c>
    </row>
    <row r="136" spans="1:20">
      <c r="A136" s="16">
        <v>478</v>
      </c>
      <c r="B136" s="16">
        <v>115.711</v>
      </c>
      <c r="C136" s="16">
        <f>'CRI cal.'!C105</f>
        <v>0.19915912308550346</v>
      </c>
      <c r="D136" s="16">
        <f t="shared" si="20"/>
        <v>23.04490129134669</v>
      </c>
      <c r="F136" s="16">
        <v>478</v>
      </c>
      <c r="G136" s="16">
        <v>0.214</v>
      </c>
      <c r="H136" s="16">
        <v>0.1472</v>
      </c>
      <c r="I136" s="16">
        <v>0.10299999999999999</v>
      </c>
      <c r="J136" s="16">
        <v>0.2702</v>
      </c>
      <c r="K136" s="16">
        <v>0.2702</v>
      </c>
      <c r="L136" s="16">
        <v>0.53520000000000001</v>
      </c>
      <c r="M136" s="16">
        <v>0.53520000000000001</v>
      </c>
      <c r="N136" s="16">
        <v>0.35759999999999997</v>
      </c>
      <c r="O136" s="16">
        <v>3.04E-2</v>
      </c>
      <c r="P136" s="16">
        <v>0.13519999999999999</v>
      </c>
      <c r="Q136" s="16">
        <v>0.182</v>
      </c>
      <c r="R136" s="16">
        <v>0.31540000000000001</v>
      </c>
      <c r="S136" s="16">
        <v>0.39380000000000004</v>
      </c>
      <c r="T136" s="16">
        <v>5.3800000000000001E-2</v>
      </c>
    </row>
    <row r="137" spans="1:20">
      <c r="A137" s="16">
        <v>479</v>
      </c>
      <c r="B137" s="16">
        <v>115.81699999999999</v>
      </c>
      <c r="C137" s="16">
        <f>'CRI cal.'!C106</f>
        <v>0.19995763250434267</v>
      </c>
      <c r="D137" s="16">
        <f t="shared" si="20"/>
        <v>23.158493123755456</v>
      </c>
      <c r="F137" s="16">
        <v>479</v>
      </c>
      <c r="G137" s="16">
        <v>0.214</v>
      </c>
      <c r="H137" s="16">
        <v>0.14859999999999998</v>
      </c>
      <c r="I137" s="16">
        <v>0.106</v>
      </c>
      <c r="J137" s="16">
        <v>0.27560000000000001</v>
      </c>
      <c r="K137" s="16">
        <v>0.27560000000000001</v>
      </c>
      <c r="L137" s="16">
        <v>0.53660000000000008</v>
      </c>
      <c r="M137" s="16">
        <v>0.53660000000000008</v>
      </c>
      <c r="N137" s="16">
        <v>0.3548</v>
      </c>
      <c r="O137" s="16">
        <v>3.0199999999999998E-2</v>
      </c>
      <c r="P137" s="16">
        <v>0.1386</v>
      </c>
      <c r="Q137" s="16">
        <v>0.187</v>
      </c>
      <c r="R137" s="16">
        <v>0.31119999999999998</v>
      </c>
      <c r="S137" s="16">
        <v>0.39540000000000003</v>
      </c>
      <c r="T137" s="16">
        <v>5.4399999999999997E-2</v>
      </c>
    </row>
    <row r="138" spans="1:20">
      <c r="A138" s="16">
        <v>480</v>
      </c>
      <c r="B138" s="16">
        <v>115.923</v>
      </c>
      <c r="C138" s="16">
        <f>'CRI cal.'!C107</f>
        <v>0.19842982492967795</v>
      </c>
      <c r="D138" s="16">
        <f t="shared" si="20"/>
        <v>23.002580595323057</v>
      </c>
      <c r="F138" s="16">
        <v>480</v>
      </c>
      <c r="G138" s="16">
        <v>0.214</v>
      </c>
      <c r="H138" s="16">
        <v>0.15</v>
      </c>
      <c r="I138" s="16">
        <v>0.109</v>
      </c>
      <c r="J138" s="16">
        <v>0.28100000000000003</v>
      </c>
      <c r="K138" s="16">
        <v>0.28100000000000003</v>
      </c>
      <c r="L138" s="16">
        <v>0.51900000000000002</v>
      </c>
      <c r="M138" s="16">
        <v>0.51900000000000002</v>
      </c>
      <c r="N138" s="16">
        <v>0.35199999999999998</v>
      </c>
      <c r="O138" s="16">
        <v>0.03</v>
      </c>
      <c r="P138" s="16">
        <v>0.14199999999999999</v>
      </c>
      <c r="Q138" s="16">
        <v>0.192</v>
      </c>
      <c r="R138" s="16">
        <v>0.307</v>
      </c>
      <c r="S138" s="16">
        <v>0.39700000000000002</v>
      </c>
      <c r="T138" s="16">
        <v>5.5E-2</v>
      </c>
    </row>
    <row r="139" spans="1:20">
      <c r="A139" s="16">
        <v>481</v>
      </c>
      <c r="B139" s="16">
        <v>115.212</v>
      </c>
      <c r="C139" s="16">
        <f>'CRI cal.'!C108</f>
        <v>0.19463252492921332</v>
      </c>
      <c r="D139" s="16">
        <f t="shared" si="20"/>
        <v>22.424002462144525</v>
      </c>
      <c r="F139" s="16">
        <v>481</v>
      </c>
      <c r="G139" s="16">
        <v>0.214</v>
      </c>
      <c r="H139" s="16">
        <v>0.15179999999999999</v>
      </c>
      <c r="I139" s="16">
        <v>0.1124</v>
      </c>
      <c r="J139" s="16">
        <v>0.28640000000000004</v>
      </c>
      <c r="K139" s="16">
        <v>0.28640000000000004</v>
      </c>
      <c r="L139" s="16">
        <v>0.51600000000000001</v>
      </c>
      <c r="M139" s="16">
        <v>0.51600000000000001</v>
      </c>
      <c r="N139" s="16">
        <v>0.34899999999999998</v>
      </c>
      <c r="O139" s="16">
        <v>2.98E-2</v>
      </c>
      <c r="P139" s="16">
        <v>0.14599999999999999</v>
      </c>
      <c r="Q139" s="16">
        <v>0.19739999999999999</v>
      </c>
      <c r="R139" s="16">
        <v>0.30199999999999999</v>
      </c>
      <c r="S139" s="16">
        <v>0.39860000000000001</v>
      </c>
      <c r="T139" s="16">
        <v>5.5399999999999998E-2</v>
      </c>
    </row>
    <row r="140" spans="1:20">
      <c r="A140" s="16">
        <v>482</v>
      </c>
      <c r="B140" s="16">
        <v>114.501</v>
      </c>
      <c r="C140" s="16">
        <f>'CRI cal.'!C109</f>
        <v>0.1945488492917157</v>
      </c>
      <c r="D140" s="16">
        <f t="shared" si="20"/>
        <v>22.276037792750742</v>
      </c>
      <c r="F140" s="16">
        <v>482</v>
      </c>
      <c r="G140" s="16">
        <v>0.214</v>
      </c>
      <c r="H140" s="16">
        <v>0.15359999999999999</v>
      </c>
      <c r="I140" s="16">
        <v>0.1158</v>
      </c>
      <c r="J140" s="16">
        <v>0.2918</v>
      </c>
      <c r="K140" s="16">
        <v>0.2918</v>
      </c>
      <c r="L140" s="16">
        <v>0.51300000000000001</v>
      </c>
      <c r="M140" s="16">
        <v>0.51300000000000001</v>
      </c>
      <c r="N140" s="16">
        <v>0.34599999999999997</v>
      </c>
      <c r="O140" s="16">
        <v>2.9600000000000001E-2</v>
      </c>
      <c r="P140" s="16">
        <v>0.15</v>
      </c>
      <c r="Q140" s="16">
        <v>0.20280000000000001</v>
      </c>
      <c r="R140" s="16">
        <v>0.29699999999999999</v>
      </c>
      <c r="S140" s="16">
        <v>0.4002</v>
      </c>
      <c r="T140" s="16">
        <v>5.5800000000000002E-2</v>
      </c>
    </row>
    <row r="141" spans="1:20">
      <c r="A141" s="16">
        <v>483</v>
      </c>
      <c r="B141" s="16">
        <v>113.789</v>
      </c>
      <c r="C141" s="16">
        <f>'CRI cal.'!C110</f>
        <v>0.19528294292843917</v>
      </c>
      <c r="D141" s="16">
        <f t="shared" si="20"/>
        <v>22.221050792884167</v>
      </c>
      <c r="F141" s="16">
        <v>483</v>
      </c>
      <c r="G141" s="16">
        <v>0.214</v>
      </c>
      <c r="H141" s="16">
        <v>0.15540000000000001</v>
      </c>
      <c r="I141" s="16">
        <v>0.1192</v>
      </c>
      <c r="J141" s="16">
        <v>0.29720000000000002</v>
      </c>
      <c r="K141" s="16">
        <v>0.29720000000000002</v>
      </c>
      <c r="L141" s="16">
        <v>0.51</v>
      </c>
      <c r="M141" s="16">
        <v>0.51</v>
      </c>
      <c r="N141" s="16">
        <v>0.34300000000000003</v>
      </c>
      <c r="O141" s="16">
        <v>2.9399999999999999E-2</v>
      </c>
      <c r="P141" s="16">
        <v>0.154</v>
      </c>
      <c r="Q141" s="16">
        <v>0.2082</v>
      </c>
      <c r="R141" s="16">
        <v>0.29199999999999998</v>
      </c>
      <c r="S141" s="16">
        <v>0.40180000000000005</v>
      </c>
      <c r="T141" s="16">
        <v>5.62E-2</v>
      </c>
    </row>
    <row r="142" spans="1:20">
      <c r="A142" s="16">
        <v>484</v>
      </c>
      <c r="B142" s="16">
        <v>113.078</v>
      </c>
      <c r="C142" s="16">
        <f>'CRI cal.'!C111</f>
        <v>0.19466140177690028</v>
      </c>
      <c r="D142" s="16">
        <f t="shared" si="20"/>
        <v>22.011921990128329</v>
      </c>
      <c r="F142" s="16">
        <v>484</v>
      </c>
      <c r="G142" s="16">
        <v>0.214</v>
      </c>
      <c r="H142" s="16">
        <v>0.15720000000000001</v>
      </c>
      <c r="I142" s="16">
        <v>0.1226</v>
      </c>
      <c r="J142" s="16">
        <v>0.30259999999999998</v>
      </c>
      <c r="K142" s="16">
        <v>0.30259999999999998</v>
      </c>
      <c r="L142" s="16">
        <v>0.50700000000000001</v>
      </c>
      <c r="M142" s="16">
        <v>0.50700000000000001</v>
      </c>
      <c r="N142" s="16">
        <v>0.34</v>
      </c>
      <c r="O142" s="16">
        <v>2.92E-2</v>
      </c>
      <c r="P142" s="16">
        <v>0.158</v>
      </c>
      <c r="Q142" s="16">
        <v>0.21360000000000001</v>
      </c>
      <c r="R142" s="16">
        <v>0.28699999999999998</v>
      </c>
      <c r="S142" s="16">
        <v>0.40340000000000004</v>
      </c>
      <c r="T142" s="16">
        <v>5.6600000000000004E-2</v>
      </c>
    </row>
    <row r="143" spans="1:20">
      <c r="A143" s="16">
        <v>485</v>
      </c>
      <c r="B143" s="16">
        <v>112.367</v>
      </c>
      <c r="C143" s="16">
        <f>'CRI cal.'!C112</f>
        <v>0.19304676647630806</v>
      </c>
      <c r="D143" s="16">
        <f t="shared" si="20"/>
        <v>21.692086008643308</v>
      </c>
      <c r="F143" s="16">
        <v>485</v>
      </c>
      <c r="G143" s="16">
        <v>0.214</v>
      </c>
      <c r="H143" s="16">
        <v>0.159</v>
      </c>
      <c r="I143" s="16">
        <v>0.126</v>
      </c>
      <c r="J143" s="16">
        <v>0.308</v>
      </c>
      <c r="K143" s="16">
        <v>0.308</v>
      </c>
      <c r="L143" s="16">
        <v>0.504</v>
      </c>
      <c r="M143" s="16">
        <v>0.504</v>
      </c>
      <c r="N143" s="16">
        <v>0.33700000000000002</v>
      </c>
      <c r="O143" s="16">
        <v>2.9000000000000001E-2</v>
      </c>
      <c r="P143" s="16">
        <v>0.16200000000000001</v>
      </c>
      <c r="Q143" s="16">
        <v>0.219</v>
      </c>
      <c r="R143" s="16">
        <v>0.28199999999999997</v>
      </c>
      <c r="S143" s="16">
        <v>0.40500000000000003</v>
      </c>
      <c r="T143" s="16">
        <v>5.7000000000000002E-2</v>
      </c>
    </row>
    <row r="144" spans="1:20">
      <c r="A144" s="16">
        <v>486</v>
      </c>
      <c r="B144" s="16">
        <v>111.65600000000001</v>
      </c>
      <c r="C144" s="16">
        <f>'CRI cal.'!C113</f>
        <v>0.19327028977251146</v>
      </c>
      <c r="D144" s="16">
        <f t="shared" si="20"/>
        <v>21.579787474839542</v>
      </c>
      <c r="F144" s="16">
        <v>486</v>
      </c>
      <c r="G144" s="16">
        <v>0.214</v>
      </c>
      <c r="H144" s="16">
        <v>0.16200000000000001</v>
      </c>
      <c r="I144" s="16">
        <v>0.13039999999999999</v>
      </c>
      <c r="J144" s="16">
        <v>0.31280000000000002</v>
      </c>
      <c r="K144" s="16">
        <v>0.31280000000000002</v>
      </c>
      <c r="L144" s="16">
        <v>0.50080000000000002</v>
      </c>
      <c r="M144" s="16">
        <v>0.50080000000000002</v>
      </c>
      <c r="N144" s="16">
        <v>0.33460000000000001</v>
      </c>
      <c r="O144" s="16">
        <v>2.8800000000000003E-2</v>
      </c>
      <c r="P144" s="16">
        <v>0.16739999999999999</v>
      </c>
      <c r="Q144" s="16">
        <v>0.22559999999999999</v>
      </c>
      <c r="R144" s="16">
        <v>0.27699999999999997</v>
      </c>
      <c r="S144" s="16">
        <v>0.40720000000000001</v>
      </c>
      <c r="T144" s="16">
        <v>5.8000000000000003E-2</v>
      </c>
    </row>
    <row r="145" spans="1:20">
      <c r="A145" s="16">
        <v>487</v>
      </c>
      <c r="B145" s="16">
        <v>110.94499999999999</v>
      </c>
      <c r="C145" s="16">
        <f>'CRI cal.'!C114</f>
        <v>0.18671375714766228</v>
      </c>
      <c r="D145" s="16">
        <f t="shared" si="20"/>
        <v>20.714957786747391</v>
      </c>
      <c r="F145" s="16">
        <v>487</v>
      </c>
      <c r="G145" s="16">
        <v>0.214</v>
      </c>
      <c r="H145" s="16">
        <v>0.16500000000000001</v>
      </c>
      <c r="I145" s="16">
        <v>0.1348</v>
      </c>
      <c r="J145" s="16">
        <v>0.31759999999999999</v>
      </c>
      <c r="K145" s="16">
        <v>0.31759999999999999</v>
      </c>
      <c r="L145" s="16">
        <v>0.49759999999999999</v>
      </c>
      <c r="M145" s="16">
        <v>0.49759999999999999</v>
      </c>
      <c r="N145" s="16">
        <v>0.3322</v>
      </c>
      <c r="O145" s="16">
        <v>2.86E-2</v>
      </c>
      <c r="P145" s="16">
        <v>0.17280000000000001</v>
      </c>
      <c r="Q145" s="16">
        <v>0.23219999999999999</v>
      </c>
      <c r="R145" s="16">
        <v>0.27199999999999996</v>
      </c>
      <c r="S145" s="16">
        <v>0.40939999999999999</v>
      </c>
      <c r="T145" s="16">
        <v>5.9000000000000004E-2</v>
      </c>
    </row>
    <row r="146" spans="1:20">
      <c r="A146" s="16">
        <v>488</v>
      </c>
      <c r="B146" s="16">
        <v>110.233</v>
      </c>
      <c r="C146" s="16">
        <f>'CRI cal.'!C115</f>
        <v>0.18983565294640212</v>
      </c>
      <c r="D146" s="16">
        <f t="shared" si="20"/>
        <v>20.926153531240747</v>
      </c>
      <c r="F146" s="16">
        <v>488</v>
      </c>
      <c r="G146" s="16">
        <v>0.214</v>
      </c>
      <c r="H146" s="16">
        <v>0.16799999999999998</v>
      </c>
      <c r="I146" s="16">
        <v>0.13919999999999999</v>
      </c>
      <c r="J146" s="16">
        <v>0.32240000000000002</v>
      </c>
      <c r="K146" s="16">
        <v>0.32240000000000002</v>
      </c>
      <c r="L146" s="16">
        <v>0.49440000000000001</v>
      </c>
      <c r="M146" s="16">
        <v>0.49440000000000001</v>
      </c>
      <c r="N146" s="16">
        <v>0.32980000000000004</v>
      </c>
      <c r="O146" s="16">
        <v>2.8400000000000002E-2</v>
      </c>
      <c r="P146" s="16">
        <v>0.1782</v>
      </c>
      <c r="Q146" s="16">
        <v>0.23880000000000001</v>
      </c>
      <c r="R146" s="16">
        <v>0.26700000000000002</v>
      </c>
      <c r="S146" s="16">
        <v>0.41160000000000002</v>
      </c>
      <c r="T146" s="16">
        <v>0.06</v>
      </c>
    </row>
    <row r="147" spans="1:20">
      <c r="A147" s="16">
        <v>489</v>
      </c>
      <c r="B147" s="16">
        <v>109.52200000000001</v>
      </c>
      <c r="C147" s="16">
        <f>'CRI cal.'!C116</f>
        <v>0.19103486238532111</v>
      </c>
      <c r="D147" s="16">
        <f t="shared" si="20"/>
        <v>20.922520198165138</v>
      </c>
      <c r="F147" s="16">
        <v>489</v>
      </c>
      <c r="G147" s="16">
        <v>0.214</v>
      </c>
      <c r="H147" s="16">
        <v>0.17099999999999999</v>
      </c>
      <c r="I147" s="16">
        <v>0.14360000000000001</v>
      </c>
      <c r="J147" s="16">
        <v>0.32719999999999999</v>
      </c>
      <c r="K147" s="16">
        <v>0.32719999999999999</v>
      </c>
      <c r="L147" s="16">
        <v>0.49119999999999997</v>
      </c>
      <c r="M147" s="16">
        <v>0.49119999999999997</v>
      </c>
      <c r="N147" s="16">
        <v>0.32740000000000002</v>
      </c>
      <c r="O147" s="16">
        <v>2.8199999999999999E-2</v>
      </c>
      <c r="P147" s="16">
        <v>0.18360000000000001</v>
      </c>
      <c r="Q147" s="16">
        <v>0.24540000000000001</v>
      </c>
      <c r="R147" s="16">
        <v>0.26200000000000001</v>
      </c>
      <c r="S147" s="16">
        <v>0.4138</v>
      </c>
      <c r="T147" s="16">
        <v>6.0999999999999999E-2</v>
      </c>
    </row>
    <row r="148" spans="1:20">
      <c r="A148" s="16">
        <v>490</v>
      </c>
      <c r="B148" s="16">
        <v>108.81100000000001</v>
      </c>
      <c r="C148" s="16">
        <f>'CRI cal.'!C117</f>
        <v>0.18880824502830601</v>
      </c>
      <c r="D148" s="16">
        <f t="shared" si="20"/>
        <v>20.544413949775006</v>
      </c>
      <c r="F148" s="16">
        <v>490</v>
      </c>
      <c r="G148" s="16">
        <v>0.216</v>
      </c>
      <c r="H148" s="16">
        <v>0.17399999999999999</v>
      </c>
      <c r="I148" s="16">
        <v>0.14799999999999999</v>
      </c>
      <c r="J148" s="16">
        <v>0.33200000000000002</v>
      </c>
      <c r="K148" s="16">
        <v>0.33200000000000002</v>
      </c>
      <c r="L148" s="16">
        <v>0.48799999999999999</v>
      </c>
      <c r="M148" s="16">
        <v>0.48799999999999999</v>
      </c>
      <c r="N148" s="16">
        <v>0.32500000000000001</v>
      </c>
      <c r="O148" s="16">
        <v>2.8000000000000001E-2</v>
      </c>
      <c r="P148" s="16">
        <v>0.189</v>
      </c>
      <c r="Q148" s="16">
        <v>0.252</v>
      </c>
      <c r="R148" s="16">
        <v>0.25700000000000001</v>
      </c>
      <c r="S148" s="16">
        <v>0.41599999999999998</v>
      </c>
      <c r="T148" s="16">
        <v>6.2E-2</v>
      </c>
    </row>
    <row r="149" spans="1:20">
      <c r="A149" s="16">
        <v>491</v>
      </c>
      <c r="B149" s="16">
        <v>108.86499999999999</v>
      </c>
      <c r="C149" s="16">
        <f>'CRI cal.'!C118</f>
        <v>0.18807420808059308</v>
      </c>
      <c r="D149" s="16">
        <f t="shared" si="20"/>
        <v>20.474698662693765</v>
      </c>
      <c r="F149" s="16">
        <v>491</v>
      </c>
      <c r="G149" s="16">
        <v>0.21559999999999999</v>
      </c>
      <c r="H149" s="16">
        <v>0.1772</v>
      </c>
      <c r="I149" s="16">
        <v>0.15279999999999999</v>
      </c>
      <c r="J149" s="16">
        <v>0.33600000000000002</v>
      </c>
      <c r="K149" s="16">
        <v>0.33600000000000002</v>
      </c>
      <c r="L149" s="16">
        <v>0.48419999999999996</v>
      </c>
      <c r="M149" s="16">
        <v>0.48419999999999996</v>
      </c>
      <c r="N149" s="16">
        <v>0.32200000000000001</v>
      </c>
      <c r="O149" s="16">
        <v>2.8000000000000001E-2</v>
      </c>
      <c r="P149" s="16">
        <v>0.19500000000000001</v>
      </c>
      <c r="Q149" s="16">
        <v>0.25979999999999998</v>
      </c>
      <c r="R149" s="16">
        <v>0.25159999999999999</v>
      </c>
      <c r="S149" s="16">
        <v>0.41859999999999997</v>
      </c>
      <c r="T149" s="16">
        <v>6.3E-2</v>
      </c>
    </row>
    <row r="150" spans="1:20">
      <c r="A150" s="16">
        <v>492</v>
      </c>
      <c r="B150" s="16">
        <v>108.92</v>
      </c>
      <c r="C150" s="16">
        <f>'CRI cal.'!C119</f>
        <v>0.19105731225296446</v>
      </c>
      <c r="D150" s="16">
        <f t="shared" si="20"/>
        <v>20.809962450592888</v>
      </c>
      <c r="F150" s="16">
        <v>492</v>
      </c>
      <c r="G150" s="16">
        <v>0.2152</v>
      </c>
      <c r="H150" s="16">
        <v>0.1804</v>
      </c>
      <c r="I150" s="16">
        <v>0.15759999999999999</v>
      </c>
      <c r="J150" s="16">
        <v>0.34</v>
      </c>
      <c r="K150" s="16">
        <v>0.34</v>
      </c>
      <c r="L150" s="16">
        <v>0.48039999999999999</v>
      </c>
      <c r="M150" s="16">
        <v>0.48039999999999999</v>
      </c>
      <c r="N150" s="16">
        <v>0.31900000000000001</v>
      </c>
      <c r="O150" s="16">
        <v>2.8000000000000001E-2</v>
      </c>
      <c r="P150" s="16">
        <v>0.20100000000000001</v>
      </c>
      <c r="Q150" s="16">
        <v>0.2676</v>
      </c>
      <c r="R150" s="16">
        <v>0.2462</v>
      </c>
      <c r="S150" s="16">
        <v>0.42119999999999996</v>
      </c>
      <c r="T150" s="16">
        <v>6.4000000000000001E-2</v>
      </c>
    </row>
    <row r="151" spans="1:20">
      <c r="A151" s="16">
        <v>493</v>
      </c>
      <c r="B151" s="16">
        <v>108.974</v>
      </c>
      <c r="C151" s="16">
        <f>'CRI cal.'!C120</f>
        <v>0.18841932899000105</v>
      </c>
      <c r="D151" s="16">
        <f t="shared" si="20"/>
        <v>20.532807957356376</v>
      </c>
      <c r="F151" s="16">
        <v>493</v>
      </c>
      <c r="G151" s="16">
        <v>0.21479999999999999</v>
      </c>
      <c r="H151" s="16">
        <v>0.18359999999999999</v>
      </c>
      <c r="I151" s="16">
        <v>0.16239999999999999</v>
      </c>
      <c r="J151" s="16">
        <v>0.34399999999999997</v>
      </c>
      <c r="K151" s="16">
        <v>0.34399999999999997</v>
      </c>
      <c r="L151" s="16">
        <v>0.47659999999999997</v>
      </c>
      <c r="M151" s="16">
        <v>0.47659999999999997</v>
      </c>
      <c r="N151" s="16">
        <v>0.316</v>
      </c>
      <c r="O151" s="16">
        <v>2.8000000000000001E-2</v>
      </c>
      <c r="P151" s="16">
        <v>0.20699999999999999</v>
      </c>
      <c r="Q151" s="16">
        <v>0.27539999999999998</v>
      </c>
      <c r="R151" s="16">
        <v>0.24080000000000001</v>
      </c>
      <c r="S151" s="16">
        <v>0.42380000000000001</v>
      </c>
      <c r="T151" s="16">
        <v>6.5000000000000002E-2</v>
      </c>
    </row>
    <row r="152" spans="1:20">
      <c r="A152" s="16">
        <v>494</v>
      </c>
      <c r="B152" s="16">
        <v>109.02800000000001</v>
      </c>
      <c r="C152" s="16">
        <f>'CRI cal.'!C121</f>
        <v>0.18652418911489832</v>
      </c>
      <c r="D152" s="16">
        <f t="shared" si="20"/>
        <v>20.336359290819136</v>
      </c>
      <c r="F152" s="16">
        <v>494</v>
      </c>
      <c r="G152" s="16">
        <v>0.21440000000000001</v>
      </c>
      <c r="H152" s="16">
        <v>0.18679999999999999</v>
      </c>
      <c r="I152" s="16">
        <v>0.16719999999999999</v>
      </c>
      <c r="J152" s="16">
        <v>0.34799999999999998</v>
      </c>
      <c r="K152" s="16">
        <v>0.34799999999999998</v>
      </c>
      <c r="L152" s="16">
        <v>0.4728</v>
      </c>
      <c r="M152" s="16">
        <v>0.4728</v>
      </c>
      <c r="N152" s="16">
        <v>0.313</v>
      </c>
      <c r="O152" s="16">
        <v>2.8000000000000001E-2</v>
      </c>
      <c r="P152" s="16">
        <v>0.21299999999999999</v>
      </c>
      <c r="Q152" s="16">
        <v>0.28320000000000001</v>
      </c>
      <c r="R152" s="16">
        <v>0.2354</v>
      </c>
      <c r="S152" s="16">
        <v>0.4264</v>
      </c>
      <c r="T152" s="16">
        <v>6.6000000000000003E-2</v>
      </c>
    </row>
    <row r="153" spans="1:20">
      <c r="A153" s="16">
        <v>495</v>
      </c>
      <c r="B153" s="16">
        <v>109.08199999999999</v>
      </c>
      <c r="C153" s="16">
        <f>'CRI cal.'!C122</f>
        <v>0.18523049885088547</v>
      </c>
      <c r="D153" s="16">
        <f t="shared" si="20"/>
        <v>20.205313275652287</v>
      </c>
      <c r="F153" s="16">
        <v>495</v>
      </c>
      <c r="G153" s="16">
        <v>0.218</v>
      </c>
      <c r="H153" s="16">
        <v>0.19</v>
      </c>
      <c r="I153" s="16">
        <v>0.17199999999999999</v>
      </c>
      <c r="J153" s="16">
        <v>0.35199999999999998</v>
      </c>
      <c r="K153" s="16">
        <v>0.35199999999999998</v>
      </c>
      <c r="L153" s="16">
        <v>0.46899999999999997</v>
      </c>
      <c r="M153" s="16">
        <v>0.46899999999999997</v>
      </c>
      <c r="N153" s="16">
        <v>0.31</v>
      </c>
      <c r="O153" s="16">
        <v>2.8000000000000001E-2</v>
      </c>
      <c r="P153" s="16">
        <v>0.219</v>
      </c>
      <c r="Q153" s="16">
        <v>0.29099999999999998</v>
      </c>
      <c r="R153" s="16">
        <v>0.23</v>
      </c>
      <c r="S153" s="16">
        <v>0.42899999999999999</v>
      </c>
      <c r="T153" s="16">
        <v>6.7000000000000004E-2</v>
      </c>
    </row>
    <row r="154" spans="1:20">
      <c r="A154" s="16">
        <v>496</v>
      </c>
      <c r="B154" s="16">
        <v>109.137</v>
      </c>
      <c r="C154" s="16">
        <f>'CRI cal.'!C123</f>
        <v>0.18489198980276397</v>
      </c>
      <c r="D154" s="16">
        <f t="shared" si="20"/>
        <v>20.178557091104253</v>
      </c>
      <c r="F154" s="16">
        <v>496</v>
      </c>
      <c r="G154" s="16">
        <v>0.21759999999999999</v>
      </c>
      <c r="H154" s="16">
        <v>0.19339999999999999</v>
      </c>
      <c r="I154" s="16">
        <v>0.1772</v>
      </c>
      <c r="J154" s="16">
        <v>0.35559999999999997</v>
      </c>
      <c r="K154" s="16">
        <v>0.35559999999999997</v>
      </c>
      <c r="L154" s="16">
        <v>0.4652</v>
      </c>
      <c r="M154" s="16">
        <v>0.4652</v>
      </c>
      <c r="N154" s="16">
        <v>0.30780000000000002</v>
      </c>
      <c r="O154" s="16">
        <v>2.8000000000000001E-2</v>
      </c>
      <c r="P154" s="16">
        <v>0.2276</v>
      </c>
      <c r="Q154" s="16">
        <v>0.29780000000000001</v>
      </c>
      <c r="R154" s="16">
        <v>0.2248</v>
      </c>
      <c r="S154" s="16">
        <v>0.43180000000000002</v>
      </c>
      <c r="T154" s="16">
        <v>6.8600000000000008E-2</v>
      </c>
    </row>
    <row r="155" spans="1:20">
      <c r="A155" s="16">
        <v>497</v>
      </c>
      <c r="B155" s="16">
        <v>109.191</v>
      </c>
      <c r="C155" s="16">
        <f>'CRI cal.'!C124</f>
        <v>0.18432290628943346</v>
      </c>
      <c r="D155" s="16">
        <f t="shared" si="20"/>
        <v>20.12640246064953</v>
      </c>
      <c r="F155" s="16">
        <v>497</v>
      </c>
      <c r="G155" s="16">
        <v>0.2172</v>
      </c>
      <c r="H155" s="16">
        <v>0.1968</v>
      </c>
      <c r="I155" s="16">
        <v>0.18240000000000001</v>
      </c>
      <c r="J155" s="16">
        <v>0.35919999999999996</v>
      </c>
      <c r="K155" s="16">
        <v>0.35919999999999996</v>
      </c>
      <c r="L155" s="16">
        <v>0.46139999999999998</v>
      </c>
      <c r="M155" s="16">
        <v>0.46139999999999998</v>
      </c>
      <c r="N155" s="16">
        <v>0.30559999999999998</v>
      </c>
      <c r="O155" s="16">
        <v>2.8000000000000001E-2</v>
      </c>
      <c r="P155" s="16">
        <v>0.23619999999999999</v>
      </c>
      <c r="Q155" s="16">
        <v>0.30459999999999998</v>
      </c>
      <c r="R155" s="16">
        <v>0.21959999999999999</v>
      </c>
      <c r="S155" s="16">
        <v>0.43459999999999999</v>
      </c>
      <c r="T155" s="16">
        <v>7.0199999999999999E-2</v>
      </c>
    </row>
    <row r="156" spans="1:20">
      <c r="A156" s="16">
        <v>498</v>
      </c>
      <c r="B156" s="16">
        <v>109.245</v>
      </c>
      <c r="C156" s="16">
        <f>'CRI cal.'!C125</f>
        <v>0.18322909809084925</v>
      </c>
      <c r="D156" s="16">
        <f t="shared" si="20"/>
        <v>20.016862820934826</v>
      </c>
      <c r="F156" s="16">
        <v>498</v>
      </c>
      <c r="G156" s="16">
        <v>0.21679999999999999</v>
      </c>
      <c r="H156" s="16">
        <v>0.20019999999999999</v>
      </c>
      <c r="I156" s="16">
        <v>0.18759999999999999</v>
      </c>
      <c r="J156" s="16">
        <v>0.36280000000000001</v>
      </c>
      <c r="K156" s="16">
        <v>0.36280000000000001</v>
      </c>
      <c r="L156" s="16">
        <v>0.45760000000000001</v>
      </c>
      <c r="M156" s="16">
        <v>0.45760000000000001</v>
      </c>
      <c r="N156" s="16">
        <v>0.3034</v>
      </c>
      <c r="O156" s="16">
        <v>2.8000000000000001E-2</v>
      </c>
      <c r="P156" s="16">
        <v>0.24480000000000002</v>
      </c>
      <c r="Q156" s="16">
        <v>0.31140000000000001</v>
      </c>
      <c r="R156" s="16">
        <v>0.21440000000000001</v>
      </c>
      <c r="S156" s="16">
        <v>0.43740000000000001</v>
      </c>
      <c r="T156" s="16">
        <v>7.1800000000000003E-2</v>
      </c>
    </row>
    <row r="157" spans="1:20">
      <c r="A157" s="16">
        <v>499</v>
      </c>
      <c r="B157" s="16">
        <v>109.3</v>
      </c>
      <c r="C157" s="16">
        <f>'CRI cal.'!C126</f>
        <v>0.18143252283545608</v>
      </c>
      <c r="D157" s="16">
        <f t="shared" si="20"/>
        <v>19.830574745915349</v>
      </c>
      <c r="F157" s="16">
        <v>499</v>
      </c>
      <c r="G157" s="16">
        <v>0.21640000000000001</v>
      </c>
      <c r="H157" s="16">
        <v>0.2036</v>
      </c>
      <c r="I157" s="16">
        <v>0.1928</v>
      </c>
      <c r="J157" s="16">
        <v>0.3664</v>
      </c>
      <c r="K157" s="16">
        <v>0.3664</v>
      </c>
      <c r="L157" s="16">
        <v>0.45379999999999998</v>
      </c>
      <c r="M157" s="16">
        <v>0.45379999999999998</v>
      </c>
      <c r="N157" s="16">
        <v>0.30119999999999997</v>
      </c>
      <c r="O157" s="16">
        <v>2.8000000000000001E-2</v>
      </c>
      <c r="P157" s="16">
        <v>0.25340000000000001</v>
      </c>
      <c r="Q157" s="16">
        <v>0.31819999999999998</v>
      </c>
      <c r="R157" s="16">
        <v>0.2092</v>
      </c>
      <c r="S157" s="16">
        <v>0.44019999999999998</v>
      </c>
      <c r="T157" s="16">
        <v>7.3399999999999993E-2</v>
      </c>
    </row>
    <row r="158" spans="1:20">
      <c r="A158" s="16">
        <v>500</v>
      </c>
      <c r="B158" s="16">
        <v>109.354</v>
      </c>
      <c r="C158" s="16">
        <f>'CRI cal.'!C127</f>
        <v>0.18066705076499584</v>
      </c>
      <c r="D158" s="16">
        <f t="shared" si="20"/>
        <v>19.756664669355356</v>
      </c>
      <c r="F158" s="16">
        <v>500</v>
      </c>
      <c r="G158" s="16">
        <v>0.223</v>
      </c>
      <c r="H158" s="16">
        <v>0.20699999999999999</v>
      </c>
      <c r="I158" s="16">
        <v>0.19800000000000001</v>
      </c>
      <c r="J158" s="16">
        <v>0.37</v>
      </c>
      <c r="K158" s="16">
        <v>0.37</v>
      </c>
      <c r="L158" s="16">
        <v>0.45</v>
      </c>
      <c r="M158" s="16">
        <v>0.45</v>
      </c>
      <c r="N158" s="16">
        <v>0.29899999999999999</v>
      </c>
      <c r="O158" s="16">
        <v>2.8000000000000001E-2</v>
      </c>
      <c r="P158" s="16">
        <v>0.26200000000000001</v>
      </c>
      <c r="Q158" s="16">
        <v>0.32500000000000001</v>
      </c>
      <c r="R158" s="16">
        <v>0.20399999999999999</v>
      </c>
      <c r="S158" s="16">
        <v>0.443</v>
      </c>
      <c r="T158" s="16">
        <v>7.4999999999999997E-2</v>
      </c>
    </row>
    <row r="159" spans="1:20">
      <c r="A159" s="16">
        <v>501</v>
      </c>
      <c r="B159" s="16">
        <v>109.199</v>
      </c>
      <c r="C159" s="16">
        <f>'CRI cal.'!C128</f>
        <v>0.18022877365943057</v>
      </c>
      <c r="D159" s="16">
        <f t="shared" si="20"/>
        <v>19.680801854836158</v>
      </c>
      <c r="F159" s="16">
        <v>501</v>
      </c>
      <c r="G159" s="16">
        <v>0.22340000000000002</v>
      </c>
      <c r="H159" s="16">
        <v>0.21059999999999998</v>
      </c>
      <c r="I159" s="16">
        <v>0.2026</v>
      </c>
      <c r="J159" s="16">
        <v>0.37259999999999999</v>
      </c>
      <c r="K159" s="16">
        <v>0.37259999999999999</v>
      </c>
      <c r="L159" s="16">
        <v>0.44619999999999999</v>
      </c>
      <c r="M159" s="16">
        <v>0.44619999999999999</v>
      </c>
      <c r="N159" s="16">
        <v>0.29699999999999999</v>
      </c>
      <c r="O159" s="16">
        <v>2.8000000000000001E-2</v>
      </c>
      <c r="P159" s="16">
        <v>0.27060000000000001</v>
      </c>
      <c r="Q159" s="16">
        <v>0.32940000000000003</v>
      </c>
      <c r="R159" s="16">
        <v>0.19879999999999998</v>
      </c>
      <c r="S159" s="16">
        <v>0.44519999999999998</v>
      </c>
      <c r="T159" s="16">
        <v>7.6600000000000001E-2</v>
      </c>
    </row>
    <row r="160" spans="1:20">
      <c r="A160" s="16">
        <v>502</v>
      </c>
      <c r="B160" s="16">
        <v>109.044</v>
      </c>
      <c r="C160" s="16">
        <f>'CRI cal.'!C129</f>
        <v>0.17919123841617521</v>
      </c>
      <c r="D160" s="16">
        <f t="shared" si="20"/>
        <v>19.53972940185341</v>
      </c>
      <c r="F160" s="16">
        <v>502</v>
      </c>
      <c r="G160" s="16">
        <v>0.2238</v>
      </c>
      <c r="H160" s="16">
        <v>0.2142</v>
      </c>
      <c r="I160" s="16">
        <v>0.2072</v>
      </c>
      <c r="J160" s="16">
        <v>0.37519999999999998</v>
      </c>
      <c r="K160" s="16">
        <v>0.37519999999999998</v>
      </c>
      <c r="L160" s="16">
        <v>0.44240000000000002</v>
      </c>
      <c r="M160" s="16">
        <v>0.44240000000000002</v>
      </c>
      <c r="N160" s="16">
        <v>0.29499999999999998</v>
      </c>
      <c r="O160" s="16">
        <v>2.8000000000000001E-2</v>
      </c>
      <c r="P160" s="16">
        <v>0.2792</v>
      </c>
      <c r="Q160" s="16">
        <v>0.33379999999999999</v>
      </c>
      <c r="R160" s="16">
        <v>0.19359999999999999</v>
      </c>
      <c r="S160" s="16">
        <v>0.44740000000000002</v>
      </c>
      <c r="T160" s="16">
        <v>7.8200000000000006E-2</v>
      </c>
    </row>
    <row r="161" spans="1:20">
      <c r="A161" s="16">
        <v>503</v>
      </c>
      <c r="B161" s="16">
        <v>108.88800000000001</v>
      </c>
      <c r="C161" s="16">
        <f>'CRI cal.'!C130</f>
        <v>0.17933710994961036</v>
      </c>
      <c r="D161" s="16">
        <f t="shared" si="20"/>
        <v>19.527659228193173</v>
      </c>
      <c r="F161" s="16">
        <v>503</v>
      </c>
      <c r="G161" s="16">
        <v>0.22420000000000001</v>
      </c>
      <c r="H161" s="16">
        <v>0.21779999999999999</v>
      </c>
      <c r="I161" s="16">
        <v>0.21180000000000002</v>
      </c>
      <c r="J161" s="16">
        <v>0.37780000000000002</v>
      </c>
      <c r="K161" s="16">
        <v>0.37780000000000002</v>
      </c>
      <c r="L161" s="16">
        <v>0.43859999999999999</v>
      </c>
      <c r="M161" s="16">
        <v>0.43859999999999999</v>
      </c>
      <c r="N161" s="16">
        <v>0.29299999999999998</v>
      </c>
      <c r="O161" s="16">
        <v>2.8000000000000001E-2</v>
      </c>
      <c r="P161" s="16">
        <v>0.2878</v>
      </c>
      <c r="Q161" s="16">
        <v>0.3382</v>
      </c>
      <c r="R161" s="16">
        <v>0.18839999999999998</v>
      </c>
      <c r="S161" s="16">
        <v>0.4496</v>
      </c>
      <c r="T161" s="16">
        <v>7.9799999999999996E-2</v>
      </c>
    </row>
    <row r="162" spans="1:20">
      <c r="A162" s="16">
        <v>504</v>
      </c>
      <c r="B162" s="16">
        <v>108.733</v>
      </c>
      <c r="C162" s="16">
        <f>'CRI cal.'!C131</f>
        <v>0.17763348207416527</v>
      </c>
      <c r="D162" s="16">
        <f t="shared" si="20"/>
        <v>19.314621406370211</v>
      </c>
      <c r="F162" s="16">
        <v>504</v>
      </c>
      <c r="G162" s="16">
        <v>0.22459999999999999</v>
      </c>
      <c r="H162" s="16">
        <v>0.22140000000000001</v>
      </c>
      <c r="I162" s="16">
        <v>0.21640000000000001</v>
      </c>
      <c r="J162" s="16">
        <v>0.38040000000000002</v>
      </c>
      <c r="K162" s="16">
        <v>0.38040000000000002</v>
      </c>
      <c r="L162" s="16">
        <v>0.43480000000000002</v>
      </c>
      <c r="M162" s="16">
        <v>0.43480000000000002</v>
      </c>
      <c r="N162" s="16">
        <v>0.29099999999999998</v>
      </c>
      <c r="O162" s="16">
        <v>2.8000000000000001E-2</v>
      </c>
      <c r="P162" s="16">
        <v>0.2964</v>
      </c>
      <c r="Q162" s="16">
        <v>0.34259999999999996</v>
      </c>
      <c r="R162" s="16">
        <v>0.1832</v>
      </c>
      <c r="S162" s="16">
        <v>0.45180000000000003</v>
      </c>
      <c r="T162" s="16">
        <v>8.14E-2</v>
      </c>
    </row>
    <row r="163" spans="1:20">
      <c r="A163" s="16">
        <v>505</v>
      </c>
      <c r="B163" s="16">
        <v>108.578</v>
      </c>
      <c r="C163" s="16">
        <f>'CRI cal.'!C132</f>
        <v>0.1789330062854515</v>
      </c>
      <c r="D163" s="16">
        <f t="shared" si="20"/>
        <v>19.428187956461752</v>
      </c>
      <c r="F163" s="16">
        <v>505</v>
      </c>
      <c r="G163" s="16">
        <v>0.22500000000000001</v>
      </c>
      <c r="H163" s="16">
        <v>0.22500000000000001</v>
      </c>
      <c r="I163" s="16">
        <v>0.221</v>
      </c>
      <c r="J163" s="16">
        <v>0.38300000000000001</v>
      </c>
      <c r="K163" s="16">
        <v>0.38300000000000001</v>
      </c>
      <c r="L163" s="16">
        <v>0.43099999999999999</v>
      </c>
      <c r="M163" s="16">
        <v>0.43099999999999999</v>
      </c>
      <c r="N163" s="16">
        <v>0.28899999999999998</v>
      </c>
      <c r="O163" s="16">
        <v>2.9000000000000001E-2</v>
      </c>
      <c r="P163" s="16">
        <v>0.30499999999999999</v>
      </c>
      <c r="Q163" s="16">
        <v>0.34699999999999998</v>
      </c>
      <c r="R163" s="16">
        <v>0.17799999999999999</v>
      </c>
      <c r="S163" s="16">
        <v>0.45400000000000001</v>
      </c>
      <c r="T163" s="16">
        <v>8.3000000000000004E-2</v>
      </c>
    </row>
    <row r="164" spans="1:20">
      <c r="A164" s="16">
        <v>506</v>
      </c>
      <c r="B164" s="16">
        <v>108.423</v>
      </c>
      <c r="C164" s="16">
        <f>'CRI cal.'!C133</f>
        <v>0.17648158759839552</v>
      </c>
      <c r="D164" s="16">
        <f t="shared" si="20"/>
        <v>19.134663172180836</v>
      </c>
      <c r="F164" s="16">
        <v>506</v>
      </c>
      <c r="G164" s="16">
        <v>0.22440000000000002</v>
      </c>
      <c r="H164" s="16">
        <v>0.22839999999999999</v>
      </c>
      <c r="I164" s="16">
        <v>0.22500000000000001</v>
      </c>
      <c r="J164" s="16">
        <v>0.38440000000000002</v>
      </c>
      <c r="K164" s="16">
        <v>0.38440000000000002</v>
      </c>
      <c r="L164" s="16">
        <v>0.42759999999999998</v>
      </c>
      <c r="M164" s="16">
        <v>0.42759999999999998</v>
      </c>
      <c r="N164" s="16">
        <v>0.2878</v>
      </c>
      <c r="O164" s="16">
        <v>2.8800000000000003E-2</v>
      </c>
      <c r="P164" s="16">
        <v>0.317</v>
      </c>
      <c r="Q164" s="16">
        <v>0.3488</v>
      </c>
      <c r="R164" s="16">
        <v>0.17319999999999999</v>
      </c>
      <c r="S164" s="16">
        <v>0.45540000000000003</v>
      </c>
      <c r="T164" s="16">
        <v>8.48E-2</v>
      </c>
    </row>
    <row r="165" spans="1:20">
      <c r="A165" s="16">
        <v>507</v>
      </c>
      <c r="B165" s="16">
        <v>108.268</v>
      </c>
      <c r="C165" s="16">
        <f>'CRI cal.'!C134</f>
        <v>0.17719256148770243</v>
      </c>
      <c r="D165" s="16">
        <f t="shared" si="20"/>
        <v>19.184284247150568</v>
      </c>
      <c r="F165" s="16">
        <v>507</v>
      </c>
      <c r="G165" s="16">
        <v>0.2238</v>
      </c>
      <c r="H165" s="16">
        <v>0.23180000000000001</v>
      </c>
      <c r="I165" s="16">
        <v>0.22900000000000001</v>
      </c>
      <c r="J165" s="16">
        <v>0.38580000000000003</v>
      </c>
      <c r="K165" s="16">
        <v>0.38580000000000003</v>
      </c>
      <c r="L165" s="16">
        <v>0.42419999999999997</v>
      </c>
      <c r="M165" s="16">
        <v>0.42419999999999997</v>
      </c>
      <c r="N165" s="16">
        <v>0.28659999999999997</v>
      </c>
      <c r="O165" s="16">
        <v>2.86E-2</v>
      </c>
      <c r="P165" s="16">
        <v>0.32900000000000001</v>
      </c>
      <c r="Q165" s="16">
        <v>0.35059999999999997</v>
      </c>
      <c r="R165" s="16">
        <v>0.16839999999999999</v>
      </c>
      <c r="S165" s="16">
        <v>0.45680000000000004</v>
      </c>
      <c r="T165" s="16">
        <v>8.6599999999999996E-2</v>
      </c>
    </row>
    <row r="166" spans="1:20">
      <c r="A166" s="16">
        <v>508</v>
      </c>
      <c r="B166" s="16">
        <v>108.11199999999999</v>
      </c>
      <c r="C166" s="16">
        <f>'CRI cal.'!C135</f>
        <v>0.17520735127394238</v>
      </c>
      <c r="D166" s="16">
        <f t="shared" si="20"/>
        <v>18.942017160928458</v>
      </c>
      <c r="F166" s="16">
        <v>508</v>
      </c>
      <c r="G166" s="16">
        <v>0.22320000000000001</v>
      </c>
      <c r="H166" s="16">
        <v>0.23519999999999999</v>
      </c>
      <c r="I166" s="16">
        <v>0.23299999999999998</v>
      </c>
      <c r="J166" s="16">
        <v>0.38719999999999999</v>
      </c>
      <c r="K166" s="16">
        <v>0.38719999999999999</v>
      </c>
      <c r="L166" s="16">
        <v>0.42080000000000001</v>
      </c>
      <c r="M166" s="16">
        <v>0.42080000000000001</v>
      </c>
      <c r="N166" s="16">
        <v>0.28539999999999999</v>
      </c>
      <c r="O166" s="16">
        <v>2.8400000000000002E-2</v>
      </c>
      <c r="P166" s="16">
        <v>0.34099999999999997</v>
      </c>
      <c r="Q166" s="16">
        <v>0.35239999999999999</v>
      </c>
      <c r="R166" s="16">
        <v>0.1636</v>
      </c>
      <c r="S166" s="16">
        <v>0.4582</v>
      </c>
      <c r="T166" s="16">
        <v>8.8400000000000006E-2</v>
      </c>
    </row>
    <row r="167" spans="1:20">
      <c r="A167" s="16">
        <v>509</v>
      </c>
      <c r="B167" s="16">
        <v>107.95699999999999</v>
      </c>
      <c r="C167" s="16">
        <f>'CRI cal.'!C136</f>
        <v>0.1753398690874626</v>
      </c>
      <c r="D167" s="16">
        <f t="shared" ref="D167:D230" si="21">B167*C167</f>
        <v>18.929166247075198</v>
      </c>
      <c r="F167" s="16">
        <v>509</v>
      </c>
      <c r="G167" s="16">
        <v>0.22259999999999999</v>
      </c>
      <c r="H167" s="16">
        <v>0.23860000000000001</v>
      </c>
      <c r="I167" s="16">
        <v>0.23699999999999999</v>
      </c>
      <c r="J167" s="16">
        <v>0.3886</v>
      </c>
      <c r="K167" s="16">
        <v>0.3886</v>
      </c>
      <c r="L167" s="16">
        <v>0.41739999999999999</v>
      </c>
      <c r="M167" s="16">
        <v>0.41739999999999999</v>
      </c>
      <c r="N167" s="16">
        <v>0.28419999999999995</v>
      </c>
      <c r="O167" s="16">
        <v>2.8199999999999999E-2</v>
      </c>
      <c r="P167" s="16">
        <v>0.35299999999999998</v>
      </c>
      <c r="Q167" s="16">
        <v>0.35419999999999996</v>
      </c>
      <c r="R167" s="16">
        <v>0.1588</v>
      </c>
      <c r="S167" s="16">
        <v>0.45960000000000001</v>
      </c>
      <c r="T167" s="16">
        <v>9.0200000000000002E-2</v>
      </c>
    </row>
    <row r="168" spans="1:20">
      <c r="A168" s="16">
        <v>510</v>
      </c>
      <c r="B168" s="16">
        <v>107.80200000000001</v>
      </c>
      <c r="C168" s="16">
        <f>'CRI cal.'!C137</f>
        <v>0.17595190380761522</v>
      </c>
      <c r="D168" s="16">
        <f t="shared" si="21"/>
        <v>18.967967134268537</v>
      </c>
      <c r="F168" s="16">
        <v>510</v>
      </c>
      <c r="G168" s="16">
        <v>0.22600000000000001</v>
      </c>
      <c r="H168" s="16">
        <v>0.24199999999999999</v>
      </c>
      <c r="I168" s="16">
        <v>0.24099999999999999</v>
      </c>
      <c r="J168" s="16">
        <v>0.39</v>
      </c>
      <c r="K168" s="16">
        <v>0.39</v>
      </c>
      <c r="L168" s="16">
        <v>0.41399999999999998</v>
      </c>
      <c r="M168" s="16">
        <v>0.41399999999999998</v>
      </c>
      <c r="N168" s="16">
        <v>0.28299999999999997</v>
      </c>
      <c r="O168" s="16">
        <v>0.03</v>
      </c>
      <c r="P168" s="16">
        <v>0.36499999999999999</v>
      </c>
      <c r="Q168" s="16">
        <v>0.35599999999999998</v>
      </c>
      <c r="R168" s="16">
        <v>0.154</v>
      </c>
      <c r="S168" s="16">
        <v>0.46100000000000002</v>
      </c>
      <c r="T168" s="16">
        <v>9.1999999999999998E-2</v>
      </c>
    </row>
    <row r="169" spans="1:20">
      <c r="A169" s="16">
        <v>511</v>
      </c>
      <c r="B169" s="16">
        <v>107.501</v>
      </c>
      <c r="C169" s="16">
        <f>'CRI cal.'!C138</f>
        <v>0.17514970059880239</v>
      </c>
      <c r="D169" s="16">
        <f t="shared" si="21"/>
        <v>18.828767964071858</v>
      </c>
      <c r="F169" s="16">
        <v>511</v>
      </c>
      <c r="G169" s="16">
        <v>0.2258</v>
      </c>
      <c r="H169" s="16">
        <v>0.2442</v>
      </c>
      <c r="I169" s="16">
        <v>0.24479999999999999</v>
      </c>
      <c r="J169" s="16">
        <v>0.39080000000000004</v>
      </c>
      <c r="K169" s="16">
        <v>0.39080000000000004</v>
      </c>
      <c r="L169" s="16">
        <v>0.41020000000000001</v>
      </c>
      <c r="M169" s="16">
        <v>0.41020000000000001</v>
      </c>
      <c r="N169" s="16">
        <v>0.28159999999999996</v>
      </c>
      <c r="O169" s="16">
        <v>2.98E-2</v>
      </c>
      <c r="P169" s="16">
        <v>0.37519999999999998</v>
      </c>
      <c r="Q169" s="16">
        <v>0.35539999999999999</v>
      </c>
      <c r="R169" s="16">
        <v>0.14899999999999999</v>
      </c>
      <c r="S169" s="16">
        <v>0.46200000000000002</v>
      </c>
      <c r="T169" s="16">
        <v>9.3600000000000003E-2</v>
      </c>
    </row>
    <row r="170" spans="1:20">
      <c r="A170" s="16">
        <v>512</v>
      </c>
      <c r="B170" s="16">
        <v>107.2</v>
      </c>
      <c r="C170" s="16">
        <f>'CRI cal.'!C139</f>
        <v>0.17422899165770428</v>
      </c>
      <c r="D170" s="16">
        <f t="shared" si="21"/>
        <v>18.677347905705901</v>
      </c>
      <c r="F170" s="16">
        <v>512</v>
      </c>
      <c r="G170" s="16">
        <v>0.22559999999999999</v>
      </c>
      <c r="H170" s="16">
        <v>0.24640000000000001</v>
      </c>
      <c r="I170" s="16">
        <v>0.24859999999999999</v>
      </c>
      <c r="J170" s="16">
        <v>0.3916</v>
      </c>
      <c r="K170" s="16">
        <v>0.3916</v>
      </c>
      <c r="L170" s="16">
        <v>0.40639999999999998</v>
      </c>
      <c r="M170" s="16">
        <v>0.40639999999999998</v>
      </c>
      <c r="N170" s="16">
        <v>0.2802</v>
      </c>
      <c r="O170" s="16">
        <v>2.9600000000000001E-2</v>
      </c>
      <c r="P170" s="16">
        <v>0.38539999999999996</v>
      </c>
      <c r="Q170" s="16">
        <v>0.3548</v>
      </c>
      <c r="R170" s="16">
        <v>0.14399999999999999</v>
      </c>
      <c r="S170" s="16">
        <v>0.46300000000000002</v>
      </c>
      <c r="T170" s="16">
        <v>9.5200000000000007E-2</v>
      </c>
    </row>
    <row r="171" spans="1:20">
      <c r="A171" s="16">
        <v>513</v>
      </c>
      <c r="B171" s="16">
        <v>106.898</v>
      </c>
      <c r="C171" s="16">
        <f>'CRI cal.'!C140</f>
        <v>0.17403801843317973</v>
      </c>
      <c r="D171" s="16">
        <f t="shared" si="21"/>
        <v>18.604316094470047</v>
      </c>
      <c r="F171" s="16">
        <v>513</v>
      </c>
      <c r="G171" s="16">
        <v>0.22540000000000002</v>
      </c>
      <c r="H171" s="16">
        <v>0.24859999999999999</v>
      </c>
      <c r="I171" s="16">
        <v>0.25240000000000001</v>
      </c>
      <c r="J171" s="16">
        <v>0.39240000000000003</v>
      </c>
      <c r="K171" s="16">
        <v>0.39240000000000003</v>
      </c>
      <c r="L171" s="16">
        <v>0.40260000000000001</v>
      </c>
      <c r="M171" s="16">
        <v>0.40260000000000001</v>
      </c>
      <c r="N171" s="16">
        <v>0.27879999999999999</v>
      </c>
      <c r="O171" s="16">
        <v>2.9399999999999999E-2</v>
      </c>
      <c r="P171" s="16">
        <v>0.39560000000000001</v>
      </c>
      <c r="Q171" s="16">
        <v>0.35419999999999996</v>
      </c>
      <c r="R171" s="16">
        <v>0.13900000000000001</v>
      </c>
      <c r="S171" s="16">
        <v>0.46400000000000002</v>
      </c>
      <c r="T171" s="16">
        <v>9.6799999999999997E-2</v>
      </c>
    </row>
    <row r="172" spans="1:20">
      <c r="A172" s="16">
        <v>514</v>
      </c>
      <c r="B172" s="16">
        <v>106.59699999999999</v>
      </c>
      <c r="C172" s="16">
        <f>'CRI cal.'!C141</f>
        <v>0.17465872993160289</v>
      </c>
      <c r="D172" s="16">
        <f t="shared" si="21"/>
        <v>18.618096634519073</v>
      </c>
      <c r="F172" s="16">
        <v>514</v>
      </c>
      <c r="G172" s="16">
        <v>0.22520000000000001</v>
      </c>
      <c r="H172" s="16">
        <v>0.25080000000000002</v>
      </c>
      <c r="I172" s="16">
        <v>0.25619999999999998</v>
      </c>
      <c r="J172" s="16">
        <v>0.39319999999999999</v>
      </c>
      <c r="K172" s="16">
        <v>0.39319999999999999</v>
      </c>
      <c r="L172" s="16">
        <v>0.39879999999999999</v>
      </c>
      <c r="M172" s="16">
        <v>0.39879999999999999</v>
      </c>
      <c r="N172" s="16">
        <v>0.27740000000000004</v>
      </c>
      <c r="O172" s="16">
        <v>2.92E-2</v>
      </c>
      <c r="P172" s="16">
        <v>0.40579999999999999</v>
      </c>
      <c r="Q172" s="16">
        <v>0.35359999999999997</v>
      </c>
      <c r="R172" s="16">
        <v>0.13400000000000001</v>
      </c>
      <c r="S172" s="16">
        <v>0.46500000000000002</v>
      </c>
      <c r="T172" s="16">
        <v>9.8400000000000001E-2</v>
      </c>
    </row>
    <row r="173" spans="1:20">
      <c r="A173" s="16">
        <v>515</v>
      </c>
      <c r="B173" s="16">
        <v>106.29600000000001</v>
      </c>
      <c r="C173" s="16">
        <f>'CRI cal.'!C142</f>
        <v>0.17352916110337774</v>
      </c>
      <c r="D173" s="16">
        <f t="shared" si="21"/>
        <v>18.445455708644641</v>
      </c>
      <c r="F173" s="16">
        <v>515</v>
      </c>
      <c r="G173" s="16">
        <v>0.22600000000000001</v>
      </c>
      <c r="H173" s="16">
        <v>0.253</v>
      </c>
      <c r="I173" s="16">
        <v>0.26</v>
      </c>
      <c r="J173" s="16">
        <v>0.39400000000000002</v>
      </c>
      <c r="K173" s="16">
        <v>0.39400000000000002</v>
      </c>
      <c r="L173" s="16">
        <v>0.39500000000000002</v>
      </c>
      <c r="M173" s="16">
        <v>0.39500000000000002</v>
      </c>
      <c r="N173" s="16">
        <v>0.27600000000000002</v>
      </c>
      <c r="O173" s="16">
        <v>0.03</v>
      </c>
      <c r="P173" s="16">
        <v>0.41599999999999998</v>
      </c>
      <c r="Q173" s="16">
        <v>0.35299999999999998</v>
      </c>
      <c r="R173" s="16">
        <v>0.129</v>
      </c>
      <c r="S173" s="16">
        <v>0.46600000000000003</v>
      </c>
      <c r="T173" s="16">
        <v>0.1</v>
      </c>
    </row>
    <row r="174" spans="1:20">
      <c r="A174" s="16">
        <v>516</v>
      </c>
      <c r="B174" s="16">
        <v>105.995</v>
      </c>
      <c r="C174" s="16">
        <f>'CRI cal.'!C143</f>
        <v>0.17188102220360285</v>
      </c>
      <c r="D174" s="16">
        <f t="shared" si="21"/>
        <v>18.218528948470883</v>
      </c>
      <c r="F174" s="16">
        <v>516</v>
      </c>
      <c r="G174" s="16">
        <v>0.2258</v>
      </c>
      <c r="H174" s="16">
        <v>0.25440000000000002</v>
      </c>
      <c r="I174" s="16">
        <v>0.2636</v>
      </c>
      <c r="J174" s="16">
        <v>0.39419999999999999</v>
      </c>
      <c r="K174" s="16">
        <v>0.39419999999999999</v>
      </c>
      <c r="L174" s="16">
        <v>0.39140000000000003</v>
      </c>
      <c r="M174" s="16">
        <v>0.39140000000000003</v>
      </c>
      <c r="N174" s="16">
        <v>0.27480000000000004</v>
      </c>
      <c r="O174" s="16">
        <v>2.98E-2</v>
      </c>
      <c r="P174" s="16">
        <v>0.42580000000000001</v>
      </c>
      <c r="Q174" s="16">
        <v>0.35159999999999997</v>
      </c>
      <c r="R174" s="16">
        <v>0.125</v>
      </c>
      <c r="S174" s="16">
        <v>0.46660000000000001</v>
      </c>
      <c r="T174" s="16">
        <v>0.10160000000000001</v>
      </c>
    </row>
    <row r="175" spans="1:20">
      <c r="A175" s="16">
        <v>517</v>
      </c>
      <c r="B175" s="16">
        <v>105.694</v>
      </c>
      <c r="C175" s="16">
        <f>'CRI cal.'!C144</f>
        <v>0.17190584025273281</v>
      </c>
      <c r="D175" s="16">
        <f t="shared" si="21"/>
        <v>18.169415879672343</v>
      </c>
      <c r="F175" s="16">
        <v>517</v>
      </c>
      <c r="G175" s="16">
        <v>0.22559999999999999</v>
      </c>
      <c r="H175" s="16">
        <v>0.25580000000000003</v>
      </c>
      <c r="I175" s="16">
        <v>0.26719999999999999</v>
      </c>
      <c r="J175" s="16">
        <v>0.39440000000000003</v>
      </c>
      <c r="K175" s="16">
        <v>0.39440000000000003</v>
      </c>
      <c r="L175" s="16">
        <v>0.38780000000000003</v>
      </c>
      <c r="M175" s="16">
        <v>0.38780000000000003</v>
      </c>
      <c r="N175" s="16">
        <v>0.27360000000000001</v>
      </c>
      <c r="O175" s="16">
        <v>2.9600000000000001E-2</v>
      </c>
      <c r="P175" s="16">
        <v>0.43559999999999999</v>
      </c>
      <c r="Q175" s="16">
        <v>0.35019999999999996</v>
      </c>
      <c r="R175" s="16">
        <v>0.121</v>
      </c>
      <c r="S175" s="16">
        <v>0.4672</v>
      </c>
      <c r="T175" s="16">
        <v>0.1032</v>
      </c>
    </row>
    <row r="176" spans="1:20">
      <c r="A176" s="16">
        <v>518</v>
      </c>
      <c r="B176" s="16">
        <v>105.392</v>
      </c>
      <c r="C176" s="16">
        <f>'CRI cal.'!C145</f>
        <v>0.17094304285556902</v>
      </c>
      <c r="D176" s="16">
        <f t="shared" si="21"/>
        <v>18.016029172634131</v>
      </c>
      <c r="F176" s="16">
        <v>518</v>
      </c>
      <c r="G176" s="16">
        <v>0.22540000000000002</v>
      </c>
      <c r="H176" s="16">
        <v>0.25719999999999998</v>
      </c>
      <c r="I176" s="16">
        <v>0.27080000000000004</v>
      </c>
      <c r="J176" s="16">
        <v>0.39460000000000001</v>
      </c>
      <c r="K176" s="16">
        <v>0.39460000000000001</v>
      </c>
      <c r="L176" s="16">
        <v>0.38419999999999999</v>
      </c>
      <c r="M176" s="16">
        <v>0.38419999999999999</v>
      </c>
      <c r="N176" s="16">
        <v>0.27240000000000003</v>
      </c>
      <c r="O176" s="16">
        <v>2.9399999999999999E-2</v>
      </c>
      <c r="P176" s="16">
        <v>0.44540000000000002</v>
      </c>
      <c r="Q176" s="16">
        <v>0.3488</v>
      </c>
      <c r="R176" s="16">
        <v>0.11700000000000001</v>
      </c>
      <c r="S176" s="16">
        <v>0.46779999999999999</v>
      </c>
      <c r="T176" s="16">
        <v>0.1048</v>
      </c>
    </row>
    <row r="177" spans="1:20">
      <c r="A177" s="16">
        <v>519</v>
      </c>
      <c r="B177" s="16">
        <v>105.09099999999999</v>
      </c>
      <c r="C177" s="16">
        <f>'CRI cal.'!C146</f>
        <v>0.17080084270431475</v>
      </c>
      <c r="D177" s="16">
        <f t="shared" si="21"/>
        <v>17.949631360639142</v>
      </c>
      <c r="F177" s="16">
        <v>519</v>
      </c>
      <c r="G177" s="16">
        <v>0.22520000000000001</v>
      </c>
      <c r="H177" s="16">
        <v>0.2586</v>
      </c>
      <c r="I177" s="16">
        <v>0.27440000000000003</v>
      </c>
      <c r="J177" s="16">
        <v>0.39480000000000004</v>
      </c>
      <c r="K177" s="16">
        <v>0.39480000000000004</v>
      </c>
      <c r="L177" s="16">
        <v>0.38059999999999999</v>
      </c>
      <c r="M177" s="16">
        <v>0.38059999999999999</v>
      </c>
      <c r="N177" s="16">
        <v>0.2712</v>
      </c>
      <c r="O177" s="16">
        <v>2.92E-2</v>
      </c>
      <c r="P177" s="16">
        <v>0.45519999999999999</v>
      </c>
      <c r="Q177" s="16">
        <v>0.34739999999999999</v>
      </c>
      <c r="R177" s="16">
        <v>0.113</v>
      </c>
      <c r="S177" s="16">
        <v>0.46839999999999998</v>
      </c>
      <c r="T177" s="16">
        <v>0.10639999999999999</v>
      </c>
    </row>
    <row r="178" spans="1:20">
      <c r="A178" s="16">
        <v>520</v>
      </c>
      <c r="B178" s="16">
        <v>104.79</v>
      </c>
      <c r="C178" s="16">
        <f>'CRI cal.'!C147</f>
        <v>0.16982952543567228</v>
      </c>
      <c r="D178" s="16">
        <f t="shared" si="21"/>
        <v>17.796435970404101</v>
      </c>
      <c r="F178" s="16">
        <v>520</v>
      </c>
      <c r="G178" s="16">
        <v>0.22500000000000001</v>
      </c>
      <c r="H178" s="16">
        <v>0.26</v>
      </c>
      <c r="I178" s="16">
        <v>0.27800000000000002</v>
      </c>
      <c r="J178" s="16">
        <v>0.39500000000000002</v>
      </c>
      <c r="K178" s="16">
        <v>0.39500000000000002</v>
      </c>
      <c r="L178" s="16">
        <v>0.377</v>
      </c>
      <c r="M178" s="16">
        <v>0.377</v>
      </c>
      <c r="N178" s="16">
        <v>0.27</v>
      </c>
      <c r="O178" s="16">
        <v>3.1E-2</v>
      </c>
      <c r="P178" s="16">
        <v>0.46500000000000002</v>
      </c>
      <c r="Q178" s="16">
        <v>0.34599999999999997</v>
      </c>
      <c r="R178" s="16">
        <v>0.109</v>
      </c>
      <c r="S178" s="16">
        <v>0.46899999999999997</v>
      </c>
      <c r="T178" s="16">
        <v>0.108</v>
      </c>
    </row>
    <row r="179" spans="1:20">
      <c r="A179" s="16">
        <v>521</v>
      </c>
      <c r="B179" s="16">
        <v>105.08</v>
      </c>
      <c r="C179" s="16">
        <f>'CRI cal.'!C148</f>
        <v>0.16708921694480103</v>
      </c>
      <c r="D179" s="16">
        <f t="shared" si="21"/>
        <v>17.557734916559692</v>
      </c>
      <c r="F179" s="16">
        <v>521</v>
      </c>
      <c r="G179" s="16">
        <v>0.22440000000000002</v>
      </c>
      <c r="H179" s="16">
        <v>0.26080000000000003</v>
      </c>
      <c r="I179" s="16">
        <v>0.2828</v>
      </c>
      <c r="J179" s="16">
        <v>0.39440000000000003</v>
      </c>
      <c r="K179" s="16">
        <v>0.39440000000000003</v>
      </c>
      <c r="L179" s="16">
        <v>0.37319999999999998</v>
      </c>
      <c r="M179" s="16">
        <v>0.37319999999999998</v>
      </c>
      <c r="N179" s="16">
        <v>0.26840000000000003</v>
      </c>
      <c r="O179" s="16">
        <v>3.0800000000000001E-2</v>
      </c>
      <c r="P179" s="16">
        <v>0.4738</v>
      </c>
      <c r="Q179" s="16">
        <v>0.34339999999999998</v>
      </c>
      <c r="R179" s="16">
        <v>0.1052</v>
      </c>
      <c r="S179" s="16">
        <v>0.46939999999999998</v>
      </c>
      <c r="T179" s="16">
        <v>0.1106</v>
      </c>
    </row>
    <row r="180" spans="1:20">
      <c r="A180" s="16">
        <v>522</v>
      </c>
      <c r="B180" s="16">
        <v>105.37</v>
      </c>
      <c r="C180" s="16">
        <f>'CRI cal.'!C149</f>
        <v>0.16781474580782541</v>
      </c>
      <c r="D180" s="16">
        <f t="shared" si="21"/>
        <v>17.682639765770563</v>
      </c>
      <c r="F180" s="16">
        <v>522</v>
      </c>
      <c r="G180" s="16">
        <v>0.2238</v>
      </c>
      <c r="H180" s="16">
        <v>0.2616</v>
      </c>
      <c r="I180" s="16">
        <v>0.28760000000000002</v>
      </c>
      <c r="J180" s="16">
        <v>0.39380000000000004</v>
      </c>
      <c r="K180" s="16">
        <v>0.39380000000000004</v>
      </c>
      <c r="L180" s="16">
        <v>0.36940000000000001</v>
      </c>
      <c r="M180" s="16">
        <v>0.36940000000000001</v>
      </c>
      <c r="N180" s="16">
        <v>0.26680000000000004</v>
      </c>
      <c r="O180" s="16">
        <v>3.0599999999999999E-2</v>
      </c>
      <c r="P180" s="16">
        <v>0.48260000000000003</v>
      </c>
      <c r="Q180" s="16">
        <v>0.34079999999999999</v>
      </c>
      <c r="R180" s="16">
        <v>0.1014</v>
      </c>
      <c r="S180" s="16">
        <v>0.4698</v>
      </c>
      <c r="T180" s="16">
        <v>0.1132</v>
      </c>
    </row>
    <row r="181" spans="1:20">
      <c r="A181" s="16">
        <v>523</v>
      </c>
      <c r="B181" s="16">
        <v>105.66</v>
      </c>
      <c r="C181" s="16">
        <f>'CRI cal.'!C150</f>
        <v>0.16679889982016291</v>
      </c>
      <c r="D181" s="16">
        <f t="shared" si="21"/>
        <v>17.623971754998411</v>
      </c>
      <c r="F181" s="16">
        <v>523</v>
      </c>
      <c r="G181" s="16">
        <v>0.22320000000000001</v>
      </c>
      <c r="H181" s="16">
        <v>0.26240000000000002</v>
      </c>
      <c r="I181" s="16">
        <v>0.29239999999999999</v>
      </c>
      <c r="J181" s="16">
        <v>0.39319999999999999</v>
      </c>
      <c r="K181" s="16">
        <v>0.39319999999999999</v>
      </c>
      <c r="L181" s="16">
        <v>0.36559999999999998</v>
      </c>
      <c r="M181" s="16">
        <v>0.36559999999999998</v>
      </c>
      <c r="N181" s="16">
        <v>0.26519999999999999</v>
      </c>
      <c r="O181" s="16">
        <v>3.04E-2</v>
      </c>
      <c r="P181" s="16">
        <v>0.4914</v>
      </c>
      <c r="Q181" s="16">
        <v>0.3382</v>
      </c>
      <c r="R181" s="16">
        <v>9.7599999999999992E-2</v>
      </c>
      <c r="S181" s="16">
        <v>0.47019999999999995</v>
      </c>
      <c r="T181" s="16">
        <v>0.1158</v>
      </c>
    </row>
    <row r="182" spans="1:20">
      <c r="A182" s="16">
        <v>524</v>
      </c>
      <c r="B182" s="16">
        <v>105.95</v>
      </c>
      <c r="C182" s="16">
        <f>'CRI cal.'!C151</f>
        <v>0.16675259087800515</v>
      </c>
      <c r="D182" s="16">
        <f t="shared" si="21"/>
        <v>17.667437003524647</v>
      </c>
      <c r="F182" s="16">
        <v>524</v>
      </c>
      <c r="G182" s="16">
        <v>0.22259999999999999</v>
      </c>
      <c r="H182" s="16">
        <v>0.26319999999999999</v>
      </c>
      <c r="I182" s="16">
        <v>0.29720000000000002</v>
      </c>
      <c r="J182" s="16">
        <v>0.3926</v>
      </c>
      <c r="K182" s="16">
        <v>0.3926</v>
      </c>
      <c r="L182" s="16">
        <v>0.36180000000000001</v>
      </c>
      <c r="M182" s="16">
        <v>0.36180000000000001</v>
      </c>
      <c r="N182" s="16">
        <v>0.2636</v>
      </c>
      <c r="O182" s="16">
        <v>3.0199999999999998E-2</v>
      </c>
      <c r="P182" s="16">
        <v>0.50019999999999998</v>
      </c>
      <c r="Q182" s="16">
        <v>0.33560000000000001</v>
      </c>
      <c r="R182" s="16">
        <v>9.3799999999999994E-2</v>
      </c>
      <c r="S182" s="16">
        <v>0.47059999999999996</v>
      </c>
      <c r="T182" s="16">
        <v>0.11839999999999999</v>
      </c>
    </row>
    <row r="183" spans="1:20">
      <c r="A183" s="16">
        <v>525</v>
      </c>
      <c r="B183" s="16">
        <v>106.239</v>
      </c>
      <c r="C183" s="16">
        <f>'CRI cal.'!C152</f>
        <v>0.16497460606849851</v>
      </c>
      <c r="D183" s="16">
        <f t="shared" si="21"/>
        <v>17.526737174111215</v>
      </c>
      <c r="F183" s="16">
        <v>525</v>
      </c>
      <c r="G183" s="16">
        <v>0.22500000000000001</v>
      </c>
      <c r="H183" s="16">
        <v>0.26400000000000001</v>
      </c>
      <c r="I183" s="16">
        <v>0.30199999999999999</v>
      </c>
      <c r="J183" s="16">
        <v>0.39200000000000002</v>
      </c>
      <c r="K183" s="16">
        <v>0.39200000000000002</v>
      </c>
      <c r="L183" s="16">
        <v>0.35799999999999998</v>
      </c>
      <c r="M183" s="16">
        <v>0.35799999999999998</v>
      </c>
      <c r="N183" s="16">
        <v>0.26200000000000001</v>
      </c>
      <c r="O183" s="16">
        <v>3.1E-2</v>
      </c>
      <c r="P183" s="16">
        <v>0.50900000000000001</v>
      </c>
      <c r="Q183" s="16">
        <v>0.33300000000000002</v>
      </c>
      <c r="R183" s="16">
        <v>0.09</v>
      </c>
      <c r="S183" s="16">
        <v>0.47099999999999997</v>
      </c>
      <c r="T183" s="16">
        <v>0.121</v>
      </c>
    </row>
    <row r="184" spans="1:20">
      <c r="A184" s="16">
        <v>526</v>
      </c>
      <c r="B184" s="16">
        <v>106.529</v>
      </c>
      <c r="C184" s="16">
        <f>'CRI cal.'!C153</f>
        <v>0.1648961692248162</v>
      </c>
      <c r="D184" s="16">
        <f t="shared" si="21"/>
        <v>17.566224011350446</v>
      </c>
      <c r="F184" s="16">
        <v>526</v>
      </c>
      <c r="G184" s="16">
        <v>0.22440000000000002</v>
      </c>
      <c r="H184" s="16">
        <v>0.2646</v>
      </c>
      <c r="I184" s="16">
        <v>0.30940000000000001</v>
      </c>
      <c r="J184" s="16">
        <v>0.3906</v>
      </c>
      <c r="K184" s="16">
        <v>0.3906</v>
      </c>
      <c r="L184" s="16">
        <v>0.35459999999999997</v>
      </c>
      <c r="M184" s="16">
        <v>0.35459999999999997</v>
      </c>
      <c r="N184" s="16">
        <v>0.26080000000000003</v>
      </c>
      <c r="O184" s="16">
        <v>3.0800000000000001E-2</v>
      </c>
      <c r="P184" s="16">
        <v>0.51639999999999997</v>
      </c>
      <c r="Q184" s="16">
        <v>0.32919999999999999</v>
      </c>
      <c r="R184" s="16">
        <v>8.8399999999999992E-2</v>
      </c>
      <c r="S184" s="16">
        <v>0.47159999999999996</v>
      </c>
      <c r="T184" s="16">
        <v>0.1234</v>
      </c>
    </row>
    <row r="185" spans="1:20">
      <c r="A185" s="16">
        <v>527</v>
      </c>
      <c r="B185" s="16">
        <v>106.819</v>
      </c>
      <c r="C185" s="16">
        <f>'CRI cal.'!C154</f>
        <v>0.16443017323976489</v>
      </c>
      <c r="D185" s="16">
        <f t="shared" si="21"/>
        <v>17.564266675298445</v>
      </c>
      <c r="F185" s="16">
        <v>527</v>
      </c>
      <c r="G185" s="16">
        <v>0.2238</v>
      </c>
      <c r="H185" s="16">
        <v>0.26519999999999999</v>
      </c>
      <c r="I185" s="16">
        <v>0.31680000000000003</v>
      </c>
      <c r="J185" s="16">
        <v>0.38919999999999999</v>
      </c>
      <c r="K185" s="16">
        <v>0.38919999999999999</v>
      </c>
      <c r="L185" s="16">
        <v>0.35120000000000001</v>
      </c>
      <c r="M185" s="16">
        <v>0.35120000000000001</v>
      </c>
      <c r="N185" s="16">
        <v>0.2596</v>
      </c>
      <c r="O185" s="16">
        <v>3.0599999999999999E-2</v>
      </c>
      <c r="P185" s="16">
        <v>0.52380000000000004</v>
      </c>
      <c r="Q185" s="16">
        <v>0.32540000000000002</v>
      </c>
      <c r="R185" s="16">
        <v>8.6800000000000002E-2</v>
      </c>
      <c r="S185" s="16">
        <v>0.47219999999999995</v>
      </c>
      <c r="T185" s="16">
        <v>0.1258</v>
      </c>
    </row>
    <row r="186" spans="1:20">
      <c r="A186" s="16">
        <v>528</v>
      </c>
      <c r="B186" s="16">
        <v>107.10899999999999</v>
      </c>
      <c r="C186" s="16">
        <f>'CRI cal.'!C155</f>
        <v>0.16334878928387428</v>
      </c>
      <c r="D186" s="16">
        <f t="shared" si="21"/>
        <v>17.49612547140649</v>
      </c>
      <c r="F186" s="16">
        <v>528</v>
      </c>
      <c r="G186" s="16">
        <v>0.22320000000000001</v>
      </c>
      <c r="H186" s="16">
        <v>0.26580000000000004</v>
      </c>
      <c r="I186" s="16">
        <v>0.32419999999999999</v>
      </c>
      <c r="J186" s="16">
        <v>0.38780000000000003</v>
      </c>
      <c r="K186" s="16">
        <v>0.38780000000000003</v>
      </c>
      <c r="L186" s="16">
        <v>0.3478</v>
      </c>
      <c r="M186" s="16">
        <v>0.3478</v>
      </c>
      <c r="N186" s="16">
        <v>0.25840000000000002</v>
      </c>
      <c r="O186" s="16">
        <v>3.04E-2</v>
      </c>
      <c r="P186" s="16">
        <v>0.53120000000000001</v>
      </c>
      <c r="Q186" s="16">
        <v>0.3216</v>
      </c>
      <c r="R186" s="16">
        <v>8.5199999999999998E-2</v>
      </c>
      <c r="S186" s="16">
        <v>0.4728</v>
      </c>
      <c r="T186" s="16">
        <v>0.12820000000000001</v>
      </c>
    </row>
    <row r="187" spans="1:20">
      <c r="A187" s="16">
        <v>529</v>
      </c>
      <c r="B187" s="16">
        <v>107.399</v>
      </c>
      <c r="C187" s="16">
        <f>'CRI cal.'!C156</f>
        <v>0.16346986346986345</v>
      </c>
      <c r="D187" s="16">
        <f t="shared" si="21"/>
        <v>17.556499866799864</v>
      </c>
      <c r="F187" s="16">
        <v>529</v>
      </c>
      <c r="G187" s="16">
        <v>0.22259999999999999</v>
      </c>
      <c r="H187" s="16">
        <v>0.26640000000000003</v>
      </c>
      <c r="I187" s="16">
        <v>0.33160000000000001</v>
      </c>
      <c r="J187" s="16">
        <v>0.38640000000000002</v>
      </c>
      <c r="K187" s="16">
        <v>0.38640000000000002</v>
      </c>
      <c r="L187" s="16">
        <v>0.34440000000000004</v>
      </c>
      <c r="M187" s="16">
        <v>0.34440000000000004</v>
      </c>
      <c r="N187" s="16">
        <v>0.25719999999999998</v>
      </c>
      <c r="O187" s="16">
        <v>3.0199999999999998E-2</v>
      </c>
      <c r="P187" s="16">
        <v>0.53860000000000008</v>
      </c>
      <c r="Q187" s="16">
        <v>0.31780000000000003</v>
      </c>
      <c r="R187" s="16">
        <v>8.3600000000000008E-2</v>
      </c>
      <c r="S187" s="16">
        <v>0.47339999999999999</v>
      </c>
      <c r="T187" s="16">
        <v>0.13059999999999999</v>
      </c>
    </row>
    <row r="188" spans="1:20">
      <c r="A188" s="16">
        <v>530</v>
      </c>
      <c r="B188" s="16">
        <v>107.68899999999999</v>
      </c>
      <c r="C188" s="16">
        <f>'CRI cal.'!C157</f>
        <v>0.16285432273739625</v>
      </c>
      <c r="D188" s="16">
        <f t="shared" si="21"/>
        <v>17.537619161267465</v>
      </c>
      <c r="F188" s="16">
        <v>530</v>
      </c>
      <c r="G188" s="16">
        <v>0.22700000000000001</v>
      </c>
      <c r="H188" s="16">
        <v>0.26700000000000002</v>
      </c>
      <c r="I188" s="16">
        <v>0.33900000000000002</v>
      </c>
      <c r="J188" s="16">
        <v>0.38500000000000001</v>
      </c>
      <c r="K188" s="16">
        <v>0.38500000000000001</v>
      </c>
      <c r="L188" s="16">
        <v>0.34100000000000003</v>
      </c>
      <c r="M188" s="16">
        <v>0.34100000000000003</v>
      </c>
      <c r="N188" s="16">
        <v>0.25600000000000001</v>
      </c>
      <c r="O188" s="16">
        <v>3.2000000000000001E-2</v>
      </c>
      <c r="P188" s="16">
        <v>0.54600000000000004</v>
      </c>
      <c r="Q188" s="16">
        <v>0.314</v>
      </c>
      <c r="R188" s="16">
        <v>7.4999999999999997E-2</v>
      </c>
      <c r="S188" s="16">
        <v>0.47399999999999998</v>
      </c>
      <c r="T188" s="16">
        <v>0.13300000000000001</v>
      </c>
    </row>
    <row r="189" spans="1:20">
      <c r="A189" s="16">
        <v>531</v>
      </c>
      <c r="B189" s="16">
        <v>107.361</v>
      </c>
      <c r="C189" s="16">
        <f>'CRI cal.'!C158</f>
        <v>0.16298230492318611</v>
      </c>
      <c r="D189" s="16">
        <f t="shared" si="21"/>
        <v>17.497943238858184</v>
      </c>
      <c r="F189" s="16">
        <v>531</v>
      </c>
      <c r="G189" s="16">
        <v>0.2276</v>
      </c>
      <c r="H189" s="16">
        <v>0.26740000000000003</v>
      </c>
      <c r="I189" s="16">
        <v>0.34520000000000001</v>
      </c>
      <c r="J189" s="16">
        <v>0.38340000000000002</v>
      </c>
      <c r="K189" s="16">
        <v>0.38340000000000002</v>
      </c>
      <c r="L189" s="16">
        <v>0.33780000000000004</v>
      </c>
      <c r="M189" s="16">
        <v>0.33780000000000004</v>
      </c>
      <c r="N189" s="16">
        <v>0.255</v>
      </c>
      <c r="O189" s="16">
        <v>3.2000000000000001E-2</v>
      </c>
      <c r="P189" s="16">
        <v>0.55300000000000005</v>
      </c>
      <c r="Q189" s="16">
        <v>0.31</v>
      </c>
      <c r="R189" s="16">
        <v>7.8600000000000003E-2</v>
      </c>
      <c r="S189" s="16">
        <v>0.47439999999999999</v>
      </c>
      <c r="T189" s="16">
        <v>0.1348</v>
      </c>
    </row>
    <row r="190" spans="1:20">
      <c r="A190" s="16">
        <v>532</v>
      </c>
      <c r="B190" s="16">
        <v>107.032</v>
      </c>
      <c r="C190" s="16">
        <f>'CRI cal.'!C159</f>
        <v>0.161605549551361</v>
      </c>
      <c r="D190" s="16">
        <f t="shared" si="21"/>
        <v>17.296965179581271</v>
      </c>
      <c r="F190" s="16">
        <v>532</v>
      </c>
      <c r="G190" s="16">
        <v>0.22820000000000001</v>
      </c>
      <c r="H190" s="16">
        <v>0.26780000000000004</v>
      </c>
      <c r="I190" s="16">
        <v>0.35139999999999999</v>
      </c>
      <c r="J190" s="16">
        <v>0.38180000000000003</v>
      </c>
      <c r="K190" s="16">
        <v>0.38180000000000003</v>
      </c>
      <c r="L190" s="16">
        <v>0.33460000000000001</v>
      </c>
      <c r="M190" s="16">
        <v>0.33460000000000001</v>
      </c>
      <c r="N190" s="16">
        <v>0.254</v>
      </c>
      <c r="O190" s="16">
        <v>3.2000000000000001E-2</v>
      </c>
      <c r="P190" s="16">
        <v>0.56000000000000005</v>
      </c>
      <c r="Q190" s="16">
        <v>0.30599999999999999</v>
      </c>
      <c r="R190" s="16">
        <v>8.2199999999999995E-2</v>
      </c>
      <c r="S190" s="16">
        <v>0.4748</v>
      </c>
      <c r="T190" s="16">
        <v>0.1366</v>
      </c>
    </row>
    <row r="191" spans="1:20">
      <c r="A191" s="16">
        <v>533</v>
      </c>
      <c r="B191" s="16">
        <v>106.70399999999999</v>
      </c>
      <c r="C191" s="16">
        <f>'CRI cal.'!C160</f>
        <v>0.16289631319080677</v>
      </c>
      <c r="D191" s="16">
        <f t="shared" si="21"/>
        <v>17.381688202711846</v>
      </c>
      <c r="F191" s="16">
        <v>533</v>
      </c>
      <c r="G191" s="16">
        <v>0.2288</v>
      </c>
      <c r="H191" s="16">
        <v>0.26819999999999999</v>
      </c>
      <c r="I191" s="16">
        <v>0.35760000000000003</v>
      </c>
      <c r="J191" s="16">
        <v>0.38019999999999998</v>
      </c>
      <c r="K191" s="16">
        <v>0.38019999999999998</v>
      </c>
      <c r="L191" s="16">
        <v>0.33140000000000003</v>
      </c>
      <c r="M191" s="16">
        <v>0.33140000000000003</v>
      </c>
      <c r="N191" s="16">
        <v>0.253</v>
      </c>
      <c r="O191" s="16">
        <v>3.2000000000000001E-2</v>
      </c>
      <c r="P191" s="16">
        <v>0.56699999999999995</v>
      </c>
      <c r="Q191" s="16">
        <v>0.30199999999999999</v>
      </c>
      <c r="R191" s="16">
        <v>8.5800000000000001E-2</v>
      </c>
      <c r="S191" s="16">
        <v>0.47519999999999996</v>
      </c>
      <c r="T191" s="16">
        <v>0.1384</v>
      </c>
    </row>
    <row r="192" spans="1:20">
      <c r="A192" s="16">
        <v>534</v>
      </c>
      <c r="B192" s="16">
        <v>106.375</v>
      </c>
      <c r="C192" s="16">
        <f>'CRI cal.'!C161</f>
        <v>0.16121530011381069</v>
      </c>
      <c r="D192" s="16">
        <f t="shared" si="21"/>
        <v>17.149277549606612</v>
      </c>
      <c r="F192" s="16">
        <v>534</v>
      </c>
      <c r="G192" s="16">
        <v>0.22940000000000002</v>
      </c>
      <c r="H192" s="16">
        <v>0.26860000000000001</v>
      </c>
      <c r="I192" s="16">
        <v>0.36380000000000001</v>
      </c>
      <c r="J192" s="16">
        <v>0.37859999999999999</v>
      </c>
      <c r="K192" s="16">
        <v>0.37859999999999999</v>
      </c>
      <c r="L192" s="16">
        <v>0.32819999999999999</v>
      </c>
      <c r="M192" s="16">
        <v>0.32819999999999999</v>
      </c>
      <c r="N192" s="16">
        <v>0.252</v>
      </c>
      <c r="O192" s="16">
        <v>3.2000000000000001E-2</v>
      </c>
      <c r="P192" s="16">
        <v>0.57399999999999995</v>
      </c>
      <c r="Q192" s="16">
        <v>0.29799999999999999</v>
      </c>
      <c r="R192" s="16">
        <v>8.9399999999999993E-2</v>
      </c>
      <c r="S192" s="16">
        <v>0.47559999999999997</v>
      </c>
      <c r="T192" s="16">
        <v>0.14019999999999999</v>
      </c>
    </row>
    <row r="193" spans="1:20">
      <c r="A193" s="16">
        <v>535</v>
      </c>
      <c r="B193" s="16">
        <v>106.047</v>
      </c>
      <c r="C193" s="16">
        <f>'CRI cal.'!C162</f>
        <v>0.16108511941212492</v>
      </c>
      <c r="D193" s="16">
        <f t="shared" si="21"/>
        <v>17.082593658297611</v>
      </c>
      <c r="F193" s="16">
        <v>535</v>
      </c>
      <c r="G193" s="16">
        <v>0.23</v>
      </c>
      <c r="H193" s="16">
        <v>0.26900000000000002</v>
      </c>
      <c r="I193" s="16">
        <v>0.37</v>
      </c>
      <c r="J193" s="16">
        <v>0.377</v>
      </c>
      <c r="K193" s="16">
        <v>0.377</v>
      </c>
      <c r="L193" s="16">
        <v>0.32500000000000001</v>
      </c>
      <c r="M193" s="16">
        <v>0.32500000000000001</v>
      </c>
      <c r="N193" s="16">
        <v>0.251</v>
      </c>
      <c r="O193" s="16">
        <v>3.2000000000000001E-2</v>
      </c>
      <c r="P193" s="16">
        <v>0.58099999999999996</v>
      </c>
      <c r="Q193" s="16">
        <v>0.29399999999999998</v>
      </c>
      <c r="R193" s="16">
        <v>6.2E-2</v>
      </c>
      <c r="S193" s="16">
        <v>0.47599999999999998</v>
      </c>
      <c r="T193" s="16">
        <v>0.14199999999999999</v>
      </c>
    </row>
    <row r="194" spans="1:20">
      <c r="A194" s="16">
        <v>536</v>
      </c>
      <c r="B194" s="16">
        <v>105.71899999999999</v>
      </c>
      <c r="C194" s="16">
        <f>'CRI cal.'!C163</f>
        <v>0.16061743134913867</v>
      </c>
      <c r="D194" s="16">
        <f t="shared" si="21"/>
        <v>16.980314224799589</v>
      </c>
      <c r="F194" s="16">
        <v>536</v>
      </c>
      <c r="G194" s="16">
        <v>0.22920000000000001</v>
      </c>
      <c r="H194" s="16">
        <v>0.26960000000000001</v>
      </c>
      <c r="I194" s="16">
        <v>0.37440000000000001</v>
      </c>
      <c r="J194" s="16">
        <v>0.375</v>
      </c>
      <c r="K194" s="16">
        <v>0.375</v>
      </c>
      <c r="L194" s="16">
        <v>0.32180000000000003</v>
      </c>
      <c r="M194" s="16">
        <v>0.32180000000000003</v>
      </c>
      <c r="N194" s="16">
        <v>0.25080000000000002</v>
      </c>
      <c r="O194" s="16">
        <v>3.2000000000000001E-2</v>
      </c>
      <c r="P194" s="16">
        <v>0.58679999999999999</v>
      </c>
      <c r="Q194" s="16">
        <v>0.28939999999999999</v>
      </c>
      <c r="R194" s="16">
        <v>5.9799999999999999E-2</v>
      </c>
      <c r="S194" s="16">
        <v>0.47739999999999999</v>
      </c>
      <c r="T194" s="16">
        <v>0.14359999999999998</v>
      </c>
    </row>
    <row r="195" spans="1:20">
      <c r="A195" s="16">
        <v>537</v>
      </c>
      <c r="B195" s="16">
        <v>105.39</v>
      </c>
      <c r="C195" s="16">
        <f>'CRI cal.'!C164</f>
        <v>0.16094257463853537</v>
      </c>
      <c r="D195" s="16">
        <f t="shared" si="21"/>
        <v>16.961737941155242</v>
      </c>
      <c r="F195" s="16">
        <v>537</v>
      </c>
      <c r="G195" s="16">
        <v>0.22840000000000002</v>
      </c>
      <c r="H195" s="16">
        <v>0.2702</v>
      </c>
      <c r="I195" s="16">
        <v>0.37880000000000003</v>
      </c>
      <c r="J195" s="16">
        <v>0.373</v>
      </c>
      <c r="K195" s="16">
        <v>0.373</v>
      </c>
      <c r="L195" s="16">
        <v>0.31859999999999999</v>
      </c>
      <c r="M195" s="16">
        <v>0.31859999999999999</v>
      </c>
      <c r="N195" s="16">
        <v>0.25059999999999999</v>
      </c>
      <c r="O195" s="16">
        <v>3.2000000000000001E-2</v>
      </c>
      <c r="P195" s="16">
        <v>0.59260000000000002</v>
      </c>
      <c r="Q195" s="16">
        <v>0.2848</v>
      </c>
      <c r="R195" s="16">
        <v>5.7599999999999998E-2</v>
      </c>
      <c r="S195" s="16">
        <v>0.4788</v>
      </c>
      <c r="T195" s="16">
        <v>0.1452</v>
      </c>
    </row>
    <row r="196" spans="1:20">
      <c r="A196" s="16">
        <v>538</v>
      </c>
      <c r="B196" s="16">
        <v>105.062</v>
      </c>
      <c r="C196" s="16">
        <f>'CRI cal.'!C165</f>
        <v>0.15975204256127681</v>
      </c>
      <c r="D196" s="16">
        <f t="shared" si="21"/>
        <v>16.783869095572864</v>
      </c>
      <c r="F196" s="16">
        <v>538</v>
      </c>
      <c r="G196" s="16">
        <v>0.2276</v>
      </c>
      <c r="H196" s="16">
        <v>0.27080000000000004</v>
      </c>
      <c r="I196" s="16">
        <v>0.38319999999999999</v>
      </c>
      <c r="J196" s="16">
        <v>0.371</v>
      </c>
      <c r="K196" s="16">
        <v>0.371</v>
      </c>
      <c r="L196" s="16">
        <v>0.31540000000000001</v>
      </c>
      <c r="M196" s="16">
        <v>0.31540000000000001</v>
      </c>
      <c r="N196" s="16">
        <v>0.25040000000000001</v>
      </c>
      <c r="O196" s="16">
        <v>3.2000000000000001E-2</v>
      </c>
      <c r="P196" s="16">
        <v>0.59839999999999993</v>
      </c>
      <c r="Q196" s="16">
        <v>0.2802</v>
      </c>
      <c r="R196" s="16">
        <v>5.5399999999999998E-2</v>
      </c>
      <c r="S196" s="16">
        <v>0.48019999999999996</v>
      </c>
      <c r="T196" s="16">
        <v>0.14679999999999999</v>
      </c>
    </row>
    <row r="197" spans="1:20">
      <c r="A197" s="16">
        <v>539</v>
      </c>
      <c r="B197" s="16">
        <v>104.733</v>
      </c>
      <c r="C197" s="16">
        <f>'CRI cal.'!C166</f>
        <v>0.16056371276143713</v>
      </c>
      <c r="D197" s="16">
        <f t="shared" si="21"/>
        <v>16.816319328643594</v>
      </c>
      <c r="F197" s="16">
        <v>539</v>
      </c>
      <c r="G197" s="16">
        <v>0.2268</v>
      </c>
      <c r="H197" s="16">
        <v>0.27140000000000003</v>
      </c>
      <c r="I197" s="16">
        <v>0.3876</v>
      </c>
      <c r="J197" s="16">
        <v>0.36899999999999999</v>
      </c>
      <c r="K197" s="16">
        <v>0.36899999999999999</v>
      </c>
      <c r="L197" s="16">
        <v>0.31219999999999998</v>
      </c>
      <c r="M197" s="16">
        <v>0.31219999999999998</v>
      </c>
      <c r="N197" s="16">
        <v>0.25019999999999998</v>
      </c>
      <c r="O197" s="16">
        <v>3.2000000000000001E-2</v>
      </c>
      <c r="P197" s="16">
        <v>0.60419999999999996</v>
      </c>
      <c r="Q197" s="16">
        <v>0.27560000000000001</v>
      </c>
      <c r="R197" s="16">
        <v>5.3199999999999997E-2</v>
      </c>
      <c r="S197" s="16">
        <v>0.48159999999999997</v>
      </c>
      <c r="T197" s="16">
        <v>0.1484</v>
      </c>
    </row>
    <row r="198" spans="1:20">
      <c r="A198" s="16">
        <v>540</v>
      </c>
      <c r="B198" s="16">
        <v>104.405</v>
      </c>
      <c r="C198" s="16">
        <f>'CRI cal.'!C167</f>
        <v>0.15829160941757292</v>
      </c>
      <c r="D198" s="16">
        <f t="shared" si="21"/>
        <v>16.526435481241702</v>
      </c>
      <c r="F198" s="16">
        <v>540</v>
      </c>
      <c r="G198" s="16">
        <v>0.23599999999999999</v>
      </c>
      <c r="H198" s="16">
        <v>0.27200000000000002</v>
      </c>
      <c r="I198" s="16">
        <v>0.39200000000000002</v>
      </c>
      <c r="J198" s="16">
        <v>0.36699999999999999</v>
      </c>
      <c r="K198" s="16">
        <v>0.36699999999999999</v>
      </c>
      <c r="L198" s="16">
        <v>0.309</v>
      </c>
      <c r="M198" s="16">
        <v>0.309</v>
      </c>
      <c r="N198" s="16">
        <v>0.25</v>
      </c>
      <c r="O198" s="16">
        <v>3.3000000000000002E-2</v>
      </c>
      <c r="P198" s="16">
        <v>0.61</v>
      </c>
      <c r="Q198" s="16">
        <v>0.27100000000000002</v>
      </c>
      <c r="R198" s="16">
        <v>5.0999999999999997E-2</v>
      </c>
      <c r="S198" s="16">
        <v>0.48299999999999998</v>
      </c>
      <c r="T198" s="16">
        <v>0.15</v>
      </c>
    </row>
    <row r="199" spans="1:20">
      <c r="A199" s="16">
        <v>541</v>
      </c>
      <c r="B199" s="16">
        <v>104.369</v>
      </c>
      <c r="C199" s="16">
        <f>'CRI cal.'!C168</f>
        <v>0.15748379086770589</v>
      </c>
      <c r="D199" s="16">
        <f t="shared" si="21"/>
        <v>16.436425769071597</v>
      </c>
      <c r="F199" s="16">
        <v>541</v>
      </c>
      <c r="G199" s="16">
        <v>0.23779999999999998</v>
      </c>
      <c r="H199" s="16">
        <v>0.27280000000000004</v>
      </c>
      <c r="I199" s="16">
        <v>0.39340000000000003</v>
      </c>
      <c r="J199" s="16">
        <v>0.3644</v>
      </c>
      <c r="K199" s="16">
        <v>0.3644</v>
      </c>
      <c r="L199" s="16">
        <v>0.30580000000000002</v>
      </c>
      <c r="M199" s="16">
        <v>0.30580000000000002</v>
      </c>
      <c r="N199" s="16">
        <v>0.25019999999999998</v>
      </c>
      <c r="O199" s="16">
        <v>3.2600000000000004E-2</v>
      </c>
      <c r="P199" s="16">
        <v>0.61480000000000001</v>
      </c>
      <c r="Q199" s="16">
        <v>0.26640000000000003</v>
      </c>
      <c r="R199" s="16">
        <v>4.8999999999999995E-2</v>
      </c>
      <c r="S199" s="16">
        <v>0.4844</v>
      </c>
      <c r="T199" s="16">
        <v>0.15079999999999999</v>
      </c>
    </row>
    <row r="200" spans="1:20">
      <c r="A200" s="16">
        <v>542</v>
      </c>
      <c r="B200" s="16">
        <v>104.333</v>
      </c>
      <c r="C200" s="16">
        <f>'CRI cal.'!C169</f>
        <v>0.15576788574780587</v>
      </c>
      <c r="D200" s="16">
        <f t="shared" si="21"/>
        <v>16.251730823725829</v>
      </c>
      <c r="F200" s="16">
        <v>542</v>
      </c>
      <c r="G200" s="16">
        <v>0.23959999999999998</v>
      </c>
      <c r="H200" s="16">
        <v>0.27360000000000001</v>
      </c>
      <c r="I200" s="16">
        <v>0.39480000000000004</v>
      </c>
      <c r="J200" s="16">
        <v>0.36180000000000001</v>
      </c>
      <c r="K200" s="16">
        <v>0.36180000000000001</v>
      </c>
      <c r="L200" s="16">
        <v>0.30259999999999998</v>
      </c>
      <c r="M200" s="16">
        <v>0.30259999999999998</v>
      </c>
      <c r="N200" s="16">
        <v>0.25040000000000001</v>
      </c>
      <c r="O200" s="16">
        <v>3.2199999999999999E-2</v>
      </c>
      <c r="P200" s="16">
        <v>0.61960000000000004</v>
      </c>
      <c r="Q200" s="16">
        <v>0.26180000000000003</v>
      </c>
      <c r="R200" s="16">
        <v>4.7E-2</v>
      </c>
      <c r="S200" s="16">
        <v>0.48580000000000001</v>
      </c>
      <c r="T200" s="16">
        <v>0.15159999999999998</v>
      </c>
    </row>
    <row r="201" spans="1:20">
      <c r="A201" s="16">
        <v>543</v>
      </c>
      <c r="B201" s="16">
        <v>104.297</v>
      </c>
      <c r="C201" s="16">
        <f>'CRI cal.'!C170</f>
        <v>0.15648646821551707</v>
      </c>
      <c r="D201" s="16">
        <f t="shared" si="21"/>
        <v>16.321069175473784</v>
      </c>
      <c r="F201" s="16">
        <v>543</v>
      </c>
      <c r="G201" s="16">
        <v>0.2414</v>
      </c>
      <c r="H201" s="16">
        <v>0.27440000000000003</v>
      </c>
      <c r="I201" s="16">
        <v>0.3962</v>
      </c>
      <c r="J201" s="16">
        <v>0.35919999999999996</v>
      </c>
      <c r="K201" s="16">
        <v>0.35919999999999996</v>
      </c>
      <c r="L201" s="16">
        <v>0.2994</v>
      </c>
      <c r="M201" s="16">
        <v>0.2994</v>
      </c>
      <c r="N201" s="16">
        <v>0.25059999999999999</v>
      </c>
      <c r="O201" s="16">
        <v>3.1800000000000002E-2</v>
      </c>
      <c r="P201" s="16">
        <v>0.62439999999999996</v>
      </c>
      <c r="Q201" s="16">
        <v>0.25719999999999998</v>
      </c>
      <c r="R201" s="16">
        <v>4.4999999999999998E-2</v>
      </c>
      <c r="S201" s="16">
        <v>0.48719999999999997</v>
      </c>
      <c r="T201" s="16">
        <v>0.15240000000000001</v>
      </c>
    </row>
    <row r="202" spans="1:20">
      <c r="A202" s="16">
        <v>544</v>
      </c>
      <c r="B202" s="16">
        <v>104.261</v>
      </c>
      <c r="C202" s="16">
        <f>'CRI cal.'!C171</f>
        <v>0.15608525581188604</v>
      </c>
      <c r="D202" s="16">
        <f t="shared" si="21"/>
        <v>16.27360485620305</v>
      </c>
      <c r="F202" s="16">
        <v>544</v>
      </c>
      <c r="G202" s="16">
        <v>0.2432</v>
      </c>
      <c r="H202" s="16">
        <v>0.2752</v>
      </c>
      <c r="I202" s="16">
        <v>0.39760000000000001</v>
      </c>
      <c r="J202" s="16">
        <v>0.35659999999999997</v>
      </c>
      <c r="K202" s="16">
        <v>0.35659999999999997</v>
      </c>
      <c r="L202" s="16">
        <v>0.29619999999999996</v>
      </c>
      <c r="M202" s="16">
        <v>0.29619999999999996</v>
      </c>
      <c r="N202" s="16">
        <v>0.25080000000000002</v>
      </c>
      <c r="O202" s="16">
        <v>3.1399999999999997E-2</v>
      </c>
      <c r="P202" s="16">
        <v>0.62919999999999998</v>
      </c>
      <c r="Q202" s="16">
        <v>0.25259999999999999</v>
      </c>
      <c r="R202" s="16">
        <v>4.2999999999999997E-2</v>
      </c>
      <c r="S202" s="16">
        <v>0.48859999999999998</v>
      </c>
      <c r="T202" s="16">
        <v>0.1532</v>
      </c>
    </row>
    <row r="203" spans="1:20">
      <c r="A203" s="16">
        <v>545</v>
      </c>
      <c r="B203" s="16">
        <v>104.22499999999999</v>
      </c>
      <c r="C203" s="16">
        <f>'CRI cal.'!C172</f>
        <v>0.15404724892168239</v>
      </c>
      <c r="D203" s="16">
        <f t="shared" si="21"/>
        <v>16.055574518862347</v>
      </c>
      <c r="F203" s="16">
        <v>545</v>
      </c>
      <c r="G203" s="16">
        <v>0.245</v>
      </c>
      <c r="H203" s="16">
        <v>0.27600000000000002</v>
      </c>
      <c r="I203" s="16">
        <v>0.39900000000000002</v>
      </c>
      <c r="J203" s="16">
        <v>0.35399999999999998</v>
      </c>
      <c r="K203" s="16">
        <v>0.35399999999999998</v>
      </c>
      <c r="L203" s="16">
        <v>0.29299999999999998</v>
      </c>
      <c r="M203" s="16">
        <v>0.29299999999999998</v>
      </c>
      <c r="N203" s="16">
        <v>0.251</v>
      </c>
      <c r="O203" s="16">
        <v>3.4000000000000002E-2</v>
      </c>
      <c r="P203" s="16">
        <v>0.63400000000000001</v>
      </c>
      <c r="Q203" s="16">
        <v>0.248</v>
      </c>
      <c r="R203" s="16">
        <v>4.1000000000000002E-2</v>
      </c>
      <c r="S203" s="16">
        <v>0.49</v>
      </c>
      <c r="T203" s="16">
        <v>0.154</v>
      </c>
    </row>
    <row r="204" spans="1:20">
      <c r="A204" s="16">
        <v>546</v>
      </c>
      <c r="B204" s="16">
        <v>104.19</v>
      </c>
      <c r="C204" s="16">
        <f>'CRI cal.'!C173</f>
        <v>0.15436639926954937</v>
      </c>
      <c r="D204" s="16">
        <f t="shared" si="21"/>
        <v>16.083435139894348</v>
      </c>
      <c r="F204" s="16">
        <v>546</v>
      </c>
      <c r="G204" s="16">
        <v>0.24659999999999999</v>
      </c>
      <c r="H204" s="16">
        <v>0.2772</v>
      </c>
      <c r="I204" s="16">
        <v>0.3992</v>
      </c>
      <c r="J204" s="16">
        <v>0.35139999999999999</v>
      </c>
      <c r="K204" s="16">
        <v>0.35139999999999999</v>
      </c>
      <c r="L204" s="16">
        <v>0.29020000000000001</v>
      </c>
      <c r="M204" s="16">
        <v>0.29020000000000001</v>
      </c>
      <c r="N204" s="16">
        <v>0.25080000000000002</v>
      </c>
      <c r="O204" s="16">
        <v>3.4200000000000001E-2</v>
      </c>
      <c r="P204" s="16">
        <v>0.63780000000000003</v>
      </c>
      <c r="Q204" s="16">
        <v>0.24379999999999999</v>
      </c>
      <c r="R204" s="16">
        <v>3.9800000000000002E-2</v>
      </c>
      <c r="S204" s="16">
        <v>0.49319999999999997</v>
      </c>
      <c r="T204" s="16">
        <v>0.1542</v>
      </c>
    </row>
    <row r="205" spans="1:20">
      <c r="A205" s="16">
        <v>547</v>
      </c>
      <c r="B205" s="16">
        <v>104.154</v>
      </c>
      <c r="C205" s="16">
        <f>'CRI cal.'!C174</f>
        <v>0.15319862424763545</v>
      </c>
      <c r="D205" s="16">
        <f t="shared" si="21"/>
        <v>15.956249509888222</v>
      </c>
      <c r="F205" s="16">
        <v>547</v>
      </c>
      <c r="G205" s="16">
        <v>0.2482</v>
      </c>
      <c r="H205" s="16">
        <v>0.27839999999999998</v>
      </c>
      <c r="I205" s="16">
        <v>0.39940000000000003</v>
      </c>
      <c r="J205" s="16">
        <v>0.3488</v>
      </c>
      <c r="K205" s="16">
        <v>0.3488</v>
      </c>
      <c r="L205" s="16">
        <v>0.28739999999999999</v>
      </c>
      <c r="M205" s="16">
        <v>0.28739999999999999</v>
      </c>
      <c r="N205" s="16">
        <v>0.25059999999999999</v>
      </c>
      <c r="O205" s="16">
        <v>3.44E-2</v>
      </c>
      <c r="P205" s="16">
        <v>0.64160000000000006</v>
      </c>
      <c r="Q205" s="16">
        <v>0.23960000000000001</v>
      </c>
      <c r="R205" s="16">
        <v>3.8600000000000002E-2</v>
      </c>
      <c r="S205" s="16">
        <v>0.49640000000000001</v>
      </c>
      <c r="T205" s="16">
        <v>0.15440000000000001</v>
      </c>
    </row>
    <row r="206" spans="1:20">
      <c r="A206" s="16">
        <v>548</v>
      </c>
      <c r="B206" s="16">
        <v>104.11799999999999</v>
      </c>
      <c r="C206" s="16">
        <f>'CRI cal.'!C175</f>
        <v>0.15256954767466555</v>
      </c>
      <c r="D206" s="16">
        <f t="shared" si="21"/>
        <v>15.885236164790827</v>
      </c>
      <c r="F206" s="16">
        <v>548</v>
      </c>
      <c r="G206" s="16">
        <v>0.24979999999999999</v>
      </c>
      <c r="H206" s="16">
        <v>0.27960000000000002</v>
      </c>
      <c r="I206" s="16">
        <v>0.39960000000000001</v>
      </c>
      <c r="J206" s="16">
        <v>0.34620000000000001</v>
      </c>
      <c r="K206" s="16">
        <v>0.34620000000000001</v>
      </c>
      <c r="L206" s="16">
        <v>0.28460000000000002</v>
      </c>
      <c r="M206" s="16">
        <v>0.28460000000000002</v>
      </c>
      <c r="N206" s="16">
        <v>0.25040000000000001</v>
      </c>
      <c r="O206" s="16">
        <v>3.4600000000000006E-2</v>
      </c>
      <c r="P206" s="16">
        <v>0.64539999999999997</v>
      </c>
      <c r="Q206" s="16">
        <v>0.2354</v>
      </c>
      <c r="R206" s="16">
        <v>3.7400000000000003E-2</v>
      </c>
      <c r="S206" s="16">
        <v>0.49959999999999999</v>
      </c>
      <c r="T206" s="16">
        <v>0.15459999999999999</v>
      </c>
    </row>
    <row r="207" spans="1:20">
      <c r="A207" s="16">
        <v>549</v>
      </c>
      <c r="B207" s="16">
        <v>104.08199999999999</v>
      </c>
      <c r="C207" s="16">
        <f>'CRI cal.'!C176</f>
        <v>0.15404539610950704</v>
      </c>
      <c r="D207" s="16">
        <f t="shared" si="21"/>
        <v>16.03335291786971</v>
      </c>
      <c r="F207" s="16">
        <v>549</v>
      </c>
      <c r="G207" s="16">
        <v>0.25140000000000001</v>
      </c>
      <c r="H207" s="16">
        <v>0.28079999999999999</v>
      </c>
      <c r="I207" s="16">
        <v>0.39980000000000004</v>
      </c>
      <c r="J207" s="16">
        <v>0.34360000000000002</v>
      </c>
      <c r="K207" s="16">
        <v>0.34360000000000002</v>
      </c>
      <c r="L207" s="16">
        <v>0.28179999999999999</v>
      </c>
      <c r="M207" s="16">
        <v>0.28179999999999999</v>
      </c>
      <c r="N207" s="16">
        <v>0.25019999999999998</v>
      </c>
      <c r="O207" s="16">
        <v>3.4800000000000005E-2</v>
      </c>
      <c r="P207" s="16">
        <v>0.6492</v>
      </c>
      <c r="Q207" s="16">
        <v>0.23120000000000002</v>
      </c>
      <c r="R207" s="16">
        <v>3.6200000000000003E-2</v>
      </c>
      <c r="S207" s="16">
        <v>0.50280000000000002</v>
      </c>
      <c r="T207" s="16">
        <v>0.15479999999999999</v>
      </c>
    </row>
    <row r="208" spans="1:20">
      <c r="A208" s="16">
        <v>550</v>
      </c>
      <c r="B208" s="16">
        <v>104.04600000000001</v>
      </c>
      <c r="C208" s="16">
        <f>'CRI cal.'!C177</f>
        <v>0.15150394682176985</v>
      </c>
      <c r="D208" s="16">
        <f t="shared" si="21"/>
        <v>15.763379651017866</v>
      </c>
      <c r="F208" s="16">
        <v>550</v>
      </c>
      <c r="G208" s="16">
        <v>0.253</v>
      </c>
      <c r="H208" s="16">
        <v>0.28199999999999997</v>
      </c>
      <c r="I208" s="16">
        <v>0.4</v>
      </c>
      <c r="J208" s="16">
        <v>0.34100000000000003</v>
      </c>
      <c r="K208" s="16">
        <v>0.34100000000000003</v>
      </c>
      <c r="L208" s="16">
        <v>0.27900000000000003</v>
      </c>
      <c r="M208" s="16">
        <v>0.27900000000000003</v>
      </c>
      <c r="N208" s="16">
        <v>0.254</v>
      </c>
      <c r="O208" s="16">
        <v>3.5000000000000003E-2</v>
      </c>
      <c r="P208" s="16">
        <v>0.65300000000000002</v>
      </c>
      <c r="Q208" s="16">
        <v>0.22700000000000001</v>
      </c>
      <c r="R208" s="16">
        <v>3.5000000000000003E-2</v>
      </c>
      <c r="S208" s="16">
        <v>0.50600000000000001</v>
      </c>
      <c r="T208" s="16">
        <v>0.155</v>
      </c>
    </row>
    <row r="209" spans="1:20">
      <c r="A209" s="16">
        <v>551</v>
      </c>
      <c r="B209" s="16">
        <v>103.64100000000001</v>
      </c>
      <c r="C209" s="16">
        <f>'CRI cal.'!C178</f>
        <v>0.15231310140636564</v>
      </c>
      <c r="D209" s="16">
        <f t="shared" si="21"/>
        <v>15.785882142857142</v>
      </c>
      <c r="F209" s="16">
        <v>551</v>
      </c>
      <c r="G209" s="16">
        <v>0.25480000000000003</v>
      </c>
      <c r="H209" s="16">
        <v>0.28339999999999999</v>
      </c>
      <c r="I209" s="16">
        <v>0.39860000000000001</v>
      </c>
      <c r="J209" s="16">
        <v>0.3382</v>
      </c>
      <c r="K209" s="16">
        <v>0.3382</v>
      </c>
      <c r="L209" s="16">
        <v>0.2762</v>
      </c>
      <c r="M209" s="16">
        <v>0.2762</v>
      </c>
      <c r="N209" s="16">
        <v>0.25480000000000003</v>
      </c>
      <c r="O209" s="16">
        <v>3.4600000000000006E-2</v>
      </c>
      <c r="P209" s="16">
        <v>0.65560000000000007</v>
      </c>
      <c r="Q209" s="16">
        <v>0.2228</v>
      </c>
      <c r="R209" s="16">
        <v>3.3800000000000004E-2</v>
      </c>
      <c r="S209" s="16">
        <v>0.51</v>
      </c>
      <c r="T209" s="16">
        <v>0.15440000000000001</v>
      </c>
    </row>
    <row r="210" spans="1:20">
      <c r="A210" s="16">
        <v>552</v>
      </c>
      <c r="B210" s="16">
        <v>103.23699999999999</v>
      </c>
      <c r="C210" s="16">
        <f>'CRI cal.'!C179</f>
        <v>0.15141294624705212</v>
      </c>
      <c r="D210" s="16">
        <f t="shared" si="21"/>
        <v>15.63141833170692</v>
      </c>
      <c r="F210" s="16">
        <v>552</v>
      </c>
      <c r="G210" s="16">
        <v>0.25659999999999999</v>
      </c>
      <c r="H210" s="16">
        <v>0.2848</v>
      </c>
      <c r="I210" s="16">
        <v>0.3972</v>
      </c>
      <c r="J210" s="16">
        <v>0.33540000000000003</v>
      </c>
      <c r="K210" s="16">
        <v>0.33540000000000003</v>
      </c>
      <c r="L210" s="16">
        <v>0.27340000000000003</v>
      </c>
      <c r="M210" s="16">
        <v>0.27340000000000003</v>
      </c>
      <c r="N210" s="16">
        <v>0.25559999999999999</v>
      </c>
      <c r="O210" s="16">
        <v>3.4200000000000001E-2</v>
      </c>
      <c r="P210" s="16">
        <v>0.65820000000000001</v>
      </c>
      <c r="Q210" s="16">
        <v>0.21859999999999999</v>
      </c>
      <c r="R210" s="16">
        <v>3.2600000000000004E-2</v>
      </c>
      <c r="S210" s="16">
        <v>0.51400000000000001</v>
      </c>
      <c r="T210" s="16">
        <v>0.15379999999999999</v>
      </c>
    </row>
    <row r="211" spans="1:20">
      <c r="A211" s="16">
        <v>553</v>
      </c>
      <c r="B211" s="16">
        <v>102.83199999999999</v>
      </c>
      <c r="C211" s="16">
        <f>'CRI cal.'!C180</f>
        <v>0.15190964843038435</v>
      </c>
      <c r="D211" s="16">
        <f t="shared" si="21"/>
        <v>15.621172967393282</v>
      </c>
      <c r="F211" s="16">
        <v>553</v>
      </c>
      <c r="G211" s="16">
        <v>0.25840000000000002</v>
      </c>
      <c r="H211" s="16">
        <v>0.28619999999999995</v>
      </c>
      <c r="I211" s="16">
        <v>0.39580000000000004</v>
      </c>
      <c r="J211" s="16">
        <v>0.33260000000000001</v>
      </c>
      <c r="K211" s="16">
        <v>0.33260000000000001</v>
      </c>
      <c r="L211" s="16">
        <v>0.27060000000000001</v>
      </c>
      <c r="M211" s="16">
        <v>0.27060000000000001</v>
      </c>
      <c r="N211" s="16">
        <v>0.25640000000000002</v>
      </c>
      <c r="O211" s="16">
        <v>3.3800000000000004E-2</v>
      </c>
      <c r="P211" s="16">
        <v>0.66080000000000005</v>
      </c>
      <c r="Q211" s="16">
        <v>0.21440000000000001</v>
      </c>
      <c r="R211" s="16">
        <v>3.1400000000000004E-2</v>
      </c>
      <c r="S211" s="16">
        <v>0.51800000000000002</v>
      </c>
      <c r="T211" s="16">
        <v>0.1532</v>
      </c>
    </row>
    <row r="212" spans="1:20">
      <c r="A212" s="16">
        <v>554</v>
      </c>
      <c r="B212" s="16">
        <v>102.428</v>
      </c>
      <c r="C212" s="16">
        <f>'CRI cal.'!C181</f>
        <v>0.15201492984171974</v>
      </c>
      <c r="D212" s="16">
        <f t="shared" si="21"/>
        <v>15.57058523382767</v>
      </c>
      <c r="F212" s="16">
        <v>554</v>
      </c>
      <c r="G212" s="16">
        <v>0.26019999999999999</v>
      </c>
      <c r="H212" s="16">
        <v>0.28759999999999997</v>
      </c>
      <c r="I212" s="16">
        <v>0.39440000000000003</v>
      </c>
      <c r="J212" s="16">
        <v>0.32980000000000004</v>
      </c>
      <c r="K212" s="16">
        <v>0.32980000000000004</v>
      </c>
      <c r="L212" s="16">
        <v>0.26780000000000004</v>
      </c>
      <c r="M212" s="16">
        <v>0.26780000000000004</v>
      </c>
      <c r="N212" s="16">
        <v>0.25719999999999998</v>
      </c>
      <c r="O212" s="16">
        <v>3.3399999999999999E-2</v>
      </c>
      <c r="P212" s="16">
        <v>0.66339999999999999</v>
      </c>
      <c r="Q212" s="16">
        <v>0.2102</v>
      </c>
      <c r="R212" s="16">
        <v>3.0200000000000001E-2</v>
      </c>
      <c r="S212" s="16">
        <v>0.52200000000000002</v>
      </c>
      <c r="T212" s="16">
        <v>0.15259999999999999</v>
      </c>
    </row>
    <row r="213" spans="1:20">
      <c r="A213" s="16">
        <v>555</v>
      </c>
      <c r="B213" s="16">
        <v>102.023</v>
      </c>
      <c r="C213" s="16">
        <f>'CRI cal.'!C182</f>
        <v>0.15107230936174409</v>
      </c>
      <c r="D213" s="16">
        <f t="shared" si="21"/>
        <v>15.412850218013217</v>
      </c>
      <c r="F213" s="16">
        <v>555</v>
      </c>
      <c r="G213" s="16">
        <v>0.26200000000000001</v>
      </c>
      <c r="H213" s="16">
        <v>0.28899999999999998</v>
      </c>
      <c r="I213" s="16">
        <v>0.39300000000000002</v>
      </c>
      <c r="J213" s="16">
        <v>0.32700000000000001</v>
      </c>
      <c r="K213" s="16">
        <v>0.32700000000000001</v>
      </c>
      <c r="L213" s="16">
        <v>0.26500000000000001</v>
      </c>
      <c r="M213" s="16">
        <v>0.26500000000000001</v>
      </c>
      <c r="N213" s="16">
        <v>0.25800000000000001</v>
      </c>
      <c r="O213" s="16">
        <v>3.6999999999999998E-2</v>
      </c>
      <c r="P213" s="16">
        <v>0.66600000000000004</v>
      </c>
      <c r="Q213" s="16">
        <v>0.20599999999999999</v>
      </c>
      <c r="R213" s="16">
        <v>2.9000000000000001E-2</v>
      </c>
      <c r="S213" s="16">
        <v>0.52600000000000002</v>
      </c>
      <c r="T213" s="16">
        <v>0.152</v>
      </c>
    </row>
    <row r="214" spans="1:20">
      <c r="A214" s="16">
        <v>556</v>
      </c>
      <c r="B214" s="16">
        <v>101.61799999999999</v>
      </c>
      <c r="C214" s="16">
        <f>'CRI cal.'!C183</f>
        <v>0.15023238628629215</v>
      </c>
      <c r="D214" s="16">
        <f t="shared" si="21"/>
        <v>15.266314629640435</v>
      </c>
      <c r="F214" s="16">
        <v>556</v>
      </c>
      <c r="G214" s="16">
        <v>0.26400000000000001</v>
      </c>
      <c r="H214" s="16">
        <v>0.29099999999999998</v>
      </c>
      <c r="I214" s="16">
        <v>0.39040000000000002</v>
      </c>
      <c r="J214" s="16">
        <v>0.32400000000000001</v>
      </c>
      <c r="K214" s="16">
        <v>0.32400000000000001</v>
      </c>
      <c r="L214" s="16">
        <v>0.27979999999999999</v>
      </c>
      <c r="M214" s="16">
        <v>0.27979999999999999</v>
      </c>
      <c r="N214" s="16">
        <v>0.25919999999999999</v>
      </c>
      <c r="O214" s="16">
        <v>3.78E-2</v>
      </c>
      <c r="P214" s="16">
        <v>0.66839999999999999</v>
      </c>
      <c r="Q214" s="16">
        <v>0.2024</v>
      </c>
      <c r="R214" s="16">
        <v>2.8200000000000003E-2</v>
      </c>
      <c r="S214" s="16">
        <v>0.53139999999999998</v>
      </c>
      <c r="T214" s="16">
        <v>0.151</v>
      </c>
    </row>
    <row r="215" spans="1:20">
      <c r="A215" s="16">
        <v>557</v>
      </c>
      <c r="B215" s="16">
        <v>101.214</v>
      </c>
      <c r="C215" s="16">
        <f>'CRI cal.'!C184</f>
        <v>0.15034570421585808</v>
      </c>
      <c r="D215" s="16">
        <f t="shared" si="21"/>
        <v>15.217090106503859</v>
      </c>
      <c r="F215" s="16">
        <v>557</v>
      </c>
      <c r="G215" s="16">
        <v>0.26600000000000001</v>
      </c>
      <c r="H215" s="16">
        <v>0.29299999999999998</v>
      </c>
      <c r="I215" s="16">
        <v>0.38780000000000003</v>
      </c>
      <c r="J215" s="16">
        <v>0.32100000000000001</v>
      </c>
      <c r="K215" s="16">
        <v>0.32100000000000001</v>
      </c>
      <c r="L215" s="16">
        <v>0.29460000000000003</v>
      </c>
      <c r="M215" s="16">
        <v>0.29460000000000003</v>
      </c>
      <c r="N215" s="16">
        <v>0.26040000000000002</v>
      </c>
      <c r="O215" s="16">
        <v>3.8600000000000002E-2</v>
      </c>
      <c r="P215" s="16">
        <v>0.67080000000000006</v>
      </c>
      <c r="Q215" s="16">
        <v>0.1988</v>
      </c>
      <c r="R215" s="16">
        <v>2.7400000000000001E-2</v>
      </c>
      <c r="S215" s="16">
        <v>0.53680000000000005</v>
      </c>
      <c r="T215" s="16">
        <v>0.15</v>
      </c>
    </row>
    <row r="216" spans="1:20">
      <c r="A216" s="16">
        <v>558</v>
      </c>
      <c r="B216" s="16">
        <v>100.809</v>
      </c>
      <c r="C216" s="16">
        <f>'CRI cal.'!C185</f>
        <v>0.1505040476554147</v>
      </c>
      <c r="D216" s="16">
        <f t="shared" si="21"/>
        <v>15.1721625400947</v>
      </c>
      <c r="F216" s="16">
        <v>558</v>
      </c>
      <c r="G216" s="16">
        <v>0.26800000000000002</v>
      </c>
      <c r="H216" s="16">
        <v>0.29499999999999998</v>
      </c>
      <c r="I216" s="16">
        <v>0.38519999999999999</v>
      </c>
      <c r="J216" s="16">
        <v>0.318</v>
      </c>
      <c r="K216" s="16">
        <v>0.318</v>
      </c>
      <c r="L216" s="16">
        <v>0.30940000000000001</v>
      </c>
      <c r="M216" s="16">
        <v>0.30940000000000001</v>
      </c>
      <c r="N216" s="16">
        <v>0.2616</v>
      </c>
      <c r="O216" s="16">
        <v>3.9399999999999998E-2</v>
      </c>
      <c r="P216" s="16">
        <v>0.67320000000000002</v>
      </c>
      <c r="Q216" s="16">
        <v>0.19519999999999998</v>
      </c>
      <c r="R216" s="16">
        <v>2.6600000000000002E-2</v>
      </c>
      <c r="S216" s="16">
        <v>0.54220000000000002</v>
      </c>
      <c r="T216" s="16">
        <v>0.14899999999999999</v>
      </c>
    </row>
    <row r="217" spans="1:20">
      <c r="A217" s="16">
        <v>559</v>
      </c>
      <c r="B217" s="16">
        <v>100.405</v>
      </c>
      <c r="C217" s="16">
        <f>'CRI cal.'!C186</f>
        <v>0.15126994062861587</v>
      </c>
      <c r="D217" s="16">
        <f t="shared" si="21"/>
        <v>15.188258388816177</v>
      </c>
      <c r="F217" s="16">
        <v>559</v>
      </c>
      <c r="G217" s="16">
        <v>0.27</v>
      </c>
      <c r="H217" s="16">
        <v>0.29699999999999999</v>
      </c>
      <c r="I217" s="16">
        <v>0.3826</v>
      </c>
      <c r="J217" s="16">
        <v>0.315</v>
      </c>
      <c r="K217" s="16">
        <v>0.315</v>
      </c>
      <c r="L217" s="16">
        <v>0.32420000000000004</v>
      </c>
      <c r="M217" s="16">
        <v>0.32420000000000004</v>
      </c>
      <c r="N217" s="16">
        <v>0.26280000000000003</v>
      </c>
      <c r="O217" s="16">
        <v>4.02E-2</v>
      </c>
      <c r="P217" s="16">
        <v>0.67560000000000009</v>
      </c>
      <c r="Q217" s="16">
        <v>0.19159999999999999</v>
      </c>
      <c r="R217" s="16">
        <v>2.58E-2</v>
      </c>
      <c r="S217" s="16">
        <v>0.54760000000000009</v>
      </c>
      <c r="T217" s="16">
        <v>0.14799999999999999</v>
      </c>
    </row>
    <row r="218" spans="1:20">
      <c r="A218" s="16">
        <v>560</v>
      </c>
      <c r="B218" s="16">
        <v>100</v>
      </c>
      <c r="C218" s="16">
        <f>'CRI cal.'!C187</f>
        <v>0.14912687866140112</v>
      </c>
      <c r="D218" s="16">
        <f t="shared" si="21"/>
        <v>14.912687866140113</v>
      </c>
      <c r="F218" s="16">
        <v>560</v>
      </c>
      <c r="G218" s="16">
        <v>0.27200000000000002</v>
      </c>
      <c r="H218" s="16">
        <v>0.29899999999999999</v>
      </c>
      <c r="I218" s="16">
        <v>0.38</v>
      </c>
      <c r="J218" s="16">
        <v>0.312</v>
      </c>
      <c r="K218" s="16">
        <v>0.312</v>
      </c>
      <c r="L218" s="16">
        <v>0.253</v>
      </c>
      <c r="M218" s="16">
        <v>0.253</v>
      </c>
      <c r="N218" s="16">
        <v>0.26400000000000001</v>
      </c>
      <c r="O218" s="16">
        <v>4.1000000000000002E-2</v>
      </c>
      <c r="P218" s="16">
        <v>0.67800000000000005</v>
      </c>
      <c r="Q218" s="16">
        <v>0.188</v>
      </c>
      <c r="R218" s="16">
        <v>2.5000000000000001E-2</v>
      </c>
      <c r="S218" s="16">
        <v>0.55300000000000005</v>
      </c>
      <c r="T218" s="16">
        <v>0.14699999999999999</v>
      </c>
    </row>
    <row r="219" spans="1:20">
      <c r="A219" s="16">
        <v>561</v>
      </c>
      <c r="B219" s="16">
        <v>99.633399999999995</v>
      </c>
      <c r="C219" s="16">
        <f>'CRI cal.'!C188</f>
        <v>0.1494902207501434</v>
      </c>
      <c r="D219" s="16">
        <f t="shared" si="21"/>
        <v>14.894218960087336</v>
      </c>
      <c r="F219" s="16">
        <v>561</v>
      </c>
      <c r="G219" s="16">
        <v>0.2742</v>
      </c>
      <c r="H219" s="16">
        <v>0.30099999999999999</v>
      </c>
      <c r="I219" s="16">
        <v>0.377</v>
      </c>
      <c r="J219" s="16">
        <v>0.30880000000000002</v>
      </c>
      <c r="K219" s="16">
        <v>0.30880000000000002</v>
      </c>
      <c r="L219" s="16">
        <v>0.25059999999999999</v>
      </c>
      <c r="M219" s="16">
        <v>0.25059999999999999</v>
      </c>
      <c r="N219" s="16">
        <v>0.26500000000000001</v>
      </c>
      <c r="O219" s="16">
        <v>4.0399999999999998E-2</v>
      </c>
      <c r="P219" s="16">
        <v>0.67980000000000007</v>
      </c>
      <c r="Q219" s="16">
        <v>0.18440000000000001</v>
      </c>
      <c r="R219" s="16">
        <v>2.4400000000000002E-2</v>
      </c>
      <c r="S219" s="16">
        <v>0.55880000000000007</v>
      </c>
      <c r="T219" s="16">
        <v>0.14560000000000001</v>
      </c>
    </row>
    <row r="220" spans="1:20">
      <c r="A220" s="16">
        <v>562</v>
      </c>
      <c r="B220" s="16">
        <v>99.266800000000003</v>
      </c>
      <c r="C220" s="16">
        <f>'CRI cal.'!C189</f>
        <v>0.14905874805242414</v>
      </c>
      <c r="D220" s="16">
        <f t="shared" si="21"/>
        <v>14.796584931170377</v>
      </c>
      <c r="F220" s="16">
        <v>562</v>
      </c>
      <c r="G220" s="16">
        <v>0.27639999999999998</v>
      </c>
      <c r="H220" s="16">
        <v>0.30299999999999999</v>
      </c>
      <c r="I220" s="16">
        <v>0.374</v>
      </c>
      <c r="J220" s="16">
        <v>0.30559999999999998</v>
      </c>
      <c r="K220" s="16">
        <v>0.30559999999999998</v>
      </c>
      <c r="L220" s="16">
        <v>0.2482</v>
      </c>
      <c r="M220" s="16">
        <v>0.2482</v>
      </c>
      <c r="N220" s="16">
        <v>0.26600000000000001</v>
      </c>
      <c r="O220" s="16">
        <v>3.9800000000000002E-2</v>
      </c>
      <c r="P220" s="16">
        <v>0.68160000000000009</v>
      </c>
      <c r="Q220" s="16">
        <v>0.18080000000000002</v>
      </c>
      <c r="R220" s="16">
        <v>2.3800000000000002E-2</v>
      </c>
      <c r="S220" s="16">
        <v>0.56459999999999999</v>
      </c>
      <c r="T220" s="16">
        <v>0.14419999999999999</v>
      </c>
    </row>
    <row r="221" spans="1:20">
      <c r="A221" s="16">
        <v>563</v>
      </c>
      <c r="B221" s="16">
        <v>98.900300000000001</v>
      </c>
      <c r="C221" s="16">
        <f>'CRI cal.'!C190</f>
        <v>0.14885048040985252</v>
      </c>
      <c r="D221" s="16">
        <f t="shared" si="21"/>
        <v>14.721357167678537</v>
      </c>
      <c r="F221" s="16">
        <v>563</v>
      </c>
      <c r="G221" s="16">
        <v>0.27860000000000001</v>
      </c>
      <c r="H221" s="16">
        <v>0.30499999999999999</v>
      </c>
      <c r="I221" s="16">
        <v>0.371</v>
      </c>
      <c r="J221" s="16">
        <v>0.3024</v>
      </c>
      <c r="K221" s="16">
        <v>0.3024</v>
      </c>
      <c r="L221" s="16">
        <v>0.24579999999999999</v>
      </c>
      <c r="M221" s="16">
        <v>0.24579999999999999</v>
      </c>
      <c r="N221" s="16">
        <v>0.26700000000000002</v>
      </c>
      <c r="O221" s="16">
        <v>3.9199999999999999E-2</v>
      </c>
      <c r="P221" s="16">
        <v>0.68340000000000001</v>
      </c>
      <c r="Q221" s="16">
        <v>0.1772</v>
      </c>
      <c r="R221" s="16">
        <v>2.3199999999999998E-2</v>
      </c>
      <c r="S221" s="16">
        <v>0.57040000000000002</v>
      </c>
      <c r="T221" s="16">
        <v>0.14280000000000001</v>
      </c>
    </row>
    <row r="222" spans="1:20">
      <c r="A222" s="16">
        <v>564</v>
      </c>
      <c r="B222" s="16">
        <v>98.533699999999996</v>
      </c>
      <c r="C222" s="16">
        <f>'CRI cal.'!C191</f>
        <v>0.14890131769475817</v>
      </c>
      <c r="D222" s="16">
        <f t="shared" si="21"/>
        <v>14.671797767339992</v>
      </c>
      <c r="F222" s="16">
        <v>564</v>
      </c>
      <c r="G222" s="16">
        <v>0.28079999999999999</v>
      </c>
      <c r="H222" s="16">
        <v>0.307</v>
      </c>
      <c r="I222" s="16">
        <v>0.36799999999999999</v>
      </c>
      <c r="J222" s="16">
        <v>0.29919999999999997</v>
      </c>
      <c r="K222" s="16">
        <v>0.29919999999999997</v>
      </c>
      <c r="L222" s="16">
        <v>0.24340000000000001</v>
      </c>
      <c r="M222" s="16">
        <v>0.24340000000000001</v>
      </c>
      <c r="N222" s="16">
        <v>0.26800000000000002</v>
      </c>
      <c r="O222" s="16">
        <v>3.8600000000000002E-2</v>
      </c>
      <c r="P222" s="16">
        <v>0.68520000000000003</v>
      </c>
      <c r="Q222" s="16">
        <v>0.1736</v>
      </c>
      <c r="R222" s="16">
        <v>2.2599999999999999E-2</v>
      </c>
      <c r="S222" s="16">
        <v>0.57619999999999993</v>
      </c>
      <c r="T222" s="16">
        <v>0.1414</v>
      </c>
    </row>
    <row r="223" spans="1:20">
      <c r="A223" s="16">
        <v>565</v>
      </c>
      <c r="B223" s="16">
        <v>98.167100000000005</v>
      </c>
      <c r="C223" s="16">
        <f>'CRI cal.'!C192</f>
        <v>0.1471899691440598</v>
      </c>
      <c r="D223" s="16">
        <f t="shared" si="21"/>
        <v>14.449212419961833</v>
      </c>
      <c r="F223" s="16">
        <v>565</v>
      </c>
      <c r="G223" s="16">
        <v>0.28299999999999997</v>
      </c>
      <c r="H223" s="16">
        <v>0.309</v>
      </c>
      <c r="I223" s="16">
        <v>0.36499999999999999</v>
      </c>
      <c r="J223" s="16">
        <v>0.29599999999999999</v>
      </c>
      <c r="K223" s="16">
        <v>0.29599999999999999</v>
      </c>
      <c r="L223" s="16">
        <v>0.24099999999999999</v>
      </c>
      <c r="M223" s="16">
        <v>0.24099999999999999</v>
      </c>
      <c r="N223" s="16">
        <v>0.26900000000000002</v>
      </c>
      <c r="O223" s="16">
        <v>4.3999999999999997E-2</v>
      </c>
      <c r="P223" s="16">
        <v>0.68700000000000006</v>
      </c>
      <c r="Q223" s="16">
        <v>0.17</v>
      </c>
      <c r="R223" s="16">
        <v>2.1999999999999999E-2</v>
      </c>
      <c r="S223" s="16">
        <v>0.58199999999999996</v>
      </c>
      <c r="T223" s="16">
        <v>0.14000000000000001</v>
      </c>
    </row>
    <row r="224" spans="1:20">
      <c r="A224" s="16">
        <v>566</v>
      </c>
      <c r="B224" s="16">
        <v>97.8005</v>
      </c>
      <c r="C224" s="16">
        <f>'CRI cal.'!C193</f>
        <v>0.14740139541506478</v>
      </c>
      <c r="D224" s="16">
        <f t="shared" si="21"/>
        <v>14.415930172291043</v>
      </c>
      <c r="F224" s="16">
        <v>566</v>
      </c>
      <c r="G224" s="16">
        <v>0.28599999999999998</v>
      </c>
      <c r="H224" s="16">
        <v>0.31159999999999999</v>
      </c>
      <c r="I224" s="16">
        <v>0.36180000000000001</v>
      </c>
      <c r="J224" s="16">
        <v>0.2928</v>
      </c>
      <c r="K224" s="16">
        <v>0.2928</v>
      </c>
      <c r="L224" s="16">
        <v>0.23960000000000001</v>
      </c>
      <c r="M224" s="16">
        <v>0.23960000000000001</v>
      </c>
      <c r="N224" s="16">
        <v>0.26960000000000001</v>
      </c>
      <c r="O224" s="16">
        <v>4.36E-2</v>
      </c>
      <c r="P224" s="16">
        <v>0.68820000000000003</v>
      </c>
      <c r="Q224" s="16">
        <v>0.1666</v>
      </c>
      <c r="R224" s="16">
        <v>2.1399999999999999E-2</v>
      </c>
      <c r="S224" s="16">
        <v>0.58919999999999995</v>
      </c>
      <c r="T224" s="16">
        <v>0.1386</v>
      </c>
    </row>
    <row r="225" spans="1:20">
      <c r="A225" s="16">
        <v>567</v>
      </c>
      <c r="B225" s="16">
        <v>97.433899999999994</v>
      </c>
      <c r="C225" s="16">
        <f>'CRI cal.'!C194</f>
        <v>0.14787119351018893</v>
      </c>
      <c r="D225" s="16">
        <f t="shared" si="21"/>
        <v>14.407667081352397</v>
      </c>
      <c r="F225" s="16">
        <v>567</v>
      </c>
      <c r="G225" s="16">
        <v>0.28899999999999998</v>
      </c>
      <c r="H225" s="16">
        <v>0.31419999999999998</v>
      </c>
      <c r="I225" s="16">
        <v>0.35859999999999997</v>
      </c>
      <c r="J225" s="16">
        <v>0.28960000000000002</v>
      </c>
      <c r="K225" s="16">
        <v>0.28960000000000002</v>
      </c>
      <c r="L225" s="16">
        <v>0.2382</v>
      </c>
      <c r="M225" s="16">
        <v>0.2382</v>
      </c>
      <c r="N225" s="16">
        <v>0.2702</v>
      </c>
      <c r="O225" s="16">
        <v>4.3200000000000002E-2</v>
      </c>
      <c r="P225" s="16">
        <v>0.68940000000000001</v>
      </c>
      <c r="Q225" s="16">
        <v>0.16320000000000001</v>
      </c>
      <c r="R225" s="16">
        <v>2.0799999999999999E-2</v>
      </c>
      <c r="S225" s="16">
        <v>0.59639999999999993</v>
      </c>
      <c r="T225" s="16">
        <v>0.13720000000000002</v>
      </c>
    </row>
    <row r="226" spans="1:20">
      <c r="A226" s="16">
        <v>568</v>
      </c>
      <c r="B226" s="16">
        <v>97.067400000000006</v>
      </c>
      <c r="C226" s="16">
        <f>'CRI cal.'!C195</f>
        <v>0.1464874225938495</v>
      </c>
      <c r="D226" s="16">
        <f t="shared" si="21"/>
        <v>14.219153243886229</v>
      </c>
      <c r="F226" s="16">
        <v>568</v>
      </c>
      <c r="G226" s="16">
        <v>0.29199999999999998</v>
      </c>
      <c r="H226" s="16">
        <v>0.31680000000000003</v>
      </c>
      <c r="I226" s="16">
        <v>0.35539999999999999</v>
      </c>
      <c r="J226" s="16">
        <v>0.28639999999999999</v>
      </c>
      <c r="K226" s="16">
        <v>0.28639999999999999</v>
      </c>
      <c r="L226" s="16">
        <v>0.23680000000000001</v>
      </c>
      <c r="M226" s="16">
        <v>0.23680000000000001</v>
      </c>
      <c r="N226" s="16">
        <v>0.27080000000000004</v>
      </c>
      <c r="O226" s="16">
        <v>4.2799999999999998E-2</v>
      </c>
      <c r="P226" s="16">
        <v>0.69059999999999999</v>
      </c>
      <c r="Q226" s="16">
        <v>0.1598</v>
      </c>
      <c r="R226" s="16">
        <v>2.0199999999999999E-2</v>
      </c>
      <c r="S226" s="16">
        <v>0.60360000000000003</v>
      </c>
      <c r="T226" s="16">
        <v>0.1358</v>
      </c>
    </row>
    <row r="227" spans="1:20">
      <c r="A227" s="16">
        <v>569</v>
      </c>
      <c r="B227" s="16">
        <v>96.700800000000001</v>
      </c>
      <c r="C227" s="16">
        <f>'CRI cal.'!C196</f>
        <v>0.14570316590456911</v>
      </c>
      <c r="D227" s="16">
        <f t="shared" si="21"/>
        <v>14.089612705504557</v>
      </c>
      <c r="F227" s="16">
        <v>569</v>
      </c>
      <c r="G227" s="16">
        <v>0.29499999999999998</v>
      </c>
      <c r="H227" s="16">
        <v>0.31940000000000002</v>
      </c>
      <c r="I227" s="16">
        <v>0.35219999999999996</v>
      </c>
      <c r="J227" s="16">
        <v>0.28320000000000001</v>
      </c>
      <c r="K227" s="16">
        <v>0.28320000000000001</v>
      </c>
      <c r="L227" s="16">
        <v>0.2354</v>
      </c>
      <c r="M227" s="16">
        <v>0.2354</v>
      </c>
      <c r="N227" s="16">
        <v>0.27140000000000003</v>
      </c>
      <c r="O227" s="16">
        <v>4.24E-2</v>
      </c>
      <c r="P227" s="16">
        <v>0.69179999999999997</v>
      </c>
      <c r="Q227" s="16">
        <v>0.15640000000000001</v>
      </c>
      <c r="R227" s="16">
        <v>1.9599999999999999E-2</v>
      </c>
      <c r="S227" s="16">
        <v>0.61080000000000001</v>
      </c>
      <c r="T227" s="16">
        <v>0.13440000000000002</v>
      </c>
    </row>
    <row r="228" spans="1:20">
      <c r="A228" s="16">
        <v>570</v>
      </c>
      <c r="B228" s="16">
        <v>96.334199999999996</v>
      </c>
      <c r="C228" s="16">
        <f>'CRI cal.'!C197</f>
        <v>0.14609200381183401</v>
      </c>
      <c r="D228" s="16">
        <f t="shared" si="21"/>
        <v>14.07365631360998</v>
      </c>
      <c r="F228" s="16">
        <v>570</v>
      </c>
      <c r="G228" s="16">
        <v>0.29799999999999999</v>
      </c>
      <c r="H228" s="16">
        <v>0.32200000000000001</v>
      </c>
      <c r="I228" s="16">
        <v>0.34899999999999998</v>
      </c>
      <c r="J228" s="16">
        <v>0.28000000000000003</v>
      </c>
      <c r="K228" s="16">
        <v>0.28000000000000003</v>
      </c>
      <c r="L228" s="16">
        <v>0.23400000000000001</v>
      </c>
      <c r="M228" s="16">
        <v>0.23400000000000001</v>
      </c>
      <c r="N228" s="16">
        <v>0.27200000000000002</v>
      </c>
      <c r="O228" s="16">
        <v>4.8000000000000001E-2</v>
      </c>
      <c r="P228" s="16">
        <v>0.69299999999999995</v>
      </c>
      <c r="Q228" s="16">
        <v>0.153</v>
      </c>
      <c r="R228" s="16">
        <v>1.9E-2</v>
      </c>
      <c r="S228" s="16">
        <v>0.61799999999999999</v>
      </c>
      <c r="T228" s="16">
        <v>0.13300000000000001</v>
      </c>
    </row>
    <row r="229" spans="1:20">
      <c r="A229" s="16">
        <v>571</v>
      </c>
      <c r="B229" s="16">
        <v>96.279600000000002</v>
      </c>
      <c r="C229" s="16">
        <f>'CRI cal.'!C198</f>
        <v>0.14597709104751358</v>
      </c>
      <c r="D229" s="16">
        <f t="shared" si="21"/>
        <v>14.054615935218189</v>
      </c>
      <c r="F229" s="16">
        <v>571</v>
      </c>
      <c r="G229" s="16">
        <v>0.30199999999999999</v>
      </c>
      <c r="H229" s="16">
        <v>0.32340000000000002</v>
      </c>
      <c r="I229" s="16">
        <v>0.34559999999999996</v>
      </c>
      <c r="J229" s="16">
        <v>0.27660000000000001</v>
      </c>
      <c r="K229" s="16">
        <v>0.27660000000000001</v>
      </c>
      <c r="L229" s="16">
        <v>0.2326</v>
      </c>
      <c r="M229" s="16">
        <v>0.2326</v>
      </c>
      <c r="N229" s="16">
        <v>0.27240000000000003</v>
      </c>
      <c r="O229" s="16">
        <v>4.7800000000000002E-2</v>
      </c>
      <c r="P229" s="16">
        <v>0.69399999999999995</v>
      </c>
      <c r="Q229" s="16">
        <v>0.15</v>
      </c>
      <c r="R229" s="16">
        <v>1.8599999999999998E-2</v>
      </c>
      <c r="S229" s="16">
        <v>0.62460000000000004</v>
      </c>
      <c r="T229" s="16">
        <v>0.1348</v>
      </c>
    </row>
    <row r="230" spans="1:20">
      <c r="A230" s="16">
        <v>572</v>
      </c>
      <c r="B230" s="16">
        <v>96.224999999999994</v>
      </c>
      <c r="C230" s="16">
        <f>'CRI cal.'!C199</f>
        <v>0.14592324901049733</v>
      </c>
      <c r="D230" s="16">
        <f t="shared" si="21"/>
        <v>14.041464636035105</v>
      </c>
      <c r="F230" s="16">
        <v>572</v>
      </c>
      <c r="G230" s="16">
        <v>0.30599999999999999</v>
      </c>
      <c r="H230" s="16">
        <v>0.32480000000000003</v>
      </c>
      <c r="I230" s="16">
        <v>0.3422</v>
      </c>
      <c r="J230" s="16">
        <v>0.2732</v>
      </c>
      <c r="K230" s="16">
        <v>0.2732</v>
      </c>
      <c r="L230" s="16">
        <v>0.23120000000000002</v>
      </c>
      <c r="M230" s="16">
        <v>0.23120000000000002</v>
      </c>
      <c r="N230" s="16">
        <v>0.27280000000000004</v>
      </c>
      <c r="O230" s="16">
        <v>4.7600000000000003E-2</v>
      </c>
      <c r="P230" s="16">
        <v>0.69499999999999995</v>
      </c>
      <c r="Q230" s="16">
        <v>0.14699999999999999</v>
      </c>
      <c r="R230" s="16">
        <v>1.8200000000000001E-2</v>
      </c>
      <c r="S230" s="16">
        <v>0.63119999999999998</v>
      </c>
      <c r="T230" s="16">
        <v>0.1366</v>
      </c>
    </row>
    <row r="231" spans="1:20">
      <c r="A231" s="16">
        <v>573</v>
      </c>
      <c r="B231" s="16">
        <v>96.170299999999997</v>
      </c>
      <c r="C231" s="16">
        <f>'CRI cal.'!C200</f>
        <v>0.14539656081506303</v>
      </c>
      <c r="D231" s="16">
        <f t="shared" ref="D231:D294" si="22">B231*C231</f>
        <v>13.982830872552855</v>
      </c>
      <c r="F231" s="16">
        <v>573</v>
      </c>
      <c r="G231" s="16">
        <v>0.31</v>
      </c>
      <c r="H231" s="16">
        <v>0.32619999999999999</v>
      </c>
      <c r="I231" s="16">
        <v>0.33879999999999999</v>
      </c>
      <c r="J231" s="16">
        <v>0.26980000000000004</v>
      </c>
      <c r="K231" s="16">
        <v>0.26980000000000004</v>
      </c>
      <c r="L231" s="16">
        <v>0.2298</v>
      </c>
      <c r="M231" s="16">
        <v>0.2298</v>
      </c>
      <c r="N231" s="16">
        <v>0.2732</v>
      </c>
      <c r="O231" s="16">
        <v>4.7399999999999998E-2</v>
      </c>
      <c r="P231" s="16">
        <v>0.69599999999999995</v>
      </c>
      <c r="Q231" s="16">
        <v>0.14400000000000002</v>
      </c>
      <c r="R231" s="16">
        <v>1.78E-2</v>
      </c>
      <c r="S231" s="16">
        <v>0.63780000000000003</v>
      </c>
      <c r="T231" s="16">
        <v>0.1384</v>
      </c>
    </row>
    <row r="232" spans="1:20">
      <c r="A232" s="16">
        <v>574</v>
      </c>
      <c r="B232" s="16">
        <v>96.115700000000004</v>
      </c>
      <c r="C232" s="16">
        <f>'CRI cal.'!C201</f>
        <v>0.14458817138588986</v>
      </c>
      <c r="D232" s="16">
        <f t="shared" si="22"/>
        <v>13.897193304474776</v>
      </c>
      <c r="F232" s="16">
        <v>574</v>
      </c>
      <c r="G232" s="16">
        <v>0.314</v>
      </c>
      <c r="H232" s="16">
        <v>0.3276</v>
      </c>
      <c r="I232" s="16">
        <v>0.33540000000000003</v>
      </c>
      <c r="J232" s="16">
        <v>0.26640000000000003</v>
      </c>
      <c r="K232" s="16">
        <v>0.26640000000000003</v>
      </c>
      <c r="L232" s="16">
        <v>0.22840000000000002</v>
      </c>
      <c r="M232" s="16">
        <v>0.22840000000000002</v>
      </c>
      <c r="N232" s="16">
        <v>0.27360000000000001</v>
      </c>
      <c r="O232" s="16">
        <v>4.7199999999999999E-2</v>
      </c>
      <c r="P232" s="16">
        <v>0.69699999999999995</v>
      </c>
      <c r="Q232" s="16">
        <v>0.14100000000000001</v>
      </c>
      <c r="R232" s="16">
        <v>1.7400000000000002E-2</v>
      </c>
      <c r="S232" s="16">
        <v>0.64439999999999997</v>
      </c>
      <c r="T232" s="16">
        <v>0.14019999999999999</v>
      </c>
    </row>
    <row r="233" spans="1:20">
      <c r="A233" s="16">
        <v>575</v>
      </c>
      <c r="B233" s="16">
        <v>96.061099999999996</v>
      </c>
      <c r="C233" s="16">
        <f>'CRI cal.'!C202</f>
        <v>0.14421257464939946</v>
      </c>
      <c r="D233" s="16">
        <f t="shared" si="22"/>
        <v>13.853218554653425</v>
      </c>
      <c r="F233" s="16">
        <v>575</v>
      </c>
      <c r="G233" s="16">
        <v>0.318</v>
      </c>
      <c r="H233" s="16">
        <v>0.32900000000000001</v>
      </c>
      <c r="I233" s="16">
        <v>0.33200000000000002</v>
      </c>
      <c r="J233" s="16">
        <v>0.26300000000000001</v>
      </c>
      <c r="K233" s="16">
        <v>0.26300000000000001</v>
      </c>
      <c r="L233" s="16">
        <v>0.22700000000000001</v>
      </c>
      <c r="M233" s="16">
        <v>0.22700000000000001</v>
      </c>
      <c r="N233" s="16">
        <v>0.27400000000000002</v>
      </c>
      <c r="O233" s="16">
        <v>5.1999999999999998E-2</v>
      </c>
      <c r="P233" s="16">
        <v>0.69799999999999995</v>
      </c>
      <c r="Q233" s="16">
        <v>0.13800000000000001</v>
      </c>
      <c r="R233" s="16">
        <v>1.7000000000000001E-2</v>
      </c>
      <c r="S233" s="16">
        <v>0.65100000000000002</v>
      </c>
      <c r="T233" s="16">
        <v>0.125</v>
      </c>
    </row>
    <row r="234" spans="1:20">
      <c r="A234" s="16">
        <v>576</v>
      </c>
      <c r="B234" s="16">
        <v>96.006500000000003</v>
      </c>
      <c r="C234" s="16">
        <f>'CRI cal.'!C203</f>
        <v>0.14414248374773811</v>
      </c>
      <c r="D234" s="16">
        <f t="shared" si="22"/>
        <v>13.83861536592722</v>
      </c>
      <c r="F234" s="16">
        <v>576</v>
      </c>
      <c r="G234" s="16">
        <v>0.3226</v>
      </c>
      <c r="H234" s="16">
        <v>0.33019999999999999</v>
      </c>
      <c r="I234" s="16">
        <v>0.3286</v>
      </c>
      <c r="J234" s="16">
        <v>0.25980000000000003</v>
      </c>
      <c r="K234" s="16">
        <v>0.25980000000000003</v>
      </c>
      <c r="L234" s="16">
        <v>0.2266</v>
      </c>
      <c r="M234" s="16">
        <v>0.2266</v>
      </c>
      <c r="N234" s="16">
        <v>0.27480000000000004</v>
      </c>
      <c r="O234" s="16">
        <v>5.1999999999999998E-2</v>
      </c>
      <c r="P234" s="16">
        <v>0.6986</v>
      </c>
      <c r="Q234" s="16">
        <v>0.13540000000000002</v>
      </c>
      <c r="R234" s="16">
        <v>1.7000000000000001E-2</v>
      </c>
      <c r="S234" s="16">
        <v>0.65680000000000005</v>
      </c>
      <c r="T234" s="16">
        <v>0.1236</v>
      </c>
    </row>
    <row r="235" spans="1:20">
      <c r="A235" s="16">
        <v>577</v>
      </c>
      <c r="B235" s="16">
        <v>95.951899999999995</v>
      </c>
      <c r="C235" s="16">
        <f>'CRI cal.'!C204</f>
        <v>0.1443192394628374</v>
      </c>
      <c r="D235" s="16">
        <f t="shared" si="22"/>
        <v>13.847705233014226</v>
      </c>
      <c r="F235" s="16">
        <v>577</v>
      </c>
      <c r="G235" s="16">
        <v>0.32719999999999999</v>
      </c>
      <c r="H235" s="16">
        <v>0.33140000000000003</v>
      </c>
      <c r="I235" s="16">
        <v>0.32519999999999999</v>
      </c>
      <c r="J235" s="16">
        <v>0.25659999999999999</v>
      </c>
      <c r="K235" s="16">
        <v>0.25659999999999999</v>
      </c>
      <c r="L235" s="16">
        <v>0.22620000000000001</v>
      </c>
      <c r="M235" s="16">
        <v>0.22620000000000001</v>
      </c>
      <c r="N235" s="16">
        <v>0.27560000000000001</v>
      </c>
      <c r="O235" s="16">
        <v>5.1999999999999998E-2</v>
      </c>
      <c r="P235" s="16">
        <v>0.69919999999999993</v>
      </c>
      <c r="Q235" s="16">
        <v>0.1328</v>
      </c>
      <c r="R235" s="16">
        <v>1.7000000000000001E-2</v>
      </c>
      <c r="S235" s="16">
        <v>0.66260000000000008</v>
      </c>
      <c r="T235" s="16">
        <v>0.1222</v>
      </c>
    </row>
    <row r="236" spans="1:20">
      <c r="A236" s="16">
        <v>578</v>
      </c>
      <c r="B236" s="16">
        <v>95.897199999999998</v>
      </c>
      <c r="C236" s="16">
        <f>'CRI cal.'!C205</f>
        <v>0.14440853800006628</v>
      </c>
      <c r="D236" s="16">
        <f t="shared" si="22"/>
        <v>13.848374450299955</v>
      </c>
      <c r="F236" s="16">
        <v>578</v>
      </c>
      <c r="G236" s="16">
        <v>0.33180000000000004</v>
      </c>
      <c r="H236" s="16">
        <v>0.33260000000000001</v>
      </c>
      <c r="I236" s="16">
        <v>0.32180000000000003</v>
      </c>
      <c r="J236" s="16">
        <v>0.25340000000000001</v>
      </c>
      <c r="K236" s="16">
        <v>0.25340000000000001</v>
      </c>
      <c r="L236" s="16">
        <v>0.2258</v>
      </c>
      <c r="M236" s="16">
        <v>0.2258</v>
      </c>
      <c r="N236" s="16">
        <v>0.27640000000000003</v>
      </c>
      <c r="O236" s="16">
        <v>5.1999999999999998E-2</v>
      </c>
      <c r="P236" s="16">
        <v>0.69979999999999998</v>
      </c>
      <c r="Q236" s="16">
        <v>0.13020000000000001</v>
      </c>
      <c r="R236" s="16">
        <v>1.7000000000000001E-2</v>
      </c>
      <c r="S236" s="16">
        <v>0.66839999999999999</v>
      </c>
      <c r="T236" s="16">
        <v>0.12079999999999999</v>
      </c>
    </row>
    <row r="237" spans="1:20">
      <c r="A237" s="16">
        <v>579</v>
      </c>
      <c r="B237" s="16">
        <v>95.842600000000004</v>
      </c>
      <c r="C237" s="16">
        <f>'CRI cal.'!C206</f>
        <v>0.14492763179585244</v>
      </c>
      <c r="D237" s="16">
        <f t="shared" si="22"/>
        <v>13.890241043157168</v>
      </c>
      <c r="F237" s="16">
        <v>579</v>
      </c>
      <c r="G237" s="16">
        <v>0.33640000000000003</v>
      </c>
      <c r="H237" s="16">
        <v>0.33380000000000004</v>
      </c>
      <c r="I237" s="16">
        <v>0.31840000000000002</v>
      </c>
      <c r="J237" s="16">
        <v>0.25019999999999998</v>
      </c>
      <c r="K237" s="16">
        <v>0.25019999999999998</v>
      </c>
      <c r="L237" s="16">
        <v>0.22540000000000002</v>
      </c>
      <c r="M237" s="16">
        <v>0.22540000000000002</v>
      </c>
      <c r="N237" s="16">
        <v>0.2772</v>
      </c>
      <c r="O237" s="16">
        <v>5.1999999999999998E-2</v>
      </c>
      <c r="P237" s="16">
        <v>0.70039999999999991</v>
      </c>
      <c r="Q237" s="16">
        <v>0.12759999999999999</v>
      </c>
      <c r="R237" s="16">
        <v>1.7000000000000001E-2</v>
      </c>
      <c r="S237" s="16">
        <v>0.67420000000000002</v>
      </c>
      <c r="T237" s="16">
        <v>0.11939999999999999</v>
      </c>
    </row>
    <row r="238" spans="1:20">
      <c r="A238" s="16">
        <v>580</v>
      </c>
      <c r="B238" s="16">
        <v>95.787999999999997</v>
      </c>
      <c r="C238" s="16">
        <f>'CRI cal.'!C207</f>
        <v>0.14358290083334696</v>
      </c>
      <c r="D238" s="16">
        <f t="shared" si="22"/>
        <v>13.753518905024638</v>
      </c>
      <c r="F238" s="16">
        <v>580</v>
      </c>
      <c r="G238" s="16">
        <v>0.34100000000000003</v>
      </c>
      <c r="H238" s="16">
        <v>0.33500000000000002</v>
      </c>
      <c r="I238" s="16">
        <v>0.315</v>
      </c>
      <c r="J238" s="16">
        <v>0.247</v>
      </c>
      <c r="K238" s="16">
        <v>0.247</v>
      </c>
      <c r="L238" s="16">
        <v>0.22500000000000001</v>
      </c>
      <c r="M238" s="16">
        <v>0.22500000000000001</v>
      </c>
      <c r="N238" s="16">
        <v>0.27800000000000002</v>
      </c>
      <c r="O238" s="16">
        <v>0.06</v>
      </c>
      <c r="P238" s="16">
        <v>0.70099999999999996</v>
      </c>
      <c r="Q238" s="16">
        <v>0.125</v>
      </c>
      <c r="R238" s="16">
        <v>1.7000000000000001E-2</v>
      </c>
      <c r="S238" s="16">
        <v>0.68</v>
      </c>
      <c r="T238" s="16">
        <v>0.11799999999999999</v>
      </c>
    </row>
    <row r="239" spans="1:20">
      <c r="A239" s="16">
        <v>581</v>
      </c>
      <c r="B239" s="16">
        <v>95.077799999999996</v>
      </c>
      <c r="C239" s="16">
        <f>'CRI cal.'!C208</f>
        <v>0.14496655272239578</v>
      </c>
      <c r="D239" s="16">
        <f t="shared" si="22"/>
        <v>13.783100906429402</v>
      </c>
      <c r="F239" s="16">
        <v>581</v>
      </c>
      <c r="G239" s="16">
        <v>0.34620000000000001</v>
      </c>
      <c r="H239" s="16">
        <v>0.33580000000000004</v>
      </c>
      <c r="I239" s="16">
        <v>0.31180000000000002</v>
      </c>
      <c r="J239" s="16">
        <v>0.24340000000000001</v>
      </c>
      <c r="K239" s="16">
        <v>0.24340000000000001</v>
      </c>
      <c r="L239" s="16">
        <v>0.22440000000000002</v>
      </c>
      <c r="M239" s="16">
        <v>0.22440000000000002</v>
      </c>
      <c r="N239" s="16">
        <v>0.2792</v>
      </c>
      <c r="O239" s="16">
        <v>6.3199999999999992E-2</v>
      </c>
      <c r="P239" s="16">
        <v>0.7016</v>
      </c>
      <c r="Q239" s="16">
        <v>0.12280000000000001</v>
      </c>
      <c r="R239" s="16">
        <v>1.7000000000000001E-2</v>
      </c>
      <c r="S239" s="16">
        <v>0.68420000000000003</v>
      </c>
      <c r="T239" s="16">
        <v>0.1168</v>
      </c>
    </row>
    <row r="240" spans="1:20">
      <c r="A240" s="16">
        <v>582</v>
      </c>
      <c r="B240" s="16">
        <v>94.367500000000007</v>
      </c>
      <c r="C240" s="16">
        <f>'CRI cal.'!C209</f>
        <v>0.14368249224422172</v>
      </c>
      <c r="D240" s="16">
        <f t="shared" si="22"/>
        <v>13.558957586856595</v>
      </c>
      <c r="F240" s="16">
        <v>582</v>
      </c>
      <c r="G240" s="16">
        <v>0.35139999999999999</v>
      </c>
      <c r="H240" s="16">
        <v>0.33660000000000001</v>
      </c>
      <c r="I240" s="16">
        <v>0.30859999999999999</v>
      </c>
      <c r="J240" s="16">
        <v>0.23980000000000001</v>
      </c>
      <c r="K240" s="16">
        <v>0.23980000000000001</v>
      </c>
      <c r="L240" s="16">
        <v>0.2238</v>
      </c>
      <c r="M240" s="16">
        <v>0.2238</v>
      </c>
      <c r="N240" s="16">
        <v>0.28039999999999998</v>
      </c>
      <c r="O240" s="16">
        <v>6.6400000000000001E-2</v>
      </c>
      <c r="P240" s="16">
        <v>0.70219999999999994</v>
      </c>
      <c r="Q240" s="16">
        <v>0.1206</v>
      </c>
      <c r="R240" s="16">
        <v>1.7000000000000001E-2</v>
      </c>
      <c r="S240" s="16">
        <v>0.68840000000000001</v>
      </c>
      <c r="T240" s="16">
        <v>0.11559999999999999</v>
      </c>
    </row>
    <row r="241" spans="1:20">
      <c r="A241" s="16">
        <v>583</v>
      </c>
      <c r="B241" s="16">
        <v>93.657300000000006</v>
      </c>
      <c r="C241" s="16">
        <f>'CRI cal.'!C210</f>
        <v>0.14430222222222222</v>
      </c>
      <c r="D241" s="16">
        <f t="shared" si="22"/>
        <v>13.514956517333333</v>
      </c>
      <c r="F241" s="16">
        <v>583</v>
      </c>
      <c r="G241" s="16">
        <v>0.35660000000000003</v>
      </c>
      <c r="H241" s="16">
        <v>0.33740000000000003</v>
      </c>
      <c r="I241" s="16">
        <v>0.3054</v>
      </c>
      <c r="J241" s="16">
        <v>0.23619999999999999</v>
      </c>
      <c r="K241" s="16">
        <v>0.23619999999999999</v>
      </c>
      <c r="L241" s="16">
        <v>0.22320000000000001</v>
      </c>
      <c r="M241" s="16">
        <v>0.22320000000000001</v>
      </c>
      <c r="N241" s="16">
        <v>0.28160000000000002</v>
      </c>
      <c r="O241" s="16">
        <v>6.9599999999999995E-2</v>
      </c>
      <c r="P241" s="16">
        <v>0.70279999999999998</v>
      </c>
      <c r="Q241" s="16">
        <v>0.11840000000000001</v>
      </c>
      <c r="R241" s="16">
        <v>1.7000000000000001E-2</v>
      </c>
      <c r="S241" s="16">
        <v>0.69259999999999999</v>
      </c>
      <c r="T241" s="16">
        <v>0.1144</v>
      </c>
    </row>
    <row r="242" spans="1:20">
      <c r="A242" s="16">
        <v>584</v>
      </c>
      <c r="B242" s="16">
        <v>92.947000000000003</v>
      </c>
      <c r="C242" s="16">
        <f>'CRI cal.'!C211</f>
        <v>0.14406282249742003</v>
      </c>
      <c r="D242" s="16">
        <f t="shared" si="22"/>
        <v>13.3902071626677</v>
      </c>
      <c r="F242" s="16">
        <v>584</v>
      </c>
      <c r="G242" s="16">
        <v>0.36180000000000001</v>
      </c>
      <c r="H242" s="16">
        <v>0.3382</v>
      </c>
      <c r="I242" s="16">
        <v>0.30219999999999997</v>
      </c>
      <c r="J242" s="16">
        <v>0.2326</v>
      </c>
      <c r="K242" s="16">
        <v>0.2326</v>
      </c>
      <c r="L242" s="16">
        <v>0.22259999999999999</v>
      </c>
      <c r="M242" s="16">
        <v>0.22259999999999999</v>
      </c>
      <c r="N242" s="16">
        <v>0.2828</v>
      </c>
      <c r="O242" s="16">
        <v>7.2800000000000004E-2</v>
      </c>
      <c r="P242" s="16">
        <v>0.70339999999999991</v>
      </c>
      <c r="Q242" s="16">
        <v>0.1162</v>
      </c>
      <c r="R242" s="16">
        <v>1.7000000000000001E-2</v>
      </c>
      <c r="S242" s="16">
        <v>0.69679999999999997</v>
      </c>
      <c r="T242" s="16">
        <v>0.1132</v>
      </c>
    </row>
    <row r="243" spans="1:20">
      <c r="A243" s="16">
        <v>585</v>
      </c>
      <c r="B243" s="16">
        <v>92.236800000000002</v>
      </c>
      <c r="C243" s="16">
        <f>'CRI cal.'!C212</f>
        <v>0.14420865213416101</v>
      </c>
      <c r="D243" s="16">
        <f t="shared" si="22"/>
        <v>13.301344605168183</v>
      </c>
      <c r="F243" s="16">
        <v>585</v>
      </c>
      <c r="G243" s="16">
        <v>0.36699999999999999</v>
      </c>
      <c r="H243" s="16">
        <v>0.33900000000000002</v>
      </c>
      <c r="I243" s="16">
        <v>0.29899999999999999</v>
      </c>
      <c r="J243" s="16">
        <v>0.22900000000000001</v>
      </c>
      <c r="K243" s="16">
        <v>0.22900000000000001</v>
      </c>
      <c r="L243" s="16">
        <v>0.222</v>
      </c>
      <c r="M243" s="16">
        <v>0.222</v>
      </c>
      <c r="N243" s="16">
        <v>0.28399999999999997</v>
      </c>
      <c r="O243" s="16">
        <v>7.5999999999999998E-2</v>
      </c>
      <c r="P243" s="16">
        <v>0.70399999999999996</v>
      </c>
      <c r="Q243" s="16">
        <v>0.114</v>
      </c>
      <c r="R243" s="16">
        <v>1.7000000000000001E-2</v>
      </c>
      <c r="S243" s="16">
        <v>0.70099999999999996</v>
      </c>
      <c r="T243" s="16">
        <v>0.112</v>
      </c>
    </row>
    <row r="244" spans="1:20">
      <c r="A244" s="16">
        <v>586</v>
      </c>
      <c r="B244" s="16">
        <v>91.526600000000002</v>
      </c>
      <c r="C244" s="16">
        <f>'CRI cal.'!C213</f>
        <v>0.1432605577689243</v>
      </c>
      <c r="D244" s="16">
        <f t="shared" si="22"/>
        <v>13.112151766693227</v>
      </c>
      <c r="F244" s="16">
        <v>586</v>
      </c>
      <c r="G244" s="16">
        <v>0.37159999999999999</v>
      </c>
      <c r="H244" s="16">
        <v>0.33940000000000003</v>
      </c>
      <c r="I244" s="16">
        <v>0.29619999999999996</v>
      </c>
      <c r="J244" s="16">
        <v>0.23400000000000001</v>
      </c>
      <c r="K244" s="16">
        <v>0.23400000000000001</v>
      </c>
      <c r="L244" s="16">
        <v>0.2218</v>
      </c>
      <c r="M244" s="16">
        <v>0.2218</v>
      </c>
      <c r="N244" s="16">
        <v>0.28619999999999995</v>
      </c>
      <c r="O244" s="16">
        <v>8.1199999999999994E-2</v>
      </c>
      <c r="P244" s="16">
        <v>0.70419999999999994</v>
      </c>
      <c r="Q244" s="16">
        <v>0.1124</v>
      </c>
      <c r="R244" s="16">
        <v>1.7000000000000001E-2</v>
      </c>
      <c r="S244" s="16">
        <v>0.70419999999999994</v>
      </c>
      <c r="T244" s="16">
        <v>0.1108</v>
      </c>
    </row>
    <row r="245" spans="1:20">
      <c r="A245" s="16">
        <v>587</v>
      </c>
      <c r="B245" s="16">
        <v>90.816299999999998</v>
      </c>
      <c r="C245" s="16">
        <f>'CRI cal.'!C214</f>
        <v>0.14412181641527166</v>
      </c>
      <c r="D245" s="16">
        <f t="shared" si="22"/>
        <v>13.088610116114236</v>
      </c>
      <c r="F245" s="16">
        <v>587</v>
      </c>
      <c r="G245" s="16">
        <v>0.37619999999999998</v>
      </c>
      <c r="H245" s="16">
        <v>0.33980000000000005</v>
      </c>
      <c r="I245" s="16">
        <v>0.29339999999999999</v>
      </c>
      <c r="J245" s="16">
        <v>0.23900000000000002</v>
      </c>
      <c r="K245" s="16">
        <v>0.23900000000000002</v>
      </c>
      <c r="L245" s="16">
        <v>0.22159999999999999</v>
      </c>
      <c r="M245" s="16">
        <v>0.22159999999999999</v>
      </c>
      <c r="N245" s="16">
        <v>0.28839999999999999</v>
      </c>
      <c r="O245" s="16">
        <v>8.6399999999999991E-2</v>
      </c>
      <c r="P245" s="16">
        <v>0.70439999999999992</v>
      </c>
      <c r="Q245" s="16">
        <v>0.1108</v>
      </c>
      <c r="R245" s="16">
        <v>1.7000000000000001E-2</v>
      </c>
      <c r="S245" s="16">
        <v>0.70739999999999992</v>
      </c>
      <c r="T245" s="16">
        <v>0.1096</v>
      </c>
    </row>
    <row r="246" spans="1:20">
      <c r="A246" s="16">
        <v>588</v>
      </c>
      <c r="B246" s="16">
        <v>90.106099999999998</v>
      </c>
      <c r="C246" s="16">
        <f>'CRI cal.'!C215</f>
        <v>0.14420497553405437</v>
      </c>
      <c r="D246" s="16">
        <f t="shared" si="22"/>
        <v>12.993747945969057</v>
      </c>
      <c r="F246" s="16">
        <v>588</v>
      </c>
      <c r="G246" s="16">
        <v>0.38080000000000003</v>
      </c>
      <c r="H246" s="16">
        <v>0.3402</v>
      </c>
      <c r="I246" s="16">
        <v>0.29059999999999997</v>
      </c>
      <c r="J246" s="16">
        <v>0.24399999999999999</v>
      </c>
      <c r="K246" s="16">
        <v>0.24399999999999999</v>
      </c>
      <c r="L246" s="16">
        <v>0.22140000000000001</v>
      </c>
      <c r="M246" s="16">
        <v>0.22140000000000001</v>
      </c>
      <c r="N246" s="16">
        <v>0.29059999999999997</v>
      </c>
      <c r="O246" s="16">
        <v>9.1600000000000001E-2</v>
      </c>
      <c r="P246" s="16">
        <v>0.7046</v>
      </c>
      <c r="Q246" s="16">
        <v>0.10920000000000001</v>
      </c>
      <c r="R246" s="16">
        <v>1.7000000000000001E-2</v>
      </c>
      <c r="S246" s="16">
        <v>0.71060000000000001</v>
      </c>
      <c r="T246" s="16">
        <v>0.1084</v>
      </c>
    </row>
    <row r="247" spans="1:20">
      <c r="A247" s="16">
        <v>589</v>
      </c>
      <c r="B247" s="16">
        <v>89.395799999999994</v>
      </c>
      <c r="C247" s="16">
        <f>'CRI cal.'!C216</f>
        <v>0.14348801567363448</v>
      </c>
      <c r="D247" s="16">
        <f t="shared" si="22"/>
        <v>12.827225951557093</v>
      </c>
      <c r="F247" s="16">
        <v>589</v>
      </c>
      <c r="G247" s="16">
        <v>0.38540000000000002</v>
      </c>
      <c r="H247" s="16">
        <v>0.34060000000000001</v>
      </c>
      <c r="I247" s="16">
        <v>0.2878</v>
      </c>
      <c r="J247" s="16">
        <v>0.249</v>
      </c>
      <c r="K247" s="16">
        <v>0.249</v>
      </c>
      <c r="L247" s="16">
        <v>0.22120000000000001</v>
      </c>
      <c r="M247" s="16">
        <v>0.22120000000000001</v>
      </c>
      <c r="N247" s="16">
        <v>0.2928</v>
      </c>
      <c r="O247" s="16">
        <v>9.6799999999999997E-2</v>
      </c>
      <c r="P247" s="16">
        <v>0.70479999999999998</v>
      </c>
      <c r="Q247" s="16">
        <v>0.1076</v>
      </c>
      <c r="R247" s="16">
        <v>1.7000000000000001E-2</v>
      </c>
      <c r="S247" s="16">
        <v>0.71379999999999999</v>
      </c>
      <c r="T247" s="16">
        <v>0.1072</v>
      </c>
    </row>
    <row r="248" spans="1:20">
      <c r="A248" s="16">
        <v>590</v>
      </c>
      <c r="B248" s="16">
        <v>88.685599999999994</v>
      </c>
      <c r="C248" s="16">
        <f>'CRI cal.'!C217</f>
        <v>0.14375579476703071</v>
      </c>
      <c r="D248" s="16">
        <f t="shared" si="22"/>
        <v>12.749068912390978</v>
      </c>
      <c r="F248" s="16">
        <v>590</v>
      </c>
      <c r="G248" s="16">
        <v>0.39</v>
      </c>
      <c r="H248" s="16">
        <v>0.34100000000000003</v>
      </c>
      <c r="I248" s="16">
        <v>0.28499999999999998</v>
      </c>
      <c r="J248" s="16">
        <v>0.214</v>
      </c>
      <c r="K248" s="16">
        <v>0.214</v>
      </c>
      <c r="L248" s="16">
        <v>0.221</v>
      </c>
      <c r="M248" s="16">
        <v>0.221</v>
      </c>
      <c r="N248" s="16">
        <v>0.29499999999999998</v>
      </c>
      <c r="O248" s="16">
        <v>0.10199999999999999</v>
      </c>
      <c r="P248" s="16">
        <v>0.70499999999999996</v>
      </c>
      <c r="Q248" s="16">
        <v>0.106</v>
      </c>
      <c r="R248" s="16">
        <v>1.6E-2</v>
      </c>
      <c r="S248" s="16">
        <v>0.71699999999999997</v>
      </c>
      <c r="T248" s="16">
        <v>0.106</v>
      </c>
    </row>
    <row r="249" spans="1:20">
      <c r="A249" s="16">
        <v>591</v>
      </c>
      <c r="B249" s="16">
        <v>88.817700000000002</v>
      </c>
      <c r="C249" s="16">
        <f>'CRI cal.'!C218</f>
        <v>0.14484719596723378</v>
      </c>
      <c r="D249" s="16">
        <f t="shared" si="22"/>
        <v>12.86499479725898</v>
      </c>
      <c r="F249" s="16">
        <v>591</v>
      </c>
      <c r="G249" s="16">
        <v>0.39379999999999998</v>
      </c>
      <c r="H249" s="16">
        <v>0.34100000000000003</v>
      </c>
      <c r="I249" s="16">
        <v>0.28239999999999998</v>
      </c>
      <c r="J249" s="16">
        <v>0.21079999999999999</v>
      </c>
      <c r="K249" s="16">
        <v>0.21079999999999999</v>
      </c>
      <c r="L249" s="16">
        <v>0.2208</v>
      </c>
      <c r="M249" s="16">
        <v>0.2208</v>
      </c>
      <c r="N249" s="16">
        <v>0.29919999999999997</v>
      </c>
      <c r="O249" s="16">
        <v>0.10879999999999999</v>
      </c>
      <c r="P249" s="16">
        <v>0.70499999999999996</v>
      </c>
      <c r="Q249" s="16">
        <v>0.10679999999999999</v>
      </c>
      <c r="R249" s="16">
        <v>1.6E-2</v>
      </c>
      <c r="S249" s="16">
        <v>0.71939999999999993</v>
      </c>
      <c r="T249" s="16">
        <v>0.105</v>
      </c>
    </row>
    <row r="250" spans="1:20">
      <c r="A250" s="16">
        <v>592</v>
      </c>
      <c r="B250" s="16">
        <v>88.949700000000007</v>
      </c>
      <c r="C250" s="16">
        <f>'CRI cal.'!C219</f>
        <v>0.1434258142340169</v>
      </c>
      <c r="D250" s="16">
        <f t="shared" si="22"/>
        <v>12.757683148371534</v>
      </c>
      <c r="F250" s="16">
        <v>592</v>
      </c>
      <c r="G250" s="16">
        <v>0.39760000000000001</v>
      </c>
      <c r="H250" s="16">
        <v>0.34100000000000003</v>
      </c>
      <c r="I250" s="16">
        <v>0.27979999999999999</v>
      </c>
      <c r="J250" s="16">
        <v>0.20760000000000001</v>
      </c>
      <c r="K250" s="16">
        <v>0.20760000000000001</v>
      </c>
      <c r="L250" s="16">
        <v>0.22059999999999999</v>
      </c>
      <c r="M250" s="16">
        <v>0.22059999999999999</v>
      </c>
      <c r="N250" s="16">
        <v>0.3034</v>
      </c>
      <c r="O250" s="16">
        <v>0.11559999999999999</v>
      </c>
      <c r="P250" s="16">
        <v>0.70499999999999996</v>
      </c>
      <c r="Q250" s="16">
        <v>0.1076</v>
      </c>
      <c r="R250" s="16">
        <v>1.6E-2</v>
      </c>
      <c r="S250" s="16">
        <v>0.7218</v>
      </c>
      <c r="T250" s="16">
        <v>0.104</v>
      </c>
    </row>
    <row r="251" spans="1:20">
      <c r="A251" s="16">
        <v>593</v>
      </c>
      <c r="B251" s="16">
        <v>89.081800000000001</v>
      </c>
      <c r="C251" s="16">
        <f>'CRI cal.'!C220</f>
        <v>0.14417066365716794</v>
      </c>
      <c r="D251" s="16">
        <f t="shared" si="22"/>
        <v>12.842982225775103</v>
      </c>
      <c r="F251" s="16">
        <v>593</v>
      </c>
      <c r="G251" s="16">
        <v>0.40139999999999998</v>
      </c>
      <c r="H251" s="16">
        <v>0.34100000000000003</v>
      </c>
      <c r="I251" s="16">
        <v>0.2772</v>
      </c>
      <c r="J251" s="16">
        <v>0.2044</v>
      </c>
      <c r="K251" s="16">
        <v>0.2044</v>
      </c>
      <c r="L251" s="16">
        <v>0.22040000000000001</v>
      </c>
      <c r="M251" s="16">
        <v>0.22040000000000001</v>
      </c>
      <c r="N251" s="16">
        <v>0.30759999999999998</v>
      </c>
      <c r="O251" s="16">
        <v>0.12240000000000001</v>
      </c>
      <c r="P251" s="16">
        <v>0.70499999999999996</v>
      </c>
      <c r="Q251" s="16">
        <v>0.1084</v>
      </c>
      <c r="R251" s="16">
        <v>1.6E-2</v>
      </c>
      <c r="S251" s="16">
        <v>0.72419999999999995</v>
      </c>
      <c r="T251" s="16">
        <v>0.10300000000000001</v>
      </c>
    </row>
    <row r="252" spans="1:20">
      <c r="A252" s="16">
        <v>594</v>
      </c>
      <c r="B252" s="16">
        <v>89.213800000000006</v>
      </c>
      <c r="C252" s="16">
        <f>'CRI cal.'!C221</f>
        <v>0.14470333667837432</v>
      </c>
      <c r="D252" s="16">
        <f t="shared" si="22"/>
        <v>12.909534537757152</v>
      </c>
      <c r="F252" s="16">
        <v>594</v>
      </c>
      <c r="G252" s="16">
        <v>0.4052</v>
      </c>
      <c r="H252" s="16">
        <v>0.34100000000000003</v>
      </c>
      <c r="I252" s="16">
        <v>0.27460000000000001</v>
      </c>
      <c r="J252" s="16">
        <v>0.20120000000000002</v>
      </c>
      <c r="K252" s="16">
        <v>0.20120000000000002</v>
      </c>
      <c r="L252" s="16">
        <v>0.22020000000000001</v>
      </c>
      <c r="M252" s="16">
        <v>0.22020000000000001</v>
      </c>
      <c r="N252" s="16">
        <v>0.31180000000000002</v>
      </c>
      <c r="O252" s="16">
        <v>0.12920000000000001</v>
      </c>
      <c r="P252" s="16">
        <v>0.70499999999999996</v>
      </c>
      <c r="Q252" s="16">
        <v>0.10920000000000001</v>
      </c>
      <c r="R252" s="16">
        <v>1.6E-2</v>
      </c>
      <c r="S252" s="16">
        <v>0.72660000000000002</v>
      </c>
      <c r="T252" s="16">
        <v>0.10200000000000001</v>
      </c>
    </row>
    <row r="253" spans="1:20">
      <c r="A253" s="16">
        <v>595</v>
      </c>
      <c r="B253" s="16">
        <v>89.3459</v>
      </c>
      <c r="C253" s="16">
        <f>'CRI cal.'!C222</f>
        <v>0.14523320529905151</v>
      </c>
      <c r="D253" s="16">
        <f t="shared" si="22"/>
        <v>12.975991437328526</v>
      </c>
      <c r="F253" s="16">
        <v>595</v>
      </c>
      <c r="G253" s="16">
        <v>0.40899999999999997</v>
      </c>
      <c r="H253" s="16">
        <v>0.34100000000000003</v>
      </c>
      <c r="I253" s="16">
        <v>0.27200000000000002</v>
      </c>
      <c r="J253" s="16">
        <v>0.19800000000000001</v>
      </c>
      <c r="K253" s="16">
        <v>0.19800000000000001</v>
      </c>
      <c r="L253" s="16">
        <v>0.22</v>
      </c>
      <c r="M253" s="16">
        <v>0.22</v>
      </c>
      <c r="N253" s="16">
        <v>0.316</v>
      </c>
      <c r="O253" s="16">
        <v>0.13600000000000001</v>
      </c>
      <c r="P253" s="16">
        <v>0.70499999999999996</v>
      </c>
      <c r="Q253" s="16">
        <v>0.1</v>
      </c>
      <c r="R253" s="16">
        <v>1.6E-2</v>
      </c>
      <c r="S253" s="16">
        <v>0.72899999999999998</v>
      </c>
      <c r="T253" s="16">
        <v>0.10100000000000001</v>
      </c>
    </row>
    <row r="254" spans="1:20">
      <c r="A254" s="16">
        <v>596</v>
      </c>
      <c r="B254" s="16">
        <v>89.477999999999994</v>
      </c>
      <c r="C254" s="16">
        <f>'CRI cal.'!C223</f>
        <v>0.14476461797123111</v>
      </c>
      <c r="D254" s="16">
        <f t="shared" si="22"/>
        <v>12.953248486829816</v>
      </c>
      <c r="F254" s="16">
        <v>596</v>
      </c>
      <c r="G254" s="16">
        <v>0.41199999999999998</v>
      </c>
      <c r="H254" s="16">
        <v>0.34100000000000003</v>
      </c>
      <c r="I254" s="16">
        <v>0.27040000000000003</v>
      </c>
      <c r="J254" s="16">
        <v>0.19540000000000002</v>
      </c>
      <c r="K254" s="16">
        <v>0.19540000000000002</v>
      </c>
      <c r="L254" s="16">
        <v>0.22</v>
      </c>
      <c r="M254" s="16">
        <v>0.22</v>
      </c>
      <c r="N254" s="16">
        <v>0.32240000000000002</v>
      </c>
      <c r="O254" s="16">
        <v>0.14680000000000001</v>
      </c>
      <c r="P254" s="16">
        <v>0.70499999999999996</v>
      </c>
      <c r="Q254" s="16">
        <v>9.920000000000001E-2</v>
      </c>
      <c r="R254" s="16">
        <v>1.6E-2</v>
      </c>
      <c r="S254" s="16">
        <v>0.73039999999999994</v>
      </c>
      <c r="T254" s="16">
        <v>0.1004</v>
      </c>
    </row>
    <row r="255" spans="1:20">
      <c r="A255" s="16">
        <v>597</v>
      </c>
      <c r="B255" s="16">
        <v>89.61</v>
      </c>
      <c r="C255" s="16">
        <f>'CRI cal.'!C224</f>
        <v>0.14568638174857412</v>
      </c>
      <c r="D255" s="16">
        <f t="shared" si="22"/>
        <v>13.054956668489726</v>
      </c>
      <c r="F255" s="16">
        <v>597</v>
      </c>
      <c r="G255" s="16">
        <v>0.41499999999999998</v>
      </c>
      <c r="H255" s="16">
        <v>0.34100000000000003</v>
      </c>
      <c r="I255" s="16">
        <v>0.26880000000000004</v>
      </c>
      <c r="J255" s="16">
        <v>0.1928</v>
      </c>
      <c r="K255" s="16">
        <v>0.1928</v>
      </c>
      <c r="L255" s="16">
        <v>0.22</v>
      </c>
      <c r="M255" s="16">
        <v>0.22</v>
      </c>
      <c r="N255" s="16">
        <v>0.32879999999999998</v>
      </c>
      <c r="O255" s="16">
        <v>0.15760000000000002</v>
      </c>
      <c r="P255" s="16">
        <v>0.70499999999999996</v>
      </c>
      <c r="Q255" s="16">
        <v>9.8400000000000001E-2</v>
      </c>
      <c r="R255" s="16">
        <v>1.6E-2</v>
      </c>
      <c r="S255" s="16">
        <v>0.73180000000000001</v>
      </c>
      <c r="T255" s="16">
        <v>9.98E-2</v>
      </c>
    </row>
    <row r="256" spans="1:20">
      <c r="A256" s="16">
        <v>598</v>
      </c>
      <c r="B256" s="16">
        <v>89.742099999999994</v>
      </c>
      <c r="C256" s="16">
        <f>'CRI cal.'!C225</f>
        <v>0.14582097010962927</v>
      </c>
      <c r="D256" s="16">
        <f t="shared" si="22"/>
        <v>13.08628008167536</v>
      </c>
      <c r="F256" s="16">
        <v>598</v>
      </c>
      <c r="G256" s="16">
        <v>0.41799999999999998</v>
      </c>
      <c r="H256" s="16">
        <v>0.34100000000000003</v>
      </c>
      <c r="I256" s="16">
        <v>0.26719999999999999</v>
      </c>
      <c r="J256" s="16">
        <v>0.19020000000000001</v>
      </c>
      <c r="K256" s="16">
        <v>0.19020000000000001</v>
      </c>
      <c r="L256" s="16">
        <v>0.22</v>
      </c>
      <c r="M256" s="16">
        <v>0.22</v>
      </c>
      <c r="N256" s="16">
        <v>0.3352</v>
      </c>
      <c r="O256" s="16">
        <v>0.16839999999999999</v>
      </c>
      <c r="P256" s="16">
        <v>0.70499999999999996</v>
      </c>
      <c r="Q256" s="16">
        <v>9.7600000000000006E-2</v>
      </c>
      <c r="R256" s="16">
        <v>1.6E-2</v>
      </c>
      <c r="S256" s="16">
        <v>0.73319999999999996</v>
      </c>
      <c r="T256" s="16">
        <v>9.920000000000001E-2</v>
      </c>
    </row>
    <row r="257" spans="1:20">
      <c r="A257" s="16">
        <v>599</v>
      </c>
      <c r="B257" s="16">
        <v>89.874099999999999</v>
      </c>
      <c r="C257" s="16">
        <f>'CRI cal.'!C226</f>
        <v>0.14633538049069428</v>
      </c>
      <c r="D257" s="16">
        <f t="shared" si="22"/>
        <v>13.151760619758706</v>
      </c>
      <c r="F257" s="16">
        <v>599</v>
      </c>
      <c r="G257" s="16">
        <v>0.42099999999999999</v>
      </c>
      <c r="H257" s="16">
        <v>0.34100000000000003</v>
      </c>
      <c r="I257" s="16">
        <v>0.2656</v>
      </c>
      <c r="J257" s="16">
        <v>0.18759999999999999</v>
      </c>
      <c r="K257" s="16">
        <v>0.18759999999999999</v>
      </c>
      <c r="L257" s="16">
        <v>0.22</v>
      </c>
      <c r="M257" s="16">
        <v>0.22</v>
      </c>
      <c r="N257" s="16">
        <v>0.34159999999999996</v>
      </c>
      <c r="O257" s="16">
        <v>0.1792</v>
      </c>
      <c r="P257" s="16">
        <v>0.70499999999999996</v>
      </c>
      <c r="Q257" s="16">
        <v>9.6799999999999997E-2</v>
      </c>
      <c r="R257" s="16">
        <v>1.6E-2</v>
      </c>
      <c r="S257" s="16">
        <v>0.73460000000000003</v>
      </c>
      <c r="T257" s="16">
        <v>9.8600000000000007E-2</v>
      </c>
    </row>
    <row r="258" spans="1:20">
      <c r="A258" s="16">
        <v>600</v>
      </c>
      <c r="B258" s="16">
        <v>90.006200000000007</v>
      </c>
      <c r="C258" s="16">
        <f>'CRI cal.'!C227</f>
        <v>0.14734659516088802</v>
      </c>
      <c r="D258" s="16">
        <f t="shared" si="22"/>
        <v>13.26210711336992</v>
      </c>
      <c r="F258" s="16">
        <v>600</v>
      </c>
      <c r="G258" s="16">
        <v>0.42399999999999999</v>
      </c>
      <c r="H258" s="16">
        <v>0.34200000000000003</v>
      </c>
      <c r="I258" s="16">
        <v>0.26400000000000001</v>
      </c>
      <c r="J258" s="16">
        <v>0.185</v>
      </c>
      <c r="K258" s="16">
        <v>0.185</v>
      </c>
      <c r="L258" s="16">
        <v>0.22</v>
      </c>
      <c r="M258" s="16">
        <v>0.22</v>
      </c>
      <c r="N258" s="16">
        <v>0.34799999999999998</v>
      </c>
      <c r="O258" s="16">
        <v>0.19</v>
      </c>
      <c r="P258" s="16">
        <v>0.70599999999999996</v>
      </c>
      <c r="Q258" s="16">
        <v>9.6000000000000002E-2</v>
      </c>
      <c r="R258" s="16">
        <v>1.6E-2</v>
      </c>
      <c r="S258" s="16">
        <v>0.73599999999999999</v>
      </c>
      <c r="T258" s="16">
        <v>9.8000000000000004E-2</v>
      </c>
    </row>
    <row r="259" spans="1:20">
      <c r="A259" s="16">
        <v>601</v>
      </c>
      <c r="B259" s="16">
        <v>89.965500000000006</v>
      </c>
      <c r="C259" s="16">
        <f>'CRI cal.'!C228</f>
        <v>0.14692337611824194</v>
      </c>
      <c r="D259" s="16">
        <f t="shared" si="22"/>
        <v>13.218034994165697</v>
      </c>
      <c r="F259" s="16">
        <v>601</v>
      </c>
      <c r="G259" s="16">
        <v>0.42619999999999997</v>
      </c>
      <c r="H259" s="16">
        <v>0.34200000000000003</v>
      </c>
      <c r="I259" s="16">
        <v>0.2626</v>
      </c>
      <c r="J259" s="16">
        <v>0.183</v>
      </c>
      <c r="K259" s="16">
        <v>0.183</v>
      </c>
      <c r="L259" s="16">
        <v>0.22</v>
      </c>
      <c r="M259" s="16">
        <v>0.22</v>
      </c>
      <c r="N259" s="16">
        <v>0.35519999999999996</v>
      </c>
      <c r="O259" s="16">
        <v>0.20319999999999999</v>
      </c>
      <c r="P259" s="16">
        <v>0.70619999999999994</v>
      </c>
      <c r="Q259" s="16">
        <v>9.5200000000000007E-2</v>
      </c>
      <c r="R259" s="16">
        <v>1.6E-2</v>
      </c>
      <c r="S259" s="16">
        <v>0.73719999999999997</v>
      </c>
      <c r="T259" s="16">
        <v>9.74E-2</v>
      </c>
    </row>
    <row r="260" spans="1:20">
      <c r="A260" s="16">
        <v>602</v>
      </c>
      <c r="B260" s="16">
        <v>89.924800000000005</v>
      </c>
      <c r="C260" s="16">
        <f>'CRI cal.'!C229</f>
        <v>0.14847260359460809</v>
      </c>
      <c r="D260" s="16">
        <f t="shared" si="22"/>
        <v>13.351369183724415</v>
      </c>
      <c r="F260" s="16">
        <v>602</v>
      </c>
      <c r="G260" s="16">
        <v>0.4284</v>
      </c>
      <c r="H260" s="16">
        <v>0.34200000000000003</v>
      </c>
      <c r="I260" s="16">
        <v>0.26119999999999999</v>
      </c>
      <c r="J260" s="16">
        <v>0.18099999999999999</v>
      </c>
      <c r="K260" s="16">
        <v>0.18099999999999999</v>
      </c>
      <c r="L260" s="16">
        <v>0.22</v>
      </c>
      <c r="M260" s="16">
        <v>0.22</v>
      </c>
      <c r="N260" s="16">
        <v>0.3624</v>
      </c>
      <c r="O260" s="16">
        <v>0.21640000000000001</v>
      </c>
      <c r="P260" s="16">
        <v>0.70639999999999992</v>
      </c>
      <c r="Q260" s="16">
        <v>9.4399999999999998E-2</v>
      </c>
      <c r="R260" s="16">
        <v>1.6E-2</v>
      </c>
      <c r="S260" s="16">
        <v>0.73839999999999995</v>
      </c>
      <c r="T260" s="16">
        <v>9.6799999999999997E-2</v>
      </c>
    </row>
    <row r="261" spans="1:20">
      <c r="A261" s="16">
        <v>603</v>
      </c>
      <c r="B261" s="16">
        <v>89.884100000000004</v>
      </c>
      <c r="C261" s="16">
        <f>'CRI cal.'!C230</f>
        <v>0.14773520244390342</v>
      </c>
      <c r="D261" s="16">
        <f t="shared" si="22"/>
        <v>13.279045709988059</v>
      </c>
      <c r="F261" s="16">
        <v>603</v>
      </c>
      <c r="G261" s="16">
        <v>0.43059999999999998</v>
      </c>
      <c r="H261" s="16">
        <v>0.34200000000000003</v>
      </c>
      <c r="I261" s="16">
        <v>0.25980000000000003</v>
      </c>
      <c r="J261" s="16">
        <v>0.17899999999999999</v>
      </c>
      <c r="K261" s="16">
        <v>0.17899999999999999</v>
      </c>
      <c r="L261" s="16">
        <v>0.22</v>
      </c>
      <c r="M261" s="16">
        <v>0.22</v>
      </c>
      <c r="N261" s="16">
        <v>0.36959999999999998</v>
      </c>
      <c r="O261" s="16">
        <v>0.2296</v>
      </c>
      <c r="P261" s="16">
        <v>0.70660000000000001</v>
      </c>
      <c r="Q261" s="16">
        <v>9.3600000000000003E-2</v>
      </c>
      <c r="R261" s="16">
        <v>1.6E-2</v>
      </c>
      <c r="S261" s="16">
        <v>0.73960000000000004</v>
      </c>
      <c r="T261" s="16">
        <v>9.6200000000000008E-2</v>
      </c>
    </row>
    <row r="262" spans="1:20">
      <c r="A262" s="16">
        <v>604</v>
      </c>
      <c r="B262" s="16">
        <v>89.843400000000003</v>
      </c>
      <c r="C262" s="16">
        <f>'CRI cal.'!C231</f>
        <v>0.14931758122182495</v>
      </c>
      <c r="D262" s="16">
        <f t="shared" si="22"/>
        <v>13.415199176744908</v>
      </c>
      <c r="F262" s="16">
        <v>604</v>
      </c>
      <c r="G262" s="16">
        <v>0.43280000000000002</v>
      </c>
      <c r="H262" s="16">
        <v>0.34200000000000003</v>
      </c>
      <c r="I262" s="16">
        <v>0.25840000000000002</v>
      </c>
      <c r="J262" s="16">
        <v>0.17699999999999999</v>
      </c>
      <c r="K262" s="16">
        <v>0.17699999999999999</v>
      </c>
      <c r="L262" s="16">
        <v>0.22</v>
      </c>
      <c r="M262" s="16">
        <v>0.22</v>
      </c>
      <c r="N262" s="16">
        <v>0.37680000000000002</v>
      </c>
      <c r="O262" s="16">
        <v>0.24280000000000002</v>
      </c>
      <c r="P262" s="16">
        <v>0.70679999999999998</v>
      </c>
      <c r="Q262" s="16">
        <v>9.2799999999999994E-2</v>
      </c>
      <c r="R262" s="16">
        <v>1.6E-2</v>
      </c>
      <c r="S262" s="16">
        <v>0.74080000000000001</v>
      </c>
      <c r="T262" s="16">
        <v>9.5600000000000004E-2</v>
      </c>
    </row>
    <row r="263" spans="1:20">
      <c r="A263" s="16">
        <v>605</v>
      </c>
      <c r="B263" s="16">
        <v>89.802599999999998</v>
      </c>
      <c r="C263" s="16">
        <f>'CRI cal.'!C232</f>
        <v>0.14932529071575151</v>
      </c>
      <c r="D263" s="16">
        <f t="shared" si="22"/>
        <v>13.409799352030346</v>
      </c>
      <c r="F263" s="16">
        <v>605</v>
      </c>
      <c r="G263" s="16">
        <v>0.435</v>
      </c>
      <c r="H263" s="16">
        <v>0.34200000000000003</v>
      </c>
      <c r="I263" s="16">
        <v>0.25700000000000001</v>
      </c>
      <c r="J263" s="16">
        <v>0.17499999999999999</v>
      </c>
      <c r="K263" s="16">
        <v>0.17499999999999999</v>
      </c>
      <c r="L263" s="16">
        <v>0.22</v>
      </c>
      <c r="M263" s="16">
        <v>0.22</v>
      </c>
      <c r="N263" s="16">
        <v>0.38400000000000001</v>
      </c>
      <c r="O263" s="16">
        <v>0.25600000000000001</v>
      </c>
      <c r="P263" s="16">
        <v>0.70699999999999996</v>
      </c>
      <c r="Q263" s="16">
        <v>9.1999999999999998E-2</v>
      </c>
      <c r="R263" s="16">
        <v>1.6E-2</v>
      </c>
      <c r="S263" s="16">
        <v>0.74199999999999999</v>
      </c>
      <c r="T263" s="16">
        <v>9.5000000000000001E-2</v>
      </c>
    </row>
    <row r="264" spans="1:20">
      <c r="A264" s="16">
        <v>606</v>
      </c>
      <c r="B264" s="16">
        <v>89.761899999999997</v>
      </c>
      <c r="C264" s="16">
        <f>'CRI cal.'!C233</f>
        <v>0.151441819799847</v>
      </c>
      <c r="D264" s="16">
        <f t="shared" si="22"/>
        <v>13.593705484691887</v>
      </c>
      <c r="F264" s="16">
        <v>606</v>
      </c>
      <c r="G264" s="16">
        <v>0.43640000000000001</v>
      </c>
      <c r="H264" s="16">
        <v>0.34200000000000003</v>
      </c>
      <c r="I264" s="16">
        <v>0.25600000000000001</v>
      </c>
      <c r="J264" s="16">
        <v>0.17379999999999998</v>
      </c>
      <c r="K264" s="16">
        <v>0.17379999999999998</v>
      </c>
      <c r="L264" s="16">
        <v>0.22</v>
      </c>
      <c r="M264" s="16">
        <v>0.22</v>
      </c>
      <c r="N264" s="16">
        <v>0.39400000000000002</v>
      </c>
      <c r="O264" s="16">
        <v>0.27200000000000002</v>
      </c>
      <c r="P264" s="16">
        <v>0.70699999999999996</v>
      </c>
      <c r="Q264" s="16">
        <v>9.1600000000000001E-2</v>
      </c>
      <c r="R264" s="16">
        <v>1.6E-2</v>
      </c>
      <c r="S264" s="16">
        <v>0.74260000000000004</v>
      </c>
      <c r="T264" s="16">
        <v>9.4600000000000004E-2</v>
      </c>
    </row>
    <row r="265" spans="1:20">
      <c r="A265" s="16">
        <v>607</v>
      </c>
      <c r="B265" s="16">
        <v>89.721199999999996</v>
      </c>
      <c r="C265" s="16">
        <f>'CRI cal.'!C234</f>
        <v>0.15163892225845205</v>
      </c>
      <c r="D265" s="16">
        <f t="shared" si="22"/>
        <v>13.605226071735027</v>
      </c>
      <c r="F265" s="16">
        <v>607</v>
      </c>
      <c r="G265" s="16">
        <v>0.43780000000000002</v>
      </c>
      <c r="H265" s="16">
        <v>0.34200000000000003</v>
      </c>
      <c r="I265" s="16">
        <v>0.255</v>
      </c>
      <c r="J265" s="16">
        <v>0.1726</v>
      </c>
      <c r="K265" s="16">
        <v>0.1726</v>
      </c>
      <c r="L265" s="16">
        <v>0.22</v>
      </c>
      <c r="M265" s="16">
        <v>0.22</v>
      </c>
      <c r="N265" s="16">
        <v>0.40400000000000003</v>
      </c>
      <c r="O265" s="16">
        <v>0.28800000000000003</v>
      </c>
      <c r="P265" s="16">
        <v>0.70699999999999996</v>
      </c>
      <c r="Q265" s="16">
        <v>9.1200000000000003E-2</v>
      </c>
      <c r="R265" s="16">
        <v>1.6E-2</v>
      </c>
      <c r="S265" s="16">
        <v>0.74319999999999997</v>
      </c>
      <c r="T265" s="16">
        <v>9.4200000000000006E-2</v>
      </c>
    </row>
    <row r="266" spans="1:20">
      <c r="A266" s="16">
        <v>608</v>
      </c>
      <c r="B266" s="16">
        <v>89.680499999999995</v>
      </c>
      <c r="C266" s="16">
        <f>'CRI cal.'!C235</f>
        <v>0.15210350427884314</v>
      </c>
      <c r="D266" s="16">
        <f t="shared" si="22"/>
        <v>13.640718315478791</v>
      </c>
      <c r="F266" s="16">
        <v>608</v>
      </c>
      <c r="G266" s="16">
        <v>0.43919999999999998</v>
      </c>
      <c r="H266" s="16">
        <v>0.34200000000000003</v>
      </c>
      <c r="I266" s="16">
        <v>0.254</v>
      </c>
      <c r="J266" s="16">
        <v>0.1714</v>
      </c>
      <c r="K266" s="16">
        <v>0.1714</v>
      </c>
      <c r="L266" s="16">
        <v>0.22</v>
      </c>
      <c r="M266" s="16">
        <v>0.22</v>
      </c>
      <c r="N266" s="16">
        <v>0.41399999999999998</v>
      </c>
      <c r="O266" s="16">
        <v>0.30399999999999999</v>
      </c>
      <c r="P266" s="16">
        <v>0.70699999999999996</v>
      </c>
      <c r="Q266" s="16">
        <v>9.0799999999999992E-2</v>
      </c>
      <c r="R266" s="16">
        <v>1.6E-2</v>
      </c>
      <c r="S266" s="16">
        <v>0.74380000000000002</v>
      </c>
      <c r="T266" s="16">
        <v>9.3799999999999994E-2</v>
      </c>
    </row>
    <row r="267" spans="1:20">
      <c r="A267" s="16">
        <v>609</v>
      </c>
      <c r="B267" s="16">
        <v>89.639799999999994</v>
      </c>
      <c r="C267" s="16">
        <f>'CRI cal.'!C236</f>
        <v>0.15365482631537677</v>
      </c>
      <c r="D267" s="16">
        <f t="shared" si="22"/>
        <v>13.77358789994511</v>
      </c>
      <c r="F267" s="16">
        <v>609</v>
      </c>
      <c r="G267" s="16">
        <v>0.44059999999999999</v>
      </c>
      <c r="H267" s="16">
        <v>0.34200000000000003</v>
      </c>
      <c r="I267" s="16">
        <v>0.253</v>
      </c>
      <c r="J267" s="16">
        <v>0.17020000000000002</v>
      </c>
      <c r="K267" s="16">
        <v>0.17020000000000002</v>
      </c>
      <c r="L267" s="16">
        <v>0.22</v>
      </c>
      <c r="M267" s="16">
        <v>0.22</v>
      </c>
      <c r="N267" s="16">
        <v>0.42399999999999999</v>
      </c>
      <c r="O267" s="16">
        <v>0.32</v>
      </c>
      <c r="P267" s="16">
        <v>0.70699999999999996</v>
      </c>
      <c r="Q267" s="16">
        <v>9.0399999999999994E-2</v>
      </c>
      <c r="R267" s="16">
        <v>1.6E-2</v>
      </c>
      <c r="S267" s="16">
        <v>0.74439999999999995</v>
      </c>
      <c r="T267" s="16">
        <v>9.3399999999999997E-2</v>
      </c>
    </row>
    <row r="268" spans="1:20">
      <c r="A268" s="16">
        <v>610</v>
      </c>
      <c r="B268" s="16">
        <v>89.599100000000007</v>
      </c>
      <c r="C268" s="16">
        <f>'CRI cal.'!C237</f>
        <v>0.15484343728824243</v>
      </c>
      <c r="D268" s="16">
        <f t="shared" si="22"/>
        <v>13.873832621932964</v>
      </c>
      <c r="F268" s="16">
        <v>610</v>
      </c>
      <c r="G268" s="16">
        <v>0.442</v>
      </c>
      <c r="H268" s="16">
        <v>0.34200000000000003</v>
      </c>
      <c r="I268" s="16">
        <v>0.252</v>
      </c>
      <c r="J268" s="16">
        <v>0.16900000000000001</v>
      </c>
      <c r="K268" s="16">
        <v>0.16900000000000001</v>
      </c>
      <c r="L268" s="16">
        <v>0.22</v>
      </c>
      <c r="M268" s="16">
        <v>0.22</v>
      </c>
      <c r="N268" s="16">
        <v>0.434</v>
      </c>
      <c r="O268" s="16">
        <v>0.33600000000000002</v>
      </c>
      <c r="P268" s="16">
        <v>0.70699999999999996</v>
      </c>
      <c r="Q268" s="16">
        <v>0.09</v>
      </c>
      <c r="R268" s="16">
        <v>1.6E-2</v>
      </c>
      <c r="S268" s="16">
        <v>0.745</v>
      </c>
      <c r="T268" s="16">
        <v>9.2999999999999999E-2</v>
      </c>
    </row>
    <row r="269" spans="1:20">
      <c r="A269" s="16">
        <v>611</v>
      </c>
      <c r="B269" s="16">
        <v>89.409099999999995</v>
      </c>
      <c r="C269" s="16">
        <f>'CRI cal.'!C238</f>
        <v>0.15492538723082735</v>
      </c>
      <c r="D269" s="16">
        <f t="shared" si="22"/>
        <v>13.851739439459765</v>
      </c>
      <c r="F269" s="16">
        <v>611</v>
      </c>
      <c r="G269" s="16">
        <v>0.44319999999999998</v>
      </c>
      <c r="H269" s="16">
        <v>0.34200000000000003</v>
      </c>
      <c r="I269" s="16">
        <v>0.251</v>
      </c>
      <c r="J269" s="16">
        <v>0.16800000000000001</v>
      </c>
      <c r="K269" s="16">
        <v>0.16800000000000001</v>
      </c>
      <c r="L269" s="16">
        <v>0.22</v>
      </c>
      <c r="M269" s="16">
        <v>0.22</v>
      </c>
      <c r="N269" s="16">
        <v>0.44359999999999999</v>
      </c>
      <c r="O269" s="16">
        <v>0.35239999999999999</v>
      </c>
      <c r="P269" s="16">
        <v>0.70699999999999996</v>
      </c>
      <c r="Q269" s="16">
        <v>8.9399999999999993E-2</v>
      </c>
      <c r="R269" s="16">
        <v>1.6E-2</v>
      </c>
      <c r="S269" s="16">
        <v>0.74539999999999995</v>
      </c>
      <c r="T269" s="16">
        <v>9.2399999999999996E-2</v>
      </c>
    </row>
    <row r="270" spans="1:20">
      <c r="A270" s="16">
        <v>612</v>
      </c>
      <c r="B270" s="16">
        <v>89.218999999999994</v>
      </c>
      <c r="C270" s="16">
        <f>'CRI cal.'!C239</f>
        <v>0.15628023141854511</v>
      </c>
      <c r="D270" s="16">
        <f t="shared" si="22"/>
        <v>13.943165966931176</v>
      </c>
      <c r="F270" s="16">
        <v>612</v>
      </c>
      <c r="G270" s="16">
        <v>0.44440000000000002</v>
      </c>
      <c r="H270" s="16">
        <v>0.34200000000000003</v>
      </c>
      <c r="I270" s="16">
        <v>0.25</v>
      </c>
      <c r="J270" s="16">
        <v>0.16700000000000001</v>
      </c>
      <c r="K270" s="16">
        <v>0.16700000000000001</v>
      </c>
      <c r="L270" s="16">
        <v>0.22</v>
      </c>
      <c r="M270" s="16">
        <v>0.22</v>
      </c>
      <c r="N270" s="16">
        <v>0.45319999999999999</v>
      </c>
      <c r="O270" s="16">
        <v>0.36880000000000002</v>
      </c>
      <c r="P270" s="16">
        <v>0.70699999999999996</v>
      </c>
      <c r="Q270" s="16">
        <v>8.879999999999999E-2</v>
      </c>
      <c r="R270" s="16">
        <v>1.6E-2</v>
      </c>
      <c r="S270" s="16">
        <v>0.74580000000000002</v>
      </c>
      <c r="T270" s="16">
        <v>9.1799999999999993E-2</v>
      </c>
    </row>
    <row r="271" spans="1:20">
      <c r="A271" s="16">
        <v>613</v>
      </c>
      <c r="B271" s="16">
        <v>89.028999999999996</v>
      </c>
      <c r="C271" s="16">
        <f>'CRI cal.'!C240</f>
        <v>0.15681713312860984</v>
      </c>
      <c r="D271" s="16">
        <f t="shared" si="22"/>
        <v>13.961272545307006</v>
      </c>
      <c r="F271" s="16">
        <v>613</v>
      </c>
      <c r="G271" s="16">
        <v>0.4456</v>
      </c>
      <c r="H271" s="16">
        <v>0.34200000000000003</v>
      </c>
      <c r="I271" s="16">
        <v>0.249</v>
      </c>
      <c r="J271" s="16">
        <v>0.16600000000000001</v>
      </c>
      <c r="K271" s="16">
        <v>0.16600000000000001</v>
      </c>
      <c r="L271" s="16">
        <v>0.22</v>
      </c>
      <c r="M271" s="16">
        <v>0.22</v>
      </c>
      <c r="N271" s="16">
        <v>0.46279999999999999</v>
      </c>
      <c r="O271" s="16">
        <v>0.38519999999999999</v>
      </c>
      <c r="P271" s="16">
        <v>0.70699999999999996</v>
      </c>
      <c r="Q271" s="16">
        <v>8.8200000000000001E-2</v>
      </c>
      <c r="R271" s="16">
        <v>1.6E-2</v>
      </c>
      <c r="S271" s="16">
        <v>0.74619999999999997</v>
      </c>
      <c r="T271" s="16">
        <v>9.1200000000000003E-2</v>
      </c>
    </row>
    <row r="272" spans="1:20">
      <c r="A272" s="16">
        <v>614</v>
      </c>
      <c r="B272" s="16">
        <v>88.838899999999995</v>
      </c>
      <c r="C272" s="16">
        <f>'CRI cal.'!C241</f>
        <v>0.15856960408684548</v>
      </c>
      <c r="D272" s="16">
        <f t="shared" si="22"/>
        <v>14.087149200510856</v>
      </c>
      <c r="F272" s="16">
        <v>614</v>
      </c>
      <c r="G272" s="16">
        <v>0.44680000000000003</v>
      </c>
      <c r="H272" s="16">
        <v>0.34200000000000003</v>
      </c>
      <c r="I272" s="16">
        <v>0.248</v>
      </c>
      <c r="J272" s="16">
        <v>0.16500000000000001</v>
      </c>
      <c r="K272" s="16">
        <v>0.16500000000000001</v>
      </c>
      <c r="L272" s="16">
        <v>0.22</v>
      </c>
      <c r="M272" s="16">
        <v>0.22</v>
      </c>
      <c r="N272" s="16">
        <v>0.47239999999999999</v>
      </c>
      <c r="O272" s="16">
        <v>0.40159999999999996</v>
      </c>
      <c r="P272" s="16">
        <v>0.70699999999999996</v>
      </c>
      <c r="Q272" s="16">
        <v>8.7599999999999997E-2</v>
      </c>
      <c r="R272" s="16">
        <v>1.6E-2</v>
      </c>
      <c r="S272" s="16">
        <v>0.74660000000000004</v>
      </c>
      <c r="T272" s="16">
        <v>9.06E-2</v>
      </c>
    </row>
    <row r="273" spans="1:20">
      <c r="A273" s="16">
        <v>615</v>
      </c>
      <c r="B273" s="16">
        <v>88.648899999999998</v>
      </c>
      <c r="C273" s="16">
        <f>'CRI cal.'!C242</f>
        <v>0.15861565842004841</v>
      </c>
      <c r="D273" s="16">
        <f t="shared" si="22"/>
        <v>14.061103641713029</v>
      </c>
      <c r="F273" s="16">
        <v>615</v>
      </c>
      <c r="G273" s="16">
        <v>0.44800000000000001</v>
      </c>
      <c r="H273" s="16">
        <v>0.34100000000000003</v>
      </c>
      <c r="I273" s="16">
        <v>0.247</v>
      </c>
      <c r="J273" s="16">
        <v>0.16400000000000001</v>
      </c>
      <c r="K273" s="16">
        <v>0.16400000000000001</v>
      </c>
      <c r="L273" s="16">
        <v>0.22</v>
      </c>
      <c r="M273" s="16">
        <v>0.22</v>
      </c>
      <c r="N273" s="16">
        <v>0.48199999999999998</v>
      </c>
      <c r="O273" s="16">
        <v>0.41799999999999998</v>
      </c>
      <c r="P273" s="16">
        <v>0.70699999999999996</v>
      </c>
      <c r="Q273" s="16">
        <v>8.6999999999999994E-2</v>
      </c>
      <c r="R273" s="16">
        <v>1.6E-2</v>
      </c>
      <c r="S273" s="16">
        <v>0.747</v>
      </c>
      <c r="T273" s="16">
        <v>0.09</v>
      </c>
    </row>
    <row r="274" spans="1:20">
      <c r="A274" s="16">
        <v>616</v>
      </c>
      <c r="B274" s="16">
        <v>88.4589</v>
      </c>
      <c r="C274" s="16">
        <f>'CRI cal.'!C243</f>
        <v>0.15959420848181322</v>
      </c>
      <c r="D274" s="16">
        <f t="shared" si="22"/>
        <v>14.117528128671868</v>
      </c>
      <c r="F274" s="16">
        <v>616</v>
      </c>
      <c r="G274" s="16">
        <v>0.44840000000000002</v>
      </c>
      <c r="H274" s="16">
        <v>0.34100000000000003</v>
      </c>
      <c r="I274" s="16">
        <v>0.24579999999999999</v>
      </c>
      <c r="J274" s="16">
        <v>0.16320000000000001</v>
      </c>
      <c r="K274" s="16">
        <v>0.16320000000000001</v>
      </c>
      <c r="L274" s="16">
        <v>0.22</v>
      </c>
      <c r="M274" s="16">
        <v>0.22</v>
      </c>
      <c r="N274" s="16">
        <v>0.48359999999999997</v>
      </c>
      <c r="O274" s="16">
        <v>0.43540000000000001</v>
      </c>
      <c r="P274" s="16">
        <v>0.70699999999999996</v>
      </c>
      <c r="Q274" s="16">
        <v>8.6599999999999996E-2</v>
      </c>
      <c r="R274" s="16">
        <v>1.6E-2</v>
      </c>
      <c r="S274" s="16">
        <v>0.74719999999999998</v>
      </c>
      <c r="T274" s="16">
        <v>8.9799999999999991E-2</v>
      </c>
    </row>
    <row r="275" spans="1:20">
      <c r="A275" s="16">
        <v>617</v>
      </c>
      <c r="B275" s="16">
        <v>88.268799999999999</v>
      </c>
      <c r="C275" s="16">
        <f>'CRI cal.'!C244</f>
        <v>0.16064659977703458</v>
      </c>
      <c r="D275" s="16">
        <f t="shared" si="22"/>
        <v>14.180082586399109</v>
      </c>
      <c r="F275" s="16">
        <v>617</v>
      </c>
      <c r="G275" s="16">
        <v>0.44880000000000003</v>
      </c>
      <c r="H275" s="16">
        <v>0.34100000000000003</v>
      </c>
      <c r="I275" s="16">
        <v>0.24459999999999998</v>
      </c>
      <c r="J275" s="16">
        <v>0.16240000000000002</v>
      </c>
      <c r="K275" s="16">
        <v>0.16240000000000002</v>
      </c>
      <c r="L275" s="16">
        <v>0.22</v>
      </c>
      <c r="M275" s="16">
        <v>0.22</v>
      </c>
      <c r="N275" s="16">
        <v>0.48519999999999996</v>
      </c>
      <c r="O275" s="16">
        <v>0.45279999999999998</v>
      </c>
      <c r="P275" s="16">
        <v>0.70699999999999996</v>
      </c>
      <c r="Q275" s="16">
        <v>8.6199999999999999E-2</v>
      </c>
      <c r="R275" s="16">
        <v>1.6E-2</v>
      </c>
      <c r="S275" s="16">
        <v>0.74739999999999995</v>
      </c>
      <c r="T275" s="16">
        <v>8.9599999999999999E-2</v>
      </c>
    </row>
    <row r="276" spans="1:20">
      <c r="A276" s="16">
        <v>618</v>
      </c>
      <c r="B276" s="16">
        <v>88.078800000000001</v>
      </c>
      <c r="C276" s="16">
        <f>'CRI cal.'!C245</f>
        <v>0.16072471290469087</v>
      </c>
      <c r="D276" s="16">
        <f t="shared" si="22"/>
        <v>14.156439842989686</v>
      </c>
      <c r="F276" s="16">
        <v>618</v>
      </c>
      <c r="G276" s="16">
        <v>0.44919999999999999</v>
      </c>
      <c r="H276" s="16">
        <v>0.34100000000000003</v>
      </c>
      <c r="I276" s="16">
        <v>0.24340000000000001</v>
      </c>
      <c r="J276" s="16">
        <v>0.16159999999999999</v>
      </c>
      <c r="K276" s="16">
        <v>0.16159999999999999</v>
      </c>
      <c r="L276" s="16">
        <v>0.22</v>
      </c>
      <c r="M276" s="16">
        <v>0.22</v>
      </c>
      <c r="N276" s="16">
        <v>0.48680000000000001</v>
      </c>
      <c r="O276" s="16">
        <v>0.47020000000000001</v>
      </c>
      <c r="P276" s="16">
        <v>0.70699999999999996</v>
      </c>
      <c r="Q276" s="16">
        <v>8.5800000000000001E-2</v>
      </c>
      <c r="R276" s="16">
        <v>1.6E-2</v>
      </c>
      <c r="S276" s="16">
        <v>0.74760000000000004</v>
      </c>
      <c r="T276" s="16">
        <v>8.9399999999999993E-2</v>
      </c>
    </row>
    <row r="277" spans="1:20">
      <c r="A277" s="16">
        <v>619</v>
      </c>
      <c r="B277" s="16">
        <v>87.8887</v>
      </c>
      <c r="C277" s="16">
        <f>'CRI cal.'!C246</f>
        <v>0.1631168873684383</v>
      </c>
      <c r="D277" s="16">
        <f t="shared" si="22"/>
        <v>14.336131178858462</v>
      </c>
      <c r="F277" s="16">
        <v>619</v>
      </c>
      <c r="G277" s="16">
        <v>0.4496</v>
      </c>
      <c r="H277" s="16">
        <v>0.34100000000000003</v>
      </c>
      <c r="I277" s="16">
        <v>0.2422</v>
      </c>
      <c r="J277" s="16">
        <v>0.1608</v>
      </c>
      <c r="K277" s="16">
        <v>0.1608</v>
      </c>
      <c r="L277" s="16">
        <v>0.22</v>
      </c>
      <c r="M277" s="16">
        <v>0.22</v>
      </c>
      <c r="N277" s="16">
        <v>0.4884</v>
      </c>
      <c r="O277" s="16">
        <v>0.48760000000000003</v>
      </c>
      <c r="P277" s="16">
        <v>0.70699999999999996</v>
      </c>
      <c r="Q277" s="16">
        <v>8.5400000000000004E-2</v>
      </c>
      <c r="R277" s="16">
        <v>1.6E-2</v>
      </c>
      <c r="S277" s="16">
        <v>0.74780000000000002</v>
      </c>
      <c r="T277" s="16">
        <v>8.9200000000000002E-2</v>
      </c>
    </row>
    <row r="278" spans="1:20">
      <c r="A278" s="16">
        <v>620</v>
      </c>
      <c r="B278" s="16">
        <v>87.698700000000002</v>
      </c>
      <c r="C278" s="16">
        <f>'CRI cal.'!C247</f>
        <v>0.16470462152314058</v>
      </c>
      <c r="D278" s="16">
        <f t="shared" si="22"/>
        <v>14.44438119157145</v>
      </c>
      <c r="F278" s="16">
        <v>620</v>
      </c>
      <c r="G278" s="16">
        <v>0.45</v>
      </c>
      <c r="H278" s="16">
        <v>0.34100000000000003</v>
      </c>
      <c r="I278" s="16">
        <v>0.24099999999999999</v>
      </c>
      <c r="J278" s="16">
        <v>0.16</v>
      </c>
      <c r="K278" s="16">
        <v>0.16</v>
      </c>
      <c r="L278" s="16">
        <v>0.223</v>
      </c>
      <c r="M278" s="16">
        <v>0.223</v>
      </c>
      <c r="N278" s="16">
        <v>0.52800000000000002</v>
      </c>
      <c r="O278" s="16">
        <v>0.505</v>
      </c>
      <c r="P278" s="16">
        <v>0.70799999999999996</v>
      </c>
      <c r="Q278" s="16">
        <v>8.5000000000000006E-2</v>
      </c>
      <c r="R278" s="16">
        <v>1.6E-2</v>
      </c>
      <c r="S278" s="16">
        <v>0.748</v>
      </c>
      <c r="T278" s="16">
        <v>8.8999999999999996E-2</v>
      </c>
    </row>
    <row r="279" spans="1:20">
      <c r="A279" s="16">
        <v>621</v>
      </c>
      <c r="B279" s="16">
        <v>87.2577</v>
      </c>
      <c r="C279" s="16">
        <f>'CRI cal.'!C248</f>
        <v>0.16511083256366274</v>
      </c>
      <c r="D279" s="16">
        <f t="shared" si="22"/>
        <v>14.407191494590315</v>
      </c>
      <c r="F279" s="16">
        <v>621</v>
      </c>
      <c r="G279" s="16">
        <v>0.45019999999999999</v>
      </c>
      <c r="H279" s="16">
        <v>0.34100000000000003</v>
      </c>
      <c r="I279" s="16">
        <v>0.24479999999999999</v>
      </c>
      <c r="J279" s="16">
        <v>0.15920000000000001</v>
      </c>
      <c r="K279" s="16">
        <v>0.15920000000000001</v>
      </c>
      <c r="L279" s="16">
        <v>0.2238</v>
      </c>
      <c r="M279" s="16">
        <v>0.2238</v>
      </c>
      <c r="N279" s="16">
        <v>0.53600000000000003</v>
      </c>
      <c r="O279" s="16">
        <v>0.5202</v>
      </c>
      <c r="P279" s="16">
        <v>0.70799999999999996</v>
      </c>
      <c r="Q279" s="16">
        <v>8.4400000000000003E-2</v>
      </c>
      <c r="R279" s="16">
        <v>1.6E-2</v>
      </c>
      <c r="S279" s="16">
        <v>0.748</v>
      </c>
      <c r="T279" s="16">
        <v>8.8599999999999998E-2</v>
      </c>
    </row>
    <row r="280" spans="1:20">
      <c r="A280" s="16">
        <v>622</v>
      </c>
      <c r="B280" s="16">
        <v>86.816699999999997</v>
      </c>
      <c r="C280" s="16">
        <f>'CRI cal.'!C249</f>
        <v>0.16654696086455426</v>
      </c>
      <c r="D280" s="16">
        <f t="shared" si="22"/>
        <v>14.459057537289747</v>
      </c>
      <c r="F280" s="16">
        <v>622</v>
      </c>
      <c r="G280" s="16">
        <v>0.45040000000000002</v>
      </c>
      <c r="H280" s="16">
        <v>0.34100000000000003</v>
      </c>
      <c r="I280" s="16">
        <v>0.24859999999999999</v>
      </c>
      <c r="J280" s="16">
        <v>0.15840000000000001</v>
      </c>
      <c r="K280" s="16">
        <v>0.15840000000000001</v>
      </c>
      <c r="L280" s="16">
        <v>0.22459999999999999</v>
      </c>
      <c r="M280" s="16">
        <v>0.22459999999999999</v>
      </c>
      <c r="N280" s="16">
        <v>0.54400000000000004</v>
      </c>
      <c r="O280" s="16">
        <v>0.53539999999999999</v>
      </c>
      <c r="P280" s="16">
        <v>0.70799999999999996</v>
      </c>
      <c r="Q280" s="16">
        <v>8.3799999999999999E-2</v>
      </c>
      <c r="R280" s="16">
        <v>1.6E-2</v>
      </c>
      <c r="S280" s="16">
        <v>0.748</v>
      </c>
      <c r="T280" s="16">
        <v>8.8200000000000001E-2</v>
      </c>
    </row>
    <row r="281" spans="1:20">
      <c r="A281" s="16">
        <v>623</v>
      </c>
      <c r="B281" s="16">
        <v>86.375699999999995</v>
      </c>
      <c r="C281" s="16">
        <f>'CRI cal.'!C250</f>
        <v>0.16779943445768533</v>
      </c>
      <c r="D281" s="16">
        <f t="shared" si="22"/>
        <v>14.493793610886691</v>
      </c>
      <c r="F281" s="16">
        <v>623</v>
      </c>
      <c r="G281" s="16">
        <v>0.4506</v>
      </c>
      <c r="H281" s="16">
        <v>0.34100000000000003</v>
      </c>
      <c r="I281" s="16">
        <v>0.25240000000000001</v>
      </c>
      <c r="J281" s="16">
        <v>0.15759999999999999</v>
      </c>
      <c r="K281" s="16">
        <v>0.15759999999999999</v>
      </c>
      <c r="L281" s="16">
        <v>0.22540000000000002</v>
      </c>
      <c r="M281" s="16">
        <v>0.22540000000000002</v>
      </c>
      <c r="N281" s="16">
        <v>0.55199999999999994</v>
      </c>
      <c r="O281" s="16">
        <v>0.55059999999999998</v>
      </c>
      <c r="P281" s="16">
        <v>0.70799999999999996</v>
      </c>
      <c r="Q281" s="16">
        <v>8.320000000000001E-2</v>
      </c>
      <c r="R281" s="16">
        <v>1.6E-2</v>
      </c>
      <c r="S281" s="16">
        <v>0.748</v>
      </c>
      <c r="T281" s="16">
        <v>8.7799999999999989E-2</v>
      </c>
    </row>
    <row r="282" spans="1:20">
      <c r="A282" s="16">
        <v>624</v>
      </c>
      <c r="B282" s="16">
        <v>85.934700000000007</v>
      </c>
      <c r="C282" s="16">
        <f>'CRI cal.'!C251</f>
        <v>0.16906771807444101</v>
      </c>
      <c r="D282" s="16">
        <f t="shared" si="22"/>
        <v>14.528783632411667</v>
      </c>
      <c r="F282" s="16">
        <v>624</v>
      </c>
      <c r="G282" s="16">
        <v>0.45080000000000003</v>
      </c>
      <c r="H282" s="16">
        <v>0.34100000000000003</v>
      </c>
      <c r="I282" s="16">
        <v>0.25619999999999998</v>
      </c>
      <c r="J282" s="16">
        <v>0.15679999999999999</v>
      </c>
      <c r="K282" s="16">
        <v>0.15679999999999999</v>
      </c>
      <c r="L282" s="16">
        <v>0.22620000000000001</v>
      </c>
      <c r="M282" s="16">
        <v>0.22620000000000001</v>
      </c>
      <c r="N282" s="16">
        <v>0.55999999999999994</v>
      </c>
      <c r="O282" s="16">
        <v>0.56579999999999997</v>
      </c>
      <c r="P282" s="16">
        <v>0.70799999999999996</v>
      </c>
      <c r="Q282" s="16">
        <v>8.2600000000000007E-2</v>
      </c>
      <c r="R282" s="16">
        <v>1.6E-2</v>
      </c>
      <c r="S282" s="16">
        <v>0.748</v>
      </c>
      <c r="T282" s="16">
        <v>8.7399999999999992E-2</v>
      </c>
    </row>
    <row r="283" spans="1:20">
      <c r="A283" s="16">
        <v>625</v>
      </c>
      <c r="B283" s="16">
        <v>85.493600000000001</v>
      </c>
      <c r="C283" s="16">
        <f>'CRI cal.'!C252</f>
        <v>0.17152202800776858</v>
      </c>
      <c r="D283" s="16">
        <f t="shared" si="22"/>
        <v>14.664035653684964</v>
      </c>
      <c r="F283" s="16">
        <v>625</v>
      </c>
      <c r="G283" s="16">
        <v>0.45100000000000001</v>
      </c>
      <c r="H283" s="16">
        <v>0.33900000000000002</v>
      </c>
      <c r="I283" s="16">
        <v>0.23499999999999999</v>
      </c>
      <c r="J283" s="16">
        <v>0.156</v>
      </c>
      <c r="K283" s="16">
        <v>0.156</v>
      </c>
      <c r="L283" s="16">
        <v>0.22700000000000001</v>
      </c>
      <c r="M283" s="16">
        <v>0.22700000000000001</v>
      </c>
      <c r="N283" s="16">
        <v>0.56799999999999995</v>
      </c>
      <c r="O283" s="16">
        <v>0.58099999999999996</v>
      </c>
      <c r="P283" s="16">
        <v>0.70799999999999996</v>
      </c>
      <c r="Q283" s="16">
        <v>8.2000000000000003E-2</v>
      </c>
      <c r="R283" s="16">
        <v>1.6E-2</v>
      </c>
      <c r="S283" s="16">
        <v>0.748</v>
      </c>
      <c r="T283" s="16">
        <v>8.6999999999999994E-2</v>
      </c>
    </row>
    <row r="284" spans="1:20">
      <c r="A284" s="16">
        <v>626</v>
      </c>
      <c r="B284" s="16">
        <v>85.052599999999998</v>
      </c>
      <c r="C284" s="16">
        <f>'CRI cal.'!C253</f>
        <v>0.17248270561106838</v>
      </c>
      <c r="D284" s="16">
        <f t="shared" si="22"/>
        <v>14.670102567255954</v>
      </c>
      <c r="F284" s="16">
        <v>626</v>
      </c>
      <c r="G284" s="16">
        <v>0.45100000000000001</v>
      </c>
      <c r="H284" s="16">
        <v>0.33940000000000003</v>
      </c>
      <c r="I284" s="16">
        <v>0.23379999999999998</v>
      </c>
      <c r="J284" s="16">
        <v>0.15559999999999999</v>
      </c>
      <c r="K284" s="16">
        <v>0.15559999999999999</v>
      </c>
      <c r="L284" s="16">
        <v>0.2266</v>
      </c>
      <c r="M284" s="16">
        <v>0.2266</v>
      </c>
      <c r="N284" s="16">
        <v>0.57519999999999993</v>
      </c>
      <c r="O284" s="16">
        <v>0.59299999999999997</v>
      </c>
      <c r="P284" s="16">
        <v>0.70799999999999996</v>
      </c>
      <c r="Q284" s="16">
        <v>8.1600000000000006E-2</v>
      </c>
      <c r="R284" s="16">
        <v>1.6E-2</v>
      </c>
      <c r="S284" s="16">
        <v>0.748</v>
      </c>
      <c r="T284" s="16">
        <v>8.6799999999999988E-2</v>
      </c>
    </row>
    <row r="285" spans="1:20">
      <c r="A285" s="16">
        <v>627</v>
      </c>
      <c r="B285" s="16">
        <v>84.611599999999996</v>
      </c>
      <c r="C285" s="16">
        <f>'CRI cal.'!C254</f>
        <v>0.17406485514761807</v>
      </c>
      <c r="D285" s="16">
        <f t="shared" si="22"/>
        <v>14.727905897808201</v>
      </c>
      <c r="F285" s="16">
        <v>627</v>
      </c>
      <c r="G285" s="16">
        <v>0.45100000000000001</v>
      </c>
      <c r="H285" s="16">
        <v>0.33980000000000005</v>
      </c>
      <c r="I285" s="16">
        <v>0.2326</v>
      </c>
      <c r="J285" s="16">
        <v>0.1552</v>
      </c>
      <c r="K285" s="16">
        <v>0.1552</v>
      </c>
      <c r="L285" s="16">
        <v>0.22620000000000001</v>
      </c>
      <c r="M285" s="16">
        <v>0.22620000000000001</v>
      </c>
      <c r="N285" s="16">
        <v>0.58239999999999992</v>
      </c>
      <c r="O285" s="16">
        <v>0.60499999999999998</v>
      </c>
      <c r="P285" s="16">
        <v>0.70799999999999996</v>
      </c>
      <c r="Q285" s="16">
        <v>8.1200000000000008E-2</v>
      </c>
      <c r="R285" s="16">
        <v>1.6E-2</v>
      </c>
      <c r="S285" s="16">
        <v>0.748</v>
      </c>
      <c r="T285" s="16">
        <v>8.6599999999999996E-2</v>
      </c>
    </row>
    <row r="286" spans="1:20">
      <c r="A286" s="16">
        <v>628</v>
      </c>
      <c r="B286" s="16">
        <v>84.170599999999993</v>
      </c>
      <c r="C286" s="16">
        <f>'CRI cal.'!C255</f>
        <v>0.17469421601824339</v>
      </c>
      <c r="D286" s="16">
        <f t="shared" si="22"/>
        <v>14.704116978785157</v>
      </c>
      <c r="F286" s="16">
        <v>628</v>
      </c>
      <c r="G286" s="16">
        <v>0.45100000000000001</v>
      </c>
      <c r="H286" s="16">
        <v>0.3402</v>
      </c>
      <c r="I286" s="16">
        <v>0.23139999999999999</v>
      </c>
      <c r="J286" s="16">
        <v>0.15479999999999999</v>
      </c>
      <c r="K286" s="16">
        <v>0.15479999999999999</v>
      </c>
      <c r="L286" s="16">
        <v>0.2258</v>
      </c>
      <c r="M286" s="16">
        <v>0.2258</v>
      </c>
      <c r="N286" s="16">
        <v>0.58960000000000001</v>
      </c>
      <c r="O286" s="16">
        <v>0.61699999999999999</v>
      </c>
      <c r="P286" s="16">
        <v>0.70799999999999996</v>
      </c>
      <c r="Q286" s="16">
        <v>8.0799999999999997E-2</v>
      </c>
      <c r="R286" s="16">
        <v>1.6E-2</v>
      </c>
      <c r="S286" s="16">
        <v>0.748</v>
      </c>
      <c r="T286" s="16">
        <v>8.6399999999999991E-2</v>
      </c>
    </row>
    <row r="287" spans="1:20">
      <c r="A287" s="16">
        <v>629</v>
      </c>
      <c r="B287" s="16">
        <v>83.729600000000005</v>
      </c>
      <c r="C287" s="16">
        <f>'CRI cal.'!C256</f>
        <v>0.17688440456656074</v>
      </c>
      <c r="D287" s="16">
        <f t="shared" si="22"/>
        <v>14.810460440596305</v>
      </c>
      <c r="F287" s="16">
        <v>629</v>
      </c>
      <c r="G287" s="16">
        <v>0.45100000000000001</v>
      </c>
      <c r="H287" s="16">
        <v>0.34060000000000001</v>
      </c>
      <c r="I287" s="16">
        <v>0.23020000000000002</v>
      </c>
      <c r="J287" s="16">
        <v>0.15440000000000001</v>
      </c>
      <c r="K287" s="16">
        <v>0.15440000000000001</v>
      </c>
      <c r="L287" s="16">
        <v>0.22540000000000002</v>
      </c>
      <c r="M287" s="16">
        <v>0.22540000000000002</v>
      </c>
      <c r="N287" s="16">
        <v>0.5968</v>
      </c>
      <c r="O287" s="16">
        <v>0.629</v>
      </c>
      <c r="P287" s="16">
        <v>0.70799999999999996</v>
      </c>
      <c r="Q287" s="16">
        <v>8.0399999999999999E-2</v>
      </c>
      <c r="R287" s="16">
        <v>1.6E-2</v>
      </c>
      <c r="S287" s="16">
        <v>0.748</v>
      </c>
      <c r="T287" s="16">
        <v>8.6199999999999999E-2</v>
      </c>
    </row>
    <row r="288" spans="1:20">
      <c r="A288" s="16">
        <v>630</v>
      </c>
      <c r="B288" s="16">
        <v>83.288600000000002</v>
      </c>
      <c r="C288" s="16">
        <f>'CRI cal.'!C257</f>
        <v>0.1782003597185115</v>
      </c>
      <c r="D288" s="16">
        <f t="shared" si="22"/>
        <v>14.842058480451218</v>
      </c>
      <c r="F288" s="16">
        <v>630</v>
      </c>
      <c r="G288" s="16">
        <v>0.45100000000000001</v>
      </c>
      <c r="H288" s="16">
        <v>0.33900000000000002</v>
      </c>
      <c r="I288" s="16">
        <v>0.22900000000000001</v>
      </c>
      <c r="J288" s="16">
        <v>0.154</v>
      </c>
      <c r="K288" s="16">
        <v>0.154</v>
      </c>
      <c r="L288" s="16">
        <v>0.23300000000000001</v>
      </c>
      <c r="M288" s="16">
        <v>0.23300000000000001</v>
      </c>
      <c r="N288" s="16">
        <v>0.60399999999999998</v>
      </c>
      <c r="O288" s="16">
        <v>0.64100000000000001</v>
      </c>
      <c r="P288" s="16">
        <v>0.71</v>
      </c>
      <c r="Q288" s="16">
        <v>0.08</v>
      </c>
      <c r="R288" s="16">
        <v>1.7999999999999999E-2</v>
      </c>
      <c r="S288" s="16">
        <v>0.748</v>
      </c>
      <c r="T288" s="16">
        <v>8.5999999999999993E-2</v>
      </c>
    </row>
    <row r="289" spans="1:20">
      <c r="A289" s="16">
        <v>631</v>
      </c>
      <c r="B289" s="16">
        <v>83.329700000000003</v>
      </c>
      <c r="C289" s="16">
        <f>'CRI cal.'!C258</f>
        <v>0.1808181688939437</v>
      </c>
      <c r="D289" s="16">
        <f t="shared" si="22"/>
        <v>15.06752376848166</v>
      </c>
      <c r="F289" s="16">
        <v>631</v>
      </c>
      <c r="G289" s="16">
        <v>0.45100000000000001</v>
      </c>
      <c r="H289" s="16">
        <v>0.33940000000000003</v>
      </c>
      <c r="I289" s="16">
        <v>0.22800000000000001</v>
      </c>
      <c r="J289" s="16">
        <v>0.15359999999999999</v>
      </c>
      <c r="K289" s="16">
        <v>0.15359999999999999</v>
      </c>
      <c r="L289" s="16">
        <v>0.23420000000000002</v>
      </c>
      <c r="M289" s="16">
        <v>0.23420000000000002</v>
      </c>
      <c r="N289" s="16">
        <v>0.60899999999999999</v>
      </c>
      <c r="O289" s="16">
        <v>0.6492</v>
      </c>
      <c r="P289" s="16">
        <v>0.71019999999999994</v>
      </c>
      <c r="Q289" s="16">
        <v>7.9799999999999996E-2</v>
      </c>
      <c r="R289" s="16">
        <v>1.7999999999999999E-2</v>
      </c>
      <c r="S289" s="16">
        <v>0.748</v>
      </c>
      <c r="T289" s="16">
        <v>8.5800000000000001E-2</v>
      </c>
    </row>
    <row r="290" spans="1:20">
      <c r="A290" s="16">
        <v>632</v>
      </c>
      <c r="B290" s="16">
        <v>83.370699999999999</v>
      </c>
      <c r="C290" s="16">
        <f>'CRI cal.'!C259</f>
        <v>0.18152668780669276</v>
      </c>
      <c r="D290" s="16">
        <f t="shared" si="22"/>
        <v>15.13400703112544</v>
      </c>
      <c r="F290" s="16">
        <v>632</v>
      </c>
      <c r="G290" s="16">
        <v>0.45100000000000001</v>
      </c>
      <c r="H290" s="16">
        <v>0.33980000000000005</v>
      </c>
      <c r="I290" s="16">
        <v>0.22700000000000001</v>
      </c>
      <c r="J290" s="16">
        <v>0.1532</v>
      </c>
      <c r="K290" s="16">
        <v>0.1532</v>
      </c>
      <c r="L290" s="16">
        <v>0.2354</v>
      </c>
      <c r="M290" s="16">
        <v>0.2354</v>
      </c>
      <c r="N290" s="16">
        <v>0.61399999999999999</v>
      </c>
      <c r="O290" s="16">
        <v>0.65739999999999998</v>
      </c>
      <c r="P290" s="16">
        <v>0.71039999999999992</v>
      </c>
      <c r="Q290" s="16">
        <v>7.9600000000000004E-2</v>
      </c>
      <c r="R290" s="16">
        <v>1.7999999999999999E-2</v>
      </c>
      <c r="S290" s="16">
        <v>0.748</v>
      </c>
      <c r="T290" s="16">
        <v>8.5599999999999996E-2</v>
      </c>
    </row>
    <row r="291" spans="1:20">
      <c r="A291" s="16">
        <v>633</v>
      </c>
      <c r="B291" s="16">
        <v>83.411799999999999</v>
      </c>
      <c r="C291" s="16">
        <f>'CRI cal.'!C260</f>
        <v>0.18250486467362462</v>
      </c>
      <c r="D291" s="16">
        <f t="shared" si="22"/>
        <v>15.223059271183441</v>
      </c>
      <c r="F291" s="16">
        <v>633</v>
      </c>
      <c r="G291" s="16">
        <v>0.45100000000000001</v>
      </c>
      <c r="H291" s="16">
        <v>0.3402</v>
      </c>
      <c r="I291" s="16">
        <v>0.22600000000000001</v>
      </c>
      <c r="J291" s="16">
        <v>0.15279999999999999</v>
      </c>
      <c r="K291" s="16">
        <v>0.15279999999999999</v>
      </c>
      <c r="L291" s="16">
        <v>0.2366</v>
      </c>
      <c r="M291" s="16">
        <v>0.2366</v>
      </c>
      <c r="N291" s="16">
        <v>0.61899999999999999</v>
      </c>
      <c r="O291" s="16">
        <v>0.66560000000000008</v>
      </c>
      <c r="P291" s="16">
        <v>0.71060000000000001</v>
      </c>
      <c r="Q291" s="16">
        <v>7.9399999999999998E-2</v>
      </c>
      <c r="R291" s="16">
        <v>1.7999999999999999E-2</v>
      </c>
      <c r="S291" s="16">
        <v>0.748</v>
      </c>
      <c r="T291" s="16">
        <v>8.5400000000000004E-2</v>
      </c>
    </row>
    <row r="292" spans="1:20">
      <c r="A292" s="16">
        <v>634</v>
      </c>
      <c r="B292" s="16">
        <v>83.452799999999996</v>
      </c>
      <c r="C292" s="16">
        <f>'CRI cal.'!C261</f>
        <v>0.18633729795669413</v>
      </c>
      <c r="D292" s="16">
        <f t="shared" si="22"/>
        <v>15.550369258920403</v>
      </c>
      <c r="F292" s="16">
        <v>634</v>
      </c>
      <c r="G292" s="16">
        <v>0.45100000000000001</v>
      </c>
      <c r="H292" s="16">
        <v>0.34060000000000001</v>
      </c>
      <c r="I292" s="16">
        <v>0.22500000000000001</v>
      </c>
      <c r="J292" s="16">
        <v>0.15240000000000001</v>
      </c>
      <c r="K292" s="16">
        <v>0.15240000000000001</v>
      </c>
      <c r="L292" s="16">
        <v>0.23779999999999998</v>
      </c>
      <c r="M292" s="16">
        <v>0.23779999999999998</v>
      </c>
      <c r="N292" s="16">
        <v>0.624</v>
      </c>
      <c r="O292" s="16">
        <v>0.67380000000000007</v>
      </c>
      <c r="P292" s="16">
        <v>0.71079999999999999</v>
      </c>
      <c r="Q292" s="16">
        <v>7.9200000000000007E-2</v>
      </c>
      <c r="R292" s="16">
        <v>1.7999999999999999E-2</v>
      </c>
      <c r="S292" s="16">
        <v>0.748</v>
      </c>
      <c r="T292" s="16">
        <v>8.5199999999999998E-2</v>
      </c>
    </row>
    <row r="293" spans="1:20">
      <c r="A293" s="16">
        <v>635</v>
      </c>
      <c r="B293" s="16">
        <v>83.493899999999996</v>
      </c>
      <c r="C293" s="16">
        <f>'CRI cal.'!C262</f>
        <v>0.1867589462954021</v>
      </c>
      <c r="D293" s="16">
        <f t="shared" si="22"/>
        <v>15.593232786093672</v>
      </c>
      <c r="F293" s="16">
        <v>635</v>
      </c>
      <c r="G293" s="16">
        <v>0.45100000000000001</v>
      </c>
      <c r="H293" s="16">
        <v>0.33800000000000002</v>
      </c>
      <c r="I293" s="16">
        <v>0.224</v>
      </c>
      <c r="J293" s="16">
        <v>0.152</v>
      </c>
      <c r="K293" s="16">
        <v>0.152</v>
      </c>
      <c r="L293" s="16">
        <v>0.23899999999999999</v>
      </c>
      <c r="M293" s="16">
        <v>0.23899999999999999</v>
      </c>
      <c r="N293" s="16">
        <v>0.629</v>
      </c>
      <c r="O293" s="16">
        <v>0.68200000000000005</v>
      </c>
      <c r="P293" s="16">
        <v>0.71099999999999997</v>
      </c>
      <c r="Q293" s="16">
        <v>7.9000000000000001E-2</v>
      </c>
      <c r="R293" s="16">
        <v>1.7999999999999999E-2</v>
      </c>
      <c r="S293" s="16">
        <v>0.748</v>
      </c>
      <c r="T293" s="16">
        <v>8.5000000000000006E-2</v>
      </c>
    </row>
    <row r="294" spans="1:20">
      <c r="A294" s="16">
        <v>636</v>
      </c>
      <c r="B294" s="16">
        <v>83.534999999999997</v>
      </c>
      <c r="C294" s="16">
        <f>'CRI cal.'!C263</f>
        <v>0.19015842013888887</v>
      </c>
      <c r="D294" s="16">
        <f t="shared" si="22"/>
        <v>15.884883626302081</v>
      </c>
      <c r="F294" s="16">
        <v>636</v>
      </c>
      <c r="G294" s="16">
        <v>0.45100000000000001</v>
      </c>
      <c r="H294" s="16">
        <v>0.33800000000000002</v>
      </c>
      <c r="I294" s="16">
        <v>0.22320000000000001</v>
      </c>
      <c r="J294" s="16">
        <v>0.15179999999999999</v>
      </c>
      <c r="K294" s="16">
        <v>0.15179999999999999</v>
      </c>
      <c r="L294" s="16">
        <v>0.24</v>
      </c>
      <c r="M294" s="16">
        <v>0.24</v>
      </c>
      <c r="N294" s="16">
        <v>0.63280000000000003</v>
      </c>
      <c r="O294" s="16">
        <v>0.68900000000000006</v>
      </c>
      <c r="P294" s="16">
        <v>0.71119999999999994</v>
      </c>
      <c r="Q294" s="16">
        <v>7.8799999999999995E-2</v>
      </c>
      <c r="R294" s="16">
        <v>1.7999999999999999E-2</v>
      </c>
      <c r="S294" s="16">
        <v>0.748</v>
      </c>
      <c r="T294" s="16">
        <v>8.48E-2</v>
      </c>
    </row>
    <row r="295" spans="1:20">
      <c r="A295" s="16">
        <v>637</v>
      </c>
      <c r="B295" s="16">
        <v>83.575999999999993</v>
      </c>
      <c r="C295" s="16">
        <f>'CRI cal.'!C264</f>
        <v>0.19118576718143232</v>
      </c>
      <c r="D295" s="16">
        <f t="shared" ref="D295:D358" si="23">B295*C295</f>
        <v>15.978541677955386</v>
      </c>
      <c r="F295" s="16">
        <v>637</v>
      </c>
      <c r="G295" s="16">
        <v>0.45100000000000001</v>
      </c>
      <c r="H295" s="16">
        <v>0.33800000000000002</v>
      </c>
      <c r="I295" s="16">
        <v>0.22240000000000001</v>
      </c>
      <c r="J295" s="16">
        <v>0.15159999999999998</v>
      </c>
      <c r="K295" s="16">
        <v>0.15159999999999998</v>
      </c>
      <c r="L295" s="16">
        <v>0.24099999999999999</v>
      </c>
      <c r="M295" s="16">
        <v>0.24099999999999999</v>
      </c>
      <c r="N295" s="16">
        <v>0.63660000000000005</v>
      </c>
      <c r="O295" s="16">
        <v>0.69600000000000006</v>
      </c>
      <c r="P295" s="16">
        <v>0.71139999999999992</v>
      </c>
      <c r="Q295" s="16">
        <v>7.8600000000000003E-2</v>
      </c>
      <c r="R295" s="16">
        <v>1.7999999999999999E-2</v>
      </c>
      <c r="S295" s="16">
        <v>0.748</v>
      </c>
      <c r="T295" s="16">
        <v>8.4600000000000009E-2</v>
      </c>
    </row>
    <row r="296" spans="1:20">
      <c r="A296" s="16">
        <v>638</v>
      </c>
      <c r="B296" s="16">
        <v>83.617099999999994</v>
      </c>
      <c r="C296" s="16">
        <f>'CRI cal.'!C265</f>
        <v>0.19444292910006727</v>
      </c>
      <c r="D296" s="16">
        <f t="shared" si="23"/>
        <v>16.258753846853235</v>
      </c>
      <c r="F296" s="16">
        <v>638</v>
      </c>
      <c r="G296" s="16">
        <v>0.45100000000000001</v>
      </c>
      <c r="H296" s="16">
        <v>0.33800000000000002</v>
      </c>
      <c r="I296" s="16">
        <v>0.22159999999999999</v>
      </c>
      <c r="J296" s="16">
        <v>0.15140000000000001</v>
      </c>
      <c r="K296" s="16">
        <v>0.15140000000000001</v>
      </c>
      <c r="L296" s="16">
        <v>0.24199999999999999</v>
      </c>
      <c r="M296" s="16">
        <v>0.24199999999999999</v>
      </c>
      <c r="N296" s="16">
        <v>0.64039999999999997</v>
      </c>
      <c r="O296" s="16">
        <v>0.70299999999999996</v>
      </c>
      <c r="P296" s="16">
        <v>0.71160000000000001</v>
      </c>
      <c r="Q296" s="16">
        <v>7.8399999999999997E-2</v>
      </c>
      <c r="R296" s="16">
        <v>1.7999999999999999E-2</v>
      </c>
      <c r="S296" s="16">
        <v>0.748</v>
      </c>
      <c r="T296" s="16">
        <v>8.4400000000000003E-2</v>
      </c>
    </row>
    <row r="297" spans="1:20">
      <c r="A297" s="16">
        <v>639</v>
      </c>
      <c r="B297" s="16">
        <v>83.658100000000005</v>
      </c>
      <c r="C297" s="16">
        <f>'CRI cal.'!C266</f>
        <v>0.19564264582344132</v>
      </c>
      <c r="D297" s="16">
        <f t="shared" si="23"/>
        <v>16.367092028562038</v>
      </c>
      <c r="F297" s="16">
        <v>639</v>
      </c>
      <c r="G297" s="16">
        <v>0.45100000000000001</v>
      </c>
      <c r="H297" s="16">
        <v>0.33800000000000002</v>
      </c>
      <c r="I297" s="16">
        <v>0.2208</v>
      </c>
      <c r="J297" s="16">
        <v>0.1512</v>
      </c>
      <c r="K297" s="16">
        <v>0.1512</v>
      </c>
      <c r="L297" s="16">
        <v>0.24299999999999999</v>
      </c>
      <c r="M297" s="16">
        <v>0.24299999999999999</v>
      </c>
      <c r="N297" s="16">
        <v>0.64419999999999999</v>
      </c>
      <c r="O297" s="16">
        <v>0.71</v>
      </c>
      <c r="P297" s="16">
        <v>0.71179999999999999</v>
      </c>
      <c r="Q297" s="16">
        <v>7.8200000000000006E-2</v>
      </c>
      <c r="R297" s="16">
        <v>1.7999999999999999E-2</v>
      </c>
      <c r="S297" s="16">
        <v>0.748</v>
      </c>
      <c r="T297" s="16">
        <v>8.4200000000000011E-2</v>
      </c>
    </row>
    <row r="298" spans="1:20">
      <c r="A298" s="16">
        <v>640</v>
      </c>
      <c r="B298" s="16">
        <v>83.699200000000005</v>
      </c>
      <c r="C298" s="16">
        <f>'CRI cal.'!C267</f>
        <v>0.19756699899387176</v>
      </c>
      <c r="D298" s="16">
        <f t="shared" si="23"/>
        <v>16.536199762187874</v>
      </c>
      <c r="F298" s="16">
        <v>640</v>
      </c>
      <c r="G298" s="16">
        <v>0.45100000000000001</v>
      </c>
      <c r="H298" s="16">
        <v>0.33800000000000002</v>
      </c>
      <c r="I298" s="16">
        <v>0.22</v>
      </c>
      <c r="J298" s="16">
        <v>0.151</v>
      </c>
      <c r="K298" s="16">
        <v>0.151</v>
      </c>
      <c r="L298" s="16">
        <v>0.24399999999999999</v>
      </c>
      <c r="M298" s="16">
        <v>0.24399999999999999</v>
      </c>
      <c r="N298" s="16">
        <v>0.64800000000000002</v>
      </c>
      <c r="O298" s="16">
        <v>0.71699999999999997</v>
      </c>
      <c r="P298" s="16">
        <v>0.71199999999999997</v>
      </c>
      <c r="Q298" s="16">
        <v>7.8E-2</v>
      </c>
      <c r="R298" s="16">
        <v>1.7999999999999999E-2</v>
      </c>
      <c r="S298" s="16">
        <v>0.748</v>
      </c>
      <c r="T298" s="16">
        <v>8.4000000000000005E-2</v>
      </c>
    </row>
    <row r="299" spans="1:20">
      <c r="A299" s="16">
        <v>641</v>
      </c>
      <c r="B299" s="16">
        <v>83.331999999999994</v>
      </c>
      <c r="C299" s="16">
        <f>'CRI cal.'!C268</f>
        <v>0.20076658005786208</v>
      </c>
      <c r="D299" s="16">
        <f t="shared" si="23"/>
        <v>16.730280649381761</v>
      </c>
      <c r="F299" s="16">
        <v>641</v>
      </c>
      <c r="G299" s="16">
        <v>0.45100000000000001</v>
      </c>
      <c r="H299" s="16">
        <v>0.33800000000000002</v>
      </c>
      <c r="I299" s="16">
        <v>0.21940000000000001</v>
      </c>
      <c r="J299" s="16">
        <v>0.153</v>
      </c>
      <c r="K299" s="16">
        <v>0.153</v>
      </c>
      <c r="L299" s="16">
        <v>0.24540000000000001</v>
      </c>
      <c r="M299" s="16">
        <v>0.24540000000000001</v>
      </c>
      <c r="N299" s="16">
        <v>0.65100000000000002</v>
      </c>
      <c r="O299" s="16">
        <v>0.72160000000000002</v>
      </c>
      <c r="P299" s="16">
        <v>0.71239999999999992</v>
      </c>
      <c r="Q299" s="16">
        <v>7.8E-2</v>
      </c>
      <c r="R299" s="16">
        <v>1.7999999999999999E-2</v>
      </c>
      <c r="S299" s="16">
        <v>0.748</v>
      </c>
      <c r="T299" s="16">
        <v>8.4000000000000005E-2</v>
      </c>
    </row>
    <row r="300" spans="1:20">
      <c r="A300" s="16">
        <v>642</v>
      </c>
      <c r="B300" s="16">
        <v>82.964699999999993</v>
      </c>
      <c r="C300" s="16">
        <f>'CRI cal.'!C269</f>
        <v>0.20375131795564272</v>
      </c>
      <c r="D300" s="16">
        <f t="shared" si="23"/>
        <v>16.90416696879451</v>
      </c>
      <c r="F300" s="16">
        <v>642</v>
      </c>
      <c r="G300" s="16">
        <v>0.45100000000000001</v>
      </c>
      <c r="H300" s="16">
        <v>0.33800000000000002</v>
      </c>
      <c r="I300" s="16">
        <v>0.21879999999999999</v>
      </c>
      <c r="J300" s="16">
        <v>0.155</v>
      </c>
      <c r="K300" s="16">
        <v>0.155</v>
      </c>
      <c r="L300" s="16">
        <v>0.24679999999999999</v>
      </c>
      <c r="M300" s="16">
        <v>0.24679999999999999</v>
      </c>
      <c r="N300" s="16">
        <v>0.65400000000000003</v>
      </c>
      <c r="O300" s="16">
        <v>0.72619999999999996</v>
      </c>
      <c r="P300" s="16">
        <v>0.71279999999999999</v>
      </c>
      <c r="Q300" s="16">
        <v>7.8E-2</v>
      </c>
      <c r="R300" s="16">
        <v>1.7999999999999999E-2</v>
      </c>
      <c r="S300" s="16">
        <v>0.748</v>
      </c>
      <c r="T300" s="16">
        <v>8.4000000000000005E-2</v>
      </c>
    </row>
    <row r="301" spans="1:20">
      <c r="A301" s="16">
        <v>643</v>
      </c>
      <c r="B301" s="16">
        <v>82.597499999999997</v>
      </c>
      <c r="C301" s="16">
        <f>'CRI cal.'!C270</f>
        <v>0.20544177229305283</v>
      </c>
      <c r="D301" s="16">
        <f t="shared" si="23"/>
        <v>16.968976786975428</v>
      </c>
      <c r="F301" s="16">
        <v>643</v>
      </c>
      <c r="G301" s="16">
        <v>0.45100000000000001</v>
      </c>
      <c r="H301" s="16">
        <v>0.33800000000000002</v>
      </c>
      <c r="I301" s="16">
        <v>0.21820000000000001</v>
      </c>
      <c r="J301" s="16">
        <v>0.157</v>
      </c>
      <c r="K301" s="16">
        <v>0.157</v>
      </c>
      <c r="L301" s="16">
        <v>0.2482</v>
      </c>
      <c r="M301" s="16">
        <v>0.2482</v>
      </c>
      <c r="N301" s="16">
        <v>0.65700000000000003</v>
      </c>
      <c r="O301" s="16">
        <v>0.73080000000000001</v>
      </c>
      <c r="P301" s="16">
        <v>0.71319999999999995</v>
      </c>
      <c r="Q301" s="16">
        <v>7.8E-2</v>
      </c>
      <c r="R301" s="16">
        <v>1.7999999999999999E-2</v>
      </c>
      <c r="S301" s="16">
        <v>0.748</v>
      </c>
      <c r="T301" s="16">
        <v>8.4000000000000005E-2</v>
      </c>
    </row>
    <row r="302" spans="1:20">
      <c r="A302" s="16">
        <v>644</v>
      </c>
      <c r="B302" s="16">
        <v>82.230199999999996</v>
      </c>
      <c r="C302" s="16">
        <f>'CRI cal.'!C271</f>
        <v>0.20771469074087889</v>
      </c>
      <c r="D302" s="16">
        <f t="shared" si="23"/>
        <v>17.080420562560619</v>
      </c>
      <c r="F302" s="16">
        <v>644</v>
      </c>
      <c r="G302" s="16">
        <v>0.45100000000000001</v>
      </c>
      <c r="H302" s="16">
        <v>0.33800000000000002</v>
      </c>
      <c r="I302" s="16">
        <v>0.21759999999999999</v>
      </c>
      <c r="J302" s="16">
        <v>0.159</v>
      </c>
      <c r="K302" s="16">
        <v>0.159</v>
      </c>
      <c r="L302" s="16">
        <v>0.24959999999999999</v>
      </c>
      <c r="M302" s="16">
        <v>0.24959999999999999</v>
      </c>
      <c r="N302" s="16">
        <v>0.66</v>
      </c>
      <c r="O302" s="16">
        <v>0.73539999999999994</v>
      </c>
      <c r="P302" s="16">
        <v>0.71360000000000001</v>
      </c>
      <c r="Q302" s="16">
        <v>7.8E-2</v>
      </c>
      <c r="R302" s="16">
        <v>1.7999999999999999E-2</v>
      </c>
      <c r="S302" s="16">
        <v>0.748</v>
      </c>
      <c r="T302" s="16">
        <v>8.4000000000000005E-2</v>
      </c>
    </row>
    <row r="303" spans="1:20">
      <c r="A303" s="16">
        <v>645</v>
      </c>
      <c r="B303" s="16">
        <v>81.863</v>
      </c>
      <c r="C303" s="16">
        <f>'CRI cal.'!C272</f>
        <v>0.21119616687566678</v>
      </c>
      <c r="D303" s="16">
        <f t="shared" si="23"/>
        <v>17.289151808942709</v>
      </c>
      <c r="F303" s="16">
        <v>645</v>
      </c>
      <c r="G303" s="16">
        <v>0.45100000000000001</v>
      </c>
      <c r="H303" s="16">
        <v>0.33700000000000002</v>
      </c>
      <c r="I303" s="16">
        <v>0.217</v>
      </c>
      <c r="J303" s="16">
        <v>0.14899999999999999</v>
      </c>
      <c r="K303" s="16">
        <v>0.14899999999999999</v>
      </c>
      <c r="L303" s="16">
        <v>0.251</v>
      </c>
      <c r="M303" s="16">
        <v>0.251</v>
      </c>
      <c r="N303" s="16">
        <v>0.66300000000000003</v>
      </c>
      <c r="O303" s="16">
        <v>0.74</v>
      </c>
      <c r="P303" s="16">
        <v>0.71399999999999997</v>
      </c>
      <c r="Q303" s="16">
        <v>7.8E-2</v>
      </c>
      <c r="R303" s="16">
        <v>1.7999999999999999E-2</v>
      </c>
      <c r="S303" s="16">
        <v>0.748</v>
      </c>
      <c r="T303" s="16">
        <v>8.4000000000000005E-2</v>
      </c>
    </row>
    <row r="304" spans="1:20">
      <c r="A304" s="16">
        <v>646</v>
      </c>
      <c r="B304" s="16">
        <v>81.495800000000003</v>
      </c>
      <c r="C304" s="16">
        <f>'CRI cal.'!C273</f>
        <v>0.21407999999999996</v>
      </c>
      <c r="D304" s="16">
        <f t="shared" si="23"/>
        <v>17.446620863999996</v>
      </c>
      <c r="F304" s="16">
        <v>646</v>
      </c>
      <c r="G304" s="16">
        <v>0.45100000000000001</v>
      </c>
      <c r="H304" s="16">
        <v>0.33680000000000004</v>
      </c>
      <c r="I304" s="16">
        <v>0.21679999999999999</v>
      </c>
      <c r="J304" s="16">
        <v>0.14879999999999999</v>
      </c>
      <c r="K304" s="16">
        <v>0.14879999999999999</v>
      </c>
      <c r="L304" s="16">
        <v>0.25240000000000001</v>
      </c>
      <c r="M304" s="16">
        <v>0.25240000000000001</v>
      </c>
      <c r="N304" s="16">
        <v>0.66560000000000008</v>
      </c>
      <c r="O304" s="16">
        <v>0.74360000000000004</v>
      </c>
      <c r="P304" s="16">
        <v>0.71439999999999992</v>
      </c>
      <c r="Q304" s="16">
        <v>7.8E-2</v>
      </c>
      <c r="R304" s="16">
        <v>1.7999999999999999E-2</v>
      </c>
      <c r="S304" s="16">
        <v>0.748</v>
      </c>
      <c r="T304" s="16">
        <v>8.4000000000000005E-2</v>
      </c>
    </row>
    <row r="305" spans="1:20">
      <c r="A305" s="16">
        <v>647</v>
      </c>
      <c r="B305" s="16">
        <v>81.128500000000003</v>
      </c>
      <c r="C305" s="16">
        <f>'CRI cal.'!C274</f>
        <v>0.21621062529384108</v>
      </c>
      <c r="D305" s="16">
        <f t="shared" si="23"/>
        <v>17.540843714151386</v>
      </c>
      <c r="F305" s="16">
        <v>647</v>
      </c>
      <c r="G305" s="16">
        <v>0.45100000000000001</v>
      </c>
      <c r="H305" s="16">
        <v>0.33660000000000001</v>
      </c>
      <c r="I305" s="16">
        <v>0.21659999999999999</v>
      </c>
      <c r="J305" s="16">
        <v>0.14859999999999998</v>
      </c>
      <c r="K305" s="16">
        <v>0.14859999999999998</v>
      </c>
      <c r="L305" s="16">
        <v>0.25380000000000003</v>
      </c>
      <c r="M305" s="16">
        <v>0.25380000000000003</v>
      </c>
      <c r="N305" s="16">
        <v>0.66820000000000002</v>
      </c>
      <c r="O305" s="16">
        <v>0.74719999999999998</v>
      </c>
      <c r="P305" s="16">
        <v>0.71479999999999999</v>
      </c>
      <c r="Q305" s="16">
        <v>7.8E-2</v>
      </c>
      <c r="R305" s="16">
        <v>1.7999999999999999E-2</v>
      </c>
      <c r="S305" s="16">
        <v>0.748</v>
      </c>
      <c r="T305" s="16">
        <v>8.4000000000000005E-2</v>
      </c>
    </row>
    <row r="306" spans="1:20">
      <c r="A306" s="16">
        <v>648</v>
      </c>
      <c r="B306" s="16">
        <v>80.761300000000006</v>
      </c>
      <c r="C306" s="16">
        <f>'CRI cal.'!C275</f>
        <v>0.2191697655004933</v>
      </c>
      <c r="D306" s="16">
        <f t="shared" si="23"/>
        <v>17.70043518251499</v>
      </c>
      <c r="F306" s="16">
        <v>648</v>
      </c>
      <c r="G306" s="16">
        <v>0.45100000000000001</v>
      </c>
      <c r="H306" s="16">
        <v>0.33640000000000003</v>
      </c>
      <c r="I306" s="16">
        <v>0.21640000000000001</v>
      </c>
      <c r="J306" s="16">
        <v>0.1484</v>
      </c>
      <c r="K306" s="16">
        <v>0.1484</v>
      </c>
      <c r="L306" s="16">
        <v>0.25519999999999998</v>
      </c>
      <c r="M306" s="16">
        <v>0.25519999999999998</v>
      </c>
      <c r="N306" s="16">
        <v>0.67080000000000006</v>
      </c>
      <c r="O306" s="16">
        <v>0.75080000000000002</v>
      </c>
      <c r="P306" s="16">
        <v>0.71519999999999995</v>
      </c>
      <c r="Q306" s="16">
        <v>7.8E-2</v>
      </c>
      <c r="R306" s="16">
        <v>1.7999999999999999E-2</v>
      </c>
      <c r="S306" s="16">
        <v>0.748</v>
      </c>
      <c r="T306" s="16">
        <v>8.4000000000000005E-2</v>
      </c>
    </row>
    <row r="307" spans="1:20">
      <c r="A307" s="16">
        <v>649</v>
      </c>
      <c r="B307" s="16">
        <v>80.394000000000005</v>
      </c>
      <c r="C307" s="16">
        <f>'CRI cal.'!C276</f>
        <v>0.22147855187100696</v>
      </c>
      <c r="D307" s="16">
        <f t="shared" si="23"/>
        <v>17.805546699117734</v>
      </c>
      <c r="F307" s="16">
        <v>649</v>
      </c>
      <c r="G307" s="16">
        <v>0.45100000000000001</v>
      </c>
      <c r="H307" s="16">
        <v>0.3362</v>
      </c>
      <c r="I307" s="16">
        <v>0.2162</v>
      </c>
      <c r="J307" s="16">
        <v>0.1482</v>
      </c>
      <c r="K307" s="16">
        <v>0.1482</v>
      </c>
      <c r="L307" s="16">
        <v>0.25659999999999999</v>
      </c>
      <c r="M307" s="16">
        <v>0.25659999999999999</v>
      </c>
      <c r="N307" s="16">
        <v>0.6734</v>
      </c>
      <c r="O307" s="16">
        <v>0.75439999999999996</v>
      </c>
      <c r="P307" s="16">
        <v>0.71560000000000001</v>
      </c>
      <c r="Q307" s="16">
        <v>7.8E-2</v>
      </c>
      <c r="R307" s="16">
        <v>1.7999999999999999E-2</v>
      </c>
      <c r="S307" s="16">
        <v>0.748</v>
      </c>
      <c r="T307" s="16">
        <v>8.4000000000000005E-2</v>
      </c>
    </row>
    <row r="308" spans="1:20">
      <c r="A308" s="16">
        <v>650</v>
      </c>
      <c r="B308" s="16">
        <v>80.026799999999994</v>
      </c>
      <c r="C308" s="16">
        <f>'CRI cal.'!C277</f>
        <v>0.22477633009671694</v>
      </c>
      <c r="D308" s="16">
        <f t="shared" si="23"/>
        <v>17.988130413383946</v>
      </c>
      <c r="F308" s="16">
        <v>650</v>
      </c>
      <c r="G308" s="16">
        <v>0.45</v>
      </c>
      <c r="H308" s="16">
        <v>0.33600000000000002</v>
      </c>
      <c r="I308" s="16">
        <v>0.216</v>
      </c>
      <c r="J308" s="16">
        <v>0.14799999999999999</v>
      </c>
      <c r="K308" s="16">
        <v>0.14799999999999999</v>
      </c>
      <c r="L308" s="16">
        <v>0.25800000000000001</v>
      </c>
      <c r="M308" s="16">
        <v>0.25800000000000001</v>
      </c>
      <c r="N308" s="16">
        <v>0.67600000000000005</v>
      </c>
      <c r="O308" s="16">
        <v>0.75800000000000001</v>
      </c>
      <c r="P308" s="16">
        <v>0.71599999999999997</v>
      </c>
      <c r="Q308" s="16">
        <v>7.8E-2</v>
      </c>
      <c r="R308" s="16">
        <v>1.9E-2</v>
      </c>
      <c r="S308" s="16">
        <v>0.748</v>
      </c>
      <c r="T308" s="16">
        <v>8.4000000000000005E-2</v>
      </c>
    </row>
    <row r="309" spans="1:20">
      <c r="A309" s="16">
        <v>651</v>
      </c>
      <c r="B309" s="16">
        <v>80.045599999999993</v>
      </c>
      <c r="C309" s="16">
        <f>'CRI cal.'!C278</f>
        <v>0.22908370366095307</v>
      </c>
      <c r="D309" s="16">
        <f t="shared" si="23"/>
        <v>18.337142509763183</v>
      </c>
      <c r="F309" s="16">
        <v>651</v>
      </c>
      <c r="G309" s="16">
        <v>0.45019999999999999</v>
      </c>
      <c r="H309" s="16">
        <v>0.33580000000000004</v>
      </c>
      <c r="I309" s="16">
        <v>0.216</v>
      </c>
      <c r="J309" s="16">
        <v>0.14799999999999999</v>
      </c>
      <c r="K309" s="16">
        <v>0.14799999999999999</v>
      </c>
      <c r="L309" s="16">
        <v>0.25900000000000001</v>
      </c>
      <c r="M309" s="16">
        <v>0.25900000000000001</v>
      </c>
      <c r="N309" s="16">
        <v>0.67780000000000007</v>
      </c>
      <c r="O309" s="16">
        <v>0.76039999999999996</v>
      </c>
      <c r="P309" s="16">
        <v>0.71639999999999993</v>
      </c>
      <c r="Q309" s="16">
        <v>7.8E-2</v>
      </c>
      <c r="R309" s="16">
        <v>1.8599999999999998E-2</v>
      </c>
      <c r="S309" s="16">
        <v>0.748</v>
      </c>
      <c r="T309" s="16">
        <v>8.4000000000000005E-2</v>
      </c>
    </row>
    <row r="310" spans="1:20">
      <c r="A310" s="16">
        <v>652</v>
      </c>
      <c r="B310" s="16">
        <v>80.064400000000006</v>
      </c>
      <c r="C310" s="16">
        <f>'CRI cal.'!C279</f>
        <v>0.23201865164173308</v>
      </c>
      <c r="D310" s="16">
        <f t="shared" si="23"/>
        <v>18.576434132504374</v>
      </c>
      <c r="F310" s="16">
        <v>652</v>
      </c>
      <c r="G310" s="16">
        <v>0.45040000000000002</v>
      </c>
      <c r="H310" s="16">
        <v>0.33560000000000001</v>
      </c>
      <c r="I310" s="16">
        <v>0.216</v>
      </c>
      <c r="J310" s="16">
        <v>0.14799999999999999</v>
      </c>
      <c r="K310" s="16">
        <v>0.14799999999999999</v>
      </c>
      <c r="L310" s="16">
        <v>0.26</v>
      </c>
      <c r="M310" s="16">
        <v>0.26</v>
      </c>
      <c r="N310" s="16">
        <v>0.67960000000000009</v>
      </c>
      <c r="O310" s="16">
        <v>0.76280000000000003</v>
      </c>
      <c r="P310" s="16">
        <v>0.71679999999999999</v>
      </c>
      <c r="Q310" s="16">
        <v>7.8E-2</v>
      </c>
      <c r="R310" s="16">
        <v>1.8200000000000001E-2</v>
      </c>
      <c r="S310" s="16">
        <v>0.748</v>
      </c>
      <c r="T310" s="16">
        <v>8.4000000000000005E-2</v>
      </c>
    </row>
    <row r="311" spans="1:20">
      <c r="A311" s="16">
        <v>653</v>
      </c>
      <c r="B311" s="16">
        <v>80.083100000000002</v>
      </c>
      <c r="C311" s="16">
        <f>'CRI cal.'!C280</f>
        <v>0.23546749951200469</v>
      </c>
      <c r="D311" s="16">
        <f t="shared" si="23"/>
        <v>18.856967310169821</v>
      </c>
      <c r="F311" s="16">
        <v>653</v>
      </c>
      <c r="G311" s="16">
        <v>0.4506</v>
      </c>
      <c r="H311" s="16">
        <v>0.33540000000000003</v>
      </c>
      <c r="I311" s="16">
        <v>0.216</v>
      </c>
      <c r="J311" s="16">
        <v>0.14799999999999999</v>
      </c>
      <c r="K311" s="16">
        <v>0.14799999999999999</v>
      </c>
      <c r="L311" s="16">
        <v>0.26100000000000001</v>
      </c>
      <c r="M311" s="16">
        <v>0.26100000000000001</v>
      </c>
      <c r="N311" s="16">
        <v>0.68140000000000001</v>
      </c>
      <c r="O311" s="16">
        <v>0.76519999999999999</v>
      </c>
      <c r="P311" s="16">
        <v>0.71719999999999995</v>
      </c>
      <c r="Q311" s="16">
        <v>7.8E-2</v>
      </c>
      <c r="R311" s="16">
        <v>1.78E-2</v>
      </c>
      <c r="S311" s="16">
        <v>0.748</v>
      </c>
      <c r="T311" s="16">
        <v>8.4000000000000005E-2</v>
      </c>
    </row>
    <row r="312" spans="1:20">
      <c r="A312" s="16">
        <v>654</v>
      </c>
      <c r="B312" s="16">
        <v>80.101900000000001</v>
      </c>
      <c r="C312" s="16">
        <f>'CRI cal.'!C281</f>
        <v>0.23712167159039774</v>
      </c>
      <c r="D312" s="16">
        <f t="shared" si="23"/>
        <v>18.993896425566881</v>
      </c>
      <c r="F312" s="16">
        <v>654</v>
      </c>
      <c r="G312" s="16">
        <v>0.45080000000000003</v>
      </c>
      <c r="H312" s="16">
        <v>0.3352</v>
      </c>
      <c r="I312" s="16">
        <v>0.216</v>
      </c>
      <c r="J312" s="16">
        <v>0.14799999999999999</v>
      </c>
      <c r="K312" s="16">
        <v>0.14799999999999999</v>
      </c>
      <c r="L312" s="16">
        <v>0.26200000000000001</v>
      </c>
      <c r="M312" s="16">
        <v>0.26200000000000001</v>
      </c>
      <c r="N312" s="16">
        <v>0.68320000000000003</v>
      </c>
      <c r="O312" s="16">
        <v>0.76760000000000006</v>
      </c>
      <c r="P312" s="16">
        <v>0.71760000000000002</v>
      </c>
      <c r="Q312" s="16">
        <v>7.8E-2</v>
      </c>
      <c r="R312" s="16">
        <v>1.7400000000000002E-2</v>
      </c>
      <c r="S312" s="16">
        <v>0.748</v>
      </c>
      <c r="T312" s="16">
        <v>8.4000000000000005E-2</v>
      </c>
    </row>
    <row r="313" spans="1:20">
      <c r="A313" s="16">
        <v>655</v>
      </c>
      <c r="B313" s="16">
        <v>80.120699999999999</v>
      </c>
      <c r="C313" s="16">
        <f>'CRI cal.'!C282</f>
        <v>0.24375309620529081</v>
      </c>
      <c r="D313" s="16">
        <f t="shared" si="23"/>
        <v>19.529668695135243</v>
      </c>
      <c r="F313" s="16">
        <v>655</v>
      </c>
      <c r="G313" s="16">
        <v>0.45</v>
      </c>
      <c r="H313" s="16">
        <v>0.33500000000000002</v>
      </c>
      <c r="I313" s="16">
        <v>0.216</v>
      </c>
      <c r="J313" s="16">
        <v>0.14799999999999999</v>
      </c>
      <c r="K313" s="16">
        <v>0.14799999999999999</v>
      </c>
      <c r="L313" s="16">
        <v>0.26300000000000001</v>
      </c>
      <c r="M313" s="16">
        <v>0.26300000000000001</v>
      </c>
      <c r="N313" s="16">
        <v>0.68500000000000005</v>
      </c>
      <c r="O313" s="16">
        <v>0.77</v>
      </c>
      <c r="P313" s="16">
        <v>0.71799999999999997</v>
      </c>
      <c r="Q313" s="16">
        <v>7.8E-2</v>
      </c>
      <c r="R313" s="16">
        <v>0.02</v>
      </c>
      <c r="S313" s="16">
        <v>0.748</v>
      </c>
      <c r="T313" s="16">
        <v>8.4000000000000005E-2</v>
      </c>
    </row>
    <row r="314" spans="1:20">
      <c r="A314" s="16">
        <v>656</v>
      </c>
      <c r="B314" s="16">
        <v>80.139499999999998</v>
      </c>
      <c r="C314" s="16">
        <f>'CRI cal.'!C283</f>
        <v>0.24587721041128552</v>
      </c>
      <c r="D314" s="16">
        <f t="shared" si="23"/>
        <v>19.704476703755216</v>
      </c>
      <c r="F314" s="16">
        <v>656</v>
      </c>
      <c r="G314" s="16">
        <v>0.45019999999999999</v>
      </c>
      <c r="H314" s="16">
        <v>0.33580000000000004</v>
      </c>
      <c r="I314" s="16">
        <v>0.216</v>
      </c>
      <c r="J314" s="16">
        <v>0.14799999999999999</v>
      </c>
      <c r="K314" s="16">
        <v>0.14799999999999999</v>
      </c>
      <c r="L314" s="16">
        <v>0.26400000000000001</v>
      </c>
      <c r="M314" s="16">
        <v>0.26400000000000001</v>
      </c>
      <c r="N314" s="16">
        <v>0.68659999999999999</v>
      </c>
      <c r="O314" s="16">
        <v>0.7722</v>
      </c>
      <c r="P314" s="16">
        <v>0.71839999999999993</v>
      </c>
      <c r="Q314" s="16">
        <v>7.8E-2</v>
      </c>
      <c r="R314" s="16">
        <v>2.06E-2</v>
      </c>
      <c r="S314" s="16">
        <v>0.748</v>
      </c>
      <c r="T314" s="16">
        <v>8.4000000000000005E-2</v>
      </c>
    </row>
    <row r="315" spans="1:20">
      <c r="A315" s="16">
        <v>657</v>
      </c>
      <c r="B315" s="16">
        <v>80.158299999999997</v>
      </c>
      <c r="C315" s="16">
        <f>'CRI cal.'!C284</f>
        <v>0.24977939996791274</v>
      </c>
      <c r="D315" s="16">
        <f t="shared" si="23"/>
        <v>20.021892076447937</v>
      </c>
      <c r="F315" s="16">
        <v>657</v>
      </c>
      <c r="G315" s="16">
        <v>0.45040000000000002</v>
      </c>
      <c r="H315" s="16">
        <v>0.33660000000000001</v>
      </c>
      <c r="I315" s="16">
        <v>0.216</v>
      </c>
      <c r="J315" s="16">
        <v>0.14799999999999999</v>
      </c>
      <c r="K315" s="16">
        <v>0.14799999999999999</v>
      </c>
      <c r="L315" s="16">
        <v>0.26500000000000001</v>
      </c>
      <c r="M315" s="16">
        <v>0.26500000000000001</v>
      </c>
      <c r="N315" s="16">
        <v>0.68820000000000003</v>
      </c>
      <c r="O315" s="16">
        <v>0.77439999999999998</v>
      </c>
      <c r="P315" s="16">
        <v>0.71879999999999999</v>
      </c>
      <c r="Q315" s="16">
        <v>7.8E-2</v>
      </c>
      <c r="R315" s="16">
        <v>2.12E-2</v>
      </c>
      <c r="S315" s="16">
        <v>0.748</v>
      </c>
      <c r="T315" s="16">
        <v>8.4000000000000005E-2</v>
      </c>
    </row>
    <row r="316" spans="1:20">
      <c r="A316" s="16">
        <v>658</v>
      </c>
      <c r="B316" s="16">
        <v>80.177000000000007</v>
      </c>
      <c r="C316" s="16">
        <f>'CRI cal.'!C285</f>
        <v>0.25428629195309344</v>
      </c>
      <c r="D316" s="16">
        <f t="shared" si="23"/>
        <v>20.387912029923175</v>
      </c>
      <c r="F316" s="16">
        <v>658</v>
      </c>
      <c r="G316" s="16">
        <v>0.4506</v>
      </c>
      <c r="H316" s="16">
        <v>0.33740000000000003</v>
      </c>
      <c r="I316" s="16">
        <v>0.216</v>
      </c>
      <c r="J316" s="16">
        <v>0.14799999999999999</v>
      </c>
      <c r="K316" s="16">
        <v>0.14799999999999999</v>
      </c>
      <c r="L316" s="16">
        <v>0.26600000000000001</v>
      </c>
      <c r="M316" s="16">
        <v>0.26600000000000001</v>
      </c>
      <c r="N316" s="16">
        <v>0.68979999999999997</v>
      </c>
      <c r="O316" s="16">
        <v>0.77660000000000007</v>
      </c>
      <c r="P316" s="16">
        <v>0.71919999999999995</v>
      </c>
      <c r="Q316" s="16">
        <v>7.8E-2</v>
      </c>
      <c r="R316" s="16">
        <v>2.18E-2</v>
      </c>
      <c r="S316" s="16">
        <v>0.748</v>
      </c>
      <c r="T316" s="16">
        <v>8.4000000000000005E-2</v>
      </c>
    </row>
    <row r="317" spans="1:20">
      <c r="A317" s="16">
        <v>659</v>
      </c>
      <c r="B317" s="16">
        <v>80.195800000000006</v>
      </c>
      <c r="C317" s="16">
        <f>'CRI cal.'!C286</f>
        <v>0.25839645562383878</v>
      </c>
      <c r="D317" s="16">
        <f t="shared" si="23"/>
        <v>20.722310475918253</v>
      </c>
      <c r="F317" s="16">
        <v>659</v>
      </c>
      <c r="G317" s="16">
        <v>0.45080000000000003</v>
      </c>
      <c r="H317" s="16">
        <v>0.3382</v>
      </c>
      <c r="I317" s="16">
        <v>0.216</v>
      </c>
      <c r="J317" s="16">
        <v>0.14799999999999999</v>
      </c>
      <c r="K317" s="16">
        <v>0.14799999999999999</v>
      </c>
      <c r="L317" s="16">
        <v>0.26700000000000002</v>
      </c>
      <c r="M317" s="16">
        <v>0.26700000000000002</v>
      </c>
      <c r="N317" s="16">
        <v>0.69140000000000001</v>
      </c>
      <c r="O317" s="16">
        <v>0.77880000000000005</v>
      </c>
      <c r="P317" s="16">
        <v>0.71960000000000002</v>
      </c>
      <c r="Q317" s="16">
        <v>7.8E-2</v>
      </c>
      <c r="R317" s="16">
        <v>2.24E-2</v>
      </c>
      <c r="S317" s="16">
        <v>0.748</v>
      </c>
      <c r="T317" s="16">
        <v>8.4000000000000005E-2</v>
      </c>
    </row>
    <row r="318" spans="1:20">
      <c r="A318" s="16">
        <v>660</v>
      </c>
      <c r="B318" s="16">
        <v>80.214600000000004</v>
      </c>
      <c r="C318" s="16">
        <f>'CRI cal.'!C287</f>
        <v>0.2617929846860329</v>
      </c>
      <c r="D318" s="16">
        <f t="shared" si="23"/>
        <v>20.999619549396257</v>
      </c>
      <c r="F318" s="16">
        <v>660</v>
      </c>
      <c r="G318" s="16">
        <v>0.45100000000000001</v>
      </c>
      <c r="H318" s="16">
        <v>0.33400000000000002</v>
      </c>
      <c r="I318" s="16">
        <v>0.219</v>
      </c>
      <c r="J318" s="16">
        <v>0.14799999999999999</v>
      </c>
      <c r="K318" s="16">
        <v>0.14799999999999999</v>
      </c>
      <c r="L318" s="16">
        <v>0.26800000000000002</v>
      </c>
      <c r="M318" s="16">
        <v>0.26800000000000002</v>
      </c>
      <c r="N318" s="16">
        <v>0.69299999999999995</v>
      </c>
      <c r="O318" s="16">
        <v>0.78100000000000003</v>
      </c>
      <c r="P318" s="16">
        <v>0.72</v>
      </c>
      <c r="Q318" s="16">
        <v>8.1000000000000003E-2</v>
      </c>
      <c r="R318" s="16">
        <v>2.3E-2</v>
      </c>
      <c r="S318" s="16">
        <v>0.747</v>
      </c>
      <c r="T318" s="16">
        <v>8.5000000000000006E-2</v>
      </c>
    </row>
    <row r="319" spans="1:20">
      <c r="A319" s="16">
        <v>661</v>
      </c>
      <c r="B319" s="16">
        <v>80.420900000000003</v>
      </c>
      <c r="C319" s="16">
        <f>'CRI cal.'!C288</f>
        <v>0.26587753243796947</v>
      </c>
      <c r="D319" s="16">
        <f t="shared" si="23"/>
        <v>21.382110448440699</v>
      </c>
      <c r="F319" s="16">
        <v>661</v>
      </c>
      <c r="G319" s="16">
        <v>0.45100000000000001</v>
      </c>
      <c r="H319" s="16">
        <v>0.33360000000000001</v>
      </c>
      <c r="I319" s="16">
        <v>0.22</v>
      </c>
      <c r="J319" s="16">
        <v>0.14799999999999999</v>
      </c>
      <c r="K319" s="16">
        <v>0.14799999999999999</v>
      </c>
      <c r="L319" s="16">
        <v>0.26900000000000002</v>
      </c>
      <c r="M319" s="16">
        <v>0.26900000000000002</v>
      </c>
      <c r="N319" s="16">
        <v>0.69439999999999991</v>
      </c>
      <c r="O319" s="16">
        <v>0.78280000000000005</v>
      </c>
      <c r="P319" s="16">
        <v>0.72039999999999993</v>
      </c>
      <c r="Q319" s="16">
        <v>8.14E-2</v>
      </c>
      <c r="R319" s="16">
        <v>2.3199999999999998E-2</v>
      </c>
      <c r="S319" s="16">
        <v>0.74719999999999998</v>
      </c>
      <c r="T319" s="16">
        <v>8.48E-2</v>
      </c>
    </row>
    <row r="320" spans="1:20">
      <c r="A320" s="16">
        <v>662</v>
      </c>
      <c r="B320" s="16">
        <v>80.627200000000002</v>
      </c>
      <c r="C320" s="16">
        <f>'CRI cal.'!C289</f>
        <v>0.27092074227148433</v>
      </c>
      <c r="D320" s="16">
        <f t="shared" si="23"/>
        <v>21.843580871271421</v>
      </c>
      <c r="F320" s="16">
        <v>662</v>
      </c>
      <c r="G320" s="16">
        <v>0.45100000000000001</v>
      </c>
      <c r="H320" s="16">
        <v>0.3332</v>
      </c>
      <c r="I320" s="16">
        <v>0.221</v>
      </c>
      <c r="J320" s="16">
        <v>0.14799999999999999</v>
      </c>
      <c r="K320" s="16">
        <v>0.14799999999999999</v>
      </c>
      <c r="L320" s="16">
        <v>0.27</v>
      </c>
      <c r="M320" s="16">
        <v>0.27</v>
      </c>
      <c r="N320" s="16">
        <v>0.69579999999999997</v>
      </c>
      <c r="O320" s="16">
        <v>0.78460000000000008</v>
      </c>
      <c r="P320" s="16">
        <v>0.7208</v>
      </c>
      <c r="Q320" s="16">
        <v>8.1799999999999998E-2</v>
      </c>
      <c r="R320" s="16">
        <v>2.3400000000000001E-2</v>
      </c>
      <c r="S320" s="16">
        <v>0.74739999999999995</v>
      </c>
      <c r="T320" s="16">
        <v>8.4600000000000009E-2</v>
      </c>
    </row>
    <row r="321" spans="1:20">
      <c r="A321" s="16">
        <v>663</v>
      </c>
      <c r="B321" s="16">
        <v>80.833600000000004</v>
      </c>
      <c r="C321" s="16">
        <f>'CRI cal.'!C290</f>
        <v>0.27417148869016306</v>
      </c>
      <c r="D321" s="16">
        <f t="shared" si="23"/>
        <v>22.162268448185166</v>
      </c>
      <c r="F321" s="16">
        <v>663</v>
      </c>
      <c r="G321" s="16">
        <v>0.45100000000000001</v>
      </c>
      <c r="H321" s="16">
        <v>0.33280000000000004</v>
      </c>
      <c r="I321" s="16">
        <v>0.222</v>
      </c>
      <c r="J321" s="16">
        <v>0.14799999999999999</v>
      </c>
      <c r="K321" s="16">
        <v>0.14799999999999999</v>
      </c>
      <c r="L321" s="16">
        <v>0.27100000000000002</v>
      </c>
      <c r="M321" s="16">
        <v>0.27100000000000002</v>
      </c>
      <c r="N321" s="16">
        <v>0.69719999999999993</v>
      </c>
      <c r="O321" s="16">
        <v>0.78639999999999999</v>
      </c>
      <c r="P321" s="16">
        <v>0.72119999999999995</v>
      </c>
      <c r="Q321" s="16">
        <v>8.2200000000000009E-2</v>
      </c>
      <c r="R321" s="16">
        <v>2.3599999999999999E-2</v>
      </c>
      <c r="S321" s="16">
        <v>0.74760000000000004</v>
      </c>
      <c r="T321" s="16">
        <v>8.4400000000000003E-2</v>
      </c>
    </row>
    <row r="322" spans="1:20">
      <c r="A322" s="16">
        <v>664</v>
      </c>
      <c r="B322" s="16">
        <v>81.039900000000003</v>
      </c>
      <c r="C322" s="16">
        <f>'CRI cal.'!C291</f>
        <v>0.28014494298198866</v>
      </c>
      <c r="D322" s="16">
        <f t="shared" si="23"/>
        <v>22.702918164766064</v>
      </c>
      <c r="F322" s="16">
        <v>664</v>
      </c>
      <c r="G322" s="16">
        <v>0.45100000000000001</v>
      </c>
      <c r="H322" s="16">
        <v>0.33240000000000003</v>
      </c>
      <c r="I322" s="16">
        <v>0.223</v>
      </c>
      <c r="J322" s="16">
        <v>0.14799999999999999</v>
      </c>
      <c r="K322" s="16">
        <v>0.14799999999999999</v>
      </c>
      <c r="L322" s="16">
        <v>0.27200000000000002</v>
      </c>
      <c r="M322" s="16">
        <v>0.27200000000000002</v>
      </c>
      <c r="N322" s="16">
        <v>0.6986</v>
      </c>
      <c r="O322" s="16">
        <v>0.78820000000000001</v>
      </c>
      <c r="P322" s="16">
        <v>0.72160000000000002</v>
      </c>
      <c r="Q322" s="16">
        <v>8.2600000000000007E-2</v>
      </c>
      <c r="R322" s="16">
        <v>2.3800000000000002E-2</v>
      </c>
      <c r="S322" s="16">
        <v>0.74780000000000002</v>
      </c>
      <c r="T322" s="16">
        <v>8.4200000000000011E-2</v>
      </c>
    </row>
    <row r="323" spans="1:20">
      <c r="A323" s="16">
        <v>665</v>
      </c>
      <c r="B323" s="16">
        <v>81.246200000000002</v>
      </c>
      <c r="C323" s="16">
        <f>'CRI cal.'!C292</f>
        <v>0.28575106743622203</v>
      </c>
      <c r="D323" s="16">
        <f t="shared" si="23"/>
        <v>23.216188375136781</v>
      </c>
      <c r="F323" s="16">
        <v>665</v>
      </c>
      <c r="G323" s="16">
        <v>0.45100000000000001</v>
      </c>
      <c r="H323" s="16">
        <v>0.33200000000000002</v>
      </c>
      <c r="I323" s="16">
        <v>0.224</v>
      </c>
      <c r="J323" s="16">
        <v>0.14899999999999999</v>
      </c>
      <c r="K323" s="16">
        <v>0.14899999999999999</v>
      </c>
      <c r="L323" s="16">
        <v>0.27300000000000002</v>
      </c>
      <c r="M323" s="16">
        <v>0.27300000000000002</v>
      </c>
      <c r="N323" s="16">
        <v>0.7</v>
      </c>
      <c r="O323" s="16">
        <v>0.79</v>
      </c>
      <c r="P323" s="16">
        <v>0.72199999999999998</v>
      </c>
      <c r="Q323" s="16">
        <v>8.3000000000000004E-2</v>
      </c>
      <c r="R323" s="16">
        <v>2.4E-2</v>
      </c>
      <c r="S323" s="16">
        <v>0.747</v>
      </c>
      <c r="T323" s="16">
        <v>8.6999999999999994E-2</v>
      </c>
    </row>
    <row r="324" spans="1:20">
      <c r="A324" s="16">
        <v>666</v>
      </c>
      <c r="B324" s="16">
        <v>81.452500000000001</v>
      </c>
      <c r="C324" s="16">
        <f>'CRI cal.'!C293</f>
        <v>0.29003145677405362</v>
      </c>
      <c r="D324" s="16">
        <f t="shared" si="23"/>
        <v>23.623787232888603</v>
      </c>
      <c r="F324" s="16">
        <v>666</v>
      </c>
      <c r="G324" s="16">
        <v>0.45100000000000001</v>
      </c>
      <c r="H324" s="16">
        <v>0.33200000000000002</v>
      </c>
      <c r="I324" s="16">
        <v>0.22320000000000001</v>
      </c>
      <c r="J324" s="16">
        <v>0.14879999999999999</v>
      </c>
      <c r="K324" s="16">
        <v>0.14879999999999999</v>
      </c>
      <c r="L324" s="16">
        <v>0.27400000000000002</v>
      </c>
      <c r="M324" s="16">
        <v>0.27400000000000002</v>
      </c>
      <c r="N324" s="16">
        <v>0.70099999999999996</v>
      </c>
      <c r="O324" s="16">
        <v>0.79139999999999999</v>
      </c>
      <c r="P324" s="16">
        <v>0.72260000000000002</v>
      </c>
      <c r="Q324" s="16">
        <v>8.4000000000000005E-2</v>
      </c>
      <c r="R324" s="16">
        <v>2.4400000000000002E-2</v>
      </c>
      <c r="S324" s="16">
        <v>0.74719999999999998</v>
      </c>
      <c r="T324" s="16">
        <v>8.6799999999999988E-2</v>
      </c>
    </row>
    <row r="325" spans="1:20">
      <c r="A325" s="16">
        <v>667</v>
      </c>
      <c r="B325" s="16">
        <v>81.658799999999999</v>
      </c>
      <c r="C325" s="16">
        <f>'CRI cal.'!C294</f>
        <v>0.29478502748757035</v>
      </c>
      <c r="D325" s="16">
        <f t="shared" si="23"/>
        <v>24.071791602602008</v>
      </c>
      <c r="F325" s="16">
        <v>667</v>
      </c>
      <c r="G325" s="16">
        <v>0.45100000000000001</v>
      </c>
      <c r="H325" s="16">
        <v>0.33200000000000002</v>
      </c>
      <c r="I325" s="16">
        <v>0.22240000000000001</v>
      </c>
      <c r="J325" s="16">
        <v>0.14859999999999998</v>
      </c>
      <c r="K325" s="16">
        <v>0.14859999999999998</v>
      </c>
      <c r="L325" s="16">
        <v>0.27500000000000002</v>
      </c>
      <c r="M325" s="16">
        <v>0.27500000000000002</v>
      </c>
      <c r="N325" s="16">
        <v>0.70199999999999996</v>
      </c>
      <c r="O325" s="16">
        <v>0.79280000000000006</v>
      </c>
      <c r="P325" s="16">
        <v>0.72319999999999995</v>
      </c>
      <c r="Q325" s="16">
        <v>8.5000000000000006E-2</v>
      </c>
      <c r="R325" s="16">
        <v>2.4799999999999999E-2</v>
      </c>
      <c r="S325" s="16">
        <v>0.74739999999999995</v>
      </c>
      <c r="T325" s="16">
        <v>8.6599999999999996E-2</v>
      </c>
    </row>
    <row r="326" spans="1:20">
      <c r="A326" s="16">
        <v>668</v>
      </c>
      <c r="B326" s="16">
        <v>81.865200000000002</v>
      </c>
      <c r="C326" s="16">
        <f>'CRI cal.'!C295</f>
        <v>0.29958517269682117</v>
      </c>
      <c r="D326" s="16">
        <f t="shared" si="23"/>
        <v>24.525600079859803</v>
      </c>
      <c r="F326" s="16">
        <v>668</v>
      </c>
      <c r="G326" s="16">
        <v>0.45100000000000001</v>
      </c>
      <c r="H326" s="16">
        <v>0.33200000000000002</v>
      </c>
      <c r="I326" s="16">
        <v>0.22159999999999999</v>
      </c>
      <c r="J326" s="16">
        <v>0.1484</v>
      </c>
      <c r="K326" s="16">
        <v>0.1484</v>
      </c>
      <c r="L326" s="16">
        <v>0.27600000000000002</v>
      </c>
      <c r="M326" s="16">
        <v>0.27600000000000002</v>
      </c>
      <c r="N326" s="16">
        <v>0.70299999999999996</v>
      </c>
      <c r="O326" s="16">
        <v>0.79420000000000002</v>
      </c>
      <c r="P326" s="16">
        <v>0.7238</v>
      </c>
      <c r="Q326" s="16">
        <v>8.5999999999999993E-2</v>
      </c>
      <c r="R326" s="16">
        <v>2.52E-2</v>
      </c>
      <c r="S326" s="16">
        <v>0.74760000000000004</v>
      </c>
      <c r="T326" s="16">
        <v>8.6399999999999991E-2</v>
      </c>
    </row>
    <row r="327" spans="1:20">
      <c r="A327" s="16">
        <v>669</v>
      </c>
      <c r="B327" s="16">
        <v>82.0715</v>
      </c>
      <c r="C327" s="16">
        <f>'CRI cal.'!C296</f>
        <v>0.30236430236430234</v>
      </c>
      <c r="D327" s="16">
        <f t="shared" si="23"/>
        <v>24.815491841491841</v>
      </c>
      <c r="F327" s="16">
        <v>669</v>
      </c>
      <c r="G327" s="16">
        <v>0.45100000000000001</v>
      </c>
      <c r="H327" s="16">
        <v>0.33200000000000002</v>
      </c>
      <c r="I327" s="16">
        <v>0.2208</v>
      </c>
      <c r="J327" s="16">
        <v>0.1482</v>
      </c>
      <c r="K327" s="16">
        <v>0.1482</v>
      </c>
      <c r="L327" s="16">
        <v>0.27700000000000002</v>
      </c>
      <c r="M327" s="16">
        <v>0.27700000000000002</v>
      </c>
      <c r="N327" s="16">
        <v>0.70399999999999996</v>
      </c>
      <c r="O327" s="16">
        <v>0.79560000000000008</v>
      </c>
      <c r="P327" s="16">
        <v>0.72439999999999993</v>
      </c>
      <c r="Q327" s="16">
        <v>8.6999999999999994E-2</v>
      </c>
      <c r="R327" s="16">
        <v>2.5599999999999998E-2</v>
      </c>
      <c r="S327" s="16">
        <v>0.74780000000000002</v>
      </c>
      <c r="T327" s="16">
        <v>8.6199999999999999E-2</v>
      </c>
    </row>
    <row r="328" spans="1:20">
      <c r="A328" s="16">
        <v>670</v>
      </c>
      <c r="B328" s="16">
        <v>82.277799999999999</v>
      </c>
      <c r="C328" s="16">
        <f>'CRI cal.'!C297</f>
        <v>0.30942553623384533</v>
      </c>
      <c r="D328" s="16">
        <f t="shared" si="23"/>
        <v>25.458852385141078</v>
      </c>
      <c r="F328" s="16">
        <v>670</v>
      </c>
      <c r="G328" s="16">
        <v>0.45300000000000001</v>
      </c>
      <c r="H328" s="16">
        <v>0.33200000000000002</v>
      </c>
      <c r="I328" s="16">
        <v>0.23</v>
      </c>
      <c r="J328" s="16">
        <v>0.151</v>
      </c>
      <c r="K328" s="16">
        <v>0.151</v>
      </c>
      <c r="L328" s="16">
        <v>0.27800000000000002</v>
      </c>
      <c r="M328" s="16">
        <v>0.27800000000000002</v>
      </c>
      <c r="N328" s="16">
        <v>0.70499999999999996</v>
      </c>
      <c r="O328" s="16">
        <v>0.79700000000000004</v>
      </c>
      <c r="P328" s="16">
        <v>0.72499999999999998</v>
      </c>
      <c r="Q328" s="16">
        <v>8.7999999999999995E-2</v>
      </c>
      <c r="R328" s="16">
        <v>2.5999999999999999E-2</v>
      </c>
      <c r="S328" s="16">
        <v>0.747</v>
      </c>
      <c r="T328" s="16">
        <v>9.1999999999999998E-2</v>
      </c>
    </row>
    <row r="329" spans="1:20">
      <c r="A329" s="16">
        <v>671</v>
      </c>
      <c r="B329" s="16">
        <v>81.878399999999999</v>
      </c>
      <c r="C329" s="16">
        <f>'CRI cal.'!C298</f>
        <v>0.31618168102955635</v>
      </c>
      <c r="D329" s="16">
        <f t="shared" si="23"/>
        <v>25.888450152010428</v>
      </c>
      <c r="F329" s="16">
        <v>671</v>
      </c>
      <c r="G329" s="16">
        <v>0.45319999999999999</v>
      </c>
      <c r="H329" s="16">
        <v>0.33200000000000002</v>
      </c>
      <c r="I329" s="16">
        <v>0.2316</v>
      </c>
      <c r="J329" s="16">
        <v>0.153</v>
      </c>
      <c r="K329" s="16">
        <v>0.153</v>
      </c>
      <c r="L329" s="16">
        <v>0.27860000000000001</v>
      </c>
      <c r="M329" s="16">
        <v>0.27860000000000001</v>
      </c>
      <c r="N329" s="16">
        <v>0.70579999999999998</v>
      </c>
      <c r="O329" s="16">
        <v>0.79820000000000002</v>
      </c>
      <c r="P329" s="16">
        <v>0.7258</v>
      </c>
      <c r="Q329" s="16">
        <v>8.8999999999999996E-2</v>
      </c>
      <c r="R329" s="16">
        <v>2.6799999999999997E-2</v>
      </c>
      <c r="S329" s="16">
        <v>0.74719999999999998</v>
      </c>
      <c r="T329" s="16">
        <v>9.3600000000000003E-2</v>
      </c>
    </row>
    <row r="330" spans="1:20">
      <c r="A330" s="16">
        <v>672</v>
      </c>
      <c r="B330" s="16">
        <v>81.479100000000003</v>
      </c>
      <c r="C330" s="16">
        <f>'CRI cal.'!C299</f>
        <v>0.31857488758215147</v>
      </c>
      <c r="D330" s="16">
        <f t="shared" si="23"/>
        <v>25.957195122794879</v>
      </c>
      <c r="F330" s="16">
        <v>672</v>
      </c>
      <c r="G330" s="16">
        <v>0.45340000000000003</v>
      </c>
      <c r="H330" s="16">
        <v>0.33200000000000002</v>
      </c>
      <c r="I330" s="16">
        <v>0.23319999999999999</v>
      </c>
      <c r="J330" s="16">
        <v>0.155</v>
      </c>
      <c r="K330" s="16">
        <v>0.155</v>
      </c>
      <c r="L330" s="16">
        <v>0.2792</v>
      </c>
      <c r="M330" s="16">
        <v>0.2792</v>
      </c>
      <c r="N330" s="16">
        <v>0.70660000000000001</v>
      </c>
      <c r="O330" s="16">
        <v>0.7994</v>
      </c>
      <c r="P330" s="16">
        <v>0.72660000000000002</v>
      </c>
      <c r="Q330" s="16">
        <v>0.09</v>
      </c>
      <c r="R330" s="16">
        <v>2.76E-2</v>
      </c>
      <c r="S330" s="16">
        <v>0.74739999999999995</v>
      </c>
      <c r="T330" s="16">
        <v>9.5200000000000007E-2</v>
      </c>
    </row>
    <row r="331" spans="1:20">
      <c r="A331" s="16">
        <v>673</v>
      </c>
      <c r="B331" s="16">
        <v>81.079700000000003</v>
      </c>
      <c r="C331" s="16">
        <f>'CRI cal.'!C300</f>
        <v>0.32576625441283047</v>
      </c>
      <c r="D331" s="16">
        <f t="shared" si="23"/>
        <v>26.413030177915971</v>
      </c>
      <c r="F331" s="16">
        <v>673</v>
      </c>
      <c r="G331" s="16">
        <v>0.4536</v>
      </c>
      <c r="H331" s="16">
        <v>0.33200000000000002</v>
      </c>
      <c r="I331" s="16">
        <v>0.23480000000000001</v>
      </c>
      <c r="J331" s="16">
        <v>0.157</v>
      </c>
      <c r="K331" s="16">
        <v>0.157</v>
      </c>
      <c r="L331" s="16">
        <v>0.27980000000000005</v>
      </c>
      <c r="M331" s="16">
        <v>0.27980000000000005</v>
      </c>
      <c r="N331" s="16">
        <v>0.70739999999999992</v>
      </c>
      <c r="O331" s="16">
        <v>0.80060000000000009</v>
      </c>
      <c r="P331" s="16">
        <v>0.72739999999999994</v>
      </c>
      <c r="Q331" s="16">
        <v>9.0999999999999998E-2</v>
      </c>
      <c r="R331" s="16">
        <v>2.8399999999999998E-2</v>
      </c>
      <c r="S331" s="16">
        <v>0.74760000000000004</v>
      </c>
      <c r="T331" s="16">
        <v>9.6799999999999997E-2</v>
      </c>
    </row>
    <row r="332" spans="1:20">
      <c r="A332" s="16">
        <v>674</v>
      </c>
      <c r="B332" s="16">
        <v>80.680400000000006</v>
      </c>
      <c r="C332" s="16">
        <f>'CRI cal.'!C301</f>
        <v>0.33084990271911929</v>
      </c>
      <c r="D332" s="16">
        <f t="shared" si="23"/>
        <v>26.693102491339634</v>
      </c>
      <c r="F332" s="16">
        <v>674</v>
      </c>
      <c r="G332" s="16">
        <v>0.45380000000000004</v>
      </c>
      <c r="H332" s="16">
        <v>0.33200000000000002</v>
      </c>
      <c r="I332" s="16">
        <v>0.2364</v>
      </c>
      <c r="J332" s="16">
        <v>0.159</v>
      </c>
      <c r="K332" s="16">
        <v>0.159</v>
      </c>
      <c r="L332" s="16">
        <v>0.28040000000000004</v>
      </c>
      <c r="M332" s="16">
        <v>0.28040000000000004</v>
      </c>
      <c r="N332" s="16">
        <v>0.70819999999999994</v>
      </c>
      <c r="O332" s="16">
        <v>0.80180000000000007</v>
      </c>
      <c r="P332" s="16">
        <v>0.72819999999999996</v>
      </c>
      <c r="Q332" s="16">
        <v>9.1999999999999998E-2</v>
      </c>
      <c r="R332" s="16">
        <v>2.92E-2</v>
      </c>
      <c r="S332" s="16">
        <v>0.74780000000000002</v>
      </c>
      <c r="T332" s="16">
        <v>9.8400000000000001E-2</v>
      </c>
    </row>
    <row r="333" spans="1:20">
      <c r="A333" s="16">
        <v>675</v>
      </c>
      <c r="B333" s="16">
        <v>80.281000000000006</v>
      </c>
      <c r="C333" s="16">
        <f>'CRI cal.'!C302</f>
        <v>0.33943475646422133</v>
      </c>
      <c r="D333" s="16">
        <f t="shared" si="23"/>
        <v>27.250161683704153</v>
      </c>
      <c r="F333" s="16">
        <v>675</v>
      </c>
      <c r="G333" s="16">
        <v>0.45400000000000001</v>
      </c>
      <c r="H333" s="16">
        <v>0.33100000000000002</v>
      </c>
      <c r="I333" s="16">
        <v>0.23799999999999999</v>
      </c>
      <c r="J333" s="16">
        <v>0.154</v>
      </c>
      <c r="K333" s="16">
        <v>0.154</v>
      </c>
      <c r="L333" s="16">
        <v>0.28100000000000003</v>
      </c>
      <c r="M333" s="16">
        <v>0.28100000000000003</v>
      </c>
      <c r="N333" s="16">
        <v>0.70899999999999996</v>
      </c>
      <c r="O333" s="16">
        <v>0.80300000000000005</v>
      </c>
      <c r="P333" s="16">
        <v>0.72899999999999998</v>
      </c>
      <c r="Q333" s="16">
        <v>9.2999999999999999E-2</v>
      </c>
      <c r="R333" s="16">
        <v>0.03</v>
      </c>
      <c r="S333" s="16">
        <v>0.747</v>
      </c>
      <c r="T333" s="16">
        <v>9.6000000000000002E-2</v>
      </c>
    </row>
    <row r="334" spans="1:20">
      <c r="A334" s="16">
        <v>676</v>
      </c>
      <c r="B334" s="16">
        <v>79.881600000000006</v>
      </c>
      <c r="C334" s="16">
        <f>'CRI cal.'!C303</f>
        <v>0.34329375121666345</v>
      </c>
      <c r="D334" s="16">
        <f t="shared" si="23"/>
        <v>27.422854117189026</v>
      </c>
      <c r="F334" s="16">
        <v>676</v>
      </c>
      <c r="G334" s="16">
        <v>0.45419999999999999</v>
      </c>
      <c r="H334" s="16">
        <v>0.33100000000000002</v>
      </c>
      <c r="I334" s="16">
        <v>0.24059999999999998</v>
      </c>
      <c r="J334" s="16">
        <v>0.15359999999999999</v>
      </c>
      <c r="K334" s="16">
        <v>0.15359999999999999</v>
      </c>
      <c r="L334" s="16">
        <v>0.28140000000000004</v>
      </c>
      <c r="M334" s="16">
        <v>0.28140000000000004</v>
      </c>
      <c r="N334" s="16">
        <v>0.70960000000000001</v>
      </c>
      <c r="O334" s="16">
        <v>0.80420000000000003</v>
      </c>
      <c r="P334" s="16">
        <v>0.72939999999999994</v>
      </c>
      <c r="Q334" s="16">
        <v>9.4799999999999995E-2</v>
      </c>
      <c r="R334" s="16">
        <v>3.1E-2</v>
      </c>
      <c r="S334" s="16">
        <v>0.74719999999999998</v>
      </c>
      <c r="T334" s="16">
        <v>9.7199999999999995E-2</v>
      </c>
    </row>
    <row r="335" spans="1:20">
      <c r="A335" s="16">
        <v>677</v>
      </c>
      <c r="B335" s="16">
        <v>79.482299999999995</v>
      </c>
      <c r="C335" s="16">
        <f>'CRI cal.'!C304</f>
        <v>0.34843523009873684</v>
      </c>
      <c r="D335" s="16">
        <f t="shared" si="23"/>
        <v>27.694433489276829</v>
      </c>
      <c r="F335" s="16">
        <v>677</v>
      </c>
      <c r="G335" s="16">
        <v>0.45440000000000003</v>
      </c>
      <c r="H335" s="16">
        <v>0.33100000000000002</v>
      </c>
      <c r="I335" s="16">
        <v>0.2432</v>
      </c>
      <c r="J335" s="16">
        <v>0.1532</v>
      </c>
      <c r="K335" s="16">
        <v>0.1532</v>
      </c>
      <c r="L335" s="16">
        <v>0.28179999999999999</v>
      </c>
      <c r="M335" s="16">
        <v>0.28179999999999999</v>
      </c>
      <c r="N335" s="16">
        <v>0.71019999999999994</v>
      </c>
      <c r="O335" s="16">
        <v>0.8054</v>
      </c>
      <c r="P335" s="16">
        <v>0.7298</v>
      </c>
      <c r="Q335" s="16">
        <v>9.6599999999999991E-2</v>
      </c>
      <c r="R335" s="16">
        <v>3.2000000000000001E-2</v>
      </c>
      <c r="S335" s="16">
        <v>0.74739999999999995</v>
      </c>
      <c r="T335" s="16">
        <v>9.8400000000000001E-2</v>
      </c>
    </row>
    <row r="336" spans="1:20">
      <c r="A336" s="16">
        <v>678</v>
      </c>
      <c r="B336" s="16">
        <v>79.082899999999995</v>
      </c>
      <c r="C336" s="16">
        <f>'CRI cal.'!C305</f>
        <v>0.35542349932300282</v>
      </c>
      <c r="D336" s="16">
        <f t="shared" si="23"/>
        <v>28.107921054611097</v>
      </c>
      <c r="F336" s="16">
        <v>678</v>
      </c>
      <c r="G336" s="16">
        <v>0.4546</v>
      </c>
      <c r="H336" s="16">
        <v>0.33100000000000002</v>
      </c>
      <c r="I336" s="16">
        <v>0.24579999999999999</v>
      </c>
      <c r="J336" s="16">
        <v>0.15279999999999999</v>
      </c>
      <c r="K336" s="16">
        <v>0.15279999999999999</v>
      </c>
      <c r="L336" s="16">
        <v>0.28220000000000001</v>
      </c>
      <c r="M336" s="16">
        <v>0.28220000000000001</v>
      </c>
      <c r="N336" s="16">
        <v>0.71079999999999999</v>
      </c>
      <c r="O336" s="16">
        <v>0.80660000000000009</v>
      </c>
      <c r="P336" s="16">
        <v>0.73019999999999996</v>
      </c>
      <c r="Q336" s="16">
        <v>9.8400000000000001E-2</v>
      </c>
      <c r="R336" s="16">
        <v>3.3000000000000002E-2</v>
      </c>
      <c r="S336" s="16">
        <v>0.74760000000000004</v>
      </c>
      <c r="T336" s="16">
        <v>9.9599999999999994E-2</v>
      </c>
    </row>
    <row r="337" spans="1:20">
      <c r="A337" s="16">
        <v>679</v>
      </c>
      <c r="B337" s="16">
        <v>78.683599999999998</v>
      </c>
      <c r="C337" s="16">
        <f>'CRI cal.'!C306</f>
        <v>0.36314564199646959</v>
      </c>
      <c r="D337" s="16">
        <f t="shared" si="23"/>
        <v>28.573606436593415</v>
      </c>
      <c r="F337" s="16">
        <v>679</v>
      </c>
      <c r="G337" s="16">
        <v>0.45480000000000004</v>
      </c>
      <c r="H337" s="16">
        <v>0.33100000000000002</v>
      </c>
      <c r="I337" s="16">
        <v>0.24840000000000001</v>
      </c>
      <c r="J337" s="16">
        <v>0.15240000000000001</v>
      </c>
      <c r="K337" s="16">
        <v>0.15240000000000001</v>
      </c>
      <c r="L337" s="16">
        <v>0.28259999999999996</v>
      </c>
      <c r="M337" s="16">
        <v>0.28259999999999996</v>
      </c>
      <c r="N337" s="16">
        <v>0.71139999999999992</v>
      </c>
      <c r="O337" s="16">
        <v>0.80780000000000007</v>
      </c>
      <c r="P337" s="16">
        <v>0.73060000000000003</v>
      </c>
      <c r="Q337" s="16">
        <v>0.1002</v>
      </c>
      <c r="R337" s="16">
        <v>3.4000000000000002E-2</v>
      </c>
      <c r="S337" s="16">
        <v>0.74780000000000002</v>
      </c>
      <c r="T337" s="16">
        <v>0.1008</v>
      </c>
    </row>
    <row r="338" spans="1:20">
      <c r="A338" s="16">
        <v>680</v>
      </c>
      <c r="B338" s="16">
        <v>78.284199999999998</v>
      </c>
      <c r="C338" s="16">
        <f>'CRI cal.'!C307</f>
        <v>0.37020679621739583</v>
      </c>
      <c r="D338" s="16">
        <f t="shared" si="23"/>
        <v>28.981342876441857</v>
      </c>
      <c r="F338" s="16">
        <v>680</v>
      </c>
      <c r="G338" s="16">
        <v>0.45500000000000002</v>
      </c>
      <c r="H338" s="16">
        <v>0.33100000000000002</v>
      </c>
      <c r="I338" s="16">
        <v>0.251</v>
      </c>
      <c r="J338" s="16">
        <v>0.158</v>
      </c>
      <c r="K338" s="16">
        <v>0.158</v>
      </c>
      <c r="L338" s="16">
        <v>0.28299999999999997</v>
      </c>
      <c r="M338" s="16">
        <v>0.28299999999999997</v>
      </c>
      <c r="N338" s="16">
        <v>0.71199999999999997</v>
      </c>
      <c r="O338" s="16">
        <v>0.80900000000000005</v>
      </c>
      <c r="P338" s="16">
        <v>0.73099999999999998</v>
      </c>
      <c r="Q338" s="16">
        <v>0.10199999999999999</v>
      </c>
      <c r="R338" s="16">
        <v>3.5000000000000003E-2</v>
      </c>
      <c r="S338" s="16">
        <v>0.747</v>
      </c>
      <c r="T338" s="16">
        <v>0.10199999999999999</v>
      </c>
    </row>
    <row r="339" spans="1:20">
      <c r="A339" s="16">
        <v>681</v>
      </c>
      <c r="B339" s="16">
        <v>77.427899999999994</v>
      </c>
      <c r="C339" s="16">
        <f>'CRI cal.'!C308</f>
        <v>0.37787835477211373</v>
      </c>
      <c r="D339" s="16">
        <f t="shared" si="23"/>
        <v>29.258327465459743</v>
      </c>
      <c r="F339" s="16">
        <v>681</v>
      </c>
      <c r="G339" s="16">
        <v>0.45540000000000003</v>
      </c>
      <c r="H339" s="16">
        <v>0.33100000000000002</v>
      </c>
      <c r="I339" s="16">
        <v>0.25459999999999999</v>
      </c>
      <c r="J339" s="16">
        <v>0.1588</v>
      </c>
      <c r="K339" s="16">
        <v>0.1588</v>
      </c>
      <c r="L339" s="16">
        <v>0.28359999999999996</v>
      </c>
      <c r="M339" s="16">
        <v>0.28359999999999996</v>
      </c>
      <c r="N339" s="16">
        <v>0.71260000000000001</v>
      </c>
      <c r="O339" s="16">
        <v>0.81</v>
      </c>
      <c r="P339" s="16">
        <v>0.73180000000000001</v>
      </c>
      <c r="Q339" s="16">
        <v>0.104</v>
      </c>
      <c r="R339" s="16">
        <v>3.3800000000000004E-2</v>
      </c>
      <c r="S339" s="16">
        <v>0.74719999999999998</v>
      </c>
      <c r="T339" s="16">
        <v>0.1036</v>
      </c>
    </row>
    <row r="340" spans="1:20">
      <c r="A340" s="16">
        <v>682</v>
      </c>
      <c r="B340" s="16">
        <v>76.571600000000004</v>
      </c>
      <c r="C340" s="16">
        <f>'CRI cal.'!C309</f>
        <v>0.38481682459976785</v>
      </c>
      <c r="D340" s="16">
        <f t="shared" si="23"/>
        <v>29.466039966523585</v>
      </c>
      <c r="F340" s="16">
        <v>682</v>
      </c>
      <c r="G340" s="16">
        <v>0.45580000000000004</v>
      </c>
      <c r="H340" s="16">
        <v>0.33100000000000002</v>
      </c>
      <c r="I340" s="16">
        <v>0.25819999999999999</v>
      </c>
      <c r="J340" s="16">
        <v>0.15959999999999999</v>
      </c>
      <c r="K340" s="16">
        <v>0.15959999999999999</v>
      </c>
      <c r="L340" s="16">
        <v>0.28419999999999995</v>
      </c>
      <c r="M340" s="16">
        <v>0.28419999999999995</v>
      </c>
      <c r="N340" s="16">
        <v>0.71319999999999995</v>
      </c>
      <c r="O340" s="16">
        <v>0.81100000000000005</v>
      </c>
      <c r="P340" s="16">
        <v>0.73260000000000003</v>
      </c>
      <c r="Q340" s="16">
        <v>0.106</v>
      </c>
      <c r="R340" s="16">
        <v>3.2600000000000004E-2</v>
      </c>
      <c r="S340" s="16">
        <v>0.74739999999999995</v>
      </c>
      <c r="T340" s="16">
        <v>0.1052</v>
      </c>
    </row>
    <row r="341" spans="1:20">
      <c r="A341" s="16">
        <v>683</v>
      </c>
      <c r="B341" s="16">
        <v>75.715299999999999</v>
      </c>
      <c r="C341" s="16">
        <f>'CRI cal.'!C310</f>
        <v>0.39200926462072955</v>
      </c>
      <c r="D341" s="16">
        <f t="shared" si="23"/>
        <v>29.681099073537922</v>
      </c>
      <c r="F341" s="16">
        <v>683</v>
      </c>
      <c r="G341" s="16">
        <v>0.45619999999999999</v>
      </c>
      <c r="H341" s="16">
        <v>0.33100000000000002</v>
      </c>
      <c r="I341" s="16">
        <v>0.26180000000000003</v>
      </c>
      <c r="J341" s="16">
        <v>0.16040000000000001</v>
      </c>
      <c r="K341" s="16">
        <v>0.16040000000000001</v>
      </c>
      <c r="L341" s="16">
        <v>0.2848</v>
      </c>
      <c r="M341" s="16">
        <v>0.2848</v>
      </c>
      <c r="N341" s="16">
        <v>0.71379999999999999</v>
      </c>
      <c r="O341" s="16">
        <v>0.81199999999999994</v>
      </c>
      <c r="P341" s="16">
        <v>0.73339999999999994</v>
      </c>
      <c r="Q341" s="16">
        <v>0.108</v>
      </c>
      <c r="R341" s="16">
        <v>3.1400000000000004E-2</v>
      </c>
      <c r="S341" s="16">
        <v>0.74760000000000004</v>
      </c>
      <c r="T341" s="16">
        <v>0.10679999999999999</v>
      </c>
    </row>
    <row r="342" spans="1:20">
      <c r="A342" s="16">
        <v>684</v>
      </c>
      <c r="B342" s="16">
        <v>74.858999999999995</v>
      </c>
      <c r="C342" s="16">
        <f>'CRI cal.'!C311</f>
        <v>0.39848988561447002</v>
      </c>
      <c r="D342" s="16">
        <f t="shared" si="23"/>
        <v>29.83055434721361</v>
      </c>
      <c r="F342" s="16">
        <v>684</v>
      </c>
      <c r="G342" s="16">
        <v>0.45660000000000001</v>
      </c>
      <c r="H342" s="16">
        <v>0.33100000000000002</v>
      </c>
      <c r="I342" s="16">
        <v>0.26540000000000002</v>
      </c>
      <c r="J342" s="16">
        <v>0.16120000000000001</v>
      </c>
      <c r="K342" s="16">
        <v>0.16120000000000001</v>
      </c>
      <c r="L342" s="16">
        <v>0.28539999999999999</v>
      </c>
      <c r="M342" s="16">
        <v>0.28539999999999999</v>
      </c>
      <c r="N342" s="16">
        <v>0.71439999999999992</v>
      </c>
      <c r="O342" s="16">
        <v>0.81299999999999994</v>
      </c>
      <c r="P342" s="16">
        <v>0.73419999999999996</v>
      </c>
      <c r="Q342" s="16">
        <v>0.11</v>
      </c>
      <c r="R342" s="16">
        <v>3.0200000000000001E-2</v>
      </c>
      <c r="S342" s="16">
        <v>0.74780000000000002</v>
      </c>
      <c r="T342" s="16">
        <v>0.1084</v>
      </c>
    </row>
    <row r="343" spans="1:20">
      <c r="A343" s="16">
        <v>685</v>
      </c>
      <c r="B343" s="16">
        <v>74.002700000000004</v>
      </c>
      <c r="C343" s="16">
        <f>'CRI cal.'!C312</f>
        <v>0.40418818129661505</v>
      </c>
      <c r="D343" s="16">
        <f t="shared" si="23"/>
        <v>29.911016724039015</v>
      </c>
      <c r="F343" s="16">
        <v>685</v>
      </c>
      <c r="G343" s="16">
        <v>0.45700000000000002</v>
      </c>
      <c r="H343" s="16">
        <v>0.33</v>
      </c>
      <c r="I343" s="16">
        <v>0.26900000000000002</v>
      </c>
      <c r="J343" s="16">
        <v>0.16200000000000001</v>
      </c>
      <c r="K343" s="16">
        <v>0.16200000000000001</v>
      </c>
      <c r="L343" s="16">
        <v>0.28599999999999998</v>
      </c>
      <c r="M343" s="16">
        <v>0.28599999999999998</v>
      </c>
      <c r="N343" s="16">
        <v>0.71499999999999997</v>
      </c>
      <c r="O343" s="16">
        <v>0.81399999999999995</v>
      </c>
      <c r="P343" s="16">
        <v>0.73499999999999999</v>
      </c>
      <c r="Q343" s="16">
        <v>0.112</v>
      </c>
      <c r="R343" s="16">
        <v>4.2999999999999997E-2</v>
      </c>
      <c r="S343" s="16">
        <v>0.747</v>
      </c>
      <c r="T343" s="16">
        <v>0.11</v>
      </c>
    </row>
    <row r="344" spans="1:20">
      <c r="A344" s="16">
        <v>686</v>
      </c>
      <c r="B344" s="16">
        <v>73.146500000000003</v>
      </c>
      <c r="C344" s="16">
        <f>'CRI cal.'!C313</f>
        <v>0.41352852985272071</v>
      </c>
      <c r="D344" s="16">
        <f t="shared" si="23"/>
        <v>30.248164608872035</v>
      </c>
      <c r="F344" s="16">
        <v>686</v>
      </c>
      <c r="G344" s="16">
        <v>0.4572</v>
      </c>
      <c r="H344" s="16">
        <v>0.32980000000000004</v>
      </c>
      <c r="I344" s="16">
        <v>0.27279999999999999</v>
      </c>
      <c r="J344" s="16">
        <v>0.16259999999999999</v>
      </c>
      <c r="K344" s="16">
        <v>0.16259999999999999</v>
      </c>
      <c r="L344" s="16">
        <v>0.28699999999999998</v>
      </c>
      <c r="M344" s="16">
        <v>0.28699999999999998</v>
      </c>
      <c r="N344" s="16">
        <v>0.71539999999999992</v>
      </c>
      <c r="O344" s="16">
        <v>0.81499999999999995</v>
      </c>
      <c r="P344" s="16">
        <v>0.73580000000000001</v>
      </c>
      <c r="Q344" s="16">
        <v>0.11120000000000001</v>
      </c>
      <c r="R344" s="16">
        <v>4.5599999999999995E-2</v>
      </c>
      <c r="S344" s="16">
        <v>0.74719999999999998</v>
      </c>
      <c r="T344" s="16">
        <v>0.11260000000000001</v>
      </c>
    </row>
    <row r="345" spans="1:20">
      <c r="A345" s="16">
        <v>687</v>
      </c>
      <c r="B345" s="16">
        <v>72.290199999999999</v>
      </c>
      <c r="C345" s="16">
        <f>'CRI cal.'!C314</f>
        <v>0.41728329024397487</v>
      </c>
      <c r="D345" s="16">
        <f t="shared" si="23"/>
        <v>30.165492508394991</v>
      </c>
      <c r="F345" s="16">
        <v>687</v>
      </c>
      <c r="G345" s="16">
        <v>0.45740000000000003</v>
      </c>
      <c r="H345" s="16">
        <v>0.3296</v>
      </c>
      <c r="I345" s="16">
        <v>0.27660000000000001</v>
      </c>
      <c r="J345" s="16">
        <v>0.16320000000000001</v>
      </c>
      <c r="K345" s="16">
        <v>0.16320000000000001</v>
      </c>
      <c r="L345" s="16">
        <v>0.28799999999999998</v>
      </c>
      <c r="M345" s="16">
        <v>0.28799999999999998</v>
      </c>
      <c r="N345" s="16">
        <v>0.71579999999999999</v>
      </c>
      <c r="O345" s="16">
        <v>0.81599999999999995</v>
      </c>
      <c r="P345" s="16">
        <v>0.73660000000000003</v>
      </c>
      <c r="Q345" s="16">
        <v>0.1104</v>
      </c>
      <c r="R345" s="16">
        <v>4.82E-2</v>
      </c>
      <c r="S345" s="16">
        <v>0.74739999999999995</v>
      </c>
      <c r="T345" s="16">
        <v>0.1152</v>
      </c>
    </row>
    <row r="346" spans="1:20">
      <c r="A346" s="16">
        <v>688</v>
      </c>
      <c r="B346" s="16">
        <v>71.433899999999994</v>
      </c>
      <c r="C346" s="16">
        <f>'CRI cal.'!C315</f>
        <v>0.4250470924226773</v>
      </c>
      <c r="D346" s="16">
        <f t="shared" si="23"/>
        <v>30.362771495412286</v>
      </c>
      <c r="F346" s="16">
        <v>688</v>
      </c>
      <c r="G346" s="16">
        <v>0.45760000000000001</v>
      </c>
      <c r="H346" s="16">
        <v>0.32940000000000003</v>
      </c>
      <c r="I346" s="16">
        <v>0.28039999999999998</v>
      </c>
      <c r="J346" s="16">
        <v>0.1638</v>
      </c>
      <c r="K346" s="16">
        <v>0.1638</v>
      </c>
      <c r="L346" s="16">
        <v>0.28899999999999998</v>
      </c>
      <c r="M346" s="16">
        <v>0.28899999999999998</v>
      </c>
      <c r="N346" s="16">
        <v>0.71619999999999995</v>
      </c>
      <c r="O346" s="16">
        <v>0.81699999999999995</v>
      </c>
      <c r="P346" s="16">
        <v>0.73739999999999994</v>
      </c>
      <c r="Q346" s="16">
        <v>0.1096</v>
      </c>
      <c r="R346" s="16">
        <v>5.0799999999999998E-2</v>
      </c>
      <c r="S346" s="16">
        <v>0.74760000000000004</v>
      </c>
      <c r="T346" s="16">
        <v>0.1178</v>
      </c>
    </row>
    <row r="347" spans="1:20">
      <c r="A347" s="16">
        <v>689</v>
      </c>
      <c r="B347" s="16">
        <v>70.577600000000004</v>
      </c>
      <c r="C347" s="16">
        <f>'CRI cal.'!C316</f>
        <v>0.43195873084931163</v>
      </c>
      <c r="D347" s="16">
        <f t="shared" si="23"/>
        <v>30.486610522390379</v>
      </c>
      <c r="F347" s="16">
        <v>689</v>
      </c>
      <c r="G347" s="16">
        <v>0.45780000000000004</v>
      </c>
      <c r="H347" s="16">
        <v>0.32919999999999999</v>
      </c>
      <c r="I347" s="16">
        <v>0.28420000000000001</v>
      </c>
      <c r="J347" s="16">
        <v>0.16440000000000002</v>
      </c>
      <c r="K347" s="16">
        <v>0.16440000000000002</v>
      </c>
      <c r="L347" s="16">
        <v>0.28999999999999998</v>
      </c>
      <c r="M347" s="16">
        <v>0.28999999999999998</v>
      </c>
      <c r="N347" s="16">
        <v>0.71660000000000001</v>
      </c>
      <c r="O347" s="16">
        <v>0.81799999999999995</v>
      </c>
      <c r="P347" s="16">
        <v>0.73819999999999997</v>
      </c>
      <c r="Q347" s="16">
        <v>0.10879999999999999</v>
      </c>
      <c r="R347" s="16">
        <v>5.3400000000000003E-2</v>
      </c>
      <c r="S347" s="16">
        <v>0.74780000000000002</v>
      </c>
      <c r="T347" s="16">
        <v>0.12039999999999999</v>
      </c>
    </row>
    <row r="348" spans="1:20">
      <c r="A348" s="16">
        <v>690</v>
      </c>
      <c r="B348" s="16">
        <v>69.721299999999999</v>
      </c>
      <c r="C348" s="16">
        <f>'CRI cal.'!C317</f>
        <v>0.44215642386647058</v>
      </c>
      <c r="D348" s="16">
        <f t="shared" si="23"/>
        <v>30.827720675321356</v>
      </c>
      <c r="F348" s="16">
        <v>690</v>
      </c>
      <c r="G348" s="16">
        <v>0.45800000000000002</v>
      </c>
      <c r="H348" s="16">
        <v>0.32900000000000001</v>
      </c>
      <c r="I348" s="16">
        <v>0.28799999999999998</v>
      </c>
      <c r="J348" s="16">
        <v>0.16500000000000001</v>
      </c>
      <c r="K348" s="16">
        <v>0.16500000000000001</v>
      </c>
      <c r="L348" s="16">
        <v>0.29099999999999998</v>
      </c>
      <c r="M348" s="16">
        <v>0.29099999999999998</v>
      </c>
      <c r="N348" s="16">
        <v>0.71699999999999997</v>
      </c>
      <c r="O348" s="16">
        <v>0.81899999999999995</v>
      </c>
      <c r="P348" s="16">
        <v>0.73899999999999999</v>
      </c>
      <c r="Q348" s="16">
        <v>0.125</v>
      </c>
      <c r="R348" s="16">
        <v>5.6000000000000001E-2</v>
      </c>
      <c r="S348" s="16">
        <v>0.747</v>
      </c>
      <c r="T348" s="16">
        <v>0.123</v>
      </c>
    </row>
    <row r="349" spans="1:20">
      <c r="A349" s="16">
        <v>691</v>
      </c>
      <c r="B349" s="16">
        <v>69.9101</v>
      </c>
      <c r="C349" s="16">
        <f>'CRI cal.'!C318</f>
        <v>0.4499706093658154</v>
      </c>
      <c r="D349" s="16">
        <f t="shared" si="23"/>
        <v>31.457490297825093</v>
      </c>
      <c r="F349" s="16">
        <v>691</v>
      </c>
      <c r="G349" s="16">
        <v>0.45840000000000003</v>
      </c>
      <c r="H349" s="16">
        <v>0.33019999999999999</v>
      </c>
      <c r="I349" s="16">
        <v>0.2928</v>
      </c>
      <c r="J349" s="16">
        <v>0.1656</v>
      </c>
      <c r="K349" s="16">
        <v>0.1656</v>
      </c>
      <c r="L349" s="16">
        <v>0.29199999999999998</v>
      </c>
      <c r="M349" s="16">
        <v>0.29199999999999998</v>
      </c>
      <c r="N349" s="16">
        <v>0.71739999999999993</v>
      </c>
      <c r="O349" s="16">
        <v>0.82</v>
      </c>
      <c r="P349" s="16">
        <v>0.73960000000000004</v>
      </c>
      <c r="Q349" s="16">
        <v>0.12280000000000001</v>
      </c>
      <c r="R349" s="16">
        <v>5.96E-2</v>
      </c>
      <c r="S349" s="16">
        <v>0.74719999999999998</v>
      </c>
      <c r="T349" s="16">
        <v>0.1258</v>
      </c>
    </row>
    <row r="350" spans="1:20">
      <c r="A350" s="16">
        <v>692</v>
      </c>
      <c r="B350" s="16">
        <v>70.0989</v>
      </c>
      <c r="C350" s="16">
        <f>'CRI cal.'!C319</f>
        <v>0.45811667617162605</v>
      </c>
      <c r="D350" s="16">
        <f t="shared" si="23"/>
        <v>32.113475071287198</v>
      </c>
      <c r="F350" s="16">
        <v>692</v>
      </c>
      <c r="G350" s="16">
        <v>0.45880000000000004</v>
      </c>
      <c r="H350" s="16">
        <v>0.33140000000000003</v>
      </c>
      <c r="I350" s="16">
        <v>0.29759999999999998</v>
      </c>
      <c r="J350" s="16">
        <v>0.16620000000000001</v>
      </c>
      <c r="K350" s="16">
        <v>0.16620000000000001</v>
      </c>
      <c r="L350" s="16">
        <v>0.29299999999999998</v>
      </c>
      <c r="M350" s="16">
        <v>0.29299999999999998</v>
      </c>
      <c r="N350" s="16">
        <v>0.71779999999999999</v>
      </c>
      <c r="O350" s="16">
        <v>0.82099999999999995</v>
      </c>
      <c r="P350" s="16">
        <v>0.74019999999999997</v>
      </c>
      <c r="Q350" s="16">
        <v>0.1206</v>
      </c>
      <c r="R350" s="16">
        <v>6.3200000000000006E-2</v>
      </c>
      <c r="S350" s="16">
        <v>0.74739999999999995</v>
      </c>
      <c r="T350" s="16">
        <v>0.12859999999999999</v>
      </c>
    </row>
    <row r="351" spans="1:20">
      <c r="A351" s="16">
        <v>693</v>
      </c>
      <c r="B351" s="16">
        <v>70.287599999999998</v>
      </c>
      <c r="C351" s="16">
        <f>'CRI cal.'!C320</f>
        <v>0.46256922130306966</v>
      </c>
      <c r="D351" s="16">
        <f t="shared" si="23"/>
        <v>32.51288039926164</v>
      </c>
      <c r="F351" s="16">
        <v>693</v>
      </c>
      <c r="G351" s="16">
        <v>0.4592</v>
      </c>
      <c r="H351" s="16">
        <v>0.33260000000000001</v>
      </c>
      <c r="I351" s="16">
        <v>0.3024</v>
      </c>
      <c r="J351" s="16">
        <v>0.1668</v>
      </c>
      <c r="K351" s="16">
        <v>0.1668</v>
      </c>
      <c r="L351" s="16">
        <v>0.29399999999999998</v>
      </c>
      <c r="M351" s="16">
        <v>0.29399999999999998</v>
      </c>
      <c r="N351" s="16">
        <v>0.71819999999999995</v>
      </c>
      <c r="O351" s="16">
        <v>0.82199999999999995</v>
      </c>
      <c r="P351" s="16">
        <v>0.74080000000000001</v>
      </c>
      <c r="Q351" s="16">
        <v>0.11840000000000001</v>
      </c>
      <c r="R351" s="16">
        <v>6.6799999999999998E-2</v>
      </c>
      <c r="S351" s="16">
        <v>0.74760000000000004</v>
      </c>
      <c r="T351" s="16">
        <v>0.13140000000000002</v>
      </c>
    </row>
    <row r="352" spans="1:20">
      <c r="A352" s="16">
        <v>694</v>
      </c>
      <c r="B352" s="16">
        <v>70.476399999999998</v>
      </c>
      <c r="C352" s="16">
        <f>'CRI cal.'!C321</f>
        <v>0.46764346764346759</v>
      </c>
      <c r="D352" s="16">
        <f t="shared" si="23"/>
        <v>32.957828083028076</v>
      </c>
      <c r="F352" s="16">
        <v>694</v>
      </c>
      <c r="G352" s="16">
        <v>0.45960000000000001</v>
      </c>
      <c r="H352" s="16">
        <v>0.33380000000000004</v>
      </c>
      <c r="I352" s="16">
        <v>0.30719999999999997</v>
      </c>
      <c r="J352" s="16">
        <v>0.16740000000000002</v>
      </c>
      <c r="K352" s="16">
        <v>0.16740000000000002</v>
      </c>
      <c r="L352" s="16">
        <v>0.29499999999999998</v>
      </c>
      <c r="M352" s="16">
        <v>0.29499999999999998</v>
      </c>
      <c r="N352" s="16">
        <v>0.71860000000000002</v>
      </c>
      <c r="O352" s="16">
        <v>0.82299999999999995</v>
      </c>
      <c r="P352" s="16">
        <v>0.74139999999999995</v>
      </c>
      <c r="Q352" s="16">
        <v>0.1162</v>
      </c>
      <c r="R352" s="16">
        <v>7.039999999999999E-2</v>
      </c>
      <c r="S352" s="16">
        <v>0.74780000000000002</v>
      </c>
      <c r="T352" s="16">
        <v>0.13420000000000001</v>
      </c>
    </row>
    <row r="353" spans="1:20">
      <c r="A353" s="16">
        <v>695</v>
      </c>
      <c r="B353" s="16">
        <v>70.665199999999999</v>
      </c>
      <c r="C353" s="16">
        <f>'CRI cal.'!C322</f>
        <v>0.47596326325608096</v>
      </c>
      <c r="D353" s="16">
        <f t="shared" si="23"/>
        <v>33.634039190643612</v>
      </c>
      <c r="F353" s="16">
        <v>695</v>
      </c>
      <c r="G353" s="16">
        <v>0.46</v>
      </c>
      <c r="H353" s="16">
        <v>0.32800000000000001</v>
      </c>
      <c r="I353" s="16">
        <v>0.312</v>
      </c>
      <c r="J353" s="16">
        <v>0.16800000000000001</v>
      </c>
      <c r="K353" s="16">
        <v>0.16800000000000001</v>
      </c>
      <c r="L353" s="16">
        <v>0.29599999999999999</v>
      </c>
      <c r="M353" s="16">
        <v>0.29599999999999999</v>
      </c>
      <c r="N353" s="16">
        <v>0.71899999999999997</v>
      </c>
      <c r="O353" s="16">
        <v>0.82399999999999995</v>
      </c>
      <c r="P353" s="16">
        <v>0.74199999999999999</v>
      </c>
      <c r="Q353" s="16">
        <v>0.14099999999999999</v>
      </c>
      <c r="R353" s="16">
        <v>7.3999999999999996E-2</v>
      </c>
      <c r="S353" s="16">
        <v>0.746</v>
      </c>
      <c r="T353" s="16">
        <v>0.13700000000000001</v>
      </c>
    </row>
    <row r="354" spans="1:20">
      <c r="A354" s="16">
        <v>696</v>
      </c>
      <c r="B354" s="16">
        <v>70.853999999999999</v>
      </c>
      <c r="C354" s="16">
        <f>'CRI cal.'!C323</f>
        <v>0.48745506429974428</v>
      </c>
      <c r="D354" s="16">
        <f t="shared" si="23"/>
        <v>34.538141125894079</v>
      </c>
      <c r="F354" s="16">
        <v>696</v>
      </c>
      <c r="G354" s="16">
        <v>0.46040000000000003</v>
      </c>
      <c r="H354" s="16">
        <v>0.32800000000000001</v>
      </c>
      <c r="I354" s="16">
        <v>0.31759999999999999</v>
      </c>
      <c r="J354" s="16">
        <v>0.16840000000000002</v>
      </c>
      <c r="K354" s="16">
        <v>0.16840000000000002</v>
      </c>
      <c r="L354" s="16">
        <v>0.29719999999999996</v>
      </c>
      <c r="M354" s="16">
        <v>0.29719999999999996</v>
      </c>
      <c r="N354" s="16">
        <v>0.71939999999999993</v>
      </c>
      <c r="O354" s="16">
        <v>0.82479999999999998</v>
      </c>
      <c r="P354" s="16">
        <v>0.74280000000000002</v>
      </c>
      <c r="Q354" s="16">
        <v>0.14499999999999999</v>
      </c>
      <c r="R354" s="16">
        <v>7.8600000000000003E-2</v>
      </c>
      <c r="S354" s="16">
        <v>0.746</v>
      </c>
      <c r="T354" s="16">
        <v>0.14000000000000001</v>
      </c>
    </row>
    <row r="355" spans="1:20">
      <c r="A355" s="16">
        <v>697</v>
      </c>
      <c r="B355" s="16">
        <v>71.0428</v>
      </c>
      <c r="C355" s="16">
        <f>'CRI cal.'!C324</f>
        <v>0.49678948173062221</v>
      </c>
      <c r="D355" s="16">
        <f t="shared" si="23"/>
        <v>35.293315792692248</v>
      </c>
      <c r="F355" s="16">
        <v>697</v>
      </c>
      <c r="G355" s="16">
        <v>0.46080000000000004</v>
      </c>
      <c r="H355" s="16">
        <v>0.32800000000000001</v>
      </c>
      <c r="I355" s="16">
        <v>0.32319999999999999</v>
      </c>
      <c r="J355" s="16">
        <v>0.16880000000000001</v>
      </c>
      <c r="K355" s="16">
        <v>0.16880000000000001</v>
      </c>
      <c r="L355" s="16">
        <v>0.2984</v>
      </c>
      <c r="M355" s="16">
        <v>0.2984</v>
      </c>
      <c r="N355" s="16">
        <v>0.7198</v>
      </c>
      <c r="O355" s="16">
        <v>0.8256</v>
      </c>
      <c r="P355" s="16">
        <v>0.74360000000000004</v>
      </c>
      <c r="Q355" s="16">
        <v>0.14899999999999999</v>
      </c>
      <c r="R355" s="16">
        <v>8.3199999999999996E-2</v>
      </c>
      <c r="S355" s="16">
        <v>0.746</v>
      </c>
      <c r="T355" s="16">
        <v>0.14300000000000002</v>
      </c>
    </row>
    <row r="356" spans="1:20">
      <c r="A356" s="16">
        <v>698</v>
      </c>
      <c r="B356" s="16">
        <v>71.231499999999997</v>
      </c>
      <c r="C356" s="16">
        <f>'CRI cal.'!C325</f>
        <v>0.50203650035247127</v>
      </c>
      <c r="D356" s="16">
        <f t="shared" si="23"/>
        <v>35.760812974857053</v>
      </c>
      <c r="F356" s="16">
        <v>698</v>
      </c>
      <c r="G356" s="16">
        <v>0.4612</v>
      </c>
      <c r="H356" s="16">
        <v>0.32800000000000001</v>
      </c>
      <c r="I356" s="16">
        <v>0.32880000000000004</v>
      </c>
      <c r="J356" s="16">
        <v>0.16920000000000002</v>
      </c>
      <c r="K356" s="16">
        <v>0.16920000000000002</v>
      </c>
      <c r="L356" s="16">
        <v>0.29959999999999998</v>
      </c>
      <c r="M356" s="16">
        <v>0.29959999999999998</v>
      </c>
      <c r="N356" s="16">
        <v>0.72019999999999995</v>
      </c>
      <c r="O356" s="16">
        <v>0.82639999999999991</v>
      </c>
      <c r="P356" s="16">
        <v>0.74439999999999995</v>
      </c>
      <c r="Q356" s="16">
        <v>0.153</v>
      </c>
      <c r="R356" s="16">
        <v>8.7800000000000003E-2</v>
      </c>
      <c r="S356" s="16">
        <v>0.746</v>
      </c>
      <c r="T356" s="16">
        <v>0.14599999999999999</v>
      </c>
    </row>
    <row r="357" spans="1:20">
      <c r="A357" s="16">
        <v>699</v>
      </c>
      <c r="B357" s="16">
        <v>71.420299999999997</v>
      </c>
      <c r="C357" s="16">
        <f>'CRI cal.'!C326</f>
        <v>0.5089892611511081</v>
      </c>
      <c r="D357" s="16">
        <f t="shared" si="23"/>
        <v>36.352165728190485</v>
      </c>
      <c r="F357" s="16">
        <v>699</v>
      </c>
      <c r="G357" s="16">
        <v>0.46160000000000001</v>
      </c>
      <c r="H357" s="16">
        <v>0.32800000000000001</v>
      </c>
      <c r="I357" s="16">
        <v>0.33440000000000003</v>
      </c>
      <c r="J357" s="16">
        <v>0.1696</v>
      </c>
      <c r="K357" s="16">
        <v>0.1696</v>
      </c>
      <c r="L357" s="16">
        <v>0.30080000000000001</v>
      </c>
      <c r="M357" s="16">
        <v>0.30080000000000001</v>
      </c>
      <c r="N357" s="16">
        <v>0.72060000000000002</v>
      </c>
      <c r="O357" s="16">
        <v>0.82719999999999994</v>
      </c>
      <c r="P357" s="16">
        <v>0.74519999999999997</v>
      </c>
      <c r="Q357" s="16">
        <v>0.157</v>
      </c>
      <c r="R357" s="16">
        <v>9.240000000000001E-2</v>
      </c>
      <c r="S357" s="16">
        <v>0.746</v>
      </c>
      <c r="T357" s="16">
        <v>0.14899999999999999</v>
      </c>
    </row>
    <row r="358" spans="1:20">
      <c r="A358" s="16">
        <v>700</v>
      </c>
      <c r="B358" s="16">
        <v>71.609099999999998</v>
      </c>
      <c r="C358" s="16">
        <f>'CRI cal.'!C327</f>
        <v>0.51374855060460489</v>
      </c>
      <c r="D358" s="16">
        <f t="shared" si="23"/>
        <v>36.789071335100211</v>
      </c>
      <c r="F358" s="16">
        <v>700</v>
      </c>
      <c r="G358" s="16">
        <v>0.46200000000000002</v>
      </c>
      <c r="H358" s="16">
        <v>0.32800000000000001</v>
      </c>
      <c r="I358" s="16">
        <v>0.34</v>
      </c>
      <c r="J358" s="16">
        <v>0.17</v>
      </c>
      <c r="K358" s="16">
        <v>0.17</v>
      </c>
      <c r="L358" s="16">
        <v>0.30199999999999999</v>
      </c>
      <c r="M358" s="16">
        <v>0.30199999999999999</v>
      </c>
      <c r="N358" s="16">
        <v>0.72099999999999997</v>
      </c>
      <c r="O358" s="16">
        <v>0.82799999999999996</v>
      </c>
      <c r="P358" s="16">
        <v>0.746</v>
      </c>
      <c r="Q358" s="16">
        <v>0.161</v>
      </c>
      <c r="R358" s="16">
        <v>9.7000000000000003E-2</v>
      </c>
      <c r="S358" s="16">
        <v>0.746</v>
      </c>
      <c r="T358" s="16">
        <v>0.152</v>
      </c>
    </row>
    <row r="359" spans="1:20">
      <c r="A359" s="16">
        <v>701</v>
      </c>
      <c r="B359" s="16">
        <v>71.883099999999999</v>
      </c>
      <c r="C359" s="16">
        <f>'CRI cal.'!C328</f>
        <v>0.52283828948496014</v>
      </c>
      <c r="D359" s="16">
        <f t="shared" ref="D359:D422" si="24">B359*C359</f>
        <v>37.583237046876334</v>
      </c>
      <c r="F359" s="16">
        <v>701</v>
      </c>
      <c r="G359" s="16">
        <v>0.4622</v>
      </c>
      <c r="H359" s="16">
        <v>0.32800000000000001</v>
      </c>
      <c r="I359" s="16">
        <v>0.34520000000000001</v>
      </c>
      <c r="J359" s="16">
        <v>0.17020000000000002</v>
      </c>
      <c r="K359" s="16">
        <v>0.17020000000000002</v>
      </c>
      <c r="L359" s="16">
        <v>0.30419999999999997</v>
      </c>
      <c r="M359" s="16">
        <v>0.30419999999999997</v>
      </c>
      <c r="N359" s="16">
        <v>0.7208</v>
      </c>
      <c r="O359" s="16">
        <v>0.82839999999999991</v>
      </c>
      <c r="P359" s="16">
        <v>0.74639999999999995</v>
      </c>
      <c r="Q359" s="16">
        <v>0.16520000000000001</v>
      </c>
      <c r="R359" s="16">
        <v>0.1032</v>
      </c>
      <c r="S359" s="16">
        <v>0.746</v>
      </c>
      <c r="T359" s="16">
        <v>0.151</v>
      </c>
    </row>
    <row r="360" spans="1:20">
      <c r="A360" s="16">
        <v>702</v>
      </c>
      <c r="B360" s="16">
        <v>72.1571</v>
      </c>
      <c r="C360" s="16">
        <f>'CRI cal.'!C329</f>
        <v>0.53404067197170646</v>
      </c>
      <c r="D360" s="16">
        <f t="shared" si="24"/>
        <v>38.534826171529623</v>
      </c>
      <c r="F360" s="16">
        <v>702</v>
      </c>
      <c r="G360" s="16">
        <v>0.46240000000000003</v>
      </c>
      <c r="H360" s="16">
        <v>0.32800000000000001</v>
      </c>
      <c r="I360" s="16">
        <v>0.35039999999999999</v>
      </c>
      <c r="J360" s="16">
        <v>0.17040000000000002</v>
      </c>
      <c r="K360" s="16">
        <v>0.17040000000000002</v>
      </c>
      <c r="L360" s="16">
        <v>0.30640000000000001</v>
      </c>
      <c r="M360" s="16">
        <v>0.30640000000000001</v>
      </c>
      <c r="N360" s="16">
        <v>0.72060000000000002</v>
      </c>
      <c r="O360" s="16">
        <v>0.82879999999999998</v>
      </c>
      <c r="P360" s="16">
        <v>0.74680000000000002</v>
      </c>
      <c r="Q360" s="16">
        <v>0.1694</v>
      </c>
      <c r="R360" s="16">
        <v>0.1094</v>
      </c>
      <c r="S360" s="16">
        <v>0.746</v>
      </c>
      <c r="T360" s="16">
        <v>0.15</v>
      </c>
    </row>
    <row r="361" spans="1:20">
      <c r="A361" s="16">
        <v>703</v>
      </c>
      <c r="B361" s="16">
        <v>72.431100000000001</v>
      </c>
      <c r="C361" s="16">
        <f>'CRI cal.'!C330</f>
        <v>0.53465076040433479</v>
      </c>
      <c r="D361" s="16">
        <f t="shared" si="24"/>
        <v>38.725342691922414</v>
      </c>
      <c r="F361" s="16">
        <v>703</v>
      </c>
      <c r="G361" s="16">
        <v>0.46260000000000001</v>
      </c>
      <c r="H361" s="16">
        <v>0.32800000000000001</v>
      </c>
      <c r="I361" s="16">
        <v>0.35560000000000003</v>
      </c>
      <c r="J361" s="16">
        <v>0.1706</v>
      </c>
      <c r="K361" s="16">
        <v>0.1706</v>
      </c>
      <c r="L361" s="16">
        <v>0.30859999999999999</v>
      </c>
      <c r="M361" s="16">
        <v>0.30859999999999999</v>
      </c>
      <c r="N361" s="16">
        <v>0.72039999999999993</v>
      </c>
      <c r="O361" s="16">
        <v>0.82919999999999994</v>
      </c>
      <c r="P361" s="16">
        <v>0.74719999999999998</v>
      </c>
      <c r="Q361" s="16">
        <v>0.1736</v>
      </c>
      <c r="R361" s="16">
        <v>0.11560000000000001</v>
      </c>
      <c r="S361" s="16">
        <v>0.746</v>
      </c>
      <c r="T361" s="16">
        <v>0.14899999999999999</v>
      </c>
    </row>
    <row r="362" spans="1:20">
      <c r="A362" s="16">
        <v>704</v>
      </c>
      <c r="B362" s="16">
        <v>72.705100000000002</v>
      </c>
      <c r="C362" s="16">
        <f>'CRI cal.'!C331</f>
        <v>0.54356807065862578</v>
      </c>
      <c r="D362" s="16">
        <f t="shared" si="24"/>
        <v>39.520170934042454</v>
      </c>
      <c r="F362" s="16">
        <v>704</v>
      </c>
      <c r="G362" s="16">
        <v>0.46280000000000004</v>
      </c>
      <c r="H362" s="16">
        <v>0.32800000000000001</v>
      </c>
      <c r="I362" s="16">
        <v>0.36080000000000001</v>
      </c>
      <c r="J362" s="16">
        <v>0.17080000000000001</v>
      </c>
      <c r="K362" s="16">
        <v>0.17080000000000001</v>
      </c>
      <c r="L362" s="16">
        <v>0.31080000000000002</v>
      </c>
      <c r="M362" s="16">
        <v>0.31080000000000002</v>
      </c>
      <c r="N362" s="16">
        <v>0.72019999999999995</v>
      </c>
      <c r="O362" s="16">
        <v>0.8296</v>
      </c>
      <c r="P362" s="16">
        <v>0.74760000000000004</v>
      </c>
      <c r="Q362" s="16">
        <v>0.17779999999999999</v>
      </c>
      <c r="R362" s="16">
        <v>0.12180000000000001</v>
      </c>
      <c r="S362" s="16">
        <v>0.746</v>
      </c>
      <c r="T362" s="16">
        <v>0.14799999999999999</v>
      </c>
    </row>
    <row r="363" spans="1:20">
      <c r="A363" s="16">
        <v>705</v>
      </c>
      <c r="B363" s="16">
        <v>72.978999999999999</v>
      </c>
      <c r="C363" s="16">
        <f>'CRI cal.'!C332</f>
        <v>0.55099024534436891</v>
      </c>
      <c r="D363" s="16">
        <f t="shared" si="24"/>
        <v>40.2107171149867</v>
      </c>
      <c r="F363" s="16">
        <v>705</v>
      </c>
      <c r="G363" s="16">
        <v>0.46300000000000002</v>
      </c>
      <c r="H363" s="16">
        <v>0.32700000000000001</v>
      </c>
      <c r="I363" s="16">
        <v>0.36599999999999999</v>
      </c>
      <c r="J363" s="16">
        <v>0.17100000000000001</v>
      </c>
      <c r="K363" s="16">
        <v>0.17100000000000001</v>
      </c>
      <c r="L363" s="16">
        <v>0.313</v>
      </c>
      <c r="M363" s="16">
        <v>0.313</v>
      </c>
      <c r="N363" s="16">
        <v>0.72</v>
      </c>
      <c r="O363" s="16">
        <v>0.83</v>
      </c>
      <c r="P363" s="16">
        <v>0.748</v>
      </c>
      <c r="Q363" s="16">
        <v>0.182</v>
      </c>
      <c r="R363" s="16">
        <v>0.128</v>
      </c>
      <c r="S363" s="16">
        <v>0.746</v>
      </c>
      <c r="T363" s="16">
        <v>0.16900000000000001</v>
      </c>
    </row>
    <row r="364" spans="1:20">
      <c r="A364" s="16">
        <v>706</v>
      </c>
      <c r="B364" s="16">
        <v>73.253</v>
      </c>
      <c r="C364" s="16">
        <f>'CRI cal.'!C333</f>
        <v>0.5606395558068995</v>
      </c>
      <c r="D364" s="16">
        <f t="shared" si="24"/>
        <v>41.068529381522808</v>
      </c>
      <c r="F364" s="16">
        <v>706</v>
      </c>
      <c r="G364" s="16">
        <v>0.4632</v>
      </c>
      <c r="H364" s="16">
        <v>0.32680000000000003</v>
      </c>
      <c r="I364" s="16">
        <v>0.37080000000000002</v>
      </c>
      <c r="J364" s="16">
        <v>0.17080000000000001</v>
      </c>
      <c r="K364" s="16">
        <v>0.17080000000000001</v>
      </c>
      <c r="L364" s="16">
        <v>0.31540000000000001</v>
      </c>
      <c r="M364" s="16">
        <v>0.31540000000000001</v>
      </c>
      <c r="N364" s="16">
        <v>0.7198</v>
      </c>
      <c r="O364" s="16">
        <v>0.83019999999999994</v>
      </c>
      <c r="P364" s="16">
        <v>0.74819999999999998</v>
      </c>
      <c r="Q364" s="16">
        <v>0.1862</v>
      </c>
      <c r="R364" s="16">
        <v>0.1356</v>
      </c>
      <c r="S364" s="16">
        <v>0.746</v>
      </c>
      <c r="T364" s="16">
        <v>0.17280000000000001</v>
      </c>
    </row>
    <row r="365" spans="1:20">
      <c r="A365" s="16">
        <v>707</v>
      </c>
      <c r="B365" s="16">
        <v>73.527000000000001</v>
      </c>
      <c r="C365" s="16">
        <f>'CRI cal.'!C334</f>
        <v>0.56476601181919817</v>
      </c>
      <c r="D365" s="16">
        <f t="shared" si="24"/>
        <v>41.525550551030186</v>
      </c>
      <c r="F365" s="16">
        <v>707</v>
      </c>
      <c r="G365" s="16">
        <v>0.46340000000000003</v>
      </c>
      <c r="H365" s="16">
        <v>0.3266</v>
      </c>
      <c r="I365" s="16">
        <v>0.37559999999999999</v>
      </c>
      <c r="J365" s="16">
        <v>0.1706</v>
      </c>
      <c r="K365" s="16">
        <v>0.1706</v>
      </c>
      <c r="L365" s="16">
        <v>0.31780000000000003</v>
      </c>
      <c r="M365" s="16">
        <v>0.31780000000000003</v>
      </c>
      <c r="N365" s="16">
        <v>0.71960000000000002</v>
      </c>
      <c r="O365" s="16">
        <v>0.83039999999999992</v>
      </c>
      <c r="P365" s="16">
        <v>0.74839999999999995</v>
      </c>
      <c r="Q365" s="16">
        <v>0.19040000000000001</v>
      </c>
      <c r="R365" s="16">
        <v>0.14319999999999999</v>
      </c>
      <c r="S365" s="16">
        <v>0.746</v>
      </c>
      <c r="T365" s="16">
        <v>0.17660000000000001</v>
      </c>
    </row>
    <row r="366" spans="1:20">
      <c r="A366" s="16">
        <v>708</v>
      </c>
      <c r="B366" s="16">
        <v>73.801000000000002</v>
      </c>
      <c r="C366" s="16">
        <f>'CRI cal.'!C335</f>
        <v>0.57483333333333331</v>
      </c>
      <c r="D366" s="16">
        <f t="shared" si="24"/>
        <v>42.42327483333333</v>
      </c>
      <c r="F366" s="16">
        <v>708</v>
      </c>
      <c r="G366" s="16">
        <v>0.46360000000000001</v>
      </c>
      <c r="H366" s="16">
        <v>0.32640000000000002</v>
      </c>
      <c r="I366" s="16">
        <v>0.38040000000000002</v>
      </c>
      <c r="J366" s="16">
        <v>0.17040000000000002</v>
      </c>
      <c r="K366" s="16">
        <v>0.17040000000000002</v>
      </c>
      <c r="L366" s="16">
        <v>0.32019999999999998</v>
      </c>
      <c r="M366" s="16">
        <v>0.32019999999999998</v>
      </c>
      <c r="N366" s="16">
        <v>0.71939999999999993</v>
      </c>
      <c r="O366" s="16">
        <v>0.8306</v>
      </c>
      <c r="P366" s="16">
        <v>0.74860000000000004</v>
      </c>
      <c r="Q366" s="16">
        <v>0.1946</v>
      </c>
      <c r="R366" s="16">
        <v>0.15080000000000002</v>
      </c>
      <c r="S366" s="16">
        <v>0.746</v>
      </c>
      <c r="T366" s="16">
        <v>0.1804</v>
      </c>
    </row>
    <row r="367" spans="1:20">
      <c r="A367" s="16">
        <v>709</v>
      </c>
      <c r="B367" s="16">
        <v>74.075000000000003</v>
      </c>
      <c r="C367" s="16">
        <f>'CRI cal.'!C336</f>
        <v>0.58081304574105119</v>
      </c>
      <c r="D367" s="16">
        <f t="shared" si="24"/>
        <v>43.023726363268366</v>
      </c>
      <c r="F367" s="16">
        <v>709</v>
      </c>
      <c r="G367" s="16">
        <v>0.46380000000000005</v>
      </c>
      <c r="H367" s="16">
        <v>0.32619999999999999</v>
      </c>
      <c r="I367" s="16">
        <v>0.38519999999999999</v>
      </c>
      <c r="J367" s="16">
        <v>0.17020000000000002</v>
      </c>
      <c r="K367" s="16">
        <v>0.17020000000000002</v>
      </c>
      <c r="L367" s="16">
        <v>0.3226</v>
      </c>
      <c r="M367" s="16">
        <v>0.3226</v>
      </c>
      <c r="N367" s="16">
        <v>0.71919999999999995</v>
      </c>
      <c r="O367" s="16">
        <v>0.83079999999999998</v>
      </c>
      <c r="P367" s="16">
        <v>0.74880000000000002</v>
      </c>
      <c r="Q367" s="16">
        <v>0.1988</v>
      </c>
      <c r="R367" s="16">
        <v>0.15840000000000001</v>
      </c>
      <c r="S367" s="16">
        <v>0.746</v>
      </c>
      <c r="T367" s="16">
        <v>0.1842</v>
      </c>
    </row>
    <row r="368" spans="1:20">
      <c r="A368" s="16">
        <v>710</v>
      </c>
      <c r="B368" s="16">
        <v>74.349000000000004</v>
      </c>
      <c r="C368" s="16">
        <f>'CRI cal.'!C337</f>
        <v>0.58303893294881037</v>
      </c>
      <c r="D368" s="16">
        <f t="shared" si="24"/>
        <v>43.348361625811101</v>
      </c>
      <c r="F368" s="16">
        <v>710</v>
      </c>
      <c r="G368" s="16">
        <v>0.46400000000000002</v>
      </c>
      <c r="H368" s="16">
        <v>0.32600000000000001</v>
      </c>
      <c r="I368" s="16">
        <v>0.39</v>
      </c>
      <c r="J368" s="16">
        <v>0.17</v>
      </c>
      <c r="K368" s="16">
        <v>0.17</v>
      </c>
      <c r="L368" s="16">
        <v>0.32500000000000001</v>
      </c>
      <c r="M368" s="16">
        <v>0.32500000000000001</v>
      </c>
      <c r="N368" s="16">
        <v>0.71899999999999997</v>
      </c>
      <c r="O368" s="16">
        <v>0.83099999999999996</v>
      </c>
      <c r="P368" s="16">
        <v>0.749</v>
      </c>
      <c r="Q368" s="16">
        <v>0.20300000000000001</v>
      </c>
      <c r="R368" s="16">
        <v>0.16600000000000001</v>
      </c>
      <c r="S368" s="16">
        <v>0.745</v>
      </c>
      <c r="T368" s="16">
        <v>0.188</v>
      </c>
    </row>
    <row r="369" spans="1:20">
      <c r="A369" s="16">
        <v>711</v>
      </c>
      <c r="B369" s="16">
        <v>73.0745</v>
      </c>
      <c r="C369" s="16">
        <f>'CRI cal.'!C338</f>
        <v>0.59259638130554315</v>
      </c>
      <c r="D369" s="16">
        <f t="shared" si="24"/>
        <v>43.303684265711915</v>
      </c>
      <c r="F369" s="16">
        <v>711</v>
      </c>
      <c r="G369" s="16">
        <v>0.4642</v>
      </c>
      <c r="H369" s="16">
        <v>0.32580000000000003</v>
      </c>
      <c r="I369" s="16">
        <v>0.39440000000000003</v>
      </c>
      <c r="J369" s="16">
        <v>0.17020000000000002</v>
      </c>
      <c r="K369" s="16">
        <v>0.17020000000000002</v>
      </c>
      <c r="L369" s="16">
        <v>0.32180000000000003</v>
      </c>
      <c r="M369" s="16">
        <v>0.32180000000000003</v>
      </c>
      <c r="N369" s="16">
        <v>0.71939999999999993</v>
      </c>
      <c r="O369" s="16">
        <v>0.83139999999999992</v>
      </c>
      <c r="P369" s="16">
        <v>0.74939999999999996</v>
      </c>
      <c r="Q369" s="16">
        <v>0.20700000000000002</v>
      </c>
      <c r="R369" s="16">
        <v>0.17480000000000001</v>
      </c>
      <c r="S369" s="16">
        <v>0.74539999999999995</v>
      </c>
      <c r="T369" s="16">
        <v>0.1918</v>
      </c>
    </row>
    <row r="370" spans="1:20">
      <c r="A370" s="16">
        <v>712</v>
      </c>
      <c r="B370" s="16">
        <v>71.8</v>
      </c>
      <c r="C370" s="16">
        <f>'CRI cal.'!C339</f>
        <v>0.59894785909302795</v>
      </c>
      <c r="D370" s="16">
        <f t="shared" si="24"/>
        <v>43.004456282879403</v>
      </c>
      <c r="F370" s="16">
        <v>712</v>
      </c>
      <c r="G370" s="16">
        <v>0.46440000000000003</v>
      </c>
      <c r="H370" s="16">
        <v>0.3256</v>
      </c>
      <c r="I370" s="16">
        <v>0.39879999999999999</v>
      </c>
      <c r="J370" s="16">
        <v>0.17040000000000002</v>
      </c>
      <c r="K370" s="16">
        <v>0.17040000000000002</v>
      </c>
      <c r="L370" s="16">
        <v>0.31859999999999999</v>
      </c>
      <c r="M370" s="16">
        <v>0.31859999999999999</v>
      </c>
      <c r="N370" s="16">
        <v>0.7198</v>
      </c>
      <c r="O370" s="16">
        <v>0.83179999999999998</v>
      </c>
      <c r="P370" s="16">
        <v>0.74980000000000002</v>
      </c>
      <c r="Q370" s="16">
        <v>0.21100000000000002</v>
      </c>
      <c r="R370" s="16">
        <v>0.18360000000000001</v>
      </c>
      <c r="S370" s="16">
        <v>0.74580000000000002</v>
      </c>
      <c r="T370" s="16">
        <v>0.1956</v>
      </c>
    </row>
    <row r="371" spans="1:20">
      <c r="A371" s="16">
        <v>713</v>
      </c>
      <c r="B371" s="16">
        <v>70.525499999999994</v>
      </c>
      <c r="C371" s="16">
        <f>'CRI cal.'!C340</f>
        <v>0.6060447605103535</v>
      </c>
      <c r="D371" s="16">
        <f t="shared" si="24"/>
        <v>42.741609757372935</v>
      </c>
      <c r="F371" s="16">
        <v>713</v>
      </c>
      <c r="G371" s="16">
        <v>0.46460000000000001</v>
      </c>
      <c r="H371" s="16">
        <v>0.32540000000000002</v>
      </c>
      <c r="I371" s="16">
        <v>0.4032</v>
      </c>
      <c r="J371" s="16">
        <v>0.1706</v>
      </c>
      <c r="K371" s="16">
        <v>0.1706</v>
      </c>
      <c r="L371" s="16">
        <v>0.31540000000000001</v>
      </c>
      <c r="M371" s="16">
        <v>0.31540000000000001</v>
      </c>
      <c r="N371" s="16">
        <v>0.72019999999999995</v>
      </c>
      <c r="O371" s="16">
        <v>0.83219999999999994</v>
      </c>
      <c r="P371" s="16">
        <v>0.75019999999999998</v>
      </c>
      <c r="Q371" s="16">
        <v>0.215</v>
      </c>
      <c r="R371" s="16">
        <v>0.19239999999999999</v>
      </c>
      <c r="S371" s="16">
        <v>0.74619999999999997</v>
      </c>
      <c r="T371" s="16">
        <v>0.19939999999999999</v>
      </c>
    </row>
    <row r="372" spans="1:20">
      <c r="A372" s="16">
        <v>714</v>
      </c>
      <c r="B372" s="16">
        <v>69.251000000000005</v>
      </c>
      <c r="C372" s="16">
        <f>'CRI cal.'!C341</f>
        <v>0.61002259639915446</v>
      </c>
      <c r="D372" s="16">
        <f t="shared" si="24"/>
        <v>42.244674823237851</v>
      </c>
      <c r="F372" s="16">
        <v>714</v>
      </c>
      <c r="G372" s="16">
        <v>0.46480000000000005</v>
      </c>
      <c r="H372" s="16">
        <v>0.32519999999999999</v>
      </c>
      <c r="I372" s="16">
        <v>0.40759999999999996</v>
      </c>
      <c r="J372" s="16">
        <v>0.17080000000000001</v>
      </c>
      <c r="K372" s="16">
        <v>0.17080000000000001</v>
      </c>
      <c r="L372" s="16">
        <v>0.31219999999999998</v>
      </c>
      <c r="M372" s="16">
        <v>0.31219999999999998</v>
      </c>
      <c r="N372" s="16">
        <v>0.72060000000000002</v>
      </c>
      <c r="O372" s="16">
        <v>0.83260000000000001</v>
      </c>
      <c r="P372" s="16">
        <v>0.75060000000000004</v>
      </c>
      <c r="Q372" s="16">
        <v>0.219</v>
      </c>
      <c r="R372" s="16">
        <v>0.20119999999999999</v>
      </c>
      <c r="S372" s="16">
        <v>0.74660000000000004</v>
      </c>
      <c r="T372" s="16">
        <v>0.20319999999999999</v>
      </c>
    </row>
    <row r="373" spans="1:20">
      <c r="A373" s="16">
        <v>715</v>
      </c>
      <c r="B373" s="16">
        <v>67.976500000000001</v>
      </c>
      <c r="C373" s="16">
        <f>'CRI cal.'!C342</f>
        <v>0.61868106792424127</v>
      </c>
      <c r="D373" s="16">
        <f t="shared" si="24"/>
        <v>42.055773613752187</v>
      </c>
      <c r="F373" s="16">
        <v>715</v>
      </c>
      <c r="G373" s="16">
        <v>0.46500000000000002</v>
      </c>
      <c r="H373" s="16">
        <v>0.32500000000000001</v>
      </c>
      <c r="I373" s="16">
        <v>0.41199999999999998</v>
      </c>
      <c r="J373" s="16">
        <v>0.16800000000000001</v>
      </c>
      <c r="K373" s="16">
        <v>0.16800000000000001</v>
      </c>
      <c r="L373" s="16">
        <v>0.33800000000000002</v>
      </c>
      <c r="M373" s="16">
        <v>0.33800000000000002</v>
      </c>
      <c r="N373" s="16">
        <v>0.72199999999999998</v>
      </c>
      <c r="O373" s="16">
        <v>0.83299999999999996</v>
      </c>
      <c r="P373" s="16">
        <v>0.751</v>
      </c>
      <c r="Q373" s="16">
        <v>0.223</v>
      </c>
      <c r="R373" s="16">
        <v>0.21</v>
      </c>
      <c r="S373" s="16">
        <v>0.74399999999999999</v>
      </c>
      <c r="T373" s="16">
        <v>0.20699999999999999</v>
      </c>
    </row>
    <row r="374" spans="1:20">
      <c r="A374" s="16">
        <v>716</v>
      </c>
      <c r="B374" s="16">
        <v>66.701999999999998</v>
      </c>
      <c r="C374" s="16">
        <f>'CRI cal.'!C343</f>
        <v>0.61938144329896905</v>
      </c>
      <c r="D374" s="16">
        <f t="shared" si="24"/>
        <v>41.313981030927835</v>
      </c>
      <c r="F374" s="16">
        <v>716</v>
      </c>
      <c r="G374" s="16">
        <v>0.4652</v>
      </c>
      <c r="H374" s="16">
        <v>0.32480000000000003</v>
      </c>
      <c r="I374" s="16">
        <v>0.4158</v>
      </c>
      <c r="J374" s="16">
        <v>0.16840000000000002</v>
      </c>
      <c r="K374" s="16">
        <v>0.16840000000000002</v>
      </c>
      <c r="L374" s="16">
        <v>0.34060000000000001</v>
      </c>
      <c r="M374" s="16">
        <v>0.34060000000000001</v>
      </c>
      <c r="N374" s="16">
        <v>0.72260000000000002</v>
      </c>
      <c r="O374" s="16">
        <v>0.83339999999999992</v>
      </c>
      <c r="P374" s="16">
        <v>0.75139999999999996</v>
      </c>
      <c r="Q374" s="16">
        <v>0.2268</v>
      </c>
      <c r="R374" s="16">
        <v>0.21939999999999998</v>
      </c>
      <c r="S374" s="16">
        <v>0.74380000000000002</v>
      </c>
      <c r="T374" s="16">
        <v>0.21079999999999999</v>
      </c>
    </row>
    <row r="375" spans="1:20">
      <c r="A375" s="16">
        <v>717</v>
      </c>
      <c r="B375" s="16">
        <v>65.427499999999995</v>
      </c>
      <c r="C375" s="16">
        <f>'CRI cal.'!C344</f>
        <v>0.62412503117466123</v>
      </c>
      <c r="D375" s="16">
        <f t="shared" si="24"/>
        <v>40.834940477180147</v>
      </c>
      <c r="F375" s="16">
        <v>717</v>
      </c>
      <c r="G375" s="16">
        <v>0.46540000000000004</v>
      </c>
      <c r="H375" s="16">
        <v>0.3246</v>
      </c>
      <c r="I375" s="16">
        <v>0.41959999999999997</v>
      </c>
      <c r="J375" s="16">
        <v>0.16880000000000001</v>
      </c>
      <c r="K375" s="16">
        <v>0.16880000000000001</v>
      </c>
      <c r="L375" s="16">
        <v>0.34320000000000001</v>
      </c>
      <c r="M375" s="16">
        <v>0.34320000000000001</v>
      </c>
      <c r="N375" s="16">
        <v>0.72319999999999995</v>
      </c>
      <c r="O375" s="16">
        <v>0.83379999999999999</v>
      </c>
      <c r="P375" s="16">
        <v>0.75180000000000002</v>
      </c>
      <c r="Q375" s="16">
        <v>0.2306</v>
      </c>
      <c r="R375" s="16">
        <v>0.2288</v>
      </c>
      <c r="S375" s="16">
        <v>0.74360000000000004</v>
      </c>
      <c r="T375" s="16">
        <v>0.21459999999999999</v>
      </c>
    </row>
    <row r="376" spans="1:20">
      <c r="A376" s="16">
        <v>718</v>
      </c>
      <c r="B376" s="16">
        <v>64.153000000000006</v>
      </c>
      <c r="C376" s="16">
        <f>'CRI cal.'!C345</f>
        <v>0.6448018018018018</v>
      </c>
      <c r="D376" s="16">
        <f t="shared" si="24"/>
        <v>41.365969990990997</v>
      </c>
      <c r="F376" s="16">
        <v>718</v>
      </c>
      <c r="G376" s="16">
        <v>0.46560000000000001</v>
      </c>
      <c r="H376" s="16">
        <v>0.32440000000000002</v>
      </c>
      <c r="I376" s="16">
        <v>0.4234</v>
      </c>
      <c r="J376" s="16">
        <v>0.16920000000000002</v>
      </c>
      <c r="K376" s="16">
        <v>0.16920000000000002</v>
      </c>
      <c r="L376" s="16">
        <v>0.3458</v>
      </c>
      <c r="M376" s="16">
        <v>0.3458</v>
      </c>
      <c r="N376" s="16">
        <v>0.7238</v>
      </c>
      <c r="O376" s="16">
        <v>0.83419999999999994</v>
      </c>
      <c r="P376" s="16">
        <v>0.75219999999999998</v>
      </c>
      <c r="Q376" s="16">
        <v>0.2344</v>
      </c>
      <c r="R376" s="16">
        <v>0.2382</v>
      </c>
      <c r="S376" s="16">
        <v>0.74339999999999995</v>
      </c>
      <c r="T376" s="16">
        <v>0.21840000000000001</v>
      </c>
    </row>
    <row r="377" spans="1:20">
      <c r="A377" s="16">
        <v>719</v>
      </c>
      <c r="B377" s="16">
        <v>62.878500000000003</v>
      </c>
      <c r="C377" s="16">
        <f>'CRI cal.'!C346</f>
        <v>0.64294667913938253</v>
      </c>
      <c r="D377" s="16">
        <f t="shared" si="24"/>
        <v>40.427522764265667</v>
      </c>
      <c r="F377" s="16">
        <v>719</v>
      </c>
      <c r="G377" s="16">
        <v>0.46580000000000005</v>
      </c>
      <c r="H377" s="16">
        <v>0.32419999999999999</v>
      </c>
      <c r="I377" s="16">
        <v>0.42719999999999997</v>
      </c>
      <c r="J377" s="16">
        <v>0.1696</v>
      </c>
      <c r="K377" s="16">
        <v>0.1696</v>
      </c>
      <c r="L377" s="16">
        <v>0.34839999999999999</v>
      </c>
      <c r="M377" s="16">
        <v>0.34839999999999999</v>
      </c>
      <c r="N377" s="16">
        <v>0.72439999999999993</v>
      </c>
      <c r="O377" s="16">
        <v>0.83460000000000001</v>
      </c>
      <c r="P377" s="16">
        <v>0.75260000000000005</v>
      </c>
      <c r="Q377" s="16">
        <v>0.2382</v>
      </c>
      <c r="R377" s="16">
        <v>0.24759999999999999</v>
      </c>
      <c r="S377" s="16">
        <v>0.74319999999999997</v>
      </c>
      <c r="T377" s="16">
        <v>0.22220000000000001</v>
      </c>
    </row>
    <row r="378" spans="1:20">
      <c r="A378" s="16">
        <v>720</v>
      </c>
      <c r="B378" s="16">
        <v>61.603999999999999</v>
      </c>
      <c r="C378" s="16">
        <f>'CRI cal.'!C347</f>
        <v>0.6467754543677936</v>
      </c>
      <c r="D378" s="16">
        <f t="shared" si="24"/>
        <v>39.843955090873557</v>
      </c>
      <c r="F378" s="16">
        <v>720</v>
      </c>
      <c r="G378" s="16">
        <v>0.46600000000000003</v>
      </c>
      <c r="H378" s="16">
        <v>0.32400000000000001</v>
      </c>
      <c r="I378" s="16">
        <v>0.43099999999999999</v>
      </c>
      <c r="J378" s="16">
        <v>0.16600000000000001</v>
      </c>
      <c r="K378" s="16">
        <v>0.16600000000000001</v>
      </c>
      <c r="L378" s="16">
        <v>0.35099999999999998</v>
      </c>
      <c r="M378" s="16">
        <v>0.35099999999999998</v>
      </c>
      <c r="N378" s="16">
        <v>0.72499999999999998</v>
      </c>
      <c r="O378" s="16">
        <v>0.83499999999999996</v>
      </c>
      <c r="P378" s="16">
        <v>0.753</v>
      </c>
      <c r="Q378" s="16">
        <v>0.24199999999999999</v>
      </c>
      <c r="R378" s="16">
        <v>0.25700000000000001</v>
      </c>
      <c r="S378" s="16">
        <v>0.74299999999999999</v>
      </c>
      <c r="T378" s="16">
        <v>0.22600000000000001</v>
      </c>
    </row>
    <row r="379" spans="1:20">
      <c r="A379" s="16">
        <v>721</v>
      </c>
      <c r="B379" s="16">
        <v>62.432200000000002</v>
      </c>
      <c r="C379" s="16">
        <f>'CRI cal.'!C348</f>
        <v>0.65620359676621021</v>
      </c>
      <c r="D379" s="16">
        <f t="shared" si="24"/>
        <v>40.968234194027389</v>
      </c>
      <c r="F379" s="16">
        <v>721</v>
      </c>
      <c r="G379" s="16">
        <v>0.46600000000000003</v>
      </c>
      <c r="H379" s="16">
        <v>0.32400000000000001</v>
      </c>
      <c r="I379" s="16">
        <v>0.43419999999999997</v>
      </c>
      <c r="J379" s="16">
        <v>0.1656</v>
      </c>
      <c r="K379" s="16">
        <v>0.1656</v>
      </c>
      <c r="L379" s="16">
        <v>0.35359999999999997</v>
      </c>
      <c r="M379" s="16">
        <v>0.35359999999999997</v>
      </c>
      <c r="N379" s="16">
        <v>0.72539999999999993</v>
      </c>
      <c r="O379" s="16">
        <v>0.83519999999999994</v>
      </c>
      <c r="P379" s="16">
        <v>0.75319999999999998</v>
      </c>
      <c r="Q379" s="16">
        <v>0.245</v>
      </c>
      <c r="R379" s="16">
        <v>0.25159999999999999</v>
      </c>
      <c r="S379" s="16">
        <v>0.74319999999999997</v>
      </c>
      <c r="T379" s="16">
        <v>0.22939999999999999</v>
      </c>
    </row>
    <row r="380" spans="1:20">
      <c r="A380" s="16">
        <v>722</v>
      </c>
      <c r="B380" s="16">
        <v>63.260300000000001</v>
      </c>
      <c r="C380" s="16">
        <f>'CRI cal.'!C349</f>
        <v>0.67160235592007478</v>
      </c>
      <c r="D380" s="16">
        <f t="shared" si="24"/>
        <v>42.48576651621071</v>
      </c>
      <c r="F380" s="16">
        <v>722</v>
      </c>
      <c r="G380" s="16">
        <v>0.46600000000000003</v>
      </c>
      <c r="H380" s="16">
        <v>0.32400000000000001</v>
      </c>
      <c r="I380" s="16">
        <v>0.43740000000000001</v>
      </c>
      <c r="J380" s="16">
        <v>0.16520000000000001</v>
      </c>
      <c r="K380" s="16">
        <v>0.16520000000000001</v>
      </c>
      <c r="L380" s="16">
        <v>0.35619999999999996</v>
      </c>
      <c r="M380" s="16">
        <v>0.35619999999999996</v>
      </c>
      <c r="N380" s="16">
        <v>0.7258</v>
      </c>
      <c r="O380" s="16">
        <v>0.83539999999999992</v>
      </c>
      <c r="P380" s="16">
        <v>0.75339999999999996</v>
      </c>
      <c r="Q380" s="16">
        <v>0.248</v>
      </c>
      <c r="R380" s="16">
        <v>0.2462</v>
      </c>
      <c r="S380" s="16">
        <v>0.74339999999999995</v>
      </c>
      <c r="T380" s="16">
        <v>0.23280000000000001</v>
      </c>
    </row>
    <row r="381" spans="1:20">
      <c r="A381" s="16">
        <v>723</v>
      </c>
      <c r="B381" s="16">
        <v>64.088499999999996</v>
      </c>
      <c r="C381" s="16">
        <f>'CRI cal.'!C350</f>
        <v>0.67008484123882006</v>
      </c>
      <c r="D381" s="16">
        <f t="shared" si="24"/>
        <v>42.944732347734117</v>
      </c>
      <c r="F381" s="16">
        <v>723</v>
      </c>
      <c r="G381" s="16">
        <v>0.46600000000000003</v>
      </c>
      <c r="H381" s="16">
        <v>0.32400000000000001</v>
      </c>
      <c r="I381" s="16">
        <v>0.44059999999999999</v>
      </c>
      <c r="J381" s="16">
        <v>0.1648</v>
      </c>
      <c r="K381" s="16">
        <v>0.1648</v>
      </c>
      <c r="L381" s="16">
        <v>0.35880000000000001</v>
      </c>
      <c r="M381" s="16">
        <v>0.35880000000000001</v>
      </c>
      <c r="N381" s="16">
        <v>0.72619999999999996</v>
      </c>
      <c r="O381" s="16">
        <v>0.83560000000000001</v>
      </c>
      <c r="P381" s="16">
        <v>0.75360000000000005</v>
      </c>
      <c r="Q381" s="16">
        <v>0.251</v>
      </c>
      <c r="R381" s="16">
        <v>0.24080000000000001</v>
      </c>
      <c r="S381" s="16">
        <v>0.74360000000000004</v>
      </c>
      <c r="T381" s="16">
        <v>0.23619999999999999</v>
      </c>
    </row>
    <row r="382" spans="1:20">
      <c r="A382" s="16">
        <v>724</v>
      </c>
      <c r="B382" s="16">
        <v>64.916600000000003</v>
      </c>
      <c r="C382" s="16">
        <f>'CRI cal.'!C351</f>
        <v>0.65755356465680692</v>
      </c>
      <c r="D382" s="16">
        <f t="shared" si="24"/>
        <v>42.686141735400071</v>
      </c>
      <c r="F382" s="16">
        <v>724</v>
      </c>
      <c r="G382" s="16">
        <v>0.46600000000000003</v>
      </c>
      <c r="H382" s="16">
        <v>0.32400000000000001</v>
      </c>
      <c r="I382" s="16">
        <v>0.44380000000000003</v>
      </c>
      <c r="J382" s="16">
        <v>0.16440000000000002</v>
      </c>
      <c r="K382" s="16">
        <v>0.16440000000000002</v>
      </c>
      <c r="L382" s="16">
        <v>0.3614</v>
      </c>
      <c r="M382" s="16">
        <v>0.3614</v>
      </c>
      <c r="N382" s="16">
        <v>0.72660000000000002</v>
      </c>
      <c r="O382" s="16">
        <v>0.83579999999999999</v>
      </c>
      <c r="P382" s="16">
        <v>0.75380000000000003</v>
      </c>
      <c r="Q382" s="16">
        <v>0.254</v>
      </c>
      <c r="R382" s="16">
        <v>0.2354</v>
      </c>
      <c r="S382" s="16">
        <v>0.74380000000000002</v>
      </c>
      <c r="T382" s="16">
        <v>0.23960000000000001</v>
      </c>
    </row>
    <row r="383" spans="1:20">
      <c r="A383" s="16">
        <v>725</v>
      </c>
      <c r="B383" s="16">
        <v>65.744799999999998</v>
      </c>
      <c r="C383" s="16">
        <f>'CRI cal.'!C352</f>
        <v>0.67412662362518183</v>
      </c>
      <c r="D383" s="16">
        <f t="shared" si="24"/>
        <v>44.320320044912854</v>
      </c>
      <c r="F383" s="16">
        <v>725</v>
      </c>
      <c r="G383" s="16">
        <v>0.46600000000000003</v>
      </c>
      <c r="H383" s="16">
        <v>0.32400000000000001</v>
      </c>
      <c r="I383" s="16">
        <v>0.44700000000000001</v>
      </c>
      <c r="J383" s="16">
        <v>0.16400000000000001</v>
      </c>
      <c r="K383" s="16">
        <v>0.16400000000000001</v>
      </c>
      <c r="L383" s="16">
        <v>0.36399999999999999</v>
      </c>
      <c r="M383" s="16">
        <v>0.36399999999999999</v>
      </c>
      <c r="N383" s="16">
        <v>0.72699999999999998</v>
      </c>
      <c r="O383" s="16">
        <v>0.83599999999999997</v>
      </c>
      <c r="P383" s="16">
        <v>0.754</v>
      </c>
      <c r="Q383" s="16">
        <v>0.25700000000000001</v>
      </c>
      <c r="R383" s="16">
        <v>0.30499999999999999</v>
      </c>
      <c r="S383" s="16">
        <v>0.74399999999999999</v>
      </c>
      <c r="T383" s="16">
        <v>0.24299999999999999</v>
      </c>
    </row>
    <row r="384" spans="1:20">
      <c r="A384" s="16">
        <v>726</v>
      </c>
      <c r="B384" s="16">
        <v>66.572999999999993</v>
      </c>
      <c r="C384" s="16">
        <f>'CRI cal.'!C353</f>
        <v>0.67893182377553529</v>
      </c>
      <c r="D384" s="16">
        <f t="shared" si="24"/>
        <v>45.198528304208708</v>
      </c>
      <c r="F384" s="16">
        <v>726</v>
      </c>
      <c r="G384" s="16">
        <v>0.46600000000000003</v>
      </c>
      <c r="H384" s="16">
        <v>0.32400000000000001</v>
      </c>
      <c r="I384" s="16">
        <v>0.4496</v>
      </c>
      <c r="J384" s="16">
        <v>0.16320000000000001</v>
      </c>
      <c r="K384" s="16">
        <v>0.16320000000000001</v>
      </c>
      <c r="L384" s="16">
        <v>0.3664</v>
      </c>
      <c r="M384" s="16">
        <v>0.3664</v>
      </c>
      <c r="N384" s="16">
        <v>0.72739999999999994</v>
      </c>
      <c r="O384" s="16">
        <v>0.83599999999999997</v>
      </c>
      <c r="P384" s="16">
        <v>0.75419999999999998</v>
      </c>
      <c r="Q384" s="16">
        <v>0.2596</v>
      </c>
      <c r="R384" s="16">
        <v>0.31479999999999997</v>
      </c>
      <c r="S384" s="16">
        <v>0.74380000000000002</v>
      </c>
      <c r="T384" s="16">
        <v>0.24640000000000001</v>
      </c>
    </row>
    <row r="385" spans="1:20">
      <c r="A385" s="16">
        <v>727</v>
      </c>
      <c r="B385" s="16">
        <v>67.4011</v>
      </c>
      <c r="C385" s="16">
        <f>'CRI cal.'!C354</f>
        <v>0.67661457888594767</v>
      </c>
      <c r="D385" s="16">
        <f t="shared" si="24"/>
        <v>45.604566892949649</v>
      </c>
      <c r="F385" s="16">
        <v>727</v>
      </c>
      <c r="G385" s="16">
        <v>0.46600000000000003</v>
      </c>
      <c r="H385" s="16">
        <v>0.32400000000000001</v>
      </c>
      <c r="I385" s="16">
        <v>0.45219999999999999</v>
      </c>
      <c r="J385" s="16">
        <v>0.16240000000000002</v>
      </c>
      <c r="K385" s="16">
        <v>0.16240000000000002</v>
      </c>
      <c r="L385" s="16">
        <v>0.36880000000000002</v>
      </c>
      <c r="M385" s="16">
        <v>0.36880000000000002</v>
      </c>
      <c r="N385" s="16">
        <v>0.7278</v>
      </c>
      <c r="O385" s="16">
        <v>0.83599999999999997</v>
      </c>
      <c r="P385" s="16">
        <v>0.75439999999999996</v>
      </c>
      <c r="Q385" s="16">
        <v>0.26219999999999999</v>
      </c>
      <c r="R385" s="16">
        <v>0.3246</v>
      </c>
      <c r="S385" s="16">
        <v>0.74360000000000004</v>
      </c>
      <c r="T385" s="16">
        <v>0.24979999999999999</v>
      </c>
    </row>
    <row r="386" spans="1:20">
      <c r="A386" s="16">
        <v>728</v>
      </c>
      <c r="B386" s="16">
        <v>68.229299999999995</v>
      </c>
      <c r="C386" s="16">
        <f>'CRI cal.'!C355</f>
        <v>0.6860417207123346</v>
      </c>
      <c r="D386" s="16">
        <f t="shared" si="24"/>
        <v>46.808146374998088</v>
      </c>
      <c r="F386" s="16">
        <v>728</v>
      </c>
      <c r="G386" s="16">
        <v>0.46600000000000003</v>
      </c>
      <c r="H386" s="16">
        <v>0.32400000000000001</v>
      </c>
      <c r="I386" s="16">
        <v>0.45480000000000004</v>
      </c>
      <c r="J386" s="16">
        <v>0.16159999999999999</v>
      </c>
      <c r="K386" s="16">
        <v>0.16159999999999999</v>
      </c>
      <c r="L386" s="16">
        <v>0.37119999999999997</v>
      </c>
      <c r="M386" s="16">
        <v>0.37119999999999997</v>
      </c>
      <c r="N386" s="16">
        <v>0.72819999999999996</v>
      </c>
      <c r="O386" s="16">
        <v>0.83599999999999997</v>
      </c>
      <c r="P386" s="16">
        <v>0.75460000000000005</v>
      </c>
      <c r="Q386" s="16">
        <v>0.26480000000000004</v>
      </c>
      <c r="R386" s="16">
        <v>0.33439999999999998</v>
      </c>
      <c r="S386" s="16">
        <v>0.74339999999999995</v>
      </c>
      <c r="T386" s="16">
        <v>0.25319999999999998</v>
      </c>
    </row>
    <row r="387" spans="1:20">
      <c r="A387" s="16">
        <v>729</v>
      </c>
      <c r="B387" s="16">
        <v>69.057400000000001</v>
      </c>
      <c r="C387" s="16">
        <f>'CRI cal.'!C356</f>
        <v>0.68771279231470084</v>
      </c>
      <c r="D387" s="16">
        <f t="shared" si="24"/>
        <v>47.491657383993221</v>
      </c>
      <c r="F387" s="16">
        <v>729</v>
      </c>
      <c r="G387" s="16">
        <v>0.46600000000000003</v>
      </c>
      <c r="H387" s="16">
        <v>0.32400000000000001</v>
      </c>
      <c r="I387" s="16">
        <v>0.45740000000000003</v>
      </c>
      <c r="J387" s="16">
        <v>0.1608</v>
      </c>
      <c r="K387" s="16">
        <v>0.1608</v>
      </c>
      <c r="L387" s="16">
        <v>0.37359999999999999</v>
      </c>
      <c r="M387" s="16">
        <v>0.37359999999999999</v>
      </c>
      <c r="N387" s="16">
        <v>0.72860000000000003</v>
      </c>
      <c r="O387" s="16">
        <v>0.83599999999999997</v>
      </c>
      <c r="P387" s="16">
        <v>0.75480000000000003</v>
      </c>
      <c r="Q387" s="16">
        <v>0.26740000000000003</v>
      </c>
      <c r="R387" s="16">
        <v>0.34420000000000001</v>
      </c>
      <c r="S387" s="16">
        <v>0.74319999999999997</v>
      </c>
      <c r="T387" s="16">
        <v>0.25659999999999999</v>
      </c>
    </row>
    <row r="388" spans="1:20">
      <c r="A388" s="16">
        <v>730</v>
      </c>
      <c r="B388" s="16">
        <v>69.885599999999997</v>
      </c>
      <c r="C388" s="16">
        <f>'CRI cal.'!C357</f>
        <v>0.69863107226982546</v>
      </c>
      <c r="D388" s="16">
        <f t="shared" si="24"/>
        <v>48.824251664220114</v>
      </c>
      <c r="F388" s="16">
        <v>730</v>
      </c>
      <c r="G388" s="16">
        <v>0.46600000000000003</v>
      </c>
      <c r="H388" s="16">
        <v>0.32400000000000001</v>
      </c>
      <c r="I388" s="16">
        <v>0.46</v>
      </c>
      <c r="J388" s="16">
        <v>0.16400000000000001</v>
      </c>
      <c r="K388" s="16">
        <v>0.16400000000000001</v>
      </c>
      <c r="L388" s="16">
        <v>0.376</v>
      </c>
      <c r="M388" s="16">
        <v>0.376</v>
      </c>
      <c r="N388" s="16">
        <v>0.72899999999999998</v>
      </c>
      <c r="O388" s="16">
        <v>0.83599999999999997</v>
      </c>
      <c r="P388" s="16">
        <v>0.755</v>
      </c>
      <c r="Q388" s="16">
        <v>0.27</v>
      </c>
      <c r="R388" s="16">
        <v>0.35399999999999998</v>
      </c>
      <c r="S388" s="16">
        <v>0.745</v>
      </c>
      <c r="T388" s="16">
        <v>0.26</v>
      </c>
    </row>
    <row r="389" spans="1:20">
      <c r="A389" s="16">
        <v>731</v>
      </c>
      <c r="B389" s="16">
        <v>70.405699999999996</v>
      </c>
      <c r="C389" s="16">
        <f>'CRI cal.'!C358</f>
        <v>0.70012652104342643</v>
      </c>
      <c r="D389" s="16">
        <f t="shared" si="24"/>
        <v>49.292897802627166</v>
      </c>
      <c r="F389" s="16">
        <v>731</v>
      </c>
      <c r="G389" s="16">
        <v>0.46600000000000003</v>
      </c>
      <c r="H389" s="16">
        <v>0.32400000000000001</v>
      </c>
      <c r="I389" s="16">
        <v>0.46240000000000003</v>
      </c>
      <c r="J389" s="16">
        <v>0.16320000000000001</v>
      </c>
      <c r="K389" s="16">
        <v>0.16320000000000001</v>
      </c>
      <c r="L389" s="16">
        <v>0.37859999999999999</v>
      </c>
      <c r="M389" s="16">
        <v>0.37859999999999999</v>
      </c>
      <c r="N389" s="16">
        <v>0.72919999999999996</v>
      </c>
      <c r="O389" s="16">
        <v>0.83599999999999997</v>
      </c>
      <c r="P389" s="16">
        <v>0.755</v>
      </c>
      <c r="Q389" s="16">
        <v>0.27240000000000003</v>
      </c>
      <c r="R389" s="16">
        <v>0.3634</v>
      </c>
      <c r="S389" s="16">
        <v>0.74539999999999995</v>
      </c>
      <c r="T389" s="16">
        <v>0.26340000000000002</v>
      </c>
    </row>
    <row r="390" spans="1:20">
      <c r="A390" s="16">
        <v>732</v>
      </c>
      <c r="B390" s="16">
        <v>70.925899999999999</v>
      </c>
      <c r="C390" s="16">
        <f>'CRI cal.'!C359</f>
        <v>0.69972358661284229</v>
      </c>
      <c r="D390" s="16">
        <f t="shared" si="24"/>
        <v>49.628525131743793</v>
      </c>
      <c r="F390" s="16">
        <v>732</v>
      </c>
      <c r="G390" s="16">
        <v>0.46600000000000003</v>
      </c>
      <c r="H390" s="16">
        <v>0.32400000000000001</v>
      </c>
      <c r="I390" s="16">
        <v>0.46479999999999999</v>
      </c>
      <c r="J390" s="16">
        <v>0.16240000000000002</v>
      </c>
      <c r="K390" s="16">
        <v>0.16240000000000002</v>
      </c>
      <c r="L390" s="16">
        <v>0.38119999999999998</v>
      </c>
      <c r="M390" s="16">
        <v>0.38119999999999998</v>
      </c>
      <c r="N390" s="16">
        <v>0.72939999999999994</v>
      </c>
      <c r="O390" s="16">
        <v>0.83599999999999997</v>
      </c>
      <c r="P390" s="16">
        <v>0.755</v>
      </c>
      <c r="Q390" s="16">
        <v>0.27479999999999999</v>
      </c>
      <c r="R390" s="16">
        <v>0.37280000000000002</v>
      </c>
      <c r="S390" s="16">
        <v>0.74580000000000002</v>
      </c>
      <c r="T390" s="16">
        <v>0.26680000000000004</v>
      </c>
    </row>
    <row r="391" spans="1:20">
      <c r="A391" s="16">
        <v>733</v>
      </c>
      <c r="B391" s="16">
        <v>71.445999999999998</v>
      </c>
      <c r="C391" s="16">
        <f>'CRI cal.'!C360</f>
        <v>0.6967721518987342</v>
      </c>
      <c r="D391" s="16">
        <f t="shared" si="24"/>
        <v>49.781583164556963</v>
      </c>
      <c r="F391" s="16">
        <v>733</v>
      </c>
      <c r="G391" s="16">
        <v>0.46600000000000003</v>
      </c>
      <c r="H391" s="16">
        <v>0.32400000000000001</v>
      </c>
      <c r="I391" s="16">
        <v>0.4672</v>
      </c>
      <c r="J391" s="16">
        <v>0.16159999999999999</v>
      </c>
      <c r="K391" s="16">
        <v>0.16159999999999999</v>
      </c>
      <c r="L391" s="16">
        <v>0.38380000000000003</v>
      </c>
      <c r="M391" s="16">
        <v>0.38380000000000003</v>
      </c>
      <c r="N391" s="16">
        <v>0.72960000000000003</v>
      </c>
      <c r="O391" s="16">
        <v>0.83599999999999997</v>
      </c>
      <c r="P391" s="16">
        <v>0.755</v>
      </c>
      <c r="Q391" s="16">
        <v>0.2772</v>
      </c>
      <c r="R391" s="16">
        <v>0.38219999999999998</v>
      </c>
      <c r="S391" s="16">
        <v>0.74619999999999997</v>
      </c>
      <c r="T391" s="16">
        <v>0.2702</v>
      </c>
    </row>
    <row r="392" spans="1:20">
      <c r="A392" s="16">
        <v>734</v>
      </c>
      <c r="B392" s="16">
        <v>71.966200000000001</v>
      </c>
      <c r="C392" s="16">
        <f>'CRI cal.'!C361</f>
        <v>0.69812717281596948</v>
      </c>
      <c r="D392" s="16">
        <f t="shared" si="24"/>
        <v>50.241559744308624</v>
      </c>
      <c r="F392" s="16">
        <v>734</v>
      </c>
      <c r="G392" s="16">
        <v>0.46600000000000003</v>
      </c>
      <c r="H392" s="16">
        <v>0.32400000000000001</v>
      </c>
      <c r="I392" s="16">
        <v>0.46959999999999996</v>
      </c>
      <c r="J392" s="16">
        <v>0.1608</v>
      </c>
      <c r="K392" s="16">
        <v>0.1608</v>
      </c>
      <c r="L392" s="16">
        <v>0.38640000000000002</v>
      </c>
      <c r="M392" s="16">
        <v>0.38640000000000002</v>
      </c>
      <c r="N392" s="16">
        <v>0.7298</v>
      </c>
      <c r="O392" s="16">
        <v>0.83599999999999997</v>
      </c>
      <c r="P392" s="16">
        <v>0.755</v>
      </c>
      <c r="Q392" s="16">
        <v>0.27959999999999996</v>
      </c>
      <c r="R392" s="16">
        <v>0.3916</v>
      </c>
      <c r="S392" s="16">
        <v>0.74660000000000004</v>
      </c>
      <c r="T392" s="16">
        <v>0.27360000000000001</v>
      </c>
    </row>
    <row r="393" spans="1:20">
      <c r="A393" s="16">
        <v>735</v>
      </c>
      <c r="B393" s="16">
        <v>72.4863</v>
      </c>
      <c r="C393" s="16">
        <f>'CRI cal.'!C362</f>
        <v>0.69222169362511898</v>
      </c>
      <c r="D393" s="16">
        <f t="shared" si="24"/>
        <v>50.176589350618464</v>
      </c>
      <c r="F393" s="16">
        <v>735</v>
      </c>
      <c r="G393" s="16">
        <v>0.46600000000000003</v>
      </c>
      <c r="H393" s="16">
        <v>0.32300000000000001</v>
      </c>
      <c r="I393" s="16">
        <v>0.47199999999999998</v>
      </c>
      <c r="J393" s="16">
        <v>0.16500000000000001</v>
      </c>
      <c r="K393" s="16">
        <v>0.16500000000000001</v>
      </c>
      <c r="L393" s="16">
        <v>0.38900000000000001</v>
      </c>
      <c r="M393" s="16">
        <v>0.38900000000000001</v>
      </c>
      <c r="N393" s="16">
        <v>0.73</v>
      </c>
      <c r="O393" s="16">
        <v>0.83699999999999997</v>
      </c>
      <c r="P393" s="16">
        <v>0.755</v>
      </c>
      <c r="Q393" s="16">
        <v>0.28199999999999997</v>
      </c>
      <c r="R393" s="16">
        <v>0.40100000000000002</v>
      </c>
      <c r="S393" s="16">
        <v>0.748</v>
      </c>
      <c r="T393" s="16">
        <v>0.27700000000000002</v>
      </c>
    </row>
    <row r="394" spans="1:20">
      <c r="A394" s="16">
        <v>736</v>
      </c>
      <c r="B394" s="16">
        <v>73.006399999999999</v>
      </c>
      <c r="C394" s="16">
        <f>'CRI cal.'!C363</f>
        <v>0.69150996279875654</v>
      </c>
      <c r="D394" s="16">
        <f t="shared" si="24"/>
        <v>50.484652948071137</v>
      </c>
      <c r="F394" s="16">
        <v>736</v>
      </c>
      <c r="G394" s="16">
        <v>0.46600000000000003</v>
      </c>
      <c r="H394" s="16">
        <v>0.32280000000000003</v>
      </c>
      <c r="I394" s="16">
        <v>0.4738</v>
      </c>
      <c r="J394" s="16">
        <v>0.1656</v>
      </c>
      <c r="K394" s="16">
        <v>0.1656</v>
      </c>
      <c r="L394" s="16">
        <v>0.39140000000000003</v>
      </c>
      <c r="M394" s="16">
        <v>0.39140000000000003</v>
      </c>
      <c r="N394" s="16">
        <v>0.73</v>
      </c>
      <c r="O394" s="16">
        <v>0.83719999999999994</v>
      </c>
      <c r="P394" s="16">
        <v>0.755</v>
      </c>
      <c r="Q394" s="16">
        <v>0.28399999999999997</v>
      </c>
      <c r="R394" s="16">
        <v>0.41000000000000003</v>
      </c>
      <c r="S394" s="16">
        <v>0.748</v>
      </c>
      <c r="T394" s="16">
        <v>0.28040000000000004</v>
      </c>
    </row>
    <row r="395" spans="1:20">
      <c r="A395" s="16">
        <v>737</v>
      </c>
      <c r="B395" s="16">
        <v>73.526600000000002</v>
      </c>
      <c r="C395" s="16">
        <f>'CRI cal.'!C364</f>
        <v>0.71487603305785119</v>
      </c>
      <c r="D395" s="16">
        <f t="shared" si="24"/>
        <v>52.5624041322314</v>
      </c>
      <c r="F395" s="16">
        <v>737</v>
      </c>
      <c r="G395" s="16">
        <v>0.46600000000000003</v>
      </c>
      <c r="H395" s="16">
        <v>0.3226</v>
      </c>
      <c r="I395" s="16">
        <v>0.47559999999999997</v>
      </c>
      <c r="J395" s="16">
        <v>0.16620000000000001</v>
      </c>
      <c r="K395" s="16">
        <v>0.16620000000000001</v>
      </c>
      <c r="L395" s="16">
        <v>0.39380000000000004</v>
      </c>
      <c r="M395" s="16">
        <v>0.39380000000000004</v>
      </c>
      <c r="N395" s="16">
        <v>0.73</v>
      </c>
      <c r="O395" s="16">
        <v>0.83739999999999992</v>
      </c>
      <c r="P395" s="16">
        <v>0.755</v>
      </c>
      <c r="Q395" s="16">
        <v>0.28599999999999998</v>
      </c>
      <c r="R395" s="16">
        <v>0.41900000000000004</v>
      </c>
      <c r="S395" s="16">
        <v>0.748</v>
      </c>
      <c r="T395" s="16">
        <v>0.2838</v>
      </c>
    </row>
    <row r="396" spans="1:20">
      <c r="A396" s="16">
        <v>738</v>
      </c>
      <c r="B396" s="16">
        <v>74.046700000000001</v>
      </c>
      <c r="C396" s="16">
        <f>'CRI cal.'!C365</f>
        <v>0.71036770972847918</v>
      </c>
      <c r="D396" s="16">
        <f t="shared" si="24"/>
        <v>52.600384691951781</v>
      </c>
      <c r="F396" s="16">
        <v>738</v>
      </c>
      <c r="G396" s="16">
        <v>0.46600000000000003</v>
      </c>
      <c r="H396" s="16">
        <v>0.32240000000000002</v>
      </c>
      <c r="I396" s="16">
        <v>0.47739999999999999</v>
      </c>
      <c r="J396" s="16">
        <v>0.1668</v>
      </c>
      <c r="K396" s="16">
        <v>0.1668</v>
      </c>
      <c r="L396" s="16">
        <v>0.3962</v>
      </c>
      <c r="M396" s="16">
        <v>0.3962</v>
      </c>
      <c r="N396" s="16">
        <v>0.73</v>
      </c>
      <c r="O396" s="16">
        <v>0.83760000000000001</v>
      </c>
      <c r="P396" s="16">
        <v>0.755</v>
      </c>
      <c r="Q396" s="16">
        <v>0.28799999999999998</v>
      </c>
      <c r="R396" s="16">
        <v>0.42799999999999999</v>
      </c>
      <c r="S396" s="16">
        <v>0.748</v>
      </c>
      <c r="T396" s="16">
        <v>0.28720000000000001</v>
      </c>
    </row>
    <row r="397" spans="1:20">
      <c r="A397" s="16">
        <v>739</v>
      </c>
      <c r="B397" s="16">
        <v>74.566900000000004</v>
      </c>
      <c r="C397" s="16">
        <f>'CRI cal.'!C366</f>
        <v>0.71271085137468448</v>
      </c>
      <c r="D397" s="16">
        <f t="shared" si="24"/>
        <v>53.144638783370965</v>
      </c>
      <c r="F397" s="16">
        <v>739</v>
      </c>
      <c r="G397" s="16">
        <v>0.46600000000000003</v>
      </c>
      <c r="H397" s="16">
        <v>0.32219999999999999</v>
      </c>
      <c r="I397" s="16">
        <v>0.47919999999999996</v>
      </c>
      <c r="J397" s="16">
        <v>0.16740000000000002</v>
      </c>
      <c r="K397" s="16">
        <v>0.16740000000000002</v>
      </c>
      <c r="L397" s="16">
        <v>0.39860000000000001</v>
      </c>
      <c r="M397" s="16">
        <v>0.39860000000000001</v>
      </c>
      <c r="N397" s="16">
        <v>0.73</v>
      </c>
      <c r="O397" s="16">
        <v>0.83779999999999999</v>
      </c>
      <c r="P397" s="16">
        <v>0.755</v>
      </c>
      <c r="Q397" s="16">
        <v>0.28999999999999998</v>
      </c>
      <c r="R397" s="16">
        <v>0.437</v>
      </c>
      <c r="S397" s="16">
        <v>0.748</v>
      </c>
      <c r="T397" s="16">
        <v>0.29059999999999997</v>
      </c>
    </row>
    <row r="398" spans="1:20">
      <c r="A398" s="16">
        <v>740</v>
      </c>
      <c r="B398" s="16">
        <v>75.087000000000003</v>
      </c>
      <c r="C398" s="16">
        <f>'CRI cal.'!C367</f>
        <v>0.70336004498805005</v>
      </c>
      <c r="D398" s="16">
        <f t="shared" si="24"/>
        <v>52.813195698017715</v>
      </c>
      <c r="F398" s="16">
        <v>740</v>
      </c>
      <c r="G398" s="16">
        <v>0.46700000000000003</v>
      </c>
      <c r="H398" s="16">
        <v>0.32200000000000001</v>
      </c>
      <c r="I398" s="16">
        <v>0.48099999999999998</v>
      </c>
      <c r="J398" s="16">
        <v>0.16800000000000001</v>
      </c>
      <c r="K398" s="16">
        <v>0.16800000000000001</v>
      </c>
      <c r="L398" s="16">
        <v>0.40100000000000002</v>
      </c>
      <c r="M398" s="16">
        <v>0.40100000000000002</v>
      </c>
      <c r="N398" s="16">
        <v>0.73</v>
      </c>
      <c r="O398" s="16">
        <v>0.83799999999999997</v>
      </c>
      <c r="P398" s="16">
        <v>0.755</v>
      </c>
      <c r="Q398" s="16">
        <v>0.29199999999999998</v>
      </c>
      <c r="R398" s="16">
        <v>0.44600000000000001</v>
      </c>
      <c r="S398" s="16">
        <v>0.75</v>
      </c>
      <c r="T398" s="16">
        <v>0.29399999999999998</v>
      </c>
    </row>
    <row r="399" spans="1:20">
      <c r="A399" s="16">
        <v>741</v>
      </c>
      <c r="B399" s="16">
        <v>73.937600000000003</v>
      </c>
      <c r="C399" s="16">
        <f>'CRI cal.'!C368</f>
        <v>0.68825590595682162</v>
      </c>
      <c r="D399" s="16">
        <f t="shared" si="24"/>
        <v>50.887989872273096</v>
      </c>
      <c r="F399" s="16">
        <v>741</v>
      </c>
      <c r="G399" s="16">
        <v>0.46700000000000003</v>
      </c>
      <c r="H399" s="16">
        <v>0.32340000000000002</v>
      </c>
      <c r="I399" s="16">
        <v>0.4824</v>
      </c>
      <c r="J399" s="16">
        <v>0.16840000000000002</v>
      </c>
      <c r="K399" s="16">
        <v>0.16840000000000002</v>
      </c>
      <c r="L399" s="16">
        <v>0.40340000000000004</v>
      </c>
      <c r="M399" s="16">
        <v>0.40340000000000004</v>
      </c>
      <c r="N399" s="16">
        <v>0.73</v>
      </c>
      <c r="O399" s="16">
        <v>0.83819999999999995</v>
      </c>
      <c r="P399" s="16">
        <v>0.755</v>
      </c>
      <c r="Q399" s="16">
        <v>0.29399999999999998</v>
      </c>
      <c r="R399" s="16">
        <v>0.45379999999999998</v>
      </c>
      <c r="S399" s="16">
        <v>0.75</v>
      </c>
      <c r="T399" s="16">
        <v>0.29719999999999996</v>
      </c>
    </row>
    <row r="400" spans="1:20">
      <c r="A400" s="16">
        <v>742</v>
      </c>
      <c r="B400" s="16">
        <v>72.7881</v>
      </c>
      <c r="C400" s="16">
        <f>'CRI cal.'!C369</f>
        <v>0.70287817384831686</v>
      </c>
      <c r="D400" s="16">
        <f t="shared" si="24"/>
        <v>51.161166805888669</v>
      </c>
      <c r="F400" s="16">
        <v>742</v>
      </c>
      <c r="G400" s="16">
        <v>0.46700000000000003</v>
      </c>
      <c r="H400" s="16">
        <v>0.32480000000000003</v>
      </c>
      <c r="I400" s="16">
        <v>0.48380000000000001</v>
      </c>
      <c r="J400" s="16">
        <v>0.16880000000000001</v>
      </c>
      <c r="K400" s="16">
        <v>0.16880000000000001</v>
      </c>
      <c r="L400" s="16">
        <v>0.40579999999999999</v>
      </c>
      <c r="M400" s="16">
        <v>0.40579999999999999</v>
      </c>
      <c r="N400" s="16">
        <v>0.73</v>
      </c>
      <c r="O400" s="16">
        <v>0.83839999999999992</v>
      </c>
      <c r="P400" s="16">
        <v>0.755</v>
      </c>
      <c r="Q400" s="16">
        <v>0.29599999999999999</v>
      </c>
      <c r="R400" s="16">
        <v>0.46160000000000001</v>
      </c>
      <c r="S400" s="16">
        <v>0.75</v>
      </c>
      <c r="T400" s="16">
        <v>0.3004</v>
      </c>
    </row>
    <row r="401" spans="1:20">
      <c r="A401" s="16">
        <v>743</v>
      </c>
      <c r="B401" s="16">
        <v>71.6387</v>
      </c>
      <c r="C401" s="16">
        <f>'CRI cal.'!C370</f>
        <v>0.69232807738174107</v>
      </c>
      <c r="D401" s="16">
        <f t="shared" si="24"/>
        <v>49.597483437127337</v>
      </c>
      <c r="F401" s="16">
        <v>743</v>
      </c>
      <c r="G401" s="16">
        <v>0.46700000000000003</v>
      </c>
      <c r="H401" s="16">
        <v>0.32619999999999999</v>
      </c>
      <c r="I401" s="16">
        <v>0.48519999999999996</v>
      </c>
      <c r="J401" s="16">
        <v>0.16920000000000002</v>
      </c>
      <c r="K401" s="16">
        <v>0.16920000000000002</v>
      </c>
      <c r="L401" s="16">
        <v>0.40820000000000001</v>
      </c>
      <c r="M401" s="16">
        <v>0.40820000000000001</v>
      </c>
      <c r="N401" s="16">
        <v>0.73</v>
      </c>
      <c r="O401" s="16">
        <v>0.83860000000000001</v>
      </c>
      <c r="P401" s="16">
        <v>0.755</v>
      </c>
      <c r="Q401" s="16">
        <v>0.29799999999999999</v>
      </c>
      <c r="R401" s="16">
        <v>0.46939999999999998</v>
      </c>
      <c r="S401" s="16">
        <v>0.75</v>
      </c>
      <c r="T401" s="16">
        <v>0.30359999999999998</v>
      </c>
    </row>
    <row r="402" spans="1:20">
      <c r="A402" s="16">
        <v>744</v>
      </c>
      <c r="B402" s="16">
        <v>70.4893</v>
      </c>
      <c r="C402" s="16">
        <f>'CRI cal.'!C371</f>
        <v>0.67497521597507426</v>
      </c>
      <c r="D402" s="16">
        <f t="shared" si="24"/>
        <v>47.578530491431799</v>
      </c>
      <c r="F402" s="16">
        <v>744</v>
      </c>
      <c r="G402" s="16">
        <v>0.46700000000000003</v>
      </c>
      <c r="H402" s="16">
        <v>0.3276</v>
      </c>
      <c r="I402" s="16">
        <v>0.48659999999999998</v>
      </c>
      <c r="J402" s="16">
        <v>0.1696</v>
      </c>
      <c r="K402" s="16">
        <v>0.1696</v>
      </c>
      <c r="L402" s="16">
        <v>0.41059999999999997</v>
      </c>
      <c r="M402" s="16">
        <v>0.41059999999999997</v>
      </c>
      <c r="N402" s="16">
        <v>0.73</v>
      </c>
      <c r="O402" s="16">
        <v>0.83879999999999999</v>
      </c>
      <c r="P402" s="16">
        <v>0.755</v>
      </c>
      <c r="Q402" s="16">
        <v>0.3</v>
      </c>
      <c r="R402" s="16">
        <v>0.47720000000000001</v>
      </c>
      <c r="S402" s="16">
        <v>0.75</v>
      </c>
      <c r="T402" s="16">
        <v>0.30680000000000002</v>
      </c>
    </row>
    <row r="403" spans="1:20">
      <c r="A403" s="16">
        <v>745</v>
      </c>
      <c r="B403" s="16">
        <v>69.339799999999997</v>
      </c>
      <c r="C403" s="16">
        <f>'CRI cal.'!C372</f>
        <v>0.67237580128205132</v>
      </c>
      <c r="D403" s="16">
        <f t="shared" si="24"/>
        <v>46.622403585737182</v>
      </c>
      <c r="F403" s="16">
        <v>745</v>
      </c>
      <c r="G403" s="16">
        <v>0.46700000000000003</v>
      </c>
      <c r="H403" s="16">
        <v>0.32100000000000001</v>
      </c>
      <c r="I403" s="16">
        <v>0.48799999999999999</v>
      </c>
      <c r="J403" s="16">
        <v>0.17199999999999999</v>
      </c>
      <c r="K403" s="16">
        <v>0.17199999999999999</v>
      </c>
      <c r="L403" s="16">
        <v>0.41299999999999998</v>
      </c>
      <c r="M403" s="16">
        <v>0.41299999999999998</v>
      </c>
      <c r="N403" s="16">
        <v>0.73</v>
      </c>
      <c r="O403" s="16">
        <v>0.83899999999999997</v>
      </c>
      <c r="P403" s="16">
        <v>0.755</v>
      </c>
      <c r="Q403" s="16">
        <v>0.30199999999999999</v>
      </c>
      <c r="R403" s="16">
        <v>0.48499999999999999</v>
      </c>
      <c r="S403" s="16">
        <v>0.75</v>
      </c>
      <c r="T403" s="16">
        <v>0.31</v>
      </c>
    </row>
    <row r="404" spans="1:20">
      <c r="A404" s="16">
        <v>746</v>
      </c>
      <c r="B404" s="16">
        <v>68.190399999999997</v>
      </c>
      <c r="C404" s="16">
        <f>'CRI cal.'!C373</f>
        <v>0.69016483516483518</v>
      </c>
      <c r="D404" s="16">
        <f t="shared" si="24"/>
        <v>47.062616175824175</v>
      </c>
      <c r="F404" s="16">
        <v>746</v>
      </c>
      <c r="G404" s="16">
        <v>0.46700000000000003</v>
      </c>
      <c r="H404" s="16">
        <v>0.32080000000000003</v>
      </c>
      <c r="I404" s="16">
        <v>0.48899999999999999</v>
      </c>
      <c r="J404" s="16">
        <v>0.17479999999999998</v>
      </c>
      <c r="K404" s="16">
        <v>0.17479999999999998</v>
      </c>
      <c r="L404" s="16">
        <v>0.41539999999999999</v>
      </c>
      <c r="M404" s="16">
        <v>0.41539999999999999</v>
      </c>
      <c r="N404" s="16">
        <v>0.73</v>
      </c>
      <c r="O404" s="16">
        <v>0.83899999999999997</v>
      </c>
      <c r="P404" s="16">
        <v>0.755</v>
      </c>
      <c r="Q404" s="16">
        <v>0.30359999999999998</v>
      </c>
      <c r="R404" s="16">
        <v>0.49199999999999999</v>
      </c>
      <c r="S404" s="16">
        <v>0.75</v>
      </c>
      <c r="T404" s="16">
        <v>0.313</v>
      </c>
    </row>
    <row r="405" spans="1:20">
      <c r="A405" s="16">
        <v>747</v>
      </c>
      <c r="B405" s="16">
        <v>67.040999999999997</v>
      </c>
      <c r="C405" s="16">
        <f>'CRI cal.'!C374</f>
        <v>0.67738478027867099</v>
      </c>
      <c r="D405" s="16">
        <f t="shared" si="24"/>
        <v>45.412553054662382</v>
      </c>
      <c r="F405" s="16">
        <v>747</v>
      </c>
      <c r="G405" s="16">
        <v>0.46700000000000003</v>
      </c>
      <c r="H405" s="16">
        <v>0.3206</v>
      </c>
      <c r="I405" s="16">
        <v>0.49</v>
      </c>
      <c r="J405" s="16">
        <v>0.17759999999999998</v>
      </c>
      <c r="K405" s="16">
        <v>0.17759999999999998</v>
      </c>
      <c r="L405" s="16">
        <v>0.4178</v>
      </c>
      <c r="M405" s="16">
        <v>0.4178</v>
      </c>
      <c r="N405" s="16">
        <v>0.73</v>
      </c>
      <c r="O405" s="16">
        <v>0.83899999999999997</v>
      </c>
      <c r="P405" s="16">
        <v>0.755</v>
      </c>
      <c r="Q405" s="16">
        <v>0.30519999999999997</v>
      </c>
      <c r="R405" s="16">
        <v>0.499</v>
      </c>
      <c r="S405" s="16">
        <v>0.75</v>
      </c>
      <c r="T405" s="16">
        <v>0.316</v>
      </c>
    </row>
    <row r="406" spans="1:20">
      <c r="A406" s="16">
        <v>748</v>
      </c>
      <c r="B406" s="16">
        <v>65.891599999999997</v>
      </c>
      <c r="C406" s="16">
        <f>'CRI cal.'!C375</f>
        <v>0.70305879237288138</v>
      </c>
      <c r="D406" s="16">
        <f t="shared" si="24"/>
        <v>46.325668723516948</v>
      </c>
      <c r="F406" s="16">
        <v>748</v>
      </c>
      <c r="G406" s="16">
        <v>0.46700000000000003</v>
      </c>
      <c r="H406" s="16">
        <v>0.32040000000000002</v>
      </c>
      <c r="I406" s="16">
        <v>0.49099999999999999</v>
      </c>
      <c r="J406" s="16">
        <v>0.1804</v>
      </c>
      <c r="K406" s="16">
        <v>0.1804</v>
      </c>
      <c r="L406" s="16">
        <v>0.42019999999999996</v>
      </c>
      <c r="M406" s="16">
        <v>0.42019999999999996</v>
      </c>
      <c r="N406" s="16">
        <v>0.73</v>
      </c>
      <c r="O406" s="16">
        <v>0.83899999999999997</v>
      </c>
      <c r="P406" s="16">
        <v>0.755</v>
      </c>
      <c r="Q406" s="16">
        <v>0.30680000000000002</v>
      </c>
      <c r="R406" s="16">
        <v>0.50600000000000001</v>
      </c>
      <c r="S406" s="16">
        <v>0.75</v>
      </c>
      <c r="T406" s="16">
        <v>0.31900000000000001</v>
      </c>
    </row>
    <row r="407" spans="1:20">
      <c r="A407" s="16">
        <v>749</v>
      </c>
      <c r="B407" s="16">
        <v>64.742099999999994</v>
      </c>
      <c r="C407" s="16">
        <f>'CRI cal.'!C376</f>
        <v>0.68410605219322607</v>
      </c>
      <c r="D407" s="16">
        <f t="shared" si="24"/>
        <v>44.290462441699056</v>
      </c>
      <c r="F407" s="16">
        <v>749</v>
      </c>
      <c r="G407" s="16">
        <v>0.46700000000000003</v>
      </c>
      <c r="H407" s="16">
        <v>0.32019999999999998</v>
      </c>
      <c r="I407" s="16">
        <v>0.49199999999999999</v>
      </c>
      <c r="J407" s="16">
        <v>0.1832</v>
      </c>
      <c r="K407" s="16">
        <v>0.1832</v>
      </c>
      <c r="L407" s="16">
        <v>0.42259999999999998</v>
      </c>
      <c r="M407" s="16">
        <v>0.42259999999999998</v>
      </c>
      <c r="N407" s="16">
        <v>0.73</v>
      </c>
      <c r="O407" s="16">
        <v>0.83899999999999997</v>
      </c>
      <c r="P407" s="16">
        <v>0.755</v>
      </c>
      <c r="Q407" s="16">
        <v>0.30840000000000001</v>
      </c>
      <c r="R407" s="16">
        <v>0.51300000000000001</v>
      </c>
      <c r="S407" s="16">
        <v>0.75</v>
      </c>
      <c r="T407" s="16">
        <v>0.32200000000000001</v>
      </c>
    </row>
    <row r="408" spans="1:20">
      <c r="A408" s="16">
        <v>750</v>
      </c>
      <c r="B408" s="16">
        <v>63.592700000000001</v>
      </c>
      <c r="C408" s="16">
        <f>'CRI cal.'!C377</f>
        <v>0.70368698844947608</v>
      </c>
      <c r="D408" s="16">
        <f t="shared" si="24"/>
        <v>44.749355550371</v>
      </c>
      <c r="F408" s="16">
        <v>750</v>
      </c>
      <c r="G408" s="16">
        <v>0.46700000000000003</v>
      </c>
      <c r="H408" s="16">
        <v>0.32</v>
      </c>
      <c r="I408" s="16">
        <v>0.49299999999999999</v>
      </c>
      <c r="J408" s="16">
        <v>0.17699999999999999</v>
      </c>
      <c r="K408" s="16">
        <v>0.17699999999999999</v>
      </c>
      <c r="L408" s="16">
        <v>0.42499999999999999</v>
      </c>
      <c r="M408" s="16">
        <v>0.42499999999999999</v>
      </c>
      <c r="N408" s="16">
        <v>0.73</v>
      </c>
      <c r="O408" s="16">
        <v>0.83899999999999997</v>
      </c>
      <c r="P408" s="16">
        <v>0.75600000000000001</v>
      </c>
      <c r="Q408" s="16">
        <v>0.31</v>
      </c>
      <c r="R408" s="16">
        <v>0.52</v>
      </c>
      <c r="S408" s="16">
        <v>0.749</v>
      </c>
      <c r="T408" s="16">
        <v>0.32500000000000001</v>
      </c>
    </row>
    <row r="409" spans="1:20">
      <c r="A409" s="16">
        <v>751</v>
      </c>
      <c r="B409" s="16">
        <v>61.8752</v>
      </c>
      <c r="C409" s="16">
        <f>'CRI cal.'!C378</f>
        <v>0.6648619382782891</v>
      </c>
      <c r="D409" s="16">
        <f t="shared" si="24"/>
        <v>41.138465403356797</v>
      </c>
      <c r="F409" s="16">
        <v>751</v>
      </c>
      <c r="G409" s="16">
        <v>0.46700000000000003</v>
      </c>
      <c r="H409" s="16">
        <v>0.3196</v>
      </c>
      <c r="I409" s="16">
        <v>0.49380000000000002</v>
      </c>
      <c r="J409" s="16">
        <v>0.17779999999999999</v>
      </c>
      <c r="K409" s="16">
        <v>0.17779999999999999</v>
      </c>
      <c r="L409" s="16">
        <v>0.42719999999999997</v>
      </c>
      <c r="M409" s="16">
        <v>0.42719999999999997</v>
      </c>
      <c r="N409" s="16">
        <v>0.73</v>
      </c>
      <c r="O409" s="16">
        <v>0.83899999999999997</v>
      </c>
      <c r="P409" s="16">
        <v>0.75619999999999998</v>
      </c>
      <c r="Q409" s="16">
        <v>0.31080000000000002</v>
      </c>
      <c r="R409" s="16">
        <v>0.5262</v>
      </c>
      <c r="S409" s="16">
        <v>0.74880000000000002</v>
      </c>
      <c r="T409" s="16">
        <v>0.32780000000000004</v>
      </c>
    </row>
    <row r="410" spans="1:20">
      <c r="A410" s="16">
        <v>752</v>
      </c>
      <c r="B410" s="16">
        <v>60.157800000000002</v>
      </c>
      <c r="C410" s="16">
        <f>'CRI cal.'!C379</f>
        <v>0.68194115063680283</v>
      </c>
      <c r="D410" s="16">
        <f t="shared" si="24"/>
        <v>41.02407935177866</v>
      </c>
      <c r="F410" s="16">
        <v>752</v>
      </c>
      <c r="G410" s="16">
        <v>0.46700000000000003</v>
      </c>
      <c r="H410" s="16">
        <v>0.31919999999999998</v>
      </c>
      <c r="I410" s="16">
        <v>0.49459999999999998</v>
      </c>
      <c r="J410" s="16">
        <v>0.17859999999999998</v>
      </c>
      <c r="K410" s="16">
        <v>0.17859999999999998</v>
      </c>
      <c r="L410" s="16">
        <v>0.4294</v>
      </c>
      <c r="M410" s="16">
        <v>0.4294</v>
      </c>
      <c r="N410" s="16">
        <v>0.73</v>
      </c>
      <c r="O410" s="16">
        <v>0.83899999999999997</v>
      </c>
      <c r="P410" s="16">
        <v>0.75639999999999996</v>
      </c>
      <c r="Q410" s="16">
        <v>0.31159999999999999</v>
      </c>
      <c r="R410" s="16">
        <v>0.53239999999999998</v>
      </c>
      <c r="S410" s="16">
        <v>0.74860000000000004</v>
      </c>
      <c r="T410" s="16">
        <v>0.3306</v>
      </c>
    </row>
    <row r="411" spans="1:20">
      <c r="A411" s="16">
        <v>753</v>
      </c>
      <c r="B411" s="16">
        <v>58.440300000000001</v>
      </c>
      <c r="C411" s="16">
        <f>'CRI cal.'!C380</f>
        <v>0.6942311259506585</v>
      </c>
      <c r="D411" s="16">
        <f t="shared" si="24"/>
        <v>40.571075269894266</v>
      </c>
      <c r="F411" s="16">
        <v>753</v>
      </c>
      <c r="G411" s="16">
        <v>0.46700000000000003</v>
      </c>
      <c r="H411" s="16">
        <v>0.31880000000000003</v>
      </c>
      <c r="I411" s="16">
        <v>0.49540000000000001</v>
      </c>
      <c r="J411" s="16">
        <v>0.1794</v>
      </c>
      <c r="K411" s="16">
        <v>0.1794</v>
      </c>
      <c r="L411" s="16">
        <v>0.43159999999999998</v>
      </c>
      <c r="M411" s="16">
        <v>0.43159999999999998</v>
      </c>
      <c r="N411" s="16">
        <v>0.73</v>
      </c>
      <c r="O411" s="16">
        <v>0.83899999999999997</v>
      </c>
      <c r="P411" s="16">
        <v>0.75660000000000005</v>
      </c>
      <c r="Q411" s="16">
        <v>0.31240000000000001</v>
      </c>
      <c r="R411" s="16">
        <v>0.53860000000000008</v>
      </c>
      <c r="S411" s="16">
        <v>0.74839999999999995</v>
      </c>
      <c r="T411" s="16">
        <v>0.33340000000000003</v>
      </c>
    </row>
    <row r="412" spans="1:20">
      <c r="A412" s="16">
        <v>754</v>
      </c>
      <c r="B412" s="16">
        <v>56.722900000000003</v>
      </c>
      <c r="C412" s="16">
        <f>'CRI cal.'!C381</f>
        <v>0.6715235673772737</v>
      </c>
      <c r="D412" s="16">
        <f t="shared" si="24"/>
        <v>38.09076415998436</v>
      </c>
      <c r="F412" s="16">
        <v>754</v>
      </c>
      <c r="G412" s="16">
        <v>0.46700000000000003</v>
      </c>
      <c r="H412" s="16">
        <v>0.31840000000000002</v>
      </c>
      <c r="I412" s="16">
        <v>0.49619999999999997</v>
      </c>
      <c r="J412" s="16">
        <v>0.1802</v>
      </c>
      <c r="K412" s="16">
        <v>0.1802</v>
      </c>
      <c r="L412" s="16">
        <v>0.43380000000000002</v>
      </c>
      <c r="M412" s="16">
        <v>0.43380000000000002</v>
      </c>
      <c r="N412" s="16">
        <v>0.73</v>
      </c>
      <c r="O412" s="16">
        <v>0.83899999999999997</v>
      </c>
      <c r="P412" s="16">
        <v>0.75680000000000003</v>
      </c>
      <c r="Q412" s="16">
        <v>0.31319999999999998</v>
      </c>
      <c r="R412" s="16">
        <v>0.54480000000000006</v>
      </c>
      <c r="S412" s="16">
        <v>0.74819999999999998</v>
      </c>
      <c r="T412" s="16">
        <v>0.3362</v>
      </c>
    </row>
    <row r="413" spans="1:20">
      <c r="A413" s="16">
        <v>755</v>
      </c>
      <c r="B413" s="16">
        <v>55.005400000000002</v>
      </c>
      <c r="C413" s="16">
        <f>'CRI cal.'!C382</f>
        <v>0.6579679711312042</v>
      </c>
      <c r="D413" s="16">
        <f t="shared" si="24"/>
        <v>36.191791439260342</v>
      </c>
      <c r="F413" s="16">
        <v>755</v>
      </c>
      <c r="G413" s="16">
        <v>0.46700000000000003</v>
      </c>
      <c r="H413" s="16">
        <v>0.318</v>
      </c>
      <c r="I413" s="16">
        <v>0.497</v>
      </c>
      <c r="J413" s="16">
        <v>0.18099999999999999</v>
      </c>
      <c r="K413" s="16">
        <v>0.18099999999999999</v>
      </c>
      <c r="L413" s="16">
        <v>0.436</v>
      </c>
      <c r="M413" s="16">
        <v>0.436</v>
      </c>
      <c r="N413" s="16">
        <v>0.73</v>
      </c>
      <c r="O413" s="16">
        <v>0.83899999999999997</v>
      </c>
      <c r="P413" s="16">
        <v>0.75700000000000001</v>
      </c>
      <c r="Q413" s="16">
        <v>0.314</v>
      </c>
      <c r="R413" s="16">
        <v>0.55100000000000005</v>
      </c>
      <c r="S413" s="16">
        <v>0.748</v>
      </c>
      <c r="T413" s="16">
        <v>0.33900000000000002</v>
      </c>
    </row>
    <row r="414" spans="1:20">
      <c r="A414" s="16">
        <v>756</v>
      </c>
      <c r="B414" s="16">
        <v>53.287999999999997</v>
      </c>
      <c r="C414" s="16">
        <f>'CRI cal.'!C383</f>
        <v>0.65596253554106032</v>
      </c>
      <c r="D414" s="16">
        <f t="shared" si="24"/>
        <v>34.954931593912022</v>
      </c>
      <c r="F414" s="16">
        <v>756</v>
      </c>
      <c r="G414" s="16">
        <v>0.46700000000000003</v>
      </c>
      <c r="H414" s="16">
        <v>0.31759999999999999</v>
      </c>
      <c r="I414" s="16">
        <v>0.49759999999999999</v>
      </c>
      <c r="J414" s="16">
        <v>0.18179999999999999</v>
      </c>
      <c r="K414" s="16">
        <v>0.18179999999999999</v>
      </c>
      <c r="L414" s="16">
        <v>0.43819999999999998</v>
      </c>
      <c r="M414" s="16">
        <v>0.43819999999999998</v>
      </c>
      <c r="N414" s="16">
        <v>0.73</v>
      </c>
      <c r="O414" s="16">
        <v>0.83899999999999997</v>
      </c>
      <c r="P414" s="16">
        <v>0.75719999999999998</v>
      </c>
      <c r="Q414" s="16">
        <v>0.31</v>
      </c>
      <c r="R414" s="16">
        <v>0.55620000000000003</v>
      </c>
      <c r="S414" s="16">
        <v>0.748</v>
      </c>
      <c r="T414" s="16">
        <v>0.34179999999999999</v>
      </c>
    </row>
    <row r="415" spans="1:20">
      <c r="A415" s="16">
        <v>757</v>
      </c>
      <c r="B415" s="16">
        <v>51.570500000000003</v>
      </c>
      <c r="C415" s="16">
        <f>'CRI cal.'!C384</f>
        <v>0.63507205195859551</v>
      </c>
      <c r="D415" s="16">
        <f t="shared" si="24"/>
        <v>32.750983255530748</v>
      </c>
      <c r="F415" s="16">
        <v>757</v>
      </c>
      <c r="G415" s="16">
        <v>0.46700000000000003</v>
      </c>
      <c r="H415" s="16">
        <v>0.31719999999999998</v>
      </c>
      <c r="I415" s="16">
        <v>0.49819999999999998</v>
      </c>
      <c r="J415" s="16">
        <v>0.18259999999999998</v>
      </c>
      <c r="K415" s="16">
        <v>0.18259999999999998</v>
      </c>
      <c r="L415" s="16">
        <v>0.44040000000000001</v>
      </c>
      <c r="M415" s="16">
        <v>0.44040000000000001</v>
      </c>
      <c r="N415" s="16">
        <v>0.73</v>
      </c>
      <c r="O415" s="16">
        <v>0.83899999999999997</v>
      </c>
      <c r="P415" s="16">
        <v>0.75739999999999996</v>
      </c>
      <c r="Q415" s="16">
        <v>0.30599999999999999</v>
      </c>
      <c r="R415" s="16">
        <v>0.56140000000000001</v>
      </c>
      <c r="S415" s="16">
        <v>0.748</v>
      </c>
      <c r="T415" s="16">
        <v>0.34460000000000002</v>
      </c>
    </row>
    <row r="416" spans="1:20">
      <c r="A416" s="16">
        <v>758</v>
      </c>
      <c r="B416" s="16">
        <v>49.853099999999998</v>
      </c>
      <c r="C416" s="16">
        <f>'CRI cal.'!C385</f>
        <v>0.64135850549559237</v>
      </c>
      <c r="D416" s="16">
        <f t="shared" si="24"/>
        <v>31.973709710322314</v>
      </c>
      <c r="F416" s="16">
        <v>758</v>
      </c>
      <c r="G416" s="16">
        <v>0.46700000000000003</v>
      </c>
      <c r="H416" s="16">
        <v>0.31680000000000003</v>
      </c>
      <c r="I416" s="16">
        <v>0.49880000000000002</v>
      </c>
      <c r="J416" s="16">
        <v>0.18340000000000001</v>
      </c>
      <c r="K416" s="16">
        <v>0.18340000000000001</v>
      </c>
      <c r="L416" s="16">
        <v>0.44259999999999999</v>
      </c>
      <c r="M416" s="16">
        <v>0.44259999999999999</v>
      </c>
      <c r="N416" s="16">
        <v>0.73</v>
      </c>
      <c r="O416" s="16">
        <v>0.83899999999999997</v>
      </c>
      <c r="P416" s="16">
        <v>0.75760000000000005</v>
      </c>
      <c r="Q416" s="16">
        <v>0.30199999999999999</v>
      </c>
      <c r="R416" s="16">
        <v>0.56659999999999999</v>
      </c>
      <c r="S416" s="16">
        <v>0.748</v>
      </c>
      <c r="T416" s="16">
        <v>0.34739999999999999</v>
      </c>
    </row>
    <row r="417" spans="1:20">
      <c r="A417" s="16">
        <v>759</v>
      </c>
      <c r="B417" s="16">
        <v>48.135599999999997</v>
      </c>
      <c r="C417" s="16">
        <f>'CRI cal.'!C386</f>
        <v>0.60325803279882506</v>
      </c>
      <c r="D417" s="16">
        <f t="shared" si="24"/>
        <v>29.038187363591121</v>
      </c>
      <c r="F417" s="16">
        <v>759</v>
      </c>
      <c r="G417" s="16">
        <v>0.46700000000000003</v>
      </c>
      <c r="H417" s="16">
        <v>0.31640000000000001</v>
      </c>
      <c r="I417" s="16">
        <v>0.49940000000000001</v>
      </c>
      <c r="J417" s="16">
        <v>0.1842</v>
      </c>
      <c r="K417" s="16">
        <v>0.1842</v>
      </c>
      <c r="L417" s="16">
        <v>0.44480000000000003</v>
      </c>
      <c r="M417" s="16">
        <v>0.44480000000000003</v>
      </c>
      <c r="N417" s="16">
        <v>0.73</v>
      </c>
      <c r="O417" s="16">
        <v>0.83899999999999997</v>
      </c>
      <c r="P417" s="16">
        <v>0.75780000000000003</v>
      </c>
      <c r="Q417" s="16">
        <v>0.29799999999999999</v>
      </c>
      <c r="R417" s="16">
        <v>0.57179999999999997</v>
      </c>
      <c r="S417" s="16">
        <v>0.748</v>
      </c>
      <c r="T417" s="16">
        <v>0.35020000000000001</v>
      </c>
    </row>
    <row r="418" spans="1:20">
      <c r="A418" s="16">
        <v>760</v>
      </c>
      <c r="B418" s="16">
        <v>46.418199999999999</v>
      </c>
      <c r="C418" s="16">
        <f>'CRI cal.'!C387</f>
        <v>0.73884111226049498</v>
      </c>
      <c r="D418" s="16">
        <f t="shared" si="24"/>
        <v>34.295674517130109</v>
      </c>
      <c r="F418" s="16">
        <v>760</v>
      </c>
      <c r="G418" s="16">
        <v>0.46700000000000003</v>
      </c>
      <c r="H418" s="16">
        <v>0.316</v>
      </c>
      <c r="I418" s="16">
        <v>0.5</v>
      </c>
      <c r="J418" s="16">
        <v>0.185</v>
      </c>
      <c r="K418" s="16">
        <v>0.185</v>
      </c>
      <c r="L418" s="16">
        <v>0.44700000000000001</v>
      </c>
      <c r="M418" s="16">
        <v>0.44700000000000001</v>
      </c>
      <c r="N418" s="16">
        <v>0.73</v>
      </c>
      <c r="O418" s="16">
        <v>0.83899999999999997</v>
      </c>
      <c r="P418" s="16">
        <v>0.75800000000000001</v>
      </c>
      <c r="Q418" s="16">
        <v>0.317</v>
      </c>
      <c r="R418" s="16">
        <v>0.57699999999999996</v>
      </c>
      <c r="S418" s="16">
        <v>0.748</v>
      </c>
      <c r="T418" s="16">
        <v>0.35299999999999998</v>
      </c>
    </row>
    <row r="419" spans="1:20">
      <c r="A419" s="16">
        <v>761</v>
      </c>
      <c r="B419" s="16">
        <v>48.456899999999997</v>
      </c>
      <c r="C419" s="16">
        <f>'CRI cal.'!C388</f>
        <v>0.68050726119860916</v>
      </c>
      <c r="D419" s="16">
        <f t="shared" si="24"/>
        <v>32.975272305174883</v>
      </c>
      <c r="F419" s="16">
        <v>761</v>
      </c>
      <c r="G419" s="16">
        <v>0.46700000000000003</v>
      </c>
      <c r="H419" s="16">
        <v>0.31580000000000003</v>
      </c>
      <c r="I419" s="16">
        <v>0.50039999999999996</v>
      </c>
      <c r="J419" s="16">
        <v>0.183</v>
      </c>
      <c r="K419" s="16">
        <v>0.183</v>
      </c>
      <c r="L419" s="16">
        <v>0.44919999999999999</v>
      </c>
      <c r="M419" s="16">
        <v>0.44919999999999999</v>
      </c>
      <c r="N419" s="16">
        <v>0.73</v>
      </c>
      <c r="O419" s="16">
        <v>0.83899999999999997</v>
      </c>
      <c r="P419" s="16">
        <v>0.75819999999999999</v>
      </c>
      <c r="Q419" s="16">
        <v>0.31819999999999998</v>
      </c>
      <c r="R419" s="16">
        <v>0.58139999999999992</v>
      </c>
      <c r="S419" s="16">
        <v>0.748</v>
      </c>
      <c r="T419" s="16">
        <v>0.35559999999999997</v>
      </c>
    </row>
    <row r="420" spans="1:20">
      <c r="A420" s="16">
        <v>762</v>
      </c>
      <c r="B420" s="16">
        <v>50.495600000000003</v>
      </c>
      <c r="C420" s="16">
        <f>'CRI cal.'!C389</f>
        <v>0.62922272486927922</v>
      </c>
      <c r="D420" s="16">
        <f t="shared" si="24"/>
        <v>31.772979025909176</v>
      </c>
      <c r="F420" s="16">
        <v>762</v>
      </c>
      <c r="G420" s="16">
        <v>0.46700000000000003</v>
      </c>
      <c r="H420" s="16">
        <v>0.31559999999999999</v>
      </c>
      <c r="I420" s="16">
        <v>0.50080000000000002</v>
      </c>
      <c r="J420" s="16">
        <v>0.18099999999999999</v>
      </c>
      <c r="K420" s="16">
        <v>0.18099999999999999</v>
      </c>
      <c r="L420" s="16">
        <v>0.45140000000000002</v>
      </c>
      <c r="M420" s="16">
        <v>0.45140000000000002</v>
      </c>
      <c r="N420" s="16">
        <v>0.73</v>
      </c>
      <c r="O420" s="16">
        <v>0.83899999999999997</v>
      </c>
      <c r="P420" s="16">
        <v>0.75839999999999996</v>
      </c>
      <c r="Q420" s="16">
        <v>0.31940000000000002</v>
      </c>
      <c r="R420" s="16">
        <v>0.58579999999999999</v>
      </c>
      <c r="S420" s="16">
        <v>0.748</v>
      </c>
      <c r="T420" s="16">
        <v>0.35819999999999996</v>
      </c>
    </row>
    <row r="421" spans="1:20">
      <c r="A421" s="16">
        <v>763</v>
      </c>
      <c r="B421" s="16">
        <v>52.534399999999998</v>
      </c>
      <c r="C421" s="16">
        <f>'CRI cal.'!C390</f>
        <v>0.66039355023260704</v>
      </c>
      <c r="D421" s="16">
        <f t="shared" si="24"/>
        <v>34.693378925339871</v>
      </c>
      <c r="F421" s="16">
        <v>763</v>
      </c>
      <c r="G421" s="16">
        <v>0.46700000000000003</v>
      </c>
      <c r="H421" s="16">
        <v>0.31540000000000001</v>
      </c>
      <c r="I421" s="16">
        <v>0.50119999999999998</v>
      </c>
      <c r="J421" s="16">
        <v>0.17899999999999999</v>
      </c>
      <c r="K421" s="16">
        <v>0.17899999999999999</v>
      </c>
      <c r="L421" s="16">
        <v>0.4536</v>
      </c>
      <c r="M421" s="16">
        <v>0.4536</v>
      </c>
      <c r="N421" s="16">
        <v>0.73</v>
      </c>
      <c r="O421" s="16">
        <v>0.83899999999999997</v>
      </c>
      <c r="P421" s="16">
        <v>0.75860000000000005</v>
      </c>
      <c r="Q421" s="16">
        <v>0.3206</v>
      </c>
      <c r="R421" s="16">
        <v>0.59019999999999995</v>
      </c>
      <c r="S421" s="16">
        <v>0.748</v>
      </c>
      <c r="T421" s="16">
        <v>0.36080000000000001</v>
      </c>
    </row>
    <row r="422" spans="1:20">
      <c r="A422" s="16">
        <v>764</v>
      </c>
      <c r="B422" s="16">
        <v>54.573099999999997</v>
      </c>
      <c r="C422" s="16">
        <f>'CRI cal.'!C391</f>
        <v>0.76124924550711659</v>
      </c>
      <c r="D422" s="16">
        <f t="shared" si="24"/>
        <v>41.543731199984421</v>
      </c>
      <c r="F422" s="16">
        <v>764</v>
      </c>
      <c r="G422" s="16">
        <v>0.46700000000000003</v>
      </c>
      <c r="H422" s="16">
        <v>0.31519999999999998</v>
      </c>
      <c r="I422" s="16">
        <v>0.50160000000000005</v>
      </c>
      <c r="J422" s="16">
        <v>0.17699999999999999</v>
      </c>
      <c r="K422" s="16">
        <v>0.17699999999999999</v>
      </c>
      <c r="L422" s="16">
        <v>0.45580000000000004</v>
      </c>
      <c r="M422" s="16">
        <v>0.45580000000000004</v>
      </c>
      <c r="N422" s="16">
        <v>0.73</v>
      </c>
      <c r="O422" s="16">
        <v>0.83899999999999997</v>
      </c>
      <c r="P422" s="16">
        <v>0.75880000000000003</v>
      </c>
      <c r="Q422" s="16">
        <v>0.32180000000000003</v>
      </c>
      <c r="R422" s="16">
        <v>0.59460000000000002</v>
      </c>
      <c r="S422" s="16">
        <v>0.748</v>
      </c>
      <c r="T422" s="16">
        <v>0.3634</v>
      </c>
    </row>
    <row r="423" spans="1:20">
      <c r="A423" s="16">
        <v>765</v>
      </c>
      <c r="B423" s="16">
        <v>56.611800000000002</v>
      </c>
      <c r="C423" s="16">
        <f>'CRI cal.'!C392</f>
        <v>0.59989426381178956</v>
      </c>
      <c r="D423" s="16">
        <f t="shared" ref="D423:D438" si="25">B423*C423</f>
        <v>33.961094084060271</v>
      </c>
      <c r="F423" s="16">
        <v>765</v>
      </c>
      <c r="G423" s="16">
        <v>0.46700000000000003</v>
      </c>
      <c r="H423" s="16">
        <v>0.315</v>
      </c>
      <c r="I423" s="16">
        <v>0.502</v>
      </c>
      <c r="J423" s="16">
        <v>0.189</v>
      </c>
      <c r="K423" s="16">
        <v>0.189</v>
      </c>
      <c r="L423" s="16">
        <v>0.45800000000000002</v>
      </c>
      <c r="M423" s="16">
        <v>0.45800000000000002</v>
      </c>
      <c r="N423" s="16">
        <v>0.73</v>
      </c>
      <c r="O423" s="16">
        <v>0.83899999999999997</v>
      </c>
      <c r="P423" s="16">
        <v>0.75900000000000001</v>
      </c>
      <c r="Q423" s="16">
        <v>0.32300000000000001</v>
      </c>
      <c r="R423" s="16">
        <v>0.59899999999999998</v>
      </c>
      <c r="S423" s="16">
        <v>0.747</v>
      </c>
      <c r="T423" s="16">
        <v>0.36599999999999999</v>
      </c>
    </row>
    <row r="424" spans="1:20">
      <c r="A424" s="16">
        <v>766</v>
      </c>
      <c r="B424" s="16">
        <v>58.650500000000001</v>
      </c>
      <c r="C424" s="16">
        <f>'CRI cal.'!C393</f>
        <v>0.57212582257603051</v>
      </c>
      <c r="D424" s="16">
        <f t="shared" si="25"/>
        <v>33.555465556995479</v>
      </c>
      <c r="F424" s="16">
        <v>766</v>
      </c>
      <c r="G424" s="16">
        <v>0.46700000000000003</v>
      </c>
      <c r="H424" s="16">
        <v>0.315</v>
      </c>
      <c r="I424" s="16">
        <v>0.50260000000000005</v>
      </c>
      <c r="J424" s="16">
        <v>0.18959999999999999</v>
      </c>
      <c r="K424" s="16">
        <v>0.18959999999999999</v>
      </c>
      <c r="L424" s="16">
        <v>0.4602</v>
      </c>
      <c r="M424" s="16">
        <v>0.4602</v>
      </c>
      <c r="N424" s="16">
        <v>0.73</v>
      </c>
      <c r="O424" s="16">
        <v>0.83899999999999997</v>
      </c>
      <c r="P424" s="16">
        <v>0.75900000000000001</v>
      </c>
      <c r="Q424" s="16">
        <v>0.32440000000000002</v>
      </c>
      <c r="R424" s="16">
        <v>0.6028</v>
      </c>
      <c r="S424" s="16">
        <v>0.74719999999999998</v>
      </c>
      <c r="T424" s="16">
        <v>0.36859999999999998</v>
      </c>
    </row>
    <row r="425" spans="1:20">
      <c r="A425" s="16">
        <v>767</v>
      </c>
      <c r="B425" s="16">
        <v>60.6892</v>
      </c>
      <c r="C425" s="16">
        <f>'CRI cal.'!C394</f>
        <v>0.73946023308116959</v>
      </c>
      <c r="D425" s="16">
        <f t="shared" si="25"/>
        <v>44.87724997750972</v>
      </c>
      <c r="F425" s="16">
        <v>767</v>
      </c>
      <c r="G425" s="16">
        <v>0.46700000000000003</v>
      </c>
      <c r="H425" s="16">
        <v>0.315</v>
      </c>
      <c r="I425" s="16">
        <v>0.50319999999999998</v>
      </c>
      <c r="J425" s="16">
        <v>0.19020000000000001</v>
      </c>
      <c r="K425" s="16">
        <v>0.19020000000000001</v>
      </c>
      <c r="L425" s="16">
        <v>0.46239999999999998</v>
      </c>
      <c r="M425" s="16">
        <v>0.46239999999999998</v>
      </c>
      <c r="N425" s="16">
        <v>0.73</v>
      </c>
      <c r="O425" s="16">
        <v>0.83899999999999997</v>
      </c>
      <c r="P425" s="16">
        <v>0.75900000000000001</v>
      </c>
      <c r="Q425" s="16">
        <v>0.32580000000000003</v>
      </c>
      <c r="R425" s="16">
        <v>0.60660000000000003</v>
      </c>
      <c r="S425" s="16">
        <v>0.74739999999999995</v>
      </c>
      <c r="T425" s="16">
        <v>0.37119999999999997</v>
      </c>
    </row>
    <row r="426" spans="1:20">
      <c r="A426" s="16">
        <v>768</v>
      </c>
      <c r="B426" s="16">
        <v>62.728000000000002</v>
      </c>
      <c r="C426" s="16">
        <f>'CRI cal.'!C395</f>
        <v>0.60839905362776026</v>
      </c>
      <c r="D426" s="16">
        <f t="shared" si="25"/>
        <v>38.163655835962146</v>
      </c>
      <c r="F426" s="16">
        <v>768</v>
      </c>
      <c r="G426" s="16">
        <v>0.46700000000000003</v>
      </c>
      <c r="H426" s="16">
        <v>0.315</v>
      </c>
      <c r="I426" s="16">
        <v>0.50380000000000003</v>
      </c>
      <c r="J426" s="16">
        <v>0.1908</v>
      </c>
      <c r="K426" s="16">
        <v>0.1908</v>
      </c>
      <c r="L426" s="16">
        <v>0.46460000000000001</v>
      </c>
      <c r="M426" s="16">
        <v>0.46460000000000001</v>
      </c>
      <c r="N426" s="16">
        <v>0.73</v>
      </c>
      <c r="O426" s="16">
        <v>0.83899999999999997</v>
      </c>
      <c r="P426" s="16">
        <v>0.75900000000000001</v>
      </c>
      <c r="Q426" s="16">
        <v>0.32719999999999999</v>
      </c>
      <c r="R426" s="16">
        <v>0.61039999999999994</v>
      </c>
      <c r="S426" s="16">
        <v>0.74760000000000004</v>
      </c>
      <c r="T426" s="16">
        <v>0.37380000000000002</v>
      </c>
    </row>
    <row r="427" spans="1:20">
      <c r="A427" s="16">
        <v>769</v>
      </c>
      <c r="B427" s="16">
        <v>64.7667</v>
      </c>
      <c r="C427" s="16">
        <f>'CRI cal.'!C396</f>
        <v>0.54338284035329742</v>
      </c>
      <c r="D427" s="16">
        <f t="shared" si="25"/>
        <v>35.193113406309905</v>
      </c>
      <c r="F427" s="16">
        <v>769</v>
      </c>
      <c r="G427" s="16">
        <v>0.46700000000000003</v>
      </c>
      <c r="H427" s="16">
        <v>0.315</v>
      </c>
      <c r="I427" s="16">
        <v>0.50439999999999996</v>
      </c>
      <c r="J427" s="16">
        <v>0.19140000000000001</v>
      </c>
      <c r="K427" s="16">
        <v>0.19140000000000001</v>
      </c>
      <c r="L427" s="16">
        <v>0.46679999999999999</v>
      </c>
      <c r="M427" s="16">
        <v>0.46679999999999999</v>
      </c>
      <c r="N427" s="16">
        <v>0.73</v>
      </c>
      <c r="O427" s="16">
        <v>0.83899999999999997</v>
      </c>
      <c r="P427" s="16">
        <v>0.75900000000000001</v>
      </c>
      <c r="Q427" s="16">
        <v>0.3286</v>
      </c>
      <c r="R427" s="16">
        <v>0.61419999999999997</v>
      </c>
      <c r="S427" s="16">
        <v>0.74780000000000002</v>
      </c>
      <c r="T427" s="16">
        <v>0.37640000000000001</v>
      </c>
    </row>
    <row r="428" spans="1:20">
      <c r="A428" s="16">
        <v>770</v>
      </c>
      <c r="B428" s="16">
        <v>66.805400000000006</v>
      </c>
      <c r="C428" s="16">
        <f>'CRI cal.'!C397</f>
        <v>0.70005811926072303</v>
      </c>
      <c r="D428" s="16">
        <f t="shared" si="25"/>
        <v>46.767662680460312</v>
      </c>
      <c r="F428" s="16">
        <v>770</v>
      </c>
      <c r="G428" s="16">
        <v>0.46700000000000003</v>
      </c>
      <c r="H428" s="16">
        <v>0.315</v>
      </c>
      <c r="I428" s="16">
        <v>0.505</v>
      </c>
      <c r="J428" s="16">
        <v>0.192</v>
      </c>
      <c r="K428" s="16">
        <v>0.192</v>
      </c>
      <c r="L428" s="16">
        <v>0.46899999999999997</v>
      </c>
      <c r="M428" s="16">
        <v>0.46899999999999997</v>
      </c>
      <c r="N428" s="16">
        <v>0.73</v>
      </c>
      <c r="O428" s="16">
        <v>0.83899999999999997</v>
      </c>
      <c r="P428" s="16">
        <v>0.75900000000000001</v>
      </c>
      <c r="Q428" s="16">
        <v>0.33</v>
      </c>
      <c r="R428" s="16">
        <v>0.61799999999999999</v>
      </c>
      <c r="S428" s="16">
        <v>0.747</v>
      </c>
      <c r="T428" s="16">
        <v>0.379</v>
      </c>
    </row>
    <row r="429" spans="1:20">
      <c r="A429" s="16">
        <v>771</v>
      </c>
      <c r="B429" s="16">
        <v>66.463099999999997</v>
      </c>
      <c r="C429" s="16">
        <f>'CRI cal.'!C398</f>
        <v>0.5695433234936621</v>
      </c>
      <c r="D429" s="16">
        <f t="shared" si="25"/>
        <v>37.853614863691611</v>
      </c>
      <c r="F429" s="16">
        <v>771</v>
      </c>
      <c r="G429" s="16">
        <v>0.46700000000000003</v>
      </c>
      <c r="H429" s="16">
        <v>0.315</v>
      </c>
      <c r="I429" s="16">
        <v>0.50600000000000001</v>
      </c>
      <c r="J429" s="16">
        <v>0.19240000000000002</v>
      </c>
      <c r="K429" s="16">
        <v>0.19240000000000002</v>
      </c>
      <c r="L429" s="16">
        <v>0.4652</v>
      </c>
      <c r="M429" s="16">
        <v>0.4652</v>
      </c>
      <c r="N429" s="16">
        <v>0.73</v>
      </c>
      <c r="O429" s="16">
        <v>0.83899999999999997</v>
      </c>
      <c r="P429" s="16">
        <v>0.75900000000000001</v>
      </c>
      <c r="Q429" s="16">
        <v>0.33080000000000004</v>
      </c>
      <c r="R429" s="16">
        <v>0.621</v>
      </c>
      <c r="S429" s="16">
        <v>0.74719999999999998</v>
      </c>
      <c r="T429" s="16">
        <v>0.38119999999999998</v>
      </c>
    </row>
    <row r="430" spans="1:20">
      <c r="A430" s="16">
        <v>772</v>
      </c>
      <c r="B430" s="16">
        <v>66.120900000000006</v>
      </c>
      <c r="C430" s="16">
        <f>'CRI cal.'!C399</f>
        <v>0.68304010002679294</v>
      </c>
      <c r="D430" s="16">
        <f t="shared" si="25"/>
        <v>45.163226149861579</v>
      </c>
      <c r="F430" s="16">
        <v>772</v>
      </c>
      <c r="G430" s="16">
        <v>0.46700000000000003</v>
      </c>
      <c r="H430" s="16">
        <v>0.315</v>
      </c>
      <c r="I430" s="16">
        <v>0.50700000000000001</v>
      </c>
      <c r="J430" s="16">
        <v>0.1928</v>
      </c>
      <c r="K430" s="16">
        <v>0.1928</v>
      </c>
      <c r="L430" s="16">
        <v>0.46139999999999998</v>
      </c>
      <c r="M430" s="16">
        <v>0.46139999999999998</v>
      </c>
      <c r="N430" s="16">
        <v>0.73</v>
      </c>
      <c r="O430" s="16">
        <v>0.83899999999999997</v>
      </c>
      <c r="P430" s="16">
        <v>0.75900000000000001</v>
      </c>
      <c r="Q430" s="16">
        <v>0.33160000000000001</v>
      </c>
      <c r="R430" s="16">
        <v>0.624</v>
      </c>
      <c r="S430" s="16">
        <v>0.74739999999999995</v>
      </c>
      <c r="T430" s="16">
        <v>0.38340000000000002</v>
      </c>
    </row>
    <row r="431" spans="1:20">
      <c r="A431" s="16">
        <v>773</v>
      </c>
      <c r="B431" s="16">
        <v>65.778599999999997</v>
      </c>
      <c r="C431" s="16">
        <f>'CRI cal.'!C400</f>
        <v>0.66490931076178961</v>
      </c>
      <c r="D431" s="16">
        <f t="shared" si="25"/>
        <v>43.736803588875453</v>
      </c>
      <c r="F431" s="16">
        <v>773</v>
      </c>
      <c r="G431" s="16">
        <v>0.46700000000000003</v>
      </c>
      <c r="H431" s="16">
        <v>0.315</v>
      </c>
      <c r="I431" s="16">
        <v>0.50800000000000001</v>
      </c>
      <c r="J431" s="16">
        <v>0.19320000000000001</v>
      </c>
      <c r="K431" s="16">
        <v>0.19320000000000001</v>
      </c>
      <c r="L431" s="16">
        <v>0.45760000000000001</v>
      </c>
      <c r="M431" s="16">
        <v>0.45760000000000001</v>
      </c>
      <c r="N431" s="16">
        <v>0.73</v>
      </c>
      <c r="O431" s="16">
        <v>0.83899999999999997</v>
      </c>
      <c r="P431" s="16">
        <v>0.75900000000000001</v>
      </c>
      <c r="Q431" s="16">
        <v>0.33240000000000003</v>
      </c>
      <c r="R431" s="16">
        <v>0.627</v>
      </c>
      <c r="S431" s="16">
        <v>0.74760000000000004</v>
      </c>
      <c r="T431" s="16">
        <v>0.3856</v>
      </c>
    </row>
    <row r="432" spans="1:20">
      <c r="A432" s="16">
        <v>774</v>
      </c>
      <c r="B432" s="16">
        <v>65.436400000000006</v>
      </c>
      <c r="C432" s="16">
        <f>'CRI cal.'!C401</f>
        <v>0.57799195085786914</v>
      </c>
      <c r="D432" s="16">
        <f t="shared" si="25"/>
        <v>37.821712493115875</v>
      </c>
      <c r="F432" s="16">
        <v>774</v>
      </c>
      <c r="G432" s="16">
        <v>0.46700000000000003</v>
      </c>
      <c r="H432" s="16">
        <v>0.315</v>
      </c>
      <c r="I432" s="16">
        <v>0.50900000000000001</v>
      </c>
      <c r="J432" s="16">
        <v>0.19359999999999999</v>
      </c>
      <c r="K432" s="16">
        <v>0.19359999999999999</v>
      </c>
      <c r="L432" s="16">
        <v>0.45379999999999998</v>
      </c>
      <c r="M432" s="16">
        <v>0.45379999999999998</v>
      </c>
      <c r="N432" s="16">
        <v>0.73</v>
      </c>
      <c r="O432" s="16">
        <v>0.83899999999999997</v>
      </c>
      <c r="P432" s="16">
        <v>0.75900000000000001</v>
      </c>
      <c r="Q432" s="16">
        <v>0.3332</v>
      </c>
      <c r="R432" s="16">
        <v>0.63</v>
      </c>
      <c r="S432" s="16">
        <v>0.74780000000000002</v>
      </c>
      <c r="T432" s="16">
        <v>0.38780000000000003</v>
      </c>
    </row>
    <row r="433" spans="1:20">
      <c r="A433" s="16">
        <v>775</v>
      </c>
      <c r="B433" s="16">
        <v>65.094099999999997</v>
      </c>
      <c r="C433" s="16">
        <f>'CRI cal.'!C402</f>
        <v>0.68059514704859891</v>
      </c>
      <c r="D433" s="16">
        <f t="shared" si="25"/>
        <v>44.302728561496203</v>
      </c>
      <c r="F433" s="16">
        <v>775</v>
      </c>
      <c r="G433" s="16">
        <v>0.46700000000000003</v>
      </c>
      <c r="H433" s="16">
        <v>0.314</v>
      </c>
      <c r="I433" s="16">
        <v>0.51</v>
      </c>
      <c r="J433" s="16">
        <v>0.19400000000000001</v>
      </c>
      <c r="K433" s="16">
        <v>0.19400000000000001</v>
      </c>
      <c r="L433" s="16">
        <v>0.47699999999999998</v>
      </c>
      <c r="M433" s="16">
        <v>0.47699999999999998</v>
      </c>
      <c r="N433" s="16">
        <v>0.73</v>
      </c>
      <c r="O433" s="16">
        <v>0.83899999999999997</v>
      </c>
      <c r="P433" s="16">
        <v>0.75900000000000001</v>
      </c>
      <c r="Q433" s="16">
        <v>0.33400000000000002</v>
      </c>
      <c r="R433" s="16">
        <v>0.63300000000000001</v>
      </c>
      <c r="S433" s="16">
        <v>0.747</v>
      </c>
      <c r="T433" s="16">
        <v>0.39</v>
      </c>
    </row>
    <row r="434" spans="1:20">
      <c r="A434" s="16">
        <v>776</v>
      </c>
      <c r="B434" s="16">
        <v>64.751800000000003</v>
      </c>
      <c r="C434" s="16">
        <f>'CRI cal.'!C403</f>
        <v>0.50740829641914154</v>
      </c>
      <c r="D434" s="16">
        <f t="shared" si="25"/>
        <v>32.855600528072969</v>
      </c>
      <c r="F434" s="16">
        <v>776</v>
      </c>
      <c r="G434" s="16">
        <v>0.46700000000000003</v>
      </c>
      <c r="H434" s="16">
        <v>0.314</v>
      </c>
      <c r="I434" s="16">
        <v>0.51119999999999999</v>
      </c>
      <c r="J434" s="16">
        <v>0.1946</v>
      </c>
      <c r="K434" s="16">
        <v>0.1946</v>
      </c>
      <c r="L434" s="16">
        <v>0.47859999999999997</v>
      </c>
      <c r="M434" s="16">
        <v>0.47859999999999997</v>
      </c>
      <c r="N434" s="16">
        <v>0.73</v>
      </c>
      <c r="O434" s="16">
        <v>0.83899999999999997</v>
      </c>
      <c r="P434" s="16">
        <v>0.75900000000000001</v>
      </c>
      <c r="Q434" s="16">
        <v>0.33480000000000004</v>
      </c>
      <c r="R434" s="16">
        <v>0.63539999999999996</v>
      </c>
      <c r="S434" s="16">
        <v>0.74719999999999998</v>
      </c>
      <c r="T434" s="16">
        <v>0.39180000000000004</v>
      </c>
    </row>
    <row r="435" spans="1:20">
      <c r="A435" s="16">
        <v>777</v>
      </c>
      <c r="B435" s="16">
        <v>64.409599999999998</v>
      </c>
      <c r="C435" s="16">
        <f>'CRI cal.'!C404</f>
        <v>0.54661866569449513</v>
      </c>
      <c r="D435" s="16">
        <f t="shared" si="25"/>
        <v>35.207489609916152</v>
      </c>
      <c r="F435" s="16">
        <v>777</v>
      </c>
      <c r="G435" s="16">
        <v>0.46700000000000003</v>
      </c>
      <c r="H435" s="16">
        <v>0.314</v>
      </c>
      <c r="I435" s="16">
        <v>0.51239999999999997</v>
      </c>
      <c r="J435" s="16">
        <v>0.19520000000000001</v>
      </c>
      <c r="K435" s="16">
        <v>0.19520000000000001</v>
      </c>
      <c r="L435" s="16">
        <v>0.48019999999999996</v>
      </c>
      <c r="M435" s="16">
        <v>0.48019999999999996</v>
      </c>
      <c r="N435" s="16">
        <v>0.73</v>
      </c>
      <c r="O435" s="16">
        <v>0.83899999999999997</v>
      </c>
      <c r="P435" s="16">
        <v>0.75900000000000001</v>
      </c>
      <c r="Q435" s="16">
        <v>0.33560000000000001</v>
      </c>
      <c r="R435" s="16">
        <v>0.63780000000000003</v>
      </c>
      <c r="S435" s="16">
        <v>0.74739999999999995</v>
      </c>
      <c r="T435" s="16">
        <v>0.39360000000000001</v>
      </c>
    </row>
    <row r="436" spans="1:20">
      <c r="A436" s="16">
        <v>778</v>
      </c>
      <c r="B436" s="16">
        <v>64.067300000000003</v>
      </c>
      <c r="C436" s="16">
        <f>'CRI cal.'!C405</f>
        <v>0.5558458523840627</v>
      </c>
      <c r="D436" s="16">
        <f t="shared" si="25"/>
        <v>35.611542978445463</v>
      </c>
      <c r="F436" s="16">
        <v>778</v>
      </c>
      <c r="G436" s="16">
        <v>0.46700000000000003</v>
      </c>
      <c r="H436" s="16">
        <v>0.314</v>
      </c>
      <c r="I436" s="16">
        <v>0.51360000000000006</v>
      </c>
      <c r="J436" s="16">
        <v>0.1958</v>
      </c>
      <c r="K436" s="16">
        <v>0.1958</v>
      </c>
      <c r="L436" s="16">
        <v>0.48180000000000001</v>
      </c>
      <c r="M436" s="16">
        <v>0.48180000000000001</v>
      </c>
      <c r="N436" s="16">
        <v>0.73</v>
      </c>
      <c r="O436" s="16">
        <v>0.83899999999999997</v>
      </c>
      <c r="P436" s="16">
        <v>0.75900000000000001</v>
      </c>
      <c r="Q436" s="16">
        <v>0.33640000000000003</v>
      </c>
      <c r="R436" s="16">
        <v>0.64019999999999999</v>
      </c>
      <c r="S436" s="16">
        <v>0.74760000000000004</v>
      </c>
      <c r="T436" s="16">
        <v>0.39540000000000003</v>
      </c>
    </row>
    <row r="437" spans="1:20">
      <c r="A437" s="16">
        <v>779</v>
      </c>
      <c r="B437" s="16">
        <v>63.725099999999998</v>
      </c>
      <c r="C437" s="16">
        <f>'CRI cal.'!C406</f>
        <v>0.50857628989239401</v>
      </c>
      <c r="D437" s="16">
        <f t="shared" si="25"/>
        <v>32.409074931021799</v>
      </c>
      <c r="F437" s="16">
        <v>779</v>
      </c>
      <c r="G437" s="16">
        <v>0.46700000000000003</v>
      </c>
      <c r="H437" s="16">
        <v>0.314</v>
      </c>
      <c r="I437" s="16">
        <v>0.51480000000000004</v>
      </c>
      <c r="J437" s="16">
        <v>0.19640000000000002</v>
      </c>
      <c r="K437" s="16">
        <v>0.19640000000000002</v>
      </c>
      <c r="L437" s="16">
        <v>0.4834</v>
      </c>
      <c r="M437" s="16">
        <v>0.4834</v>
      </c>
      <c r="N437" s="16">
        <v>0.73</v>
      </c>
      <c r="O437" s="16">
        <v>0.83899999999999997</v>
      </c>
      <c r="P437" s="16">
        <v>0.75900000000000001</v>
      </c>
      <c r="Q437" s="16">
        <v>0.3372</v>
      </c>
      <c r="R437" s="16">
        <v>0.64260000000000006</v>
      </c>
      <c r="S437" s="16">
        <v>0.74780000000000002</v>
      </c>
      <c r="T437" s="16">
        <v>0.3972</v>
      </c>
    </row>
    <row r="438" spans="1:20">
      <c r="A438" s="16">
        <v>780</v>
      </c>
      <c r="B438" s="16">
        <v>63.382800000000003</v>
      </c>
      <c r="C438" s="16">
        <f>'CRI cal.'!C407</f>
        <v>0.50974656588584943</v>
      </c>
      <c r="D438" s="16">
        <f t="shared" si="25"/>
        <v>32.309164636229617</v>
      </c>
      <c r="F438" s="16">
        <v>780</v>
      </c>
      <c r="G438" s="16">
        <v>0.46700000000000003</v>
      </c>
      <c r="H438" s="16">
        <v>0.314</v>
      </c>
      <c r="I438" s="16">
        <v>0.51600000000000001</v>
      </c>
      <c r="J438" s="16">
        <v>0.19700000000000001</v>
      </c>
      <c r="K438" s="16">
        <v>0.19700000000000001</v>
      </c>
      <c r="L438" s="16">
        <v>0.48499999999999999</v>
      </c>
      <c r="M438" s="16">
        <v>0.48499999999999999</v>
      </c>
      <c r="N438" s="16">
        <v>0.73</v>
      </c>
      <c r="O438" s="16">
        <v>0.83899999999999997</v>
      </c>
      <c r="P438" s="16">
        <v>0.75900000000000001</v>
      </c>
      <c r="Q438" s="16">
        <v>0.33800000000000002</v>
      </c>
      <c r="R438" s="16">
        <v>0.64500000000000002</v>
      </c>
      <c r="S438" s="16">
        <v>0.747</v>
      </c>
      <c r="T438" s="16">
        <v>0.39900000000000002</v>
      </c>
    </row>
  </sheetData>
  <sheetProtection algorithmName="SHA-512" hashValue="TzBfHnF98TB1Fejc0gc7dsY96jxyS9ivGfR6CE14FuSdQ+3cc3cUKGuUu8RnPtlB2Wo9xaP4WutxljMtu/gLOA==" saltValue="OPdrqG00BgvelrrJtkm7Pg==" spinCount="100000" sheet="1" objects="1" scenarios="1" selectLockedCells="1"/>
  <phoneticPr fontId="1" type="noConversion"/>
  <hyperlinks>
    <hyperlink ref="A3" r:id="rId1"/>
    <hyperlink ref="A2" r:id="rId2"/>
  </hyperlinks>
  <pageMargins left="0.7" right="0.7" top="0.75" bottom="0.75" header="0.3" footer="0.3"/>
  <pageSetup paperSize="9" orientation="portrait" r:id="rId3"/>
  <ignoredErrors>
    <ignoredError sqref="G8:T3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6.5"/>
  <sheetData>
    <row r="1" spans="1:4">
      <c r="A1" s="5" t="s">
        <v>3</v>
      </c>
      <c r="B1" s="6" t="s">
        <v>0</v>
      </c>
      <c r="C1" s="6" t="s">
        <v>1</v>
      </c>
      <c r="D1" s="7" t="s">
        <v>2</v>
      </c>
    </row>
    <row r="2" spans="1:4">
      <c r="A2" s="8">
        <v>380</v>
      </c>
      <c r="B2" s="9">
        <v>0.93433032000000005</v>
      </c>
      <c r="C2" s="9">
        <v>2.6636610000000002E-2</v>
      </c>
      <c r="D2" s="9">
        <v>4.4052854999999997</v>
      </c>
    </row>
    <row r="3" spans="1:4">
      <c r="A3" s="8">
        <v>381</v>
      </c>
      <c r="B3" s="9">
        <v>1.025919279</v>
      </c>
      <c r="C3" s="9">
        <v>2.9252461700000003E-2</v>
      </c>
      <c r="D3" s="9">
        <v>4.8377547679999999</v>
      </c>
    </row>
    <row r="4" spans="1:4">
      <c r="A4" s="8">
        <v>382</v>
      </c>
      <c r="B4" s="9">
        <v>1.121674477</v>
      </c>
      <c r="C4" s="9">
        <v>3.2039060899999999E-2</v>
      </c>
      <c r="D4" s="9">
        <v>5.2900990449999998</v>
      </c>
    </row>
    <row r="5" spans="1:4">
      <c r="A5" s="8">
        <v>383</v>
      </c>
      <c r="B5" s="9">
        <v>1.2310211760000001</v>
      </c>
      <c r="C5" s="9">
        <v>3.5235454100000001E-2</v>
      </c>
      <c r="D5" s="9">
        <v>5.8062345880000006</v>
      </c>
    </row>
    <row r="6" spans="1:4">
      <c r="A6" s="8">
        <v>384</v>
      </c>
      <c r="B6" s="9">
        <v>1.3631114419999999</v>
      </c>
      <c r="C6" s="9">
        <v>3.9053368200000001E-2</v>
      </c>
      <c r="D6" s="9">
        <v>6.4300093549999993</v>
      </c>
    </row>
    <row r="7" spans="1:4">
      <c r="A7" s="8">
        <v>385</v>
      </c>
      <c r="B7" s="9">
        <v>1.5271656400000002</v>
      </c>
      <c r="C7" s="9">
        <v>4.3711359999999998E-2</v>
      </c>
      <c r="D7" s="9">
        <v>7.2055445000000002</v>
      </c>
    </row>
    <row r="8" spans="1:4" hidden="1">
      <c r="A8" s="8">
        <v>386</v>
      </c>
      <c r="B8" s="9">
        <v>1.731652846</v>
      </c>
      <c r="C8" s="9">
        <v>4.9407496600000003E-2</v>
      </c>
      <c r="D8" s="9">
        <v>8.1725217420000007</v>
      </c>
    </row>
    <row r="9" spans="1:4" hidden="1">
      <c r="A9" s="8">
        <v>387</v>
      </c>
      <c r="B9" s="9">
        <v>1.975616874</v>
      </c>
      <c r="C9" s="9">
        <v>5.6148607900000001E-2</v>
      </c>
      <c r="D9" s="9">
        <v>9.3268431410000012</v>
      </c>
    </row>
    <row r="10" spans="1:4" hidden="1">
      <c r="A10" s="8">
        <v>388</v>
      </c>
      <c r="B10" s="9">
        <v>2.254413392</v>
      </c>
      <c r="C10" s="9">
        <v>6.3866394899999998E-2</v>
      </c>
      <c r="D10" s="9">
        <v>10.646516419000001</v>
      </c>
    </row>
    <row r="11" spans="1:4" hidden="1">
      <c r="A11" s="8">
        <v>389</v>
      </c>
      <c r="B11" s="9">
        <v>2.5633980680000001</v>
      </c>
      <c r="C11" s="9">
        <v>7.2465239000000001E-2</v>
      </c>
      <c r="D11" s="9">
        <v>12.109549298000001</v>
      </c>
    </row>
    <row r="12" spans="1:4" hidden="1">
      <c r="A12" s="8">
        <v>390</v>
      </c>
      <c r="B12" s="9">
        <v>2.8979265700000001</v>
      </c>
      <c r="C12" s="9">
        <v>8.1958799999999998E-2</v>
      </c>
      <c r="D12" s="9">
        <v>13.693949499999999</v>
      </c>
    </row>
    <row r="13" spans="1:4" hidden="1">
      <c r="A13" s="8">
        <v>391</v>
      </c>
      <c r="B13" s="9">
        <v>3.252671576</v>
      </c>
      <c r="C13" s="9">
        <v>9.2203649999999998E-2</v>
      </c>
      <c r="D13" s="9">
        <v>15.375061086000001</v>
      </c>
    </row>
    <row r="14" spans="1:4" hidden="1">
      <c r="A14" s="8">
        <v>392</v>
      </c>
      <c r="B14" s="9">
        <v>3.6403366999999998</v>
      </c>
      <c r="C14" s="9">
        <v>0.103472985</v>
      </c>
      <c r="D14" s="9">
        <v>17.213328670999999</v>
      </c>
    </row>
    <row r="15" spans="1:4" hidden="1">
      <c r="A15" s="8">
        <v>393</v>
      </c>
      <c r="B15" s="9">
        <v>4.0833923130000001</v>
      </c>
      <c r="C15" s="9">
        <v>0.116244898</v>
      </c>
      <c r="D15" s="9">
        <v>19.314752303000002</v>
      </c>
    </row>
    <row r="16" spans="1:4" hidden="1">
      <c r="A16" s="8">
        <v>394</v>
      </c>
      <c r="B16" s="9">
        <v>4.6041038890000001</v>
      </c>
      <c r="C16" s="9">
        <v>0.130997482</v>
      </c>
      <c r="D16" s="9">
        <v>21.785332030000003</v>
      </c>
    </row>
    <row r="17" spans="1:4" hidden="1">
      <c r="A17" s="8">
        <v>395</v>
      </c>
      <c r="B17" s="9">
        <v>5.2248735000000002</v>
      </c>
      <c r="C17" s="9">
        <v>0.14820882999999999</v>
      </c>
      <c r="D17" s="9">
        <v>24.731067899999999</v>
      </c>
    </row>
    <row r="18" spans="1:4" hidden="1">
      <c r="A18" s="8">
        <v>396</v>
      </c>
      <c r="B18" s="9">
        <v>5.9771186859999998</v>
      </c>
      <c r="C18" s="9">
        <v>0.16863023099999999</v>
      </c>
      <c r="D18" s="9">
        <v>28.301534723</v>
      </c>
    </row>
    <row r="19" spans="1:4" hidden="1">
      <c r="A19" s="8">
        <v>397</v>
      </c>
      <c r="B19" s="9">
        <v>6.8496384109999999</v>
      </c>
      <c r="C19" s="9">
        <v>0.19205678800000001</v>
      </c>
      <c r="D19" s="9">
        <v>32.444552063000003</v>
      </c>
    </row>
    <row r="20" spans="1:4" hidden="1">
      <c r="A20" s="8">
        <v>398</v>
      </c>
      <c r="B20" s="9">
        <v>7.8009068829999997</v>
      </c>
      <c r="C20" s="9">
        <v>0.217532315</v>
      </c>
      <c r="D20" s="9">
        <v>36.963350501000001</v>
      </c>
    </row>
    <row r="21" spans="1:4" hidden="1">
      <c r="A21" s="8">
        <v>399</v>
      </c>
      <c r="B21" s="9">
        <v>8.789398310000001</v>
      </c>
      <c r="C21" s="9">
        <v>0.24403232700000002</v>
      </c>
      <c r="D21" s="9">
        <v>41.661024019999999</v>
      </c>
    </row>
    <row r="22" spans="1:4" hidden="1">
      <c r="A22" s="8">
        <v>400</v>
      </c>
      <c r="B22" s="9">
        <v>9.7735868999999997</v>
      </c>
      <c r="C22" s="9">
        <v>0.27046403999999996</v>
      </c>
      <c r="D22" s="9">
        <v>46.340871499999999</v>
      </c>
    </row>
    <row r="23" spans="1:4" hidden="1">
      <c r="A23" s="8">
        <v>401</v>
      </c>
      <c r="B23" s="9">
        <v>10.725948156000001</v>
      </c>
      <c r="C23" s="9">
        <v>0.29621276300000005</v>
      </c>
      <c r="D23" s="9">
        <v>50.873398037000001</v>
      </c>
    </row>
    <row r="24" spans="1:4" hidden="1">
      <c r="A24" s="8">
        <v>402</v>
      </c>
      <c r="B24" s="9">
        <v>11.711502726000001</v>
      </c>
      <c r="C24" s="9">
        <v>0.32305427000000003</v>
      </c>
      <c r="D24" s="9">
        <v>55.569159184000007</v>
      </c>
    </row>
    <row r="25" spans="1:4" hidden="1">
      <c r="A25" s="8">
        <v>403</v>
      </c>
      <c r="B25" s="9">
        <v>12.827371788000001</v>
      </c>
      <c r="C25" s="9">
        <v>0.35372052099999995</v>
      </c>
      <c r="D25" s="9">
        <v>60.891017263999998</v>
      </c>
    </row>
    <row r="26" spans="1:4" hidden="1">
      <c r="A26" s="8">
        <v>404</v>
      </c>
      <c r="B26" s="9">
        <v>14.170676519999999</v>
      </c>
      <c r="C26" s="9">
        <v>0.39080687800000002</v>
      </c>
      <c r="D26" s="9">
        <v>67.302176095000007</v>
      </c>
    </row>
    <row r="27" spans="1:4" hidden="1">
      <c r="A27" s="8">
        <v>405</v>
      </c>
      <c r="B27" s="9">
        <v>15.838538099999999</v>
      </c>
      <c r="C27" s="9">
        <v>0.43711360000000005</v>
      </c>
      <c r="D27" s="9">
        <v>75.265498000000008</v>
      </c>
    </row>
    <row r="28" spans="1:4" hidden="1">
      <c r="A28" s="8">
        <v>406</v>
      </c>
      <c r="B28" s="9">
        <v>17.899392125999999</v>
      </c>
      <c r="C28" s="9">
        <v>0.49489455400000004</v>
      </c>
      <c r="D28" s="9">
        <v>85.109637766999995</v>
      </c>
    </row>
    <row r="29" spans="1:4" hidden="1">
      <c r="A29" s="8">
        <v>407</v>
      </c>
      <c r="B29" s="9">
        <v>20.341149675</v>
      </c>
      <c r="C29" s="9">
        <v>0.56380824499999993</v>
      </c>
      <c r="D29" s="9">
        <v>96.780844083000005</v>
      </c>
    </row>
    <row r="30" spans="1:4" hidden="1">
      <c r="A30" s="8">
        <v>408</v>
      </c>
      <c r="B30" s="9">
        <v>23.140315891</v>
      </c>
      <c r="C30" s="9">
        <v>0.64283018800000002</v>
      </c>
      <c r="D30" s="9">
        <v>110.16867746499999</v>
      </c>
    </row>
    <row r="31" spans="1:4" hidden="1">
      <c r="A31" s="8">
        <v>409</v>
      </c>
      <c r="B31" s="9">
        <v>26.273395918000002</v>
      </c>
      <c r="C31" s="9">
        <v>0.73073100099999999</v>
      </c>
      <c r="D31" s="9">
        <v>125.16256183199999</v>
      </c>
    </row>
    <row r="32" spans="1:4" hidden="1">
      <c r="A32" s="8">
        <v>410</v>
      </c>
      <c r="B32" s="9">
        <v>29.7168949</v>
      </c>
      <c r="C32" s="9">
        <v>0.82641789999999993</v>
      </c>
      <c r="D32" s="9">
        <v>141.65212600000001</v>
      </c>
    </row>
    <row r="33" spans="1:4" hidden="1">
      <c r="A33" s="8">
        <v>411</v>
      </c>
      <c r="B33" s="9">
        <v>33.463504843999999</v>
      </c>
      <c r="C33" s="9">
        <v>0.93030067900000002</v>
      </c>
      <c r="D33" s="9">
        <v>159.60936737900002</v>
      </c>
    </row>
    <row r="34" spans="1:4" hidden="1">
      <c r="A34" s="8">
        <v>412</v>
      </c>
      <c r="B34" s="9">
        <v>37.579885574000002</v>
      </c>
      <c r="C34" s="9">
        <v>1.045521092</v>
      </c>
      <c r="D34" s="9">
        <v>179.36096008600001</v>
      </c>
    </row>
    <row r="35" spans="1:4" hidden="1">
      <c r="A35" s="8">
        <v>413</v>
      </c>
      <c r="B35" s="9">
        <v>42.153323211999997</v>
      </c>
      <c r="C35" s="9">
        <v>1.175015996</v>
      </c>
      <c r="D35" s="9">
        <v>201.32810405399999</v>
      </c>
    </row>
    <row r="36" spans="1:4" hidden="1">
      <c r="A36" s="8">
        <v>414</v>
      </c>
      <c r="B36" s="9">
        <v>47.271103879999998</v>
      </c>
      <c r="C36" s="9">
        <v>1.321790547</v>
      </c>
      <c r="D36" s="9">
        <v>225.932067515</v>
      </c>
    </row>
    <row r="37" spans="1:4" hidden="1">
      <c r="A37" s="8">
        <v>415</v>
      </c>
      <c r="B37" s="9">
        <v>53.020513700000002</v>
      </c>
      <c r="C37" s="9">
        <v>1.4889182000000001</v>
      </c>
      <c r="D37" s="9">
        <v>253.59418700000001</v>
      </c>
    </row>
    <row r="38" spans="1:4" hidden="1">
      <c r="A38" s="8">
        <v>416</v>
      </c>
      <c r="B38" s="9">
        <v>59.391512718999998</v>
      </c>
      <c r="C38" s="9">
        <v>1.676603852</v>
      </c>
      <c r="D38" s="9">
        <v>284.26665320900003</v>
      </c>
    </row>
    <row r="39" spans="1:4" hidden="1">
      <c r="A39" s="8">
        <v>417</v>
      </c>
      <c r="B39" s="9">
        <v>66.370714333000009</v>
      </c>
      <c r="C39" s="9">
        <v>1.8877843599999999</v>
      </c>
      <c r="D39" s="9">
        <v>317.907393958</v>
      </c>
    </row>
    <row r="40" spans="1:4" hidden="1">
      <c r="A40" s="8">
        <v>418</v>
      </c>
      <c r="B40" s="9">
        <v>74.040418837000004</v>
      </c>
      <c r="C40" s="9">
        <v>2.1294262220000002</v>
      </c>
      <c r="D40" s="9">
        <v>354.94635145199999</v>
      </c>
    </row>
    <row r="41" spans="1:4" hidden="1">
      <c r="A41" s="8">
        <v>419</v>
      </c>
      <c r="B41" s="9">
        <v>82.482789928000003</v>
      </c>
      <c r="C41" s="9">
        <v>2.408495936</v>
      </c>
      <c r="D41" s="9">
        <v>395.81339959700006</v>
      </c>
    </row>
    <row r="42" spans="1:4" hidden="1">
      <c r="A42" s="8">
        <v>420</v>
      </c>
      <c r="B42" s="9">
        <v>91.780196200000006</v>
      </c>
      <c r="C42" s="9">
        <v>2.7319599999999999</v>
      </c>
      <c r="D42" s="9">
        <v>440.93834399999997</v>
      </c>
    </row>
    <row r="43" spans="1:4" hidden="1">
      <c r="A43" s="8">
        <v>421</v>
      </c>
      <c r="B43" s="9">
        <v>102.010157018</v>
      </c>
      <c r="C43" s="9">
        <v>3.1050091380000002</v>
      </c>
      <c r="D43" s="9">
        <v>490.717250562</v>
      </c>
    </row>
    <row r="44" spans="1:4" hidden="1">
      <c r="A44" s="8">
        <v>422</v>
      </c>
      <c r="B44" s="9">
        <v>112.963609143</v>
      </c>
      <c r="C44" s="9">
        <v>3.5237503070000002</v>
      </c>
      <c r="D44" s="9">
        <v>544.14721676700003</v>
      </c>
    </row>
    <row r="45" spans="1:4" hidden="1">
      <c r="A45" s="8">
        <v>423</v>
      </c>
      <c r="B45" s="9">
        <v>124.29263746900001</v>
      </c>
      <c r="C45" s="9">
        <v>3.981353607</v>
      </c>
      <c r="D45" s="9">
        <v>599.55997124099997</v>
      </c>
    </row>
    <row r="46" spans="1:4" hidden="1">
      <c r="A46" s="8">
        <v>424</v>
      </c>
      <c r="B46" s="9">
        <v>135.64932689</v>
      </c>
      <c r="C46" s="9">
        <v>4.4709891380000002</v>
      </c>
      <c r="D46" s="9">
        <v>655.28724261000002</v>
      </c>
    </row>
    <row r="47" spans="1:4" hidden="1">
      <c r="A47" s="8">
        <v>425</v>
      </c>
      <c r="B47" s="9">
        <v>146.68576229999999</v>
      </c>
      <c r="C47" s="9">
        <v>4.9858270000000005</v>
      </c>
      <c r="D47" s="9">
        <v>709.66082779900012</v>
      </c>
    </row>
    <row r="48" spans="1:4" hidden="1">
      <c r="A48" s="8">
        <v>426</v>
      </c>
      <c r="B48" s="9">
        <v>157.215282532</v>
      </c>
      <c r="C48" s="9">
        <v>5.5229986350000004</v>
      </c>
      <c r="D48" s="9">
        <v>761.784712227</v>
      </c>
    </row>
    <row r="49" spans="1:4" hidden="1">
      <c r="A49" s="8">
        <v>427</v>
      </c>
      <c r="B49" s="9">
        <v>167.250386303</v>
      </c>
      <c r="C49" s="9">
        <v>6.0845530129999998</v>
      </c>
      <c r="D49" s="9">
        <v>811.73163432900003</v>
      </c>
    </row>
    <row r="50" spans="1:4" hidden="1">
      <c r="A50" s="8">
        <v>428</v>
      </c>
      <c r="B50" s="9">
        <v>176.742308127</v>
      </c>
      <c r="C50" s="9">
        <v>6.6712414230000006</v>
      </c>
      <c r="D50" s="9">
        <v>859.28563266700007</v>
      </c>
    </row>
    <row r="51" spans="1:4" hidden="1">
      <c r="A51" s="8">
        <v>429</v>
      </c>
      <c r="B51" s="9">
        <v>185.642077621</v>
      </c>
      <c r="C51" s="9">
        <v>7.2836785559999999</v>
      </c>
      <c r="D51" s="9">
        <v>904.23067750400003</v>
      </c>
    </row>
    <row r="52" spans="1:4" hidden="1">
      <c r="A52" s="8">
        <v>430</v>
      </c>
      <c r="B52" s="9">
        <v>193.90086099999999</v>
      </c>
      <c r="C52" s="9">
        <v>7.9226839999999994</v>
      </c>
      <c r="D52" s="9">
        <v>946.35094400000003</v>
      </c>
    </row>
    <row r="53" spans="1:4" hidden="1">
      <c r="A53" s="8">
        <v>431</v>
      </c>
      <c r="B53" s="9">
        <v>201.44366596199998</v>
      </c>
      <c r="C53" s="9">
        <v>8.5873698679999997</v>
      </c>
      <c r="D53" s="9">
        <v>985.30541524800003</v>
      </c>
    </row>
    <row r="54" spans="1:4" hidden="1">
      <c r="A54" s="8">
        <v>432</v>
      </c>
      <c r="B54" s="9">
        <v>208.24126053500001</v>
      </c>
      <c r="C54" s="9">
        <v>9.2768482730000006</v>
      </c>
      <c r="D54" s="9">
        <v>1020.935842465</v>
      </c>
    </row>
    <row r="55" spans="1:4" hidden="1">
      <c r="A55" s="8">
        <v>433</v>
      </c>
      <c r="B55" s="9">
        <v>214.31358802700001</v>
      </c>
      <c r="C55" s="9">
        <v>9.991938803</v>
      </c>
      <c r="D55" s="9">
        <v>1053.3005529969998</v>
      </c>
    </row>
    <row r="56" spans="1:4" hidden="1">
      <c r="A56" s="8">
        <v>434</v>
      </c>
      <c r="B56" s="9">
        <v>219.68059174600003</v>
      </c>
      <c r="C56" s="9">
        <v>10.733256148999999</v>
      </c>
      <c r="D56" s="9">
        <v>1082.457669293</v>
      </c>
    </row>
    <row r="57" spans="1:4" hidden="1">
      <c r="A57" s="8">
        <v>435</v>
      </c>
      <c r="B57" s="9">
        <v>224.36221500000002</v>
      </c>
      <c r="C57" s="9">
        <v>11.501551600000001</v>
      </c>
      <c r="D57" s="9">
        <v>1108.4654504</v>
      </c>
    </row>
    <row r="58" spans="1:4" hidden="1">
      <c r="A58" s="8">
        <v>436</v>
      </c>
      <c r="B58" s="9">
        <v>228.35859438700001</v>
      </c>
      <c r="C58" s="9">
        <v>12.298874125999999</v>
      </c>
      <c r="D58" s="9">
        <v>1131.3079143520001</v>
      </c>
    </row>
    <row r="59" spans="1:4" hidden="1">
      <c r="A59" s="8">
        <v>437</v>
      </c>
      <c r="B59" s="9">
        <v>231.67710619900001</v>
      </c>
      <c r="C59" s="9">
        <v>13.123311355</v>
      </c>
      <c r="D59" s="9">
        <v>1151.0402467410001</v>
      </c>
    </row>
    <row r="60" spans="1:4" hidden="1">
      <c r="A60" s="8">
        <v>438</v>
      </c>
      <c r="B60" s="9">
        <v>234.34841668700003</v>
      </c>
      <c r="C60" s="9">
        <v>13.969809161000001</v>
      </c>
      <c r="D60" s="9">
        <v>1167.827184755</v>
      </c>
    </row>
    <row r="61" spans="1:4" hidden="1">
      <c r="A61" s="8">
        <v>439</v>
      </c>
      <c r="B61" s="9">
        <v>236.40305550399998</v>
      </c>
      <c r="C61" s="9">
        <v>14.833313417999999</v>
      </c>
      <c r="D61" s="9">
        <v>1181.8336704789999</v>
      </c>
    </row>
    <row r="62" spans="1:4" hidden="1">
      <c r="A62" s="8">
        <v>440</v>
      </c>
      <c r="B62" s="9">
        <v>237.87175719999999</v>
      </c>
      <c r="C62" s="9">
        <v>15.708769999999999</v>
      </c>
      <c r="D62" s="9">
        <v>1193.2245094</v>
      </c>
    </row>
    <row r="63" spans="1:4" hidden="1">
      <c r="A63" s="8">
        <v>441</v>
      </c>
      <c r="B63" s="9">
        <v>238.773235701</v>
      </c>
      <c r="C63" s="9">
        <v>16.592968853999999</v>
      </c>
      <c r="D63" s="9">
        <v>1202.092861354</v>
      </c>
    </row>
    <row r="64" spans="1:4" hidden="1">
      <c r="A64" s="8">
        <v>442</v>
      </c>
      <c r="B64" s="9">
        <v>239.14717272600001</v>
      </c>
      <c r="C64" s="9">
        <v>17.491510498</v>
      </c>
      <c r="D64" s="9">
        <v>1208.6350176670001</v>
      </c>
    </row>
    <row r="65" spans="1:4" hidden="1">
      <c r="A65" s="8">
        <v>443</v>
      </c>
      <c r="B65" s="9">
        <v>239.05537887000003</v>
      </c>
      <c r="C65" s="9">
        <v>18.412454214</v>
      </c>
      <c r="D65" s="9">
        <v>1213.170344463</v>
      </c>
    </row>
    <row r="66" spans="1:4" hidden="1">
      <c r="A66" s="8">
        <v>444</v>
      </c>
      <c r="B66" s="9">
        <v>238.55952813000002</v>
      </c>
      <c r="C66" s="9">
        <v>19.363654387</v>
      </c>
      <c r="D66" s="9">
        <v>1216.018207866</v>
      </c>
    </row>
    <row r="67" spans="1:4" hidden="1">
      <c r="A67" s="8">
        <v>445</v>
      </c>
      <c r="B67" s="9">
        <v>237.7214994</v>
      </c>
      <c r="C67" s="9">
        <v>20.353102</v>
      </c>
      <c r="D67" s="9">
        <v>1217.4979739999999</v>
      </c>
    </row>
    <row r="68" spans="1:4" hidden="1">
      <c r="A68" s="8">
        <v>446</v>
      </c>
      <c r="B68" s="9">
        <v>236.569500167</v>
      </c>
      <c r="C68" s="9">
        <v>21.384963291999998</v>
      </c>
      <c r="D68" s="9">
        <v>1217.7494509180001</v>
      </c>
    </row>
    <row r="69" spans="1:4" hidden="1">
      <c r="A69" s="8">
        <v>447</v>
      </c>
      <c r="B69" s="9">
        <v>235.12777657600003</v>
      </c>
      <c r="C69" s="9">
        <v>22.459238263000003</v>
      </c>
      <c r="D69" s="9">
        <v>1216.883146402</v>
      </c>
    </row>
    <row r="70" spans="1:4" hidden="1">
      <c r="A70" s="8">
        <v>448</v>
      </c>
      <c r="B70" s="9">
        <v>233.45199231200002</v>
      </c>
      <c r="C70" s="9">
        <v>23.577566089000001</v>
      </c>
      <c r="D70" s="9">
        <v>1215.1745786179999</v>
      </c>
    </row>
    <row r="71" spans="1:4" hidden="1">
      <c r="A71" s="8">
        <v>449</v>
      </c>
      <c r="B71" s="9">
        <v>231.59787935900002</v>
      </c>
      <c r="C71" s="9">
        <v>24.741790843</v>
      </c>
      <c r="D71" s="9">
        <v>1212.899470629</v>
      </c>
    </row>
    <row r="72" spans="1:4" hidden="1">
      <c r="A72" s="8">
        <v>450</v>
      </c>
      <c r="B72" s="9">
        <v>229.62123800000001</v>
      </c>
      <c r="C72" s="9">
        <v>25.953620000000001</v>
      </c>
      <c r="D72" s="9">
        <v>1210.3334089</v>
      </c>
    </row>
    <row r="73" spans="1:4" hidden="1">
      <c r="A73" s="8">
        <v>451</v>
      </c>
      <c r="B73" s="9">
        <v>227.570697123</v>
      </c>
      <c r="C73" s="9">
        <v>27.214897633</v>
      </c>
      <c r="D73" s="9">
        <v>1207.703146111</v>
      </c>
    </row>
    <row r="74" spans="1:4" hidden="1">
      <c r="A74" s="8">
        <v>452</v>
      </c>
      <c r="B74" s="9">
        <v>225.41477088899998</v>
      </c>
      <c r="C74" s="9">
        <v>28.527126320000001</v>
      </c>
      <c r="D74" s="9">
        <v>1204.8209966100001</v>
      </c>
    </row>
    <row r="75" spans="1:4" hidden="1">
      <c r="A75" s="8">
        <v>453</v>
      </c>
      <c r="B75" s="9">
        <v>223.088916743</v>
      </c>
      <c r="C75" s="9">
        <v>29.891740339999998</v>
      </c>
      <c r="D75" s="9">
        <v>1201.341025962</v>
      </c>
    </row>
    <row r="76" spans="1:4" hidden="1">
      <c r="A76" s="8">
        <v>454</v>
      </c>
      <c r="B76" s="9">
        <v>220.52845553199998</v>
      </c>
      <c r="C76" s="9">
        <v>31.310105672999999</v>
      </c>
      <c r="D76" s="9">
        <v>1196.916958237</v>
      </c>
    </row>
    <row r="77" spans="1:4" hidden="1">
      <c r="A77" s="8">
        <v>455</v>
      </c>
      <c r="B77" s="9">
        <v>217.668913</v>
      </c>
      <c r="C77" s="9">
        <v>32.783520000000003</v>
      </c>
      <c r="D77" s="9">
        <v>1191.202859</v>
      </c>
    </row>
    <row r="78" spans="1:4" hidden="1">
      <c r="A78" s="8">
        <v>456</v>
      </c>
      <c r="B78" s="9">
        <v>214.47600304900001</v>
      </c>
      <c r="C78" s="9">
        <v>34.315944663000003</v>
      </c>
      <c r="D78" s="9">
        <v>1184.0038029049999</v>
      </c>
    </row>
    <row r="79" spans="1:4" hidden="1">
      <c r="A79" s="8">
        <v>457</v>
      </c>
      <c r="B79" s="9">
        <v>210.96468315999999</v>
      </c>
      <c r="C79" s="9">
        <v>35.90683327</v>
      </c>
      <c r="D79" s="9">
        <v>1175.3288737190001</v>
      </c>
    </row>
    <row r="80" spans="1:4" hidden="1">
      <c r="A80" s="8">
        <v>458</v>
      </c>
      <c r="B80" s="9">
        <v>207.14431029600001</v>
      </c>
      <c r="C80" s="9">
        <v>37.551199994000001</v>
      </c>
      <c r="D80" s="9">
        <v>1165.1378433310001</v>
      </c>
    </row>
    <row r="81" spans="1:4" hidden="1">
      <c r="A81" s="8">
        <v>459</v>
      </c>
      <c r="B81" s="9">
        <v>203.02417312100002</v>
      </c>
      <c r="C81" s="9">
        <v>39.243717513</v>
      </c>
      <c r="D81" s="9">
        <v>1153.390620228</v>
      </c>
    </row>
    <row r="82" spans="1:4" hidden="1">
      <c r="A82" s="8">
        <v>460</v>
      </c>
      <c r="B82" s="9">
        <v>198.61349200000001</v>
      </c>
      <c r="C82" s="9">
        <v>40.979399999999998</v>
      </c>
      <c r="D82" s="9">
        <v>1140.046908</v>
      </c>
    </row>
    <row r="83" spans="1:4" hidden="1">
      <c r="A83" s="8">
        <v>461</v>
      </c>
      <c r="B83" s="9">
        <v>193.948738599</v>
      </c>
      <c r="C83" s="9">
        <v>42.756539980000007</v>
      </c>
      <c r="D83" s="9">
        <v>1125.2456268130002</v>
      </c>
    </row>
    <row r="84" spans="1:4" hidden="1">
      <c r="A84" s="8">
        <v>462</v>
      </c>
      <c r="B84" s="9">
        <v>188.99794898600001</v>
      </c>
      <c r="C84" s="9">
        <v>44.583879725000003</v>
      </c>
      <c r="D84" s="9">
        <v>1108.7746399730001</v>
      </c>
    </row>
    <row r="85" spans="1:4" hidden="1">
      <c r="A85" s="8">
        <v>463</v>
      </c>
      <c r="B85" s="9">
        <v>183.66816822199999</v>
      </c>
      <c r="C85" s="9">
        <v>46.472073879</v>
      </c>
      <c r="D85" s="9">
        <v>1090.0672706770001</v>
      </c>
    </row>
    <row r="86" spans="1:4" hidden="1">
      <c r="A86" s="8">
        <v>464</v>
      </c>
      <c r="B86" s="9">
        <v>177.866099873</v>
      </c>
      <c r="C86" s="9">
        <v>48.431572189000001</v>
      </c>
      <c r="D86" s="9">
        <v>1068.55697872</v>
      </c>
    </row>
    <row r="87" spans="1:4" hidden="1">
      <c r="A87" s="8">
        <v>465</v>
      </c>
      <c r="B87" s="9">
        <v>171.49878899999999</v>
      </c>
      <c r="C87" s="9">
        <v>50.472960999999998</v>
      </c>
      <c r="D87" s="9">
        <v>1043.677019</v>
      </c>
    </row>
    <row r="88" spans="1:4" hidden="1">
      <c r="A88" s="8">
        <v>466</v>
      </c>
      <c r="B88" s="9">
        <v>164.49643402499999</v>
      </c>
      <c r="C88" s="9">
        <v>52.601157839999999</v>
      </c>
      <c r="D88" s="9">
        <v>1014.999225086</v>
      </c>
    </row>
    <row r="89" spans="1:4" hidden="1">
      <c r="A89" s="8">
        <v>467</v>
      </c>
      <c r="B89" s="9">
        <v>156.98607108800002</v>
      </c>
      <c r="C89" s="9">
        <v>54.821148536000003</v>
      </c>
      <c r="D89" s="9">
        <v>983.17878928499999</v>
      </c>
    </row>
    <row r="90" spans="1:4" hidden="1">
      <c r="A90" s="8">
        <v>468</v>
      </c>
      <c r="B90" s="9">
        <v>149.169933528</v>
      </c>
      <c r="C90" s="9">
        <v>57.143587732</v>
      </c>
      <c r="D90" s="9">
        <v>949.27407290099995</v>
      </c>
    </row>
    <row r="91" spans="1:4" hidden="1">
      <c r="A91" s="8">
        <v>469</v>
      </c>
      <c r="B91" s="9">
        <v>141.25018638500001</v>
      </c>
      <c r="C91" s="9">
        <v>59.579130071999998</v>
      </c>
      <c r="D91" s="9">
        <v>914.34343723800009</v>
      </c>
    </row>
    <row r="92" spans="1:4" hidden="1">
      <c r="A92" s="8">
        <v>470</v>
      </c>
      <c r="B92" s="9">
        <v>133.42892639999999</v>
      </c>
      <c r="C92" s="9">
        <v>62.138430200000002</v>
      </c>
      <c r="D92" s="9">
        <v>879.44524359999991</v>
      </c>
    </row>
    <row r="93" spans="1:4" hidden="1">
      <c r="A93" s="8">
        <v>471</v>
      </c>
      <c r="B93" s="9">
        <v>125.816046664</v>
      </c>
      <c r="C93" s="9">
        <v>64.827771624000007</v>
      </c>
      <c r="D93" s="9">
        <v>845.14705667700002</v>
      </c>
    </row>
    <row r="94" spans="1:4" hidden="1">
      <c r="A94" s="8">
        <v>472</v>
      </c>
      <c r="B94" s="9">
        <v>118.380812627</v>
      </c>
      <c r="C94" s="9">
        <v>67.647290941999998</v>
      </c>
      <c r="D94" s="9">
        <v>811.27211865699996</v>
      </c>
    </row>
    <row r="95" spans="1:4" hidden="1">
      <c r="A95" s="8">
        <v>473</v>
      </c>
      <c r="B95" s="9">
        <v>111.114345419</v>
      </c>
      <c r="C95" s="9">
        <v>70.598900525999994</v>
      </c>
      <c r="D95" s="9">
        <v>777.76244368899995</v>
      </c>
    </row>
    <row r="96" spans="1:4" hidden="1">
      <c r="A96" s="8">
        <v>474</v>
      </c>
      <c r="B96" s="9">
        <v>104.00797106700001</v>
      </c>
      <c r="C96" s="9">
        <v>73.684102953999997</v>
      </c>
      <c r="D96" s="9">
        <v>744.5601825199999</v>
      </c>
    </row>
    <row r="97" spans="1:4" hidden="1">
      <c r="A97" s="8">
        <v>475</v>
      </c>
      <c r="B97" s="9">
        <v>97.052879000000004</v>
      </c>
      <c r="C97" s="9">
        <v>76.904674</v>
      </c>
      <c r="D97" s="9">
        <v>711.60728100000006</v>
      </c>
    </row>
    <row r="98" spans="1:4" hidden="1">
      <c r="A98" s="8">
        <v>476</v>
      </c>
      <c r="B98" s="9">
        <v>90.27666201400001</v>
      </c>
      <c r="C98" s="9">
        <v>80.273180679999996</v>
      </c>
      <c r="D98" s="9">
        <v>679.02701882400004</v>
      </c>
    </row>
    <row r="99" spans="1:4" hidden="1">
      <c r="A99" s="8">
        <v>477</v>
      </c>
      <c r="B99" s="9">
        <v>83.713811104000001</v>
      </c>
      <c r="C99" s="9">
        <v>83.785388456000007</v>
      </c>
      <c r="D99" s="9">
        <v>647.02873242700002</v>
      </c>
    </row>
    <row r="100" spans="1:4" hidden="1">
      <c r="A100" s="8">
        <v>478</v>
      </c>
      <c r="B100" s="9">
        <v>77.365828848000007</v>
      </c>
      <c r="C100" s="9">
        <v>87.417802471999991</v>
      </c>
      <c r="D100" s="9">
        <v>615.68345276900004</v>
      </c>
    </row>
    <row r="101" spans="1:4" hidden="1">
      <c r="A101" s="8">
        <v>479</v>
      </c>
      <c r="B101" s="9">
        <v>71.234422721000001</v>
      </c>
      <c r="C101" s="9">
        <v>91.146927872000006</v>
      </c>
      <c r="D101" s="9">
        <v>585.06241570700001</v>
      </c>
    </row>
    <row r="102" spans="1:4" hidden="1">
      <c r="A102" s="8">
        <v>480</v>
      </c>
      <c r="B102" s="9">
        <v>65.321163600000006</v>
      </c>
      <c r="C102" s="9">
        <v>94.94926980000001</v>
      </c>
      <c r="D102" s="9">
        <v>555.23678879900001</v>
      </c>
    </row>
    <row r="103" spans="1:4" hidden="1">
      <c r="A103" s="8">
        <v>481</v>
      </c>
      <c r="B103" s="9">
        <v>59.624753804000001</v>
      </c>
      <c r="C103" s="9">
        <v>98.812534436000007</v>
      </c>
      <c r="D103" s="9">
        <v>526.25561072699998</v>
      </c>
    </row>
    <row r="104" spans="1:4" hidden="1">
      <c r="A104" s="8">
        <v>482</v>
      </c>
      <c r="B104" s="9">
        <v>54.166570920000005</v>
      </c>
      <c r="C104" s="9">
        <v>102.76902720700001</v>
      </c>
      <c r="D104" s="9">
        <v>498.20350395200001</v>
      </c>
    </row>
    <row r="105" spans="1:4" hidden="1">
      <c r="A105" s="8">
        <v>483</v>
      </c>
      <c r="B105" s="9">
        <v>48.982540221999997</v>
      </c>
      <c r="C105" s="9">
        <v>106.861913081</v>
      </c>
      <c r="D105" s="9">
        <v>471.20408966400004</v>
      </c>
    </row>
    <row r="106" spans="1:4" hidden="1">
      <c r="A106" s="8">
        <v>484</v>
      </c>
      <c r="B106" s="9">
        <v>44.108177189999999</v>
      </c>
      <c r="C106" s="9">
        <v>111.13456192299999</v>
      </c>
      <c r="D106" s="9">
        <v>445.38112565099999</v>
      </c>
    </row>
    <row r="107" spans="1:4" hidden="1">
      <c r="A107" s="8">
        <v>485</v>
      </c>
      <c r="B107" s="9">
        <v>39.5792705</v>
      </c>
      <c r="C107" s="9">
        <v>115.630207</v>
      </c>
      <c r="D107" s="9">
        <v>420.85843799999998</v>
      </c>
    </row>
    <row r="108" spans="1:4" hidden="1">
      <c r="A108" s="8">
        <v>486</v>
      </c>
      <c r="B108" s="9">
        <v>35.421295679000004</v>
      </c>
      <c r="C108" s="9">
        <v>120.37227486900001</v>
      </c>
      <c r="D108" s="9">
        <v>397.72461051400001</v>
      </c>
    </row>
    <row r="109" spans="1:4" hidden="1">
      <c r="A109" s="8">
        <v>487</v>
      </c>
      <c r="B109" s="9">
        <v>31.609801685000004</v>
      </c>
      <c r="C109" s="9">
        <v>125.368346719</v>
      </c>
      <c r="D109" s="9">
        <v>375.92876043800004</v>
      </c>
    </row>
    <row r="110" spans="1:4" hidden="1">
      <c r="A110" s="8">
        <v>488</v>
      </c>
      <c r="B110" s="9">
        <v>28.105653190999998</v>
      </c>
      <c r="C110" s="9">
        <v>130.63788776500002</v>
      </c>
      <c r="D110" s="9">
        <v>355.38537742399996</v>
      </c>
    </row>
    <row r="111" spans="1:4" hidden="1">
      <c r="A111" s="8">
        <v>489</v>
      </c>
      <c r="B111" s="9">
        <v>24.869578272000002</v>
      </c>
      <c r="C111" s="9">
        <v>136.20049982</v>
      </c>
      <c r="D111" s="9">
        <v>336.00874622700002</v>
      </c>
    </row>
    <row r="112" spans="1:4" hidden="1">
      <c r="A112" s="8">
        <v>490</v>
      </c>
      <c r="B112" s="9">
        <v>21.862509899999999</v>
      </c>
      <c r="C112" s="9">
        <v>142.07557980000001</v>
      </c>
      <c r="D112" s="9">
        <v>317.71328819999997</v>
      </c>
    </row>
    <row r="113" spans="1:4" hidden="1">
      <c r="A113" s="8">
        <v>491</v>
      </c>
      <c r="B113" s="9">
        <v>19.067168427999999</v>
      </c>
      <c r="C113" s="9">
        <v>148.29072050100001</v>
      </c>
      <c r="D113" s="9">
        <v>300.46410255400002</v>
      </c>
    </row>
    <row r="114" spans="1:4" hidden="1">
      <c r="A114" s="8">
        <v>492</v>
      </c>
      <c r="B114" s="9">
        <v>16.490383756</v>
      </c>
      <c r="C114" s="9">
        <v>154.857396155</v>
      </c>
      <c r="D114" s="9">
        <v>284.24923696399998</v>
      </c>
    </row>
    <row r="115" spans="1:4" hidden="1">
      <c r="A115" s="8">
        <v>493</v>
      </c>
      <c r="B115" s="9">
        <v>14.12901413</v>
      </c>
      <c r="C115" s="9">
        <v>161.77103072899999</v>
      </c>
      <c r="D115" s="9">
        <v>269.01760377800002</v>
      </c>
    </row>
    <row r="116" spans="1:4" hidden="1">
      <c r="A116" s="8">
        <v>494</v>
      </c>
      <c r="B116" s="9">
        <v>11.979917796000001</v>
      </c>
      <c r="C116" s="9">
        <v>169.027184788</v>
      </c>
      <c r="D116" s="9">
        <v>254.71832024100001</v>
      </c>
    </row>
    <row r="117" spans="1:4" hidden="1">
      <c r="A117" s="8">
        <v>495</v>
      </c>
      <c r="B117" s="9">
        <v>10.039953000000001</v>
      </c>
      <c r="C117" s="9">
        <v>176.62121400000001</v>
      </c>
      <c r="D117" s="9">
        <v>241.30036699999999</v>
      </c>
    </row>
    <row r="118" spans="1:4" hidden="1">
      <c r="A118" s="8">
        <v>496</v>
      </c>
      <c r="B118" s="9">
        <v>8.3063877819999998</v>
      </c>
      <c r="C118" s="9">
        <v>184.533584851</v>
      </c>
      <c r="D118" s="9">
        <v>228.70452882199999</v>
      </c>
    </row>
    <row r="119" spans="1:4" hidden="1">
      <c r="A119" s="8">
        <v>497</v>
      </c>
      <c r="B119" s="9">
        <v>6.7752607999999999</v>
      </c>
      <c r="C119" s="9">
        <v>192.803910761</v>
      </c>
      <c r="D119" s="9">
        <v>216.884908779</v>
      </c>
    </row>
    <row r="120" spans="1:4" hidden="1">
      <c r="A120" s="8">
        <v>498</v>
      </c>
      <c r="B120" s="9">
        <v>5.4415179280000006</v>
      </c>
      <c r="C120" s="9">
        <v>201.51654099499999</v>
      </c>
      <c r="D120" s="9">
        <v>205.81049912499998</v>
      </c>
    </row>
    <row r="121" spans="1:4" hidden="1">
      <c r="A121" s="8">
        <v>499</v>
      </c>
      <c r="B121" s="9">
        <v>4.3003099370000006</v>
      </c>
      <c r="C121" s="9">
        <v>210.75568822000002</v>
      </c>
      <c r="D121" s="9">
        <v>195.45029211400001</v>
      </c>
    </row>
    <row r="122" spans="1:4" hidden="1">
      <c r="A122" s="8">
        <v>500</v>
      </c>
      <c r="B122" s="9">
        <v>3.346651</v>
      </c>
      <c r="C122" s="9">
        <v>220.60577000000001</v>
      </c>
      <c r="D122" s="9">
        <v>185.77328000000003</v>
      </c>
    </row>
    <row r="123" spans="1:4" hidden="1">
      <c r="A123" s="8">
        <v>501</v>
      </c>
      <c r="B123" s="9">
        <v>2.579789828</v>
      </c>
      <c r="C123" s="9">
        <v>231.125250279</v>
      </c>
      <c r="D123" s="9">
        <v>176.76949112900002</v>
      </c>
    </row>
    <row r="124" spans="1:4" hidden="1">
      <c r="A124" s="8">
        <v>502</v>
      </c>
      <c r="B124" s="9">
        <v>2.0116104470000002</v>
      </c>
      <c r="C124" s="9">
        <v>242.24685454199999</v>
      </c>
      <c r="D124" s="9">
        <v>168.34597056199999</v>
      </c>
    </row>
    <row r="125" spans="1:4" hidden="1">
      <c r="A125" s="8">
        <v>503</v>
      </c>
      <c r="B125" s="9">
        <v>1.6561824509999998</v>
      </c>
      <c r="C125" s="9">
        <v>253.86642681399999</v>
      </c>
      <c r="D125" s="9">
        <v>160.346791682</v>
      </c>
    </row>
    <row r="126" spans="1:4" hidden="1">
      <c r="A126" s="8">
        <v>504</v>
      </c>
      <c r="B126" s="9">
        <v>1.5273705370000001</v>
      </c>
      <c r="C126" s="9">
        <v>265.87946962500001</v>
      </c>
      <c r="D126" s="9">
        <v>152.616369367</v>
      </c>
    </row>
    <row r="127" spans="1:4" hidden="1">
      <c r="A127" s="8">
        <v>505</v>
      </c>
      <c r="B127" s="9">
        <v>1.639176</v>
      </c>
      <c r="C127" s="9">
        <v>278.181827</v>
      </c>
      <c r="D127" s="9">
        <v>144.99877699999999</v>
      </c>
    </row>
    <row r="128" spans="1:4" hidden="1">
      <c r="A128" s="8">
        <v>506</v>
      </c>
      <c r="B128" s="9">
        <v>1.9980872450000002</v>
      </c>
      <c r="C128" s="9">
        <v>290.70096540100002</v>
      </c>
      <c r="D128" s="9">
        <v>137.39655190799999</v>
      </c>
    </row>
    <row r="129" spans="1:4" hidden="1">
      <c r="A129" s="8">
        <v>507</v>
      </c>
      <c r="B129" s="9">
        <v>2.620359434</v>
      </c>
      <c r="C129" s="9">
        <v>303.45901370400003</v>
      </c>
      <c r="D129" s="9">
        <v>129.849785604</v>
      </c>
    </row>
    <row r="130" spans="1:4" hidden="1">
      <c r="A130" s="8">
        <v>508</v>
      </c>
      <c r="B130" s="9">
        <v>3.5343366520000004</v>
      </c>
      <c r="C130" s="9">
        <v>316.49374125600002</v>
      </c>
      <c r="D130" s="9">
        <v>122.40915594600001</v>
      </c>
    </row>
    <row r="131" spans="1:4" hidden="1">
      <c r="A131" s="8">
        <v>509</v>
      </c>
      <c r="B131" s="9">
        <v>4.7687044790000002</v>
      </c>
      <c r="C131" s="9">
        <v>329.84284910500003</v>
      </c>
      <c r="D131" s="9">
        <v>115.125340792</v>
      </c>
    </row>
    <row r="132" spans="1:4" hidden="1">
      <c r="A132" s="8">
        <v>510</v>
      </c>
      <c r="B132" s="9">
        <v>6.351807</v>
      </c>
      <c r="C132" s="9">
        <v>343.54397</v>
      </c>
      <c r="D132" s="9">
        <v>108.049018</v>
      </c>
    </row>
    <row r="133" spans="1:4" hidden="1">
      <c r="A133" s="8">
        <v>511</v>
      </c>
      <c r="B133" s="9">
        <v>8.2979870050000013</v>
      </c>
      <c r="C133" s="9">
        <v>357.59259620700004</v>
      </c>
      <c r="D133" s="9">
        <v>101.176977517</v>
      </c>
    </row>
    <row r="134" spans="1:4" hidden="1">
      <c r="A134" s="8">
        <v>512</v>
      </c>
      <c r="B134" s="9">
        <v>10.610864341000001</v>
      </c>
      <c r="C134" s="9">
        <v>371.89625088000003</v>
      </c>
      <c r="D134" s="9">
        <v>94.50928764199999</v>
      </c>
    </row>
    <row r="135" spans="1:4" hidden="1">
      <c r="A135" s="8">
        <v>513</v>
      </c>
      <c r="B135" s="9">
        <v>13.302937725</v>
      </c>
      <c r="C135" s="9">
        <v>386.36061310000002</v>
      </c>
      <c r="D135" s="9">
        <v>88.101748658000005</v>
      </c>
    </row>
    <row r="136" spans="1:4" hidden="1">
      <c r="A136" s="8">
        <v>514</v>
      </c>
      <c r="B136" s="9">
        <v>16.386842472000001</v>
      </c>
      <c r="C136" s="9">
        <v>400.89143024700002</v>
      </c>
      <c r="D136" s="9">
        <v>82.010092549000007</v>
      </c>
    </row>
    <row r="137" spans="1:4" hidden="1">
      <c r="A137" s="8">
        <v>515</v>
      </c>
      <c r="B137" s="9">
        <v>19.875009000000002</v>
      </c>
      <c r="C137" s="9">
        <v>415.39451800000001</v>
      </c>
      <c r="D137" s="9">
        <v>76.289982999999992</v>
      </c>
    </row>
    <row r="138" spans="1:4" hidden="1">
      <c r="A138" s="8">
        <v>516</v>
      </c>
      <c r="B138" s="9">
        <v>23.778228551000002</v>
      </c>
      <c r="C138" s="9">
        <v>429.83675134399999</v>
      </c>
      <c r="D138" s="9">
        <v>70.965939352000007</v>
      </c>
    </row>
    <row r="139" spans="1:4" hidden="1">
      <c r="A139" s="8">
        <v>517</v>
      </c>
      <c r="B139" s="9">
        <v>28.084685398000001</v>
      </c>
      <c r="C139" s="9">
        <v>444.15304133199999</v>
      </c>
      <c r="D139" s="9">
        <v>66.022935825000005</v>
      </c>
    </row>
    <row r="140" spans="1:4" hidden="1">
      <c r="A140" s="8">
        <v>518</v>
      </c>
      <c r="B140" s="9">
        <v>32.773275150000003</v>
      </c>
      <c r="C140" s="9">
        <v>458.20105284800002</v>
      </c>
      <c r="D140" s="9">
        <v>61.457284272999999</v>
      </c>
    </row>
    <row r="141" spans="1:4" hidden="1">
      <c r="A141" s="8">
        <v>519</v>
      </c>
      <c r="B141" s="9">
        <v>37.823030014000004</v>
      </c>
      <c r="C141" s="9">
        <v>471.838450776</v>
      </c>
      <c r="D141" s="9">
        <v>57.265501446999998</v>
      </c>
    </row>
    <row r="142" spans="1:4" hidden="1">
      <c r="A142" s="8">
        <v>520</v>
      </c>
      <c r="B142" s="9">
        <v>43.212777300000006</v>
      </c>
      <c r="C142" s="9">
        <v>484.92289999999997</v>
      </c>
      <c r="D142" s="9">
        <v>53.443967499999999</v>
      </c>
    </row>
    <row r="143" spans="1:4" hidden="1">
      <c r="A143" s="8">
        <v>521</v>
      </c>
      <c r="B143" s="9">
        <v>48.925988650000001</v>
      </c>
      <c r="C143" s="9">
        <v>497.34320974799999</v>
      </c>
      <c r="D143" s="9">
        <v>50.001014909999995</v>
      </c>
    </row>
    <row r="144" spans="1:4" hidden="1">
      <c r="A144" s="8">
        <v>522</v>
      </c>
      <c r="B144" s="9">
        <v>54.954877977999999</v>
      </c>
      <c r="C144" s="9">
        <v>509.14418416400002</v>
      </c>
      <c r="D144" s="9">
        <v>46.906523817999997</v>
      </c>
    </row>
    <row r="145" spans="1:4" hidden="1">
      <c r="A145" s="8">
        <v>523</v>
      </c>
      <c r="B145" s="9">
        <v>61.2915226</v>
      </c>
      <c r="C145" s="9">
        <v>520.41748050600006</v>
      </c>
      <c r="D145" s="9">
        <v>44.099161721999998</v>
      </c>
    </row>
    <row r="146" spans="1:4" hidden="1">
      <c r="A146" s="8">
        <v>524</v>
      </c>
      <c r="B146" s="9">
        <v>67.927794935000009</v>
      </c>
      <c r="C146" s="9">
        <v>531.25475603200005</v>
      </c>
      <c r="D146" s="9">
        <v>41.517869316000002</v>
      </c>
    </row>
    <row r="147" spans="1:4" hidden="1">
      <c r="A147" s="8">
        <v>525</v>
      </c>
      <c r="B147" s="9">
        <v>74.855704000000003</v>
      </c>
      <c r="C147" s="9">
        <v>541.74766799999998</v>
      </c>
      <c r="D147" s="9">
        <v>39.101177499999999</v>
      </c>
    </row>
    <row r="148" spans="1:4" hidden="1">
      <c r="A148" s="8">
        <v>526</v>
      </c>
      <c r="B148" s="9">
        <v>82.073132525999995</v>
      </c>
      <c r="C148" s="9">
        <v>551.93132209600003</v>
      </c>
      <c r="D148" s="9">
        <v>36.816166156000001</v>
      </c>
    </row>
    <row r="149" spans="1:4" hidden="1">
      <c r="A149" s="8">
        <v>527</v>
      </c>
      <c r="B149" s="9">
        <v>89.549892354999997</v>
      </c>
      <c r="C149" s="9">
        <v>561.75667963800004</v>
      </c>
      <c r="D149" s="9">
        <v>34.659420334000004</v>
      </c>
    </row>
    <row r="150" spans="1:4" hidden="1">
      <c r="A150" s="8">
        <v>528</v>
      </c>
      <c r="B150" s="9">
        <v>97.235852020999999</v>
      </c>
      <c r="C150" s="9">
        <v>571.18918133199998</v>
      </c>
      <c r="D150" s="9">
        <v>32.614684871999998</v>
      </c>
    </row>
    <row r="151" spans="1:4" hidden="1">
      <c r="A151" s="8">
        <v>529</v>
      </c>
      <c r="B151" s="9">
        <v>105.08088005800001</v>
      </c>
      <c r="C151" s="9">
        <v>580.19426788400006</v>
      </c>
      <c r="D151" s="9">
        <v>30.665294813999999</v>
      </c>
    </row>
    <row r="152" spans="1:4" hidden="1">
      <c r="A152" s="8">
        <v>530</v>
      </c>
      <c r="B152" s="9">
        <v>113.034845</v>
      </c>
      <c r="C152" s="9">
        <v>588.73738000000003</v>
      </c>
      <c r="D152" s="9">
        <v>28.794858400000003</v>
      </c>
    </row>
    <row r="153" spans="1:4" hidden="1">
      <c r="A153" s="8">
        <v>531</v>
      </c>
      <c r="B153" s="9">
        <v>121.064826729</v>
      </c>
      <c r="C153" s="9">
        <v>596.80403829199997</v>
      </c>
      <c r="D153" s="9">
        <v>26.983090827000002</v>
      </c>
    </row>
    <row r="154" spans="1:4" hidden="1">
      <c r="A154" s="8">
        <v>532</v>
      </c>
      <c r="B154" s="9">
        <v>129.18072860000001</v>
      </c>
      <c r="C154" s="9">
        <v>604.42046957600007</v>
      </c>
      <c r="D154" s="9">
        <v>25.226645443999999</v>
      </c>
    </row>
    <row r="155" spans="1:4" hidden="1">
      <c r="A155" s="8">
        <v>533</v>
      </c>
      <c r="B155" s="9">
        <v>137.396688506</v>
      </c>
      <c r="C155" s="9">
        <v>611.61317386400003</v>
      </c>
      <c r="D155" s="9">
        <v>23.534742615999999</v>
      </c>
    </row>
    <row r="156" spans="1:4" hidden="1">
      <c r="A156" s="8">
        <v>534</v>
      </c>
      <c r="B156" s="9">
        <v>145.726707742</v>
      </c>
      <c r="C156" s="9">
        <v>618.40865116800001</v>
      </c>
      <c r="D156" s="9">
        <v>21.916261212999999</v>
      </c>
    </row>
    <row r="157" spans="1:4" hidden="1">
      <c r="A157" s="8">
        <v>535</v>
      </c>
      <c r="B157" s="9">
        <v>154.184924201</v>
      </c>
      <c r="C157" s="9">
        <v>624.833469799</v>
      </c>
      <c r="D157" s="9">
        <v>20.380421599999998</v>
      </c>
    </row>
    <row r="158" spans="1:4" hidden="1">
      <c r="A158" s="8">
        <v>536</v>
      </c>
      <c r="B158" s="9">
        <v>162.77079149100001</v>
      </c>
      <c r="C158" s="9">
        <v>630.90163105199997</v>
      </c>
      <c r="D158" s="9">
        <v>18.926882282000001</v>
      </c>
    </row>
    <row r="159" spans="1:4" hidden="1">
      <c r="A159" s="8">
        <v>537</v>
      </c>
      <c r="B159" s="9">
        <v>171.47611373199999</v>
      </c>
      <c r="C159" s="9">
        <v>636.60978827600002</v>
      </c>
      <c r="D159" s="9">
        <v>17.549018256</v>
      </c>
    </row>
    <row r="160" spans="1:4" hidden="1">
      <c r="A160" s="8">
        <v>538</v>
      </c>
      <c r="B160" s="9">
        <v>180.304032678</v>
      </c>
      <c r="C160" s="9">
        <v>641.95773657400002</v>
      </c>
      <c r="D160" s="9">
        <v>16.246419728000003</v>
      </c>
    </row>
    <row r="161" spans="1:4" hidden="1">
      <c r="A161" s="8">
        <v>539</v>
      </c>
      <c r="B161" s="9">
        <v>189.257690083</v>
      </c>
      <c r="C161" s="9">
        <v>646.94533934799995</v>
      </c>
      <c r="D161" s="9">
        <v>15.018472007</v>
      </c>
    </row>
    <row r="162" spans="1:4" hidden="1">
      <c r="A162" s="8">
        <v>540</v>
      </c>
      <c r="B162" s="9">
        <v>198.340296</v>
      </c>
      <c r="C162" s="9">
        <v>651.57245999999998</v>
      </c>
      <c r="D162" s="9">
        <v>13.864697</v>
      </c>
    </row>
    <row r="163" spans="1:4" hidden="1">
      <c r="A163" s="8">
        <v>541</v>
      </c>
      <c r="B163" s="9">
        <v>207.55465068799998</v>
      </c>
      <c r="C163" s="9">
        <v>655.84531373899995</v>
      </c>
      <c r="D163" s="9">
        <v>12.784275119000002</v>
      </c>
    </row>
    <row r="164" spans="1:4" hidden="1">
      <c r="A164" s="8">
        <v>542</v>
      </c>
      <c r="B164" s="9">
        <v>216.89891007399999</v>
      </c>
      <c r="C164" s="9">
        <v>659.77339412599997</v>
      </c>
      <c r="D164" s="9">
        <v>11.775020796</v>
      </c>
    </row>
    <row r="165" spans="1:4" hidden="1">
      <c r="A165" s="8">
        <v>543</v>
      </c>
      <c r="B165" s="9">
        <v>226.36911281600001</v>
      </c>
      <c r="C165" s="9">
        <v>663.36127719400008</v>
      </c>
      <c r="D165" s="9">
        <v>10.834680164</v>
      </c>
    </row>
    <row r="166" spans="1:4" hidden="1">
      <c r="A166" s="8">
        <v>544</v>
      </c>
      <c r="B166" s="9">
        <v>235.96129757199998</v>
      </c>
      <c r="C166" s="9">
        <v>666.61360727500005</v>
      </c>
      <c r="D166" s="9">
        <v>9.9611359539999995</v>
      </c>
    </row>
    <row r="167" spans="1:4" hidden="1">
      <c r="A167" s="8">
        <v>545</v>
      </c>
      <c r="B167" s="9">
        <v>245.67150300000003</v>
      </c>
      <c r="C167" s="9">
        <v>669.53509699999995</v>
      </c>
      <c r="D167" s="9">
        <v>9.1520659999999996</v>
      </c>
    </row>
    <row r="168" spans="1:4" hidden="1">
      <c r="A168" s="8">
        <v>546</v>
      </c>
      <c r="B168" s="9">
        <v>255.49556286100002</v>
      </c>
      <c r="C168" s="9">
        <v>672.12526827600004</v>
      </c>
      <c r="D168" s="9">
        <v>8.4056945280000015</v>
      </c>
    </row>
    <row r="169" spans="1:4" hidden="1">
      <c r="A169" s="8">
        <v>547</v>
      </c>
      <c r="B169" s="9">
        <v>265.43696040399999</v>
      </c>
      <c r="C169" s="9">
        <v>674.396756418</v>
      </c>
      <c r="D169" s="9">
        <v>7.719084681</v>
      </c>
    </row>
    <row r="170" spans="1:4" hidden="1">
      <c r="A170" s="8">
        <v>548</v>
      </c>
      <c r="B170" s="9">
        <v>275.503413416</v>
      </c>
      <c r="C170" s="9">
        <v>676.37373927199997</v>
      </c>
      <c r="D170" s="9">
        <v>7.0880019210000009</v>
      </c>
    </row>
    <row r="171" spans="1:4" hidden="1">
      <c r="A171" s="8">
        <v>549</v>
      </c>
      <c r="B171" s="9">
        <v>285.702571385</v>
      </c>
      <c r="C171" s="9">
        <v>678.080394684</v>
      </c>
      <c r="D171" s="9">
        <v>6.5084166069999991</v>
      </c>
    </row>
    <row r="172" spans="1:4" hidden="1">
      <c r="A172" s="8">
        <v>550</v>
      </c>
      <c r="B172" s="9">
        <v>296.04194720100003</v>
      </c>
      <c r="C172" s="9">
        <v>679.54096879899998</v>
      </c>
      <c r="D172" s="9">
        <v>5.9761625000000009</v>
      </c>
    </row>
    <row r="173" spans="1:4" hidden="1">
      <c r="A173" s="8">
        <v>551</v>
      </c>
      <c r="B173" s="9">
        <v>306.52270194700003</v>
      </c>
      <c r="C173" s="9">
        <v>680.743509292</v>
      </c>
      <c r="D173" s="9">
        <v>5.4879612479999995</v>
      </c>
    </row>
    <row r="174" spans="1:4" hidden="1">
      <c r="A174" s="8">
        <v>552</v>
      </c>
      <c r="B174" s="9">
        <v>317.13684464000005</v>
      </c>
      <c r="C174" s="9">
        <v>681.69115791700006</v>
      </c>
      <c r="D174" s="9">
        <v>5.0415589839999999</v>
      </c>
    </row>
    <row r="175" spans="1:4" hidden="1">
      <c r="A175" s="8">
        <v>553</v>
      </c>
      <c r="B175" s="9">
        <v>327.87891136000002</v>
      </c>
      <c r="C175" s="9">
        <v>682.38350488000003</v>
      </c>
      <c r="D175" s="9">
        <v>4.6343603459999994</v>
      </c>
    </row>
    <row r="176" spans="1:4" hidden="1">
      <c r="A176" s="8">
        <v>554</v>
      </c>
      <c r="B176" s="9">
        <v>338.74343818699998</v>
      </c>
      <c r="C176" s="9">
        <v>682.81802311800004</v>
      </c>
      <c r="D176" s="9">
        <v>4.2637699719999995</v>
      </c>
    </row>
    <row r="177" spans="1:4" hidden="1">
      <c r="A177" s="8">
        <v>555</v>
      </c>
      <c r="B177" s="9">
        <v>349.72509779899997</v>
      </c>
      <c r="C177" s="9">
        <v>682.99</v>
      </c>
      <c r="D177" s="9">
        <v>3.9271924999999999</v>
      </c>
    </row>
    <row r="178" spans="1:4" hidden="1">
      <c r="A178" s="8">
        <v>556</v>
      </c>
      <c r="B178" s="9">
        <v>360.82081674100004</v>
      </c>
      <c r="C178" s="9">
        <v>682.89212753300001</v>
      </c>
      <c r="D178" s="9">
        <v>3.6223057640000005</v>
      </c>
    </row>
    <row r="179" spans="1:4" hidden="1">
      <c r="A179" s="8">
        <v>557</v>
      </c>
      <c r="B179" s="9">
        <v>372.01891588400002</v>
      </c>
      <c r="C179" s="9">
        <v>682.51504875399996</v>
      </c>
      <c r="D179" s="9">
        <v>3.3465144019999999</v>
      </c>
    </row>
    <row r="180" spans="1:4" hidden="1">
      <c r="A180" s="8">
        <v>558</v>
      </c>
      <c r="B180" s="9">
        <v>383.30040810599996</v>
      </c>
      <c r="C180" s="9">
        <v>681.84633324499998</v>
      </c>
      <c r="D180" s="9">
        <v>3.0968132580000005</v>
      </c>
    </row>
    <row r="181" spans="1:4" hidden="1">
      <c r="A181" s="8">
        <v>559</v>
      </c>
      <c r="B181" s="9">
        <v>394.64630628499998</v>
      </c>
      <c r="C181" s="9">
        <v>680.87184311300007</v>
      </c>
      <c r="D181" s="9">
        <v>2.870197176</v>
      </c>
    </row>
    <row r="182" spans="1:4" hidden="1">
      <c r="A182" s="8">
        <v>560</v>
      </c>
      <c r="B182" s="9">
        <v>406.037555</v>
      </c>
      <c r="C182" s="9">
        <v>679.57505000000003</v>
      </c>
      <c r="D182" s="9">
        <v>2.6636609999999998</v>
      </c>
    </row>
    <row r="183" spans="1:4" hidden="1">
      <c r="A183" s="8">
        <v>561</v>
      </c>
      <c r="B183" s="9">
        <v>417.45776249099998</v>
      </c>
      <c r="C183" s="9">
        <v>677.93621549500006</v>
      </c>
      <c r="D183" s="9">
        <v>2.4746093679999999</v>
      </c>
    </row>
    <row r="184" spans="1:4" hidden="1">
      <c r="A184" s="8">
        <v>562</v>
      </c>
      <c r="B184" s="9">
        <v>428.90119164200001</v>
      </c>
      <c r="C184" s="9">
        <v>675.98429837399999</v>
      </c>
      <c r="D184" s="9">
        <v>2.3020860939999999</v>
      </c>
    </row>
    <row r="185" spans="1:4" hidden="1">
      <c r="A185" s="8">
        <v>563</v>
      </c>
      <c r="B185" s="9">
        <v>440.36476899799999</v>
      </c>
      <c r="C185" s="9">
        <v>673.731660756</v>
      </c>
      <c r="D185" s="9">
        <v>2.1455447859999999</v>
      </c>
    </row>
    <row r="186" spans="1:4" hidden="1">
      <c r="A186" s="8">
        <v>564</v>
      </c>
      <c r="B186" s="9">
        <v>451.84548940300004</v>
      </c>
      <c r="C186" s="9">
        <v>671.19073305899997</v>
      </c>
      <c r="D186" s="9">
        <v>2.0044390519999999</v>
      </c>
    </row>
    <row r="187" spans="1:4" hidden="1">
      <c r="A187" s="8">
        <v>565</v>
      </c>
      <c r="B187" s="9">
        <v>463.340416</v>
      </c>
      <c r="C187" s="9">
        <v>668.37401399999999</v>
      </c>
      <c r="D187" s="9">
        <v>1.8782224999999999</v>
      </c>
    </row>
    <row r="188" spans="1:4" hidden="1">
      <c r="A188" s="8">
        <v>566</v>
      </c>
      <c r="B188" s="9">
        <v>474.84142120799999</v>
      </c>
      <c r="C188" s="9">
        <v>665.289426263</v>
      </c>
      <c r="D188" s="9">
        <v>1.7656657480000002</v>
      </c>
    </row>
    <row r="189" spans="1:4" hidden="1">
      <c r="A189" s="8">
        <v>567</v>
      </c>
      <c r="B189" s="9">
        <v>486.32890321399998</v>
      </c>
      <c r="C189" s="9">
        <v>661.93423788799998</v>
      </c>
      <c r="D189" s="9">
        <v>1.6655394139999999</v>
      </c>
    </row>
    <row r="190" spans="1:4" hidden="1">
      <c r="A190" s="8">
        <v>568</v>
      </c>
      <c r="B190" s="9">
        <v>497.78250891600004</v>
      </c>
      <c r="C190" s="9">
        <v>658.30455583200001</v>
      </c>
      <c r="D190" s="9">
        <v>1.5772971060000001</v>
      </c>
    </row>
    <row r="191" spans="1:4" hidden="1">
      <c r="A191" s="8">
        <v>569</v>
      </c>
      <c r="B191" s="9">
        <v>509.18188521200005</v>
      </c>
      <c r="C191" s="9">
        <v>654.39655535099996</v>
      </c>
      <c r="D191" s="9">
        <v>1.5003924320000002</v>
      </c>
    </row>
    <row r="192" spans="1:4" hidden="1">
      <c r="A192" s="8">
        <v>570</v>
      </c>
      <c r="B192" s="9">
        <v>520.50667899999996</v>
      </c>
      <c r="C192" s="9">
        <v>650.20647999999994</v>
      </c>
      <c r="D192" s="9">
        <v>1.4342789999999999</v>
      </c>
    </row>
    <row r="193" spans="1:4" hidden="1">
      <c r="A193" s="8">
        <v>571</v>
      </c>
      <c r="B193" s="9">
        <v>531.73722016800002</v>
      </c>
      <c r="C193" s="9">
        <v>645.73316869600001</v>
      </c>
      <c r="D193" s="9">
        <v>1.3780689229999998</v>
      </c>
    </row>
    <row r="194" spans="1:4" hidden="1">
      <c r="A194" s="8">
        <v>572</v>
      </c>
      <c r="B194" s="9">
        <v>542.85793654400004</v>
      </c>
      <c r="C194" s="9">
        <v>640.98556860799999</v>
      </c>
      <c r="D194" s="9">
        <v>1.3306011179999999</v>
      </c>
    </row>
    <row r="195" spans="1:4" hidden="1">
      <c r="A195" s="8">
        <v>573</v>
      </c>
      <c r="B195" s="9">
        <v>553.85462193600006</v>
      </c>
      <c r="C195" s="9">
        <v>635.97488077200001</v>
      </c>
      <c r="D195" s="9">
        <v>1.2907145020000002</v>
      </c>
    </row>
    <row r="196" spans="1:4" hidden="1">
      <c r="A196" s="8">
        <v>574</v>
      </c>
      <c r="B196" s="9">
        <v>564.713070152</v>
      </c>
      <c r="C196" s="9">
        <v>630.71230622400003</v>
      </c>
      <c r="D196" s="9">
        <v>1.257316291</v>
      </c>
    </row>
    <row r="197" spans="1:4" hidden="1">
      <c r="A197" s="8">
        <v>575</v>
      </c>
      <c r="B197" s="9">
        <v>575.41907500000002</v>
      </c>
      <c r="C197" s="9">
        <v>625.20904600000006</v>
      </c>
      <c r="D197" s="9">
        <v>1.229382</v>
      </c>
    </row>
    <row r="198" spans="1:4" hidden="1">
      <c r="A198" s="8">
        <v>576</v>
      </c>
      <c r="B198" s="9">
        <v>585.95931817500002</v>
      </c>
      <c r="C198" s="9">
        <v>619.47630113599996</v>
      </c>
      <c r="D198" s="9">
        <v>1.206365237</v>
      </c>
    </row>
    <row r="199" spans="1:4" hidden="1">
      <c r="A199" s="8">
        <v>577</v>
      </c>
      <c r="B199" s="9">
        <v>596.30600198399998</v>
      </c>
      <c r="C199" s="9">
        <v>613.51434482800005</v>
      </c>
      <c r="D199" s="9">
        <v>1.1869000220000001</v>
      </c>
    </row>
    <row r="200" spans="1:4" hidden="1">
      <c r="A200" s="8">
        <v>578</v>
      </c>
      <c r="B200" s="9">
        <v>606.42299625600003</v>
      </c>
      <c r="C200" s="9">
        <v>607.31798635200005</v>
      </c>
      <c r="D200" s="9">
        <v>1.1687324880000001</v>
      </c>
    </row>
    <row r="201" spans="1:4" hidden="1">
      <c r="A201" s="8">
        <v>579</v>
      </c>
      <c r="B201" s="9">
        <v>616.27423911900007</v>
      </c>
      <c r="C201" s="9">
        <v>600.88203498400003</v>
      </c>
      <c r="D201" s="9">
        <v>1.1495404690000002</v>
      </c>
    </row>
    <row r="202" spans="1:4" hidden="1">
      <c r="A202" s="8">
        <v>580</v>
      </c>
      <c r="B202" s="9">
        <v>625.82373700000005</v>
      </c>
      <c r="C202" s="9">
        <v>594.20130000000006</v>
      </c>
      <c r="D202" s="9">
        <v>1.1269335</v>
      </c>
    </row>
    <row r="203" spans="1:4" hidden="1">
      <c r="A203" s="8">
        <v>581</v>
      </c>
      <c r="B203" s="9">
        <v>635.04376050500002</v>
      </c>
      <c r="C203" s="9">
        <v>587.276669287</v>
      </c>
      <c r="D203" s="9">
        <v>1.0996821990000001</v>
      </c>
    </row>
    <row r="204" spans="1:4" hidden="1">
      <c r="A204" s="8">
        <v>582</v>
      </c>
      <c r="B204" s="9">
        <v>643.92187921599998</v>
      </c>
      <c r="C204" s="9">
        <v>580.12624208</v>
      </c>
      <c r="D204" s="9">
        <v>1.0684695560000002</v>
      </c>
    </row>
    <row r="205" spans="1:4" hidden="1">
      <c r="A205" s="8">
        <v>583</v>
      </c>
      <c r="B205" s="9">
        <v>652.44504802400002</v>
      </c>
      <c r="C205" s="9">
        <v>572.77043977999995</v>
      </c>
      <c r="D205" s="9">
        <v>1.0337736639999999</v>
      </c>
    </row>
    <row r="206" spans="1:4" hidden="1">
      <c r="A206" s="8">
        <v>584</v>
      </c>
      <c r="B206" s="9">
        <v>660.60015352100004</v>
      </c>
      <c r="C206" s="9">
        <v>565.22975208699995</v>
      </c>
      <c r="D206" s="9">
        <v>0.99614091500000002</v>
      </c>
    </row>
    <row r="207" spans="1:4" hidden="1">
      <c r="A207" s="8">
        <v>585</v>
      </c>
      <c r="B207" s="9">
        <v>668.37401399999999</v>
      </c>
      <c r="C207" s="9">
        <v>557.52473700000007</v>
      </c>
      <c r="D207" s="9">
        <v>0.95618599999999998</v>
      </c>
    </row>
    <row r="208" spans="1:4" hidden="1">
      <c r="A208" s="8">
        <v>586</v>
      </c>
      <c r="B208" s="9">
        <v>675.74047094399998</v>
      </c>
      <c r="C208" s="9">
        <v>549.666732153</v>
      </c>
      <c r="D208" s="9">
        <v>0.91295273299999991</v>
      </c>
    </row>
    <row r="209" spans="1:4" hidden="1">
      <c r="A209" s="8">
        <v>587</v>
      </c>
      <c r="B209" s="9">
        <v>682.681834912</v>
      </c>
      <c r="C209" s="9">
        <v>541.66707517999998</v>
      </c>
      <c r="D209" s="9">
        <v>0.86739730000000004</v>
      </c>
    </row>
    <row r="210" spans="1:4" hidden="1">
      <c r="A210" s="8">
        <v>588</v>
      </c>
      <c r="B210" s="9">
        <v>689.19783270800008</v>
      </c>
      <c r="C210" s="9">
        <v>533.54632407999998</v>
      </c>
      <c r="D210" s="9">
        <v>0.8230029499999999</v>
      </c>
    </row>
    <row r="211" spans="1:4" hidden="1">
      <c r="A211" s="8">
        <v>589</v>
      </c>
      <c r="B211" s="9">
        <v>695.28819113600002</v>
      </c>
      <c r="C211" s="9">
        <v>525.32496855299996</v>
      </c>
      <c r="D211" s="9">
        <v>0.78318463300000007</v>
      </c>
    </row>
    <row r="212" spans="1:4" hidden="1">
      <c r="A212" s="8">
        <v>590</v>
      </c>
      <c r="B212" s="9">
        <v>700.95263699999998</v>
      </c>
      <c r="C212" s="9">
        <v>517.02342999999996</v>
      </c>
      <c r="D212" s="9">
        <v>0.7512890000000001</v>
      </c>
    </row>
    <row r="213" spans="1:4" hidden="1">
      <c r="A213" s="8">
        <v>591</v>
      </c>
      <c r="B213" s="9">
        <v>706.19984427299994</v>
      </c>
      <c r="C213" s="9">
        <v>508.65960275899999</v>
      </c>
      <c r="D213" s="9">
        <v>0.729979712</v>
      </c>
    </row>
    <row r="214" spans="1:4" hidden="1">
      <c r="A214" s="8">
        <v>592</v>
      </c>
      <c r="B214" s="9">
        <v>710.98302813999999</v>
      </c>
      <c r="C214" s="9">
        <v>500.23717497600001</v>
      </c>
      <c r="D214" s="9">
        <v>0.71672970600000008</v>
      </c>
    </row>
    <row r="215" spans="1:4" hidden="1">
      <c r="A215" s="8">
        <v>593</v>
      </c>
      <c r="B215" s="9">
        <v>715.21893211999998</v>
      </c>
      <c r="C215" s="9">
        <v>491.75525876399996</v>
      </c>
      <c r="D215" s="9">
        <v>0.70730444400000003</v>
      </c>
    </row>
    <row r="216" spans="1:4" hidden="1">
      <c r="A216" s="8">
        <v>594</v>
      </c>
      <c r="B216" s="9">
        <v>718.82423143300002</v>
      </c>
      <c r="C216" s="9">
        <v>483.21303453499996</v>
      </c>
      <c r="D216" s="9">
        <v>0.69746938800000013</v>
      </c>
    </row>
    <row r="217" spans="1:4" hidden="1">
      <c r="A217" s="8">
        <v>595</v>
      </c>
      <c r="B217" s="9">
        <v>721.71553299999994</v>
      </c>
      <c r="C217" s="9">
        <v>474.60975099999996</v>
      </c>
      <c r="D217" s="9">
        <v>0.68298999999999999</v>
      </c>
    </row>
    <row r="218" spans="1:4" hidden="1">
      <c r="A218" s="8">
        <v>596</v>
      </c>
      <c r="B218" s="9">
        <v>723.82897725599992</v>
      </c>
      <c r="C218" s="9">
        <v>465.94889140800001</v>
      </c>
      <c r="D218" s="9">
        <v>0.66154411400000002</v>
      </c>
    </row>
    <row r="219" spans="1:4" hidden="1">
      <c r="A219" s="8">
        <v>597</v>
      </c>
      <c r="B219" s="9">
        <v>725.198235608</v>
      </c>
      <c r="C219" s="9">
        <v>457.24240808399998</v>
      </c>
      <c r="D219" s="9">
        <v>0.63511240099999999</v>
      </c>
    </row>
    <row r="220" spans="1:4" hidden="1">
      <c r="A220" s="8">
        <v>598</v>
      </c>
      <c r="B220" s="9">
        <v>725.88641633199995</v>
      </c>
      <c r="C220" s="9">
        <v>448.50204845600001</v>
      </c>
      <c r="D220" s="9">
        <v>0.60574383100000007</v>
      </c>
    </row>
    <row r="221" spans="1:4" hidden="1">
      <c r="A221" s="8">
        <v>599</v>
      </c>
      <c r="B221" s="9">
        <v>725.95662770399997</v>
      </c>
      <c r="C221" s="9">
        <v>439.73955995199998</v>
      </c>
      <c r="D221" s="9">
        <v>0.57548737400000005</v>
      </c>
    </row>
    <row r="222" spans="1:4" hidden="1">
      <c r="A222" s="8">
        <v>600</v>
      </c>
      <c r="B222" s="9">
        <v>725.47197800000004</v>
      </c>
      <c r="C222" s="9">
        <v>430.96669000000003</v>
      </c>
      <c r="D222" s="9">
        <v>0.54639199999999999</v>
      </c>
    </row>
    <row r="223" spans="1:4" hidden="1">
      <c r="A223" s="8">
        <v>601</v>
      </c>
      <c r="B223" s="9">
        <v>724.47153424800013</v>
      </c>
      <c r="C223" s="9">
        <v>422.19402494499997</v>
      </c>
      <c r="D223" s="9">
        <v>0.51975538999999993</v>
      </c>
    </row>
    <row r="224" spans="1:4" hidden="1">
      <c r="A224" s="8">
        <v>602</v>
      </c>
      <c r="B224" s="9">
        <v>722.90639436399999</v>
      </c>
      <c r="C224" s="9">
        <v>413.42368205600002</v>
      </c>
      <c r="D224" s="9">
        <v>0.49427986299999999</v>
      </c>
    </row>
    <row r="225" spans="1:4" hidden="1">
      <c r="A225" s="8">
        <v>603</v>
      </c>
      <c r="B225" s="9">
        <v>720.70771295600002</v>
      </c>
      <c r="C225" s="9">
        <v>404.65491004400002</v>
      </c>
      <c r="D225" s="9">
        <v>0.46846284100000002</v>
      </c>
    </row>
    <row r="226" spans="1:4" hidden="1">
      <c r="A226" s="8">
        <v>604</v>
      </c>
      <c r="B226" s="9">
        <v>717.80664463199992</v>
      </c>
      <c r="C226" s="9">
        <v>395.88688932100001</v>
      </c>
      <c r="D226" s="9">
        <v>0.44080174599999999</v>
      </c>
    </row>
    <row r="227" spans="1:4" hidden="1">
      <c r="A227" s="8">
        <v>605</v>
      </c>
      <c r="B227" s="9">
        <v>714.13434400000006</v>
      </c>
      <c r="C227" s="9">
        <v>387.11873199999997</v>
      </c>
      <c r="D227" s="9">
        <v>0.40979399999999999</v>
      </c>
    </row>
    <row r="228" spans="1:4" hidden="1">
      <c r="A228" s="8">
        <v>606</v>
      </c>
      <c r="B228" s="9">
        <v>709.65181233099997</v>
      </c>
      <c r="C228" s="9">
        <v>378.349891689</v>
      </c>
      <c r="D228" s="9">
        <v>0.37421022100000001</v>
      </c>
    </row>
    <row r="229" spans="1:4" hidden="1">
      <c r="A229" s="8">
        <v>607</v>
      </c>
      <c r="B229" s="9">
        <v>704.40911279200009</v>
      </c>
      <c r="C229" s="9">
        <v>369.59129622799998</v>
      </c>
      <c r="D229" s="9">
        <v>0.33575788400000001</v>
      </c>
    </row>
    <row r="230" spans="1:4" hidden="1">
      <c r="A230" s="8">
        <v>608</v>
      </c>
      <c r="B230" s="9">
        <v>698.47078793799994</v>
      </c>
      <c r="C230" s="9">
        <v>360.85967887199996</v>
      </c>
      <c r="D230" s="9">
        <v>0.297373846</v>
      </c>
    </row>
    <row r="231" spans="1:4" hidden="1">
      <c r="A231" s="8">
        <v>609</v>
      </c>
      <c r="B231" s="9">
        <v>691.90144862299996</v>
      </c>
      <c r="C231" s="9">
        <v>352.17170457700001</v>
      </c>
      <c r="D231" s="9">
        <v>0.261926665</v>
      </c>
    </row>
    <row r="232" spans="1:4" hidden="1">
      <c r="A232" s="8">
        <v>610</v>
      </c>
      <c r="B232" s="9">
        <v>684.76577399999996</v>
      </c>
      <c r="C232" s="9">
        <v>343.54397</v>
      </c>
      <c r="D232" s="9">
        <v>0.23221660000000002</v>
      </c>
    </row>
    <row r="233" spans="1:4" hidden="1">
      <c r="A233" s="8">
        <v>611</v>
      </c>
      <c r="B233" s="9">
        <v>677.09408882499997</v>
      </c>
      <c r="C233" s="9">
        <v>334.98528571200001</v>
      </c>
      <c r="D233" s="9">
        <v>0.20988282699999999</v>
      </c>
    </row>
    <row r="234" spans="1:4" hidden="1">
      <c r="A234" s="8">
        <v>612</v>
      </c>
      <c r="B234" s="9">
        <v>668.87355288599997</v>
      </c>
      <c r="C234" s="9">
        <v>326.48998289600001</v>
      </c>
      <c r="D234" s="9">
        <v>0.19342276799999999</v>
      </c>
    </row>
    <row r="235" spans="1:4" hidden="1">
      <c r="A235" s="8">
        <v>613</v>
      </c>
      <c r="B235" s="9">
        <v>660.104097884</v>
      </c>
      <c r="C235" s="9">
        <v>318.05314402400001</v>
      </c>
      <c r="D235" s="9">
        <v>0.181265546</v>
      </c>
    </row>
    <row r="236" spans="1:4" hidden="1">
      <c r="A236" s="8">
        <v>614</v>
      </c>
      <c r="B236" s="9">
        <v>650.78558722100001</v>
      </c>
      <c r="C236" s="9">
        <v>309.66985156800001</v>
      </c>
      <c r="D236" s="9">
        <v>0.171976882</v>
      </c>
    </row>
    <row r="237" spans="1:4" hidden="1">
      <c r="A237" s="8">
        <v>615</v>
      </c>
      <c r="B237" s="9">
        <v>640.91781600000002</v>
      </c>
      <c r="C237" s="9">
        <v>301.33518800000002</v>
      </c>
      <c r="D237" s="9">
        <v>0.1639176</v>
      </c>
    </row>
    <row r="238" spans="1:4" hidden="1">
      <c r="A238" s="8">
        <v>616</v>
      </c>
      <c r="B238" s="9">
        <v>630.53227005999997</v>
      </c>
      <c r="C238" s="9">
        <v>293.05734920000003</v>
      </c>
      <c r="D238" s="9">
        <v>0.156746205</v>
      </c>
    </row>
    <row r="239" spans="1:4" hidden="1">
      <c r="A239" s="8">
        <v>617</v>
      </c>
      <c r="B239" s="9">
        <v>619.63857956000004</v>
      </c>
      <c r="C239" s="9">
        <v>284.83141764000004</v>
      </c>
      <c r="D239" s="9">
        <v>0.15066759399999999</v>
      </c>
    </row>
    <row r="240" spans="1:4" hidden="1">
      <c r="A240" s="8">
        <v>618</v>
      </c>
      <c r="B240" s="9">
        <v>608.20396098000003</v>
      </c>
      <c r="C240" s="9">
        <v>276.63280567999999</v>
      </c>
      <c r="D240" s="9">
        <v>0.14479388000000001</v>
      </c>
    </row>
    <row r="241" spans="1:4" hidden="1">
      <c r="A241" s="8">
        <v>619</v>
      </c>
      <c r="B241" s="9">
        <v>596.1956308</v>
      </c>
      <c r="C241" s="9">
        <v>268.43692568</v>
      </c>
      <c r="D241" s="9">
        <v>0.138100578</v>
      </c>
    </row>
    <row r="242" spans="1:4" hidden="1">
      <c r="A242" s="8">
        <v>620</v>
      </c>
      <c r="B242" s="9">
        <v>583.58073720100003</v>
      </c>
      <c r="C242" s="9">
        <v>260.21919000000003</v>
      </c>
      <c r="D242" s="9">
        <v>0.1297681</v>
      </c>
    </row>
    <row r="243" spans="1:4" hidden="1">
      <c r="A243" s="8">
        <v>621</v>
      </c>
      <c r="B243" s="9">
        <v>570.35402116</v>
      </c>
      <c r="C243" s="9">
        <v>251.96757801599998</v>
      </c>
      <c r="D243" s="9">
        <v>0.118976858</v>
      </c>
    </row>
    <row r="244" spans="1:4" hidden="1">
      <c r="A244" s="8">
        <v>622</v>
      </c>
      <c r="B244" s="9">
        <v>556.59996853999996</v>
      </c>
      <c r="C244" s="9">
        <v>243.70940932800002</v>
      </c>
      <c r="D244" s="9">
        <v>0.10627324399999999</v>
      </c>
    </row>
    <row r="245" spans="1:4" hidden="1">
      <c r="A245" s="8">
        <v>623</v>
      </c>
      <c r="B245" s="9">
        <v>542.42109613999992</v>
      </c>
      <c r="C245" s="9">
        <v>235.479106632</v>
      </c>
      <c r="D245" s="9">
        <v>9.2886640000000006E-2</v>
      </c>
    </row>
    <row r="246" spans="1:4" hidden="1">
      <c r="A246" s="8">
        <v>624</v>
      </c>
      <c r="B246" s="9">
        <v>527.91985246000002</v>
      </c>
      <c r="C246" s="9">
        <v>227.311092624</v>
      </c>
      <c r="D246" s="9">
        <v>7.9841530999999993E-2</v>
      </c>
    </row>
    <row r="247" spans="1:4" hidden="1">
      <c r="A247" s="8">
        <v>625</v>
      </c>
      <c r="B247" s="9">
        <v>513.19868599999995</v>
      </c>
      <c r="C247" s="9">
        <v>219.23979</v>
      </c>
      <c r="D247" s="9">
        <v>6.8298999999999999E-2</v>
      </c>
    </row>
    <row r="248" spans="1:4" hidden="1">
      <c r="A248" s="8">
        <v>626</v>
      </c>
      <c r="B248" s="9">
        <v>498.29830296400002</v>
      </c>
      <c r="C248" s="9">
        <v>211.27482891900002</v>
      </c>
      <c r="D248" s="9">
        <v>5.8825928700000002E-2</v>
      </c>
    </row>
    <row r="249" spans="1:4" hidden="1">
      <c r="A249" s="8">
        <v>627</v>
      </c>
      <c r="B249" s="9">
        <v>483.27607451200004</v>
      </c>
      <c r="C249" s="9">
        <v>203.42884469600003</v>
      </c>
      <c r="D249" s="9">
        <v>5.0951053999999996E-2</v>
      </c>
    </row>
    <row r="250" spans="1:4" hidden="1">
      <c r="A250" s="8">
        <v>628</v>
      </c>
      <c r="B250" s="9">
        <v>468.25944657800005</v>
      </c>
      <c r="C250" s="9">
        <v>195.740562864</v>
      </c>
      <c r="D250" s="9">
        <v>4.4394349999999999E-2</v>
      </c>
    </row>
    <row r="251" spans="1:4" hidden="1">
      <c r="A251" s="8">
        <v>629</v>
      </c>
      <c r="B251" s="9">
        <v>453.37586509600004</v>
      </c>
      <c r="C251" s="9">
        <v>188.24877725499999</v>
      </c>
      <c r="D251" s="9">
        <v>3.8882620700000002E-2</v>
      </c>
    </row>
    <row r="252" spans="1:4" hidden="1">
      <c r="A252" s="8">
        <v>630</v>
      </c>
      <c r="B252" s="9">
        <v>438.75277599999998</v>
      </c>
      <c r="C252" s="9">
        <v>180.99235000000002</v>
      </c>
      <c r="D252" s="9">
        <v>3.4149499999999999E-2</v>
      </c>
    </row>
    <row r="253" spans="1:4" hidden="1">
      <c r="A253" s="8">
        <v>631</v>
      </c>
      <c r="B253" s="9">
        <v>424.488461551</v>
      </c>
      <c r="C253" s="9">
        <v>174.00071796800003</v>
      </c>
      <c r="D253" s="9">
        <v>3.0160838399999997E-2</v>
      </c>
    </row>
    <row r="254" spans="1:4" hidden="1">
      <c r="A254" s="8">
        <v>632</v>
      </c>
      <c r="B254" s="9">
        <v>410.554714262</v>
      </c>
      <c r="C254" s="9">
        <v>167.25714790400002</v>
      </c>
      <c r="D254" s="9">
        <v>2.6964445200000003E-2</v>
      </c>
    </row>
    <row r="255" spans="1:4" hidden="1">
      <c r="A255" s="8">
        <v>633</v>
      </c>
      <c r="B255" s="9">
        <v>396.88904054800003</v>
      </c>
      <c r="C255" s="9">
        <v>160.73104185599999</v>
      </c>
      <c r="D255" s="9">
        <v>2.4396402799999998E-2</v>
      </c>
    </row>
    <row r="256" spans="1:4" hidden="1">
      <c r="A256" s="8">
        <v>634</v>
      </c>
      <c r="B256" s="9">
        <v>383.429015123</v>
      </c>
      <c r="C256" s="9">
        <v>154.391801872</v>
      </c>
      <c r="D256" s="9">
        <v>2.2292793599999999E-2</v>
      </c>
    </row>
    <row r="257" spans="1:4" hidden="1">
      <c r="A257" s="8">
        <v>635</v>
      </c>
      <c r="B257" s="9">
        <v>370.11228100000005</v>
      </c>
      <c r="C257" s="9">
        <v>148.20883000000001</v>
      </c>
      <c r="D257" s="9">
        <v>2.04897E-2</v>
      </c>
    </row>
    <row r="258" spans="1:4" hidden="1">
      <c r="A258" s="8">
        <v>636</v>
      </c>
      <c r="B258" s="9">
        <v>356.93023250499999</v>
      </c>
      <c r="C258" s="9">
        <v>142.17229118400002</v>
      </c>
      <c r="D258" s="9">
        <v>1.8884673500000001E-2</v>
      </c>
    </row>
    <row r="259" spans="1:4" hidden="1">
      <c r="A259" s="8">
        <v>637</v>
      </c>
      <c r="B259" s="9">
        <v>343.91715573599998</v>
      </c>
      <c r="C259" s="9">
        <v>136.289834912</v>
      </c>
      <c r="D259" s="9">
        <v>1.7457224399999999E-2</v>
      </c>
    </row>
    <row r="260" spans="1:4" hidden="1">
      <c r="A260" s="8">
        <v>638</v>
      </c>
      <c r="B260" s="9">
        <v>331.07503136399998</v>
      </c>
      <c r="C260" s="9">
        <v>130.55709004799999</v>
      </c>
      <c r="D260" s="9">
        <v>1.6145883600000001E-2</v>
      </c>
    </row>
    <row r="261" spans="1:4" hidden="1">
      <c r="A261" s="8">
        <v>639</v>
      </c>
      <c r="B261" s="9">
        <v>318.40577176099998</v>
      </c>
      <c r="C261" s="9">
        <v>124.96968545600001</v>
      </c>
      <c r="D261" s="9">
        <v>1.4896011900000001E-2</v>
      </c>
    </row>
    <row r="262" spans="1:4" hidden="1">
      <c r="A262" s="8">
        <v>640</v>
      </c>
      <c r="B262" s="9">
        <v>305.91122100000001</v>
      </c>
      <c r="C262" s="9">
        <v>119.52324999999999</v>
      </c>
      <c r="D262" s="9">
        <v>1.3659800000000001E-2</v>
      </c>
    </row>
    <row r="263" spans="1:4" hidden="1">
      <c r="A263" s="8">
        <v>641</v>
      </c>
      <c r="B263" s="9">
        <v>293.59096928700001</v>
      </c>
      <c r="C263" s="9">
        <v>114.211978265</v>
      </c>
      <c r="D263" s="9">
        <v>1.23826087E-2</v>
      </c>
    </row>
    <row r="264" spans="1:4" hidden="1">
      <c r="A264" s="8">
        <v>642</v>
      </c>
      <c r="B264" s="9">
        <v>281.45881302000004</v>
      </c>
      <c r="C264" s="9">
        <v>109.03689473599999</v>
      </c>
      <c r="D264" s="9">
        <v>1.1064438000000001E-2</v>
      </c>
    </row>
    <row r="265" spans="1:4" hidden="1">
      <c r="A265" s="8">
        <v>643</v>
      </c>
      <c r="B265" s="9">
        <v>269.53790556000001</v>
      </c>
      <c r="C265" s="9">
        <v>104.00407802400001</v>
      </c>
      <c r="D265" s="9">
        <v>9.6984580000000001E-3</v>
      </c>
    </row>
    <row r="266" spans="1:4" hidden="1">
      <c r="A266" s="8">
        <v>644</v>
      </c>
      <c r="B266" s="9">
        <v>257.85146856700004</v>
      </c>
      <c r="C266" s="9">
        <v>99.119538441000003</v>
      </c>
      <c r="D266" s="9">
        <v>8.2846687000000009E-3</v>
      </c>
    </row>
    <row r="267" spans="1:4" hidden="1">
      <c r="A267" s="8">
        <v>645</v>
      </c>
      <c r="B267" s="9">
        <v>246.42279200000002</v>
      </c>
      <c r="C267" s="9">
        <v>94.389218</v>
      </c>
      <c r="D267" s="9">
        <v>6.8299000000000007E-3</v>
      </c>
    </row>
    <row r="268" spans="1:4" hidden="1">
      <c r="A268" s="8">
        <v>646</v>
      </c>
      <c r="B268" s="9">
        <v>235.26020833699999</v>
      </c>
      <c r="C268" s="9">
        <v>89.813389896999993</v>
      </c>
      <c r="D268" s="9">
        <v>5.2815616700000005E-3</v>
      </c>
    </row>
    <row r="269" spans="1:4" hidden="1">
      <c r="A269" s="8">
        <v>647</v>
      </c>
      <c r="B269" s="9">
        <v>224.373689232</v>
      </c>
      <c r="C269" s="9">
        <v>85.390688151999996</v>
      </c>
      <c r="D269" s="9">
        <v>3.6881460000000002E-3</v>
      </c>
    </row>
    <row r="270" spans="1:4" hidden="1">
      <c r="A270" s="8">
        <v>648</v>
      </c>
      <c r="B270" s="9">
        <v>213.78898340800001</v>
      </c>
      <c r="C270" s="9">
        <v>81.125005807999997</v>
      </c>
      <c r="D270" s="9">
        <v>2.1855680000000001E-3</v>
      </c>
    </row>
    <row r="271" spans="1:4" hidden="1">
      <c r="A271" s="8">
        <v>649</v>
      </c>
      <c r="B271" s="9">
        <v>203.53177128900001</v>
      </c>
      <c r="C271" s="9">
        <v>77.020167608999998</v>
      </c>
      <c r="D271" s="9">
        <v>9.1042567E-4</v>
      </c>
    </row>
    <row r="272" spans="1:4" hidden="1">
      <c r="A272" s="8">
        <v>650</v>
      </c>
      <c r="B272" s="9">
        <v>193.62766499999998</v>
      </c>
      <c r="C272" s="9">
        <v>73.079930000000004</v>
      </c>
      <c r="D272" s="9">
        <v>0</v>
      </c>
    </row>
    <row r="273" spans="1:4" hidden="1">
      <c r="A273" s="8">
        <v>651</v>
      </c>
      <c r="B273" s="9">
        <v>184.09640295199998</v>
      </c>
      <c r="C273" s="9">
        <v>69.307229837999998</v>
      </c>
      <c r="D273" s="9">
        <v>0</v>
      </c>
    </row>
    <row r="274" spans="1:4" hidden="1">
      <c r="A274" s="8">
        <v>652</v>
      </c>
      <c r="B274" s="9">
        <v>174.92630601600001</v>
      </c>
      <c r="C274" s="9">
        <v>65.695851914000002</v>
      </c>
      <c r="D274" s="9">
        <v>0</v>
      </c>
    </row>
    <row r="275" spans="1:4" hidden="1">
      <c r="A275" s="8">
        <v>653</v>
      </c>
      <c r="B275" s="9">
        <v>166.096064904</v>
      </c>
      <c r="C275" s="9">
        <v>62.236097770000001</v>
      </c>
      <c r="D275" s="9">
        <v>0</v>
      </c>
    </row>
    <row r="276" spans="1:4" hidden="1">
      <c r="A276" s="8">
        <v>654</v>
      </c>
      <c r="B276" s="9">
        <v>157.58437032800001</v>
      </c>
      <c r="C276" s="9">
        <v>58.918064051000002</v>
      </c>
      <c r="D276" s="9">
        <v>0</v>
      </c>
    </row>
    <row r="277" spans="1:4" hidden="1">
      <c r="A277" s="8">
        <v>655</v>
      </c>
      <c r="B277" s="9">
        <v>149.369913</v>
      </c>
      <c r="C277" s="9">
        <v>55.731984000000004</v>
      </c>
      <c r="D277" s="9">
        <v>0</v>
      </c>
    </row>
    <row r="278" spans="1:4" hidden="1">
      <c r="A278" s="8">
        <v>656</v>
      </c>
      <c r="B278" s="9">
        <v>141.44524832900001</v>
      </c>
      <c r="C278" s="9">
        <v>52.672598594</v>
      </c>
      <c r="D278" s="9">
        <v>0</v>
      </c>
    </row>
    <row r="279" spans="1:4" hidden="1">
      <c r="A279" s="8">
        <v>657</v>
      </c>
      <c r="B279" s="9">
        <v>133.81358636799999</v>
      </c>
      <c r="C279" s="9">
        <v>49.739088245000005</v>
      </c>
      <c r="D279" s="9">
        <v>0</v>
      </c>
    </row>
    <row r="280" spans="1:4" hidden="1">
      <c r="A280" s="8">
        <v>658</v>
      </c>
      <c r="B280" s="9">
        <v>126.469804692</v>
      </c>
      <c r="C280" s="9">
        <v>46.928311198999999</v>
      </c>
      <c r="D280" s="9">
        <v>0</v>
      </c>
    </row>
    <row r="281" spans="1:4" hidden="1">
      <c r="A281" s="8">
        <v>659</v>
      </c>
      <c r="B281" s="9">
        <v>119.408712577</v>
      </c>
      <c r="C281" s="9">
        <v>44.237125702</v>
      </c>
      <c r="D281" s="9">
        <v>0</v>
      </c>
    </row>
    <row r="282" spans="1:4" hidden="1">
      <c r="A282" s="8">
        <v>660</v>
      </c>
      <c r="B282" s="9">
        <v>112.625051</v>
      </c>
      <c r="C282" s="9">
        <v>41.662390000000002</v>
      </c>
      <c r="D282" s="9">
        <v>0</v>
      </c>
    </row>
    <row r="283" spans="1:4" hidden="1">
      <c r="A283" s="8">
        <v>661</v>
      </c>
      <c r="B283" s="9">
        <v>106.11390243299999</v>
      </c>
      <c r="C283" s="9">
        <v>39.201030637999999</v>
      </c>
      <c r="D283" s="9">
        <v>0</v>
      </c>
    </row>
    <row r="284" spans="1:4" hidden="1">
      <c r="A284" s="8">
        <v>662</v>
      </c>
      <c r="B284" s="9">
        <v>99.8736277</v>
      </c>
      <c r="C284" s="9">
        <v>36.850725450000006</v>
      </c>
      <c r="D284" s="9">
        <v>0</v>
      </c>
    </row>
    <row r="285" spans="1:4" hidden="1">
      <c r="A285" s="8">
        <v>663</v>
      </c>
      <c r="B285" s="9">
        <v>93.904295099999999</v>
      </c>
      <c r="C285" s="9">
        <v>34.609698662</v>
      </c>
      <c r="D285" s="9">
        <v>0</v>
      </c>
    </row>
    <row r="286" spans="1:4" hidden="1">
      <c r="A286" s="8">
        <v>664</v>
      </c>
      <c r="B286" s="9">
        <v>88.205904633000003</v>
      </c>
      <c r="C286" s="9">
        <v>32.475969603000003</v>
      </c>
      <c r="D286" s="9">
        <v>0</v>
      </c>
    </row>
    <row r="287" spans="1:4" hidden="1">
      <c r="A287" s="8">
        <v>665</v>
      </c>
      <c r="B287" s="9">
        <v>82.778388000000007</v>
      </c>
      <c r="C287" s="9">
        <v>30.447694200000001</v>
      </c>
      <c r="D287" s="9">
        <v>0</v>
      </c>
    </row>
    <row r="288" spans="1:4" hidden="1">
      <c r="A288" s="8">
        <v>666</v>
      </c>
      <c r="B288" s="9">
        <v>77.614778702999999</v>
      </c>
      <c r="C288" s="9">
        <v>28.520774513000003</v>
      </c>
      <c r="D288" s="9">
        <v>0</v>
      </c>
    </row>
    <row r="289" spans="1:4" hidden="1">
      <c r="A289" s="8">
        <v>667</v>
      </c>
      <c r="B289" s="9">
        <v>72.714530350000004</v>
      </c>
      <c r="C289" s="9">
        <v>26.694664150000001</v>
      </c>
      <c r="D289" s="9">
        <v>0</v>
      </c>
    </row>
    <row r="290" spans="1:4" hidden="1">
      <c r="A290" s="8">
        <v>668</v>
      </c>
      <c r="B290" s="9">
        <v>68.087546295999999</v>
      </c>
      <c r="C290" s="9">
        <v>24.972709762000001</v>
      </c>
      <c r="D290" s="9">
        <v>0</v>
      </c>
    </row>
    <row r="291" spans="1:4" hidden="1">
      <c r="A291" s="8">
        <v>669</v>
      </c>
      <c r="B291" s="9">
        <v>63.743866494000002</v>
      </c>
      <c r="C291" s="9">
        <v>23.358599495</v>
      </c>
      <c r="D291" s="9">
        <v>0</v>
      </c>
    </row>
    <row r="292" spans="1:4" hidden="1">
      <c r="A292" s="8">
        <v>670</v>
      </c>
      <c r="B292" s="9">
        <v>59.693326000000006</v>
      </c>
      <c r="C292" s="9">
        <v>21.85568</v>
      </c>
      <c r="D292" s="9">
        <v>0</v>
      </c>
    </row>
    <row r="293" spans="1:4" hidden="1">
      <c r="A293" s="8">
        <v>671</v>
      </c>
      <c r="B293" s="9">
        <v>55.937563990000001</v>
      </c>
      <c r="C293" s="9">
        <v>20.464156173999999</v>
      </c>
      <c r="D293" s="9">
        <v>0</v>
      </c>
    </row>
    <row r="294" spans="1:4" hidden="1">
      <c r="A294" s="8">
        <v>672</v>
      </c>
      <c r="B294" s="9">
        <v>52.456568857000008</v>
      </c>
      <c r="C294" s="9">
        <v>19.176037034</v>
      </c>
      <c r="D294" s="9">
        <v>0</v>
      </c>
    </row>
    <row r="295" spans="1:4" hidden="1">
      <c r="A295" s="8">
        <v>673</v>
      </c>
      <c r="B295" s="9">
        <v>49.227938529000006</v>
      </c>
      <c r="C295" s="9">
        <v>17.982716906</v>
      </c>
      <c r="D295" s="9">
        <v>0</v>
      </c>
    </row>
    <row r="296" spans="1:4" hidden="1">
      <c r="A296" s="8">
        <v>674</v>
      </c>
      <c r="B296" s="9">
        <v>46.229270933999999</v>
      </c>
      <c r="C296" s="9">
        <v>16.875385219000002</v>
      </c>
      <c r="D296" s="9">
        <v>0</v>
      </c>
    </row>
    <row r="297" spans="1:4" hidden="1">
      <c r="A297" s="8">
        <v>675</v>
      </c>
      <c r="B297" s="9">
        <v>43.438164</v>
      </c>
      <c r="C297" s="9">
        <v>15.845367999999999</v>
      </c>
      <c r="D297" s="9">
        <v>0</v>
      </c>
    </row>
    <row r="298" spans="1:4" hidden="1">
      <c r="A298" s="8">
        <v>676</v>
      </c>
      <c r="B298" s="9">
        <v>40.847514631000003</v>
      </c>
      <c r="C298" s="9">
        <v>14.889728391999999</v>
      </c>
      <c r="D298" s="9">
        <v>0</v>
      </c>
    </row>
    <row r="299" spans="1:4" hidden="1">
      <c r="A299" s="8">
        <v>677</v>
      </c>
      <c r="B299" s="9">
        <v>38.440179778000001</v>
      </c>
      <c r="C299" s="9">
        <v>14.002046289000001</v>
      </c>
      <c r="D299" s="9">
        <v>0</v>
      </c>
    </row>
    <row r="300" spans="1:4" hidden="1">
      <c r="A300" s="8">
        <v>678</v>
      </c>
      <c r="B300" s="9">
        <v>36.178663289999996</v>
      </c>
      <c r="C300" s="9">
        <v>13.168798489</v>
      </c>
      <c r="D300" s="9">
        <v>0</v>
      </c>
    </row>
    <row r="301" spans="1:4" hidden="1">
      <c r="A301" s="8">
        <v>679</v>
      </c>
      <c r="B301" s="9">
        <v>34.025605614</v>
      </c>
      <c r="C301" s="9">
        <v>12.376256893000001</v>
      </c>
      <c r="D301" s="9">
        <v>0</v>
      </c>
    </row>
    <row r="302" spans="1:4" hidden="1">
      <c r="A302" s="8">
        <v>680</v>
      </c>
      <c r="B302" s="9">
        <v>31.943442300000001</v>
      </c>
      <c r="C302" s="9">
        <v>11.610830000000002</v>
      </c>
      <c r="D302" s="9">
        <v>0</v>
      </c>
    </row>
    <row r="303" spans="1:4" hidden="1">
      <c r="A303" s="8">
        <v>681</v>
      </c>
      <c r="B303" s="9">
        <v>29.904102459000001</v>
      </c>
      <c r="C303" s="9">
        <v>10.862136361999999</v>
      </c>
      <c r="D303" s="9">
        <v>0</v>
      </c>
    </row>
    <row r="304" spans="1:4" hidden="1">
      <c r="A304" s="8">
        <v>682</v>
      </c>
      <c r="B304" s="9">
        <v>27.917489446000001</v>
      </c>
      <c r="C304" s="9">
        <v>10.133659228000001</v>
      </c>
      <c r="D304" s="9">
        <v>0</v>
      </c>
    </row>
    <row r="305" spans="1:4" hidden="1">
      <c r="A305" s="8">
        <v>683</v>
      </c>
      <c r="B305" s="9">
        <v>26.003205074</v>
      </c>
      <c r="C305" s="9">
        <v>9.4325699929999995</v>
      </c>
      <c r="D305" s="9">
        <v>0</v>
      </c>
    </row>
    <row r="306" spans="1:4" hidden="1">
      <c r="A306" s="8">
        <v>684</v>
      </c>
      <c r="B306" s="9">
        <v>24.180987754</v>
      </c>
      <c r="C306" s="9">
        <v>8.766040052000001</v>
      </c>
      <c r="D306" s="9">
        <v>0</v>
      </c>
    </row>
    <row r="307" spans="1:4" hidden="1">
      <c r="A307" s="8">
        <v>685</v>
      </c>
      <c r="B307" s="9">
        <v>22.470371</v>
      </c>
      <c r="C307" s="9">
        <v>8.1412408000000003</v>
      </c>
      <c r="D307" s="9">
        <v>0</v>
      </c>
    </row>
    <row r="308" spans="1:4" hidden="1">
      <c r="A308" s="8">
        <v>686</v>
      </c>
      <c r="B308" s="9">
        <v>20.875042958000002</v>
      </c>
      <c r="C308" s="9">
        <v>7.5595382170000001</v>
      </c>
      <c r="D308" s="9">
        <v>0</v>
      </c>
    </row>
    <row r="309" spans="1:4" hidden="1">
      <c r="A309" s="8">
        <v>687</v>
      </c>
      <c r="B309" s="9">
        <v>19.383665994000001</v>
      </c>
      <c r="C309" s="9">
        <v>7.0166294660000004</v>
      </c>
      <c r="D309" s="9">
        <v>0</v>
      </c>
    </row>
    <row r="310" spans="1:4" hidden="1">
      <c r="A310" s="8">
        <v>688</v>
      </c>
      <c r="B310" s="9">
        <v>17.993234952000002</v>
      </c>
      <c r="C310" s="9">
        <v>6.5111485670000002</v>
      </c>
      <c r="D310" s="9">
        <v>0</v>
      </c>
    </row>
    <row r="311" spans="1:4" hidden="1">
      <c r="A311" s="8">
        <v>689</v>
      </c>
      <c r="B311" s="9">
        <v>16.701017872000001</v>
      </c>
      <c r="C311" s="9">
        <v>6.0418661380000005</v>
      </c>
      <c r="D311" s="9">
        <v>0</v>
      </c>
    </row>
    <row r="312" spans="1:4" hidden="1">
      <c r="A312" s="8">
        <v>690</v>
      </c>
      <c r="B312" s="9">
        <v>15.503873</v>
      </c>
      <c r="C312" s="9">
        <v>5.6073479000000006</v>
      </c>
      <c r="D312" s="9">
        <v>0</v>
      </c>
    </row>
    <row r="313" spans="1:4" hidden="1">
      <c r="A313" s="8">
        <v>691</v>
      </c>
      <c r="B313" s="9">
        <v>14.400366057000001</v>
      </c>
      <c r="C313" s="9">
        <v>5.2069791619999997</v>
      </c>
      <c r="D313" s="9">
        <v>0</v>
      </c>
    </row>
    <row r="314" spans="1:4" hidden="1">
      <c r="A314" s="8">
        <v>692</v>
      </c>
      <c r="B314" s="9">
        <v>13.386535701</v>
      </c>
      <c r="C314" s="9">
        <v>4.8392573460000001</v>
      </c>
      <c r="D314" s="9">
        <v>0</v>
      </c>
    </row>
    <row r="315" spans="1:4" hidden="1">
      <c r="A315" s="8">
        <v>693</v>
      </c>
      <c r="B315" s="9">
        <v>12.455893527000001</v>
      </c>
      <c r="C315" s="9">
        <v>4.5019285849999999</v>
      </c>
      <c r="D315" s="9">
        <v>0</v>
      </c>
    </row>
    <row r="316" spans="1:4" hidden="1">
      <c r="A316" s="8">
        <v>694</v>
      </c>
      <c r="B316" s="9">
        <v>11.602087728000001</v>
      </c>
      <c r="C316" s="9">
        <v>4.192534115</v>
      </c>
      <c r="D316" s="9">
        <v>0</v>
      </c>
    </row>
    <row r="317" spans="1:4" hidden="1">
      <c r="A317" s="8">
        <v>695</v>
      </c>
      <c r="B317" s="9">
        <v>10.818561600000001</v>
      </c>
      <c r="C317" s="9">
        <v>3.9087517699999998</v>
      </c>
      <c r="D317" s="9">
        <v>0</v>
      </c>
    </row>
    <row r="318" spans="1:4" hidden="1">
      <c r="A318" s="8">
        <v>696</v>
      </c>
      <c r="B318" s="9">
        <v>10.101831894</v>
      </c>
      <c r="C318" s="9">
        <v>3.649283869</v>
      </c>
      <c r="D318" s="9">
        <v>0</v>
      </c>
    </row>
    <row r="319" spans="1:4" hidden="1">
      <c r="A319" s="8">
        <v>697</v>
      </c>
      <c r="B319" s="9">
        <v>9.4466395869999999</v>
      </c>
      <c r="C319" s="9">
        <v>3.4120814419999999</v>
      </c>
      <c r="D319" s="9">
        <v>0</v>
      </c>
    </row>
    <row r="320" spans="1:4" hidden="1">
      <c r="A320" s="8">
        <v>698</v>
      </c>
      <c r="B320" s="9">
        <v>8.843832613</v>
      </c>
      <c r="C320" s="9">
        <v>3.1939344359999997</v>
      </c>
      <c r="D320" s="9">
        <v>0</v>
      </c>
    </row>
    <row r="321" spans="1:4" hidden="1">
      <c r="A321" s="8">
        <v>699</v>
      </c>
      <c r="B321" s="9">
        <v>8.2841223080000006</v>
      </c>
      <c r="C321" s="9">
        <v>2.9915644989999999</v>
      </c>
      <c r="D321" s="9">
        <v>0</v>
      </c>
    </row>
    <row r="322" spans="1:4" hidden="1">
      <c r="A322" s="8">
        <v>700</v>
      </c>
      <c r="B322" s="9">
        <v>7.7582200080000003</v>
      </c>
      <c r="C322" s="9">
        <v>2.8016249799999997</v>
      </c>
      <c r="D322" s="9">
        <v>0</v>
      </c>
    </row>
    <row r="323" spans="1:4" hidden="1">
      <c r="A323" s="8">
        <v>701</v>
      </c>
      <c r="B323" s="9">
        <v>7.2597739060000004</v>
      </c>
      <c r="C323" s="9">
        <v>2.6216571150000001</v>
      </c>
      <c r="D323" s="9">
        <v>0</v>
      </c>
    </row>
    <row r="324" spans="1:4" hidden="1">
      <c r="A324" s="8">
        <v>702</v>
      </c>
      <c r="B324" s="9">
        <v>6.7881010119999994</v>
      </c>
      <c r="C324" s="9">
        <v>2.4513194089999999</v>
      </c>
      <c r="D324" s="9">
        <v>0</v>
      </c>
    </row>
    <row r="325" spans="1:4" hidden="1">
      <c r="A325" s="8">
        <v>703</v>
      </c>
      <c r="B325" s="9">
        <v>6.3438843160000005</v>
      </c>
      <c r="C325" s="9">
        <v>2.2908850579999998</v>
      </c>
      <c r="D325" s="9">
        <v>0</v>
      </c>
    </row>
    <row r="326" spans="1:4" hidden="1">
      <c r="A326" s="8">
        <v>704</v>
      </c>
      <c r="B326" s="9">
        <v>5.927601911</v>
      </c>
      <c r="C326" s="9">
        <v>2.1405589589999998</v>
      </c>
      <c r="D326" s="9">
        <v>0</v>
      </c>
    </row>
    <row r="327" spans="1:4" hidden="1">
      <c r="A327" s="8">
        <v>705</v>
      </c>
      <c r="B327" s="9">
        <v>5.5396635910000009</v>
      </c>
      <c r="C327" s="9">
        <v>2.0004777100000002</v>
      </c>
      <c r="D327" s="9">
        <v>0</v>
      </c>
    </row>
    <row r="328" spans="1:4" hidden="1">
      <c r="A328" s="8">
        <v>706</v>
      </c>
      <c r="B328" s="9">
        <v>5.1787033760000005</v>
      </c>
      <c r="C328" s="9">
        <v>1.8700949189999998</v>
      </c>
      <c r="D328" s="9">
        <v>0</v>
      </c>
    </row>
    <row r="329" spans="1:4" hidden="1">
      <c r="A329" s="8">
        <v>707</v>
      </c>
      <c r="B329" s="9">
        <v>4.8415112129999995</v>
      </c>
      <c r="C329" s="9">
        <v>1.7483861009999999</v>
      </c>
      <c r="D329" s="9">
        <v>0</v>
      </c>
    </row>
    <row r="330" spans="1:4" hidden="1">
      <c r="A330" s="8">
        <v>708</v>
      </c>
      <c r="B330" s="9">
        <v>4.5263796269999999</v>
      </c>
      <c r="C330" s="9">
        <v>1.6345316679999999</v>
      </c>
      <c r="D330" s="9">
        <v>0</v>
      </c>
    </row>
    <row r="331" spans="1:4" hidden="1">
      <c r="A331" s="8">
        <v>709</v>
      </c>
      <c r="B331" s="9">
        <v>4.2313962460000001</v>
      </c>
      <c r="C331" s="9">
        <v>1.528053527</v>
      </c>
      <c r="D331" s="9">
        <v>0</v>
      </c>
    </row>
    <row r="332" spans="1:4" hidden="1">
      <c r="A332" s="8">
        <v>710</v>
      </c>
      <c r="B332" s="9">
        <v>3.9547169970000002</v>
      </c>
      <c r="C332" s="9">
        <v>1.4281320900000001</v>
      </c>
      <c r="D332" s="9">
        <v>0</v>
      </c>
    </row>
    <row r="333" spans="1:4" hidden="1">
      <c r="A333" s="8">
        <v>711</v>
      </c>
      <c r="B333" s="9">
        <v>3.6948393020000001</v>
      </c>
      <c r="C333" s="9">
        <v>1.3342892640000001</v>
      </c>
      <c r="D333" s="9">
        <v>0</v>
      </c>
    </row>
    <row r="334" spans="1:4" hidden="1">
      <c r="A334" s="8">
        <v>712</v>
      </c>
      <c r="B334" s="9">
        <v>3.4508752739999999</v>
      </c>
      <c r="C334" s="9">
        <v>1.2461835539999999</v>
      </c>
      <c r="D334" s="9">
        <v>0</v>
      </c>
    </row>
    <row r="335" spans="1:4" hidden="1">
      <c r="A335" s="8">
        <v>713</v>
      </c>
      <c r="B335" s="9">
        <v>3.2220053250000005</v>
      </c>
      <c r="C335" s="9">
        <v>1.1635417640000001</v>
      </c>
      <c r="D335" s="9">
        <v>0</v>
      </c>
    </row>
    <row r="336" spans="1:4" hidden="1">
      <c r="A336" s="8">
        <v>714</v>
      </c>
      <c r="B336" s="9">
        <v>3.0075464650000003</v>
      </c>
      <c r="C336" s="9">
        <v>1.086090698</v>
      </c>
      <c r="D336" s="9">
        <v>0</v>
      </c>
    </row>
    <row r="337" spans="1:4" hidden="1">
      <c r="A337" s="8">
        <v>715</v>
      </c>
      <c r="B337" s="9">
        <v>2.8067474050000003</v>
      </c>
      <c r="C337" s="9">
        <v>1.01355716</v>
      </c>
      <c r="D337" s="9">
        <v>0</v>
      </c>
    </row>
    <row r="338" spans="1:4" hidden="1">
      <c r="A338" s="8">
        <v>716</v>
      </c>
      <c r="B338" s="9">
        <v>2.618515361</v>
      </c>
      <c r="C338" s="9">
        <v>0.94559965500000009</v>
      </c>
      <c r="D338" s="9">
        <v>0</v>
      </c>
    </row>
    <row r="339" spans="1:4" hidden="1">
      <c r="A339" s="8">
        <v>717</v>
      </c>
      <c r="B339" s="9">
        <v>2.4421673429999999</v>
      </c>
      <c r="C339" s="9">
        <v>0.88194498700000001</v>
      </c>
      <c r="D339" s="9">
        <v>0</v>
      </c>
    </row>
    <row r="340" spans="1:4" hidden="1">
      <c r="A340" s="8">
        <v>718</v>
      </c>
      <c r="B340" s="9">
        <v>2.2772935570000001</v>
      </c>
      <c r="C340" s="9">
        <v>0.82238825900000001</v>
      </c>
      <c r="D340" s="9">
        <v>0</v>
      </c>
    </row>
    <row r="341" spans="1:4" hidden="1">
      <c r="A341" s="8">
        <v>719</v>
      </c>
      <c r="B341" s="9">
        <v>2.1234842089999999</v>
      </c>
      <c r="C341" s="9">
        <v>0.76679287299999999</v>
      </c>
      <c r="D341" s="9">
        <v>0</v>
      </c>
    </row>
    <row r="342" spans="1:4" hidden="1">
      <c r="A342" s="8">
        <v>720</v>
      </c>
      <c r="B342" s="9">
        <v>1.9801929070000002</v>
      </c>
      <c r="C342" s="9">
        <v>0.71509053</v>
      </c>
      <c r="D342" s="9">
        <v>0</v>
      </c>
    </row>
    <row r="343" spans="1:4" hidden="1">
      <c r="A343" s="8">
        <v>721</v>
      </c>
      <c r="B343" s="9">
        <v>1.8470098570000002</v>
      </c>
      <c r="C343" s="9">
        <v>0.66700803399999997</v>
      </c>
      <c r="D343" s="9">
        <v>0</v>
      </c>
    </row>
    <row r="344" spans="1:4" hidden="1">
      <c r="A344" s="8">
        <v>722</v>
      </c>
      <c r="B344" s="9">
        <v>1.7231837700000001</v>
      </c>
      <c r="C344" s="9">
        <v>0.62227218900000003</v>
      </c>
      <c r="D344" s="9">
        <v>0</v>
      </c>
    </row>
    <row r="345" spans="1:4" hidden="1">
      <c r="A345" s="8">
        <v>723</v>
      </c>
      <c r="B345" s="9">
        <v>1.607895058</v>
      </c>
      <c r="C345" s="9">
        <v>0.58060979899999998</v>
      </c>
      <c r="D345" s="9">
        <v>0</v>
      </c>
    </row>
    <row r="346" spans="1:4" hidden="1">
      <c r="A346" s="8">
        <v>724</v>
      </c>
      <c r="B346" s="9">
        <v>1.5002558340000001</v>
      </c>
      <c r="C346" s="9">
        <v>0.54174766799999996</v>
      </c>
      <c r="D346" s="9">
        <v>0</v>
      </c>
    </row>
    <row r="347" spans="1:4" hidden="1">
      <c r="A347" s="8">
        <v>725</v>
      </c>
      <c r="B347" s="9">
        <v>1.3995831080000001</v>
      </c>
      <c r="C347" s="9">
        <v>0.50541259999999999</v>
      </c>
      <c r="D347" s="9">
        <v>0</v>
      </c>
    </row>
    <row r="348" spans="1:4" hidden="1">
      <c r="A348" s="8">
        <v>726</v>
      </c>
      <c r="B348" s="9">
        <v>1.30519389</v>
      </c>
      <c r="C348" s="9">
        <v>0.47133139900000004</v>
      </c>
      <c r="D348" s="9">
        <v>0</v>
      </c>
    </row>
    <row r="349" spans="1:4" hidden="1">
      <c r="A349" s="8">
        <v>727</v>
      </c>
      <c r="B349" s="9">
        <v>1.2166783860000001</v>
      </c>
      <c r="C349" s="9">
        <v>0.43936746700000001</v>
      </c>
      <c r="D349" s="9">
        <v>0</v>
      </c>
    </row>
    <row r="350" spans="1:4" hidden="1">
      <c r="A350" s="8">
        <v>728</v>
      </c>
      <c r="B350" s="9">
        <v>1.1338316990000001</v>
      </c>
      <c r="C350" s="9">
        <v>0.40945250500000002</v>
      </c>
      <c r="D350" s="9">
        <v>0</v>
      </c>
    </row>
    <row r="351" spans="1:4" hidden="1">
      <c r="A351" s="8">
        <v>729</v>
      </c>
      <c r="B351" s="9">
        <v>1.056244035</v>
      </c>
      <c r="C351" s="9">
        <v>0.38144991499999997</v>
      </c>
      <c r="D351" s="9">
        <v>0</v>
      </c>
    </row>
    <row r="352" spans="1:4" hidden="1">
      <c r="A352" s="8">
        <v>730</v>
      </c>
      <c r="B352" s="9">
        <v>0.98350560000000009</v>
      </c>
      <c r="C352" s="9">
        <v>0.35515479999999999</v>
      </c>
      <c r="D352" s="9">
        <v>0</v>
      </c>
    </row>
    <row r="353" spans="1:4" hidden="1">
      <c r="A353" s="8">
        <v>731</v>
      </c>
      <c r="B353" s="9">
        <v>0.91520660000000009</v>
      </c>
      <c r="C353" s="9">
        <v>0.33049886099999998</v>
      </c>
      <c r="D353" s="9">
        <v>0</v>
      </c>
    </row>
    <row r="354" spans="1:4" hidden="1">
      <c r="A354" s="8">
        <v>732</v>
      </c>
      <c r="B354" s="9">
        <v>0.8512104370000001</v>
      </c>
      <c r="C354" s="9">
        <v>0.30741379899999999</v>
      </c>
      <c r="D354" s="9">
        <v>0</v>
      </c>
    </row>
    <row r="355" spans="1:4" hidden="1">
      <c r="A355" s="8">
        <v>733</v>
      </c>
      <c r="B355" s="9">
        <v>0.79124391500000002</v>
      </c>
      <c r="C355" s="9">
        <v>0.28569471699999999</v>
      </c>
      <c r="D355" s="9">
        <v>0</v>
      </c>
    </row>
    <row r="356" spans="1:4" hidden="1">
      <c r="A356" s="8">
        <v>734</v>
      </c>
      <c r="B356" s="9">
        <v>0.73517043599999998</v>
      </c>
      <c r="C356" s="9">
        <v>0.26547821300000002</v>
      </c>
      <c r="D356" s="9">
        <v>0</v>
      </c>
    </row>
    <row r="357" spans="1:4" hidden="1">
      <c r="A357" s="8">
        <v>735</v>
      </c>
      <c r="B357" s="9">
        <v>0.68292170099999994</v>
      </c>
      <c r="C357" s="9">
        <v>0.24662768900000001</v>
      </c>
      <c r="D357" s="9">
        <v>0</v>
      </c>
    </row>
    <row r="358" spans="1:4" hidden="1">
      <c r="A358" s="8">
        <v>736</v>
      </c>
      <c r="B358" s="9">
        <v>0.63429281299999996</v>
      </c>
      <c r="C358" s="9">
        <v>0.22907484600000003</v>
      </c>
      <c r="D358" s="9">
        <v>0</v>
      </c>
    </row>
    <row r="359" spans="1:4" hidden="1">
      <c r="A359" s="8">
        <v>737</v>
      </c>
      <c r="B359" s="9">
        <v>0.58901057600000006</v>
      </c>
      <c r="C359" s="9">
        <v>0.21268308599999999</v>
      </c>
      <c r="D359" s="9">
        <v>0</v>
      </c>
    </row>
    <row r="360" spans="1:4" hidden="1">
      <c r="A360" s="8">
        <v>738</v>
      </c>
      <c r="B360" s="9">
        <v>0.54693839199999994</v>
      </c>
      <c r="C360" s="9">
        <v>0.19752070799999999</v>
      </c>
      <c r="D360" s="9">
        <v>0</v>
      </c>
    </row>
    <row r="361" spans="1:4" hidden="1">
      <c r="A361" s="8">
        <v>739</v>
      </c>
      <c r="B361" s="9">
        <v>0.507734766</v>
      </c>
      <c r="C361" s="9">
        <v>0.183382815</v>
      </c>
      <c r="D361" s="9">
        <v>0</v>
      </c>
    </row>
    <row r="362" spans="1:4" hidden="1">
      <c r="A362" s="8">
        <v>740</v>
      </c>
      <c r="B362" s="9">
        <v>0.47133139900000004</v>
      </c>
      <c r="C362" s="9">
        <v>0.17020110799999999</v>
      </c>
      <c r="D362" s="9">
        <v>0</v>
      </c>
    </row>
    <row r="363" spans="1:4" hidden="1">
      <c r="A363" s="8">
        <v>741</v>
      </c>
      <c r="B363" s="9">
        <v>0.43745509500000002</v>
      </c>
      <c r="C363" s="9">
        <v>0.157975587</v>
      </c>
      <c r="D363" s="9">
        <v>0</v>
      </c>
    </row>
    <row r="364" spans="1:4" hidden="1">
      <c r="A364" s="8">
        <v>742</v>
      </c>
      <c r="B364" s="9">
        <v>0.40603755499999999</v>
      </c>
      <c r="C364" s="9">
        <v>0.14663795299999999</v>
      </c>
      <c r="D364" s="9">
        <v>0</v>
      </c>
    </row>
    <row r="365" spans="1:4" hidden="1">
      <c r="A365" s="8">
        <v>743</v>
      </c>
      <c r="B365" s="9">
        <v>0.37694218100000004</v>
      </c>
      <c r="C365" s="9">
        <v>0.13611990699999998</v>
      </c>
      <c r="D365" s="9">
        <v>0</v>
      </c>
    </row>
    <row r="366" spans="1:4" hidden="1">
      <c r="A366" s="8">
        <v>744</v>
      </c>
      <c r="B366" s="9">
        <v>0.34996407600000001</v>
      </c>
      <c r="C366" s="9">
        <v>0.12635315</v>
      </c>
      <c r="D366" s="9">
        <v>0</v>
      </c>
    </row>
    <row r="367" spans="1:4" hidden="1">
      <c r="A367" s="8">
        <v>745</v>
      </c>
      <c r="B367" s="9">
        <v>0.32510324000000002</v>
      </c>
      <c r="C367" s="9">
        <v>0.11740598100000001</v>
      </c>
      <c r="D367" s="9">
        <v>0</v>
      </c>
    </row>
    <row r="368" spans="1:4" hidden="1">
      <c r="A368" s="8">
        <v>746</v>
      </c>
      <c r="B368" s="9">
        <v>0.30222307500000001</v>
      </c>
      <c r="C368" s="9">
        <v>0.10914180200000001</v>
      </c>
      <c r="D368" s="9">
        <v>0</v>
      </c>
    </row>
    <row r="369" spans="1:4" hidden="1">
      <c r="A369" s="8">
        <v>747</v>
      </c>
      <c r="B369" s="9">
        <v>0.28105038499999996</v>
      </c>
      <c r="C369" s="9">
        <v>0.101492314</v>
      </c>
      <c r="D369" s="9">
        <v>0</v>
      </c>
    </row>
    <row r="370" spans="1:4" hidden="1">
      <c r="A370" s="8">
        <v>748</v>
      </c>
      <c r="B370" s="9">
        <v>0.26158516999999998</v>
      </c>
      <c r="C370" s="9">
        <v>9.4457517000000005E-2</v>
      </c>
      <c r="D370" s="9">
        <v>0</v>
      </c>
    </row>
    <row r="371" spans="1:4" hidden="1">
      <c r="A371" s="8">
        <v>749</v>
      </c>
      <c r="B371" s="9">
        <v>0.24355423400000001</v>
      </c>
      <c r="C371" s="9">
        <v>8.7969111999999988E-2</v>
      </c>
      <c r="D371" s="9">
        <v>0</v>
      </c>
    </row>
    <row r="372" spans="1:4" hidden="1">
      <c r="A372" s="8">
        <v>750</v>
      </c>
      <c r="B372" s="9">
        <v>0.22695757699999999</v>
      </c>
      <c r="C372" s="9">
        <v>8.1958799999999998E-2</v>
      </c>
      <c r="D372" s="9">
        <v>0</v>
      </c>
    </row>
    <row r="373" spans="1:4" hidden="1">
      <c r="A373" s="8">
        <v>751</v>
      </c>
      <c r="B373" s="9">
        <v>0.21159030200000001</v>
      </c>
      <c r="C373" s="9">
        <v>7.6426580999999993E-2</v>
      </c>
      <c r="D373" s="9">
        <v>0</v>
      </c>
    </row>
    <row r="374" spans="1:4" hidden="1">
      <c r="A374" s="8">
        <v>752</v>
      </c>
      <c r="B374" s="9">
        <v>0.19731581099999998</v>
      </c>
      <c r="C374" s="9">
        <v>7.1235857E-2</v>
      </c>
      <c r="D374" s="9">
        <v>0</v>
      </c>
    </row>
    <row r="375" spans="1:4" hidden="1">
      <c r="A375" s="8">
        <v>753</v>
      </c>
      <c r="B375" s="9">
        <v>0.184065805</v>
      </c>
      <c r="C375" s="9">
        <v>6.6482246600000003E-2</v>
      </c>
      <c r="D375" s="9">
        <v>0</v>
      </c>
    </row>
    <row r="376" spans="1:4" hidden="1">
      <c r="A376" s="8">
        <v>754</v>
      </c>
      <c r="B376" s="9">
        <v>0.17184028399999998</v>
      </c>
      <c r="C376" s="9">
        <v>6.2049641500000002E-2</v>
      </c>
      <c r="D376" s="9">
        <v>0</v>
      </c>
    </row>
    <row r="377" spans="1:4" hidden="1">
      <c r="A377" s="8">
        <v>755</v>
      </c>
      <c r="B377" s="9">
        <v>0.16036605199999998</v>
      </c>
      <c r="C377" s="9">
        <v>5.7917552000000004E-2</v>
      </c>
      <c r="D377" s="9">
        <v>0</v>
      </c>
    </row>
    <row r="378" spans="1:4" hidden="1">
      <c r="A378" s="8">
        <v>756</v>
      </c>
      <c r="B378" s="9">
        <v>0.14971140799999999</v>
      </c>
      <c r="C378" s="9">
        <v>5.4058658500000002E-2</v>
      </c>
      <c r="D378" s="9">
        <v>0</v>
      </c>
    </row>
    <row r="379" spans="1:4" hidden="1">
      <c r="A379" s="8">
        <v>757</v>
      </c>
      <c r="B379" s="9">
        <v>0.139671455</v>
      </c>
      <c r="C379" s="9">
        <v>5.0445641400000005E-2</v>
      </c>
      <c r="D379" s="9">
        <v>0</v>
      </c>
    </row>
    <row r="380" spans="1:4" hidden="1">
      <c r="A380" s="8">
        <v>758</v>
      </c>
      <c r="B380" s="9">
        <v>0.130314492</v>
      </c>
      <c r="C380" s="9">
        <v>4.70716708E-2</v>
      </c>
      <c r="D380" s="9">
        <v>0</v>
      </c>
    </row>
    <row r="381" spans="1:4" hidden="1">
      <c r="A381" s="8">
        <v>759</v>
      </c>
      <c r="B381" s="9">
        <v>0.121640519</v>
      </c>
      <c r="C381" s="9">
        <v>4.3916257E-2</v>
      </c>
      <c r="D381" s="9">
        <v>0</v>
      </c>
    </row>
    <row r="382" spans="1:4" hidden="1">
      <c r="A382" s="8">
        <v>760</v>
      </c>
      <c r="B382" s="9">
        <v>0.11351293800000001</v>
      </c>
      <c r="C382" s="9">
        <v>4.0979399999999999E-2</v>
      </c>
      <c r="D382" s="9">
        <v>0</v>
      </c>
    </row>
    <row r="383" spans="1:4" hidden="1">
      <c r="A383" s="8">
        <v>761</v>
      </c>
      <c r="B383" s="9">
        <v>0.10586345</v>
      </c>
      <c r="C383" s="9">
        <v>3.8233780200000005E-2</v>
      </c>
      <c r="D383" s="9">
        <v>0</v>
      </c>
    </row>
    <row r="384" spans="1:4" hidden="1">
      <c r="A384" s="8">
        <v>762</v>
      </c>
      <c r="B384" s="9">
        <v>9.8760353999999995E-2</v>
      </c>
      <c r="C384" s="9">
        <v>3.5672567699999998E-2</v>
      </c>
      <c r="D384" s="9">
        <v>0</v>
      </c>
    </row>
    <row r="385" spans="1:4" hidden="1">
      <c r="A385" s="8">
        <v>763</v>
      </c>
      <c r="B385" s="9">
        <v>9.2135351000000004E-2</v>
      </c>
      <c r="C385" s="9">
        <v>3.3275272799999998E-2</v>
      </c>
      <c r="D385" s="9">
        <v>0</v>
      </c>
    </row>
    <row r="386" spans="1:4" hidden="1">
      <c r="A386" s="8">
        <v>764</v>
      </c>
      <c r="B386" s="9">
        <v>8.5988440999999999E-2</v>
      </c>
      <c r="C386" s="9">
        <v>3.10418955E-2</v>
      </c>
      <c r="D386" s="9">
        <v>0</v>
      </c>
    </row>
    <row r="387" spans="1:4" hidden="1">
      <c r="A387" s="8">
        <v>765</v>
      </c>
      <c r="B387" s="9">
        <v>8.0183025999999991E-2</v>
      </c>
      <c r="C387" s="9">
        <v>2.8958776000000002E-2</v>
      </c>
      <c r="D387" s="9">
        <v>0</v>
      </c>
    </row>
    <row r="388" spans="1:4" hidden="1">
      <c r="A388" s="8">
        <v>766</v>
      </c>
      <c r="B388" s="9">
        <v>7.4855703999999995E-2</v>
      </c>
      <c r="C388" s="9">
        <v>2.7019084400000001E-2</v>
      </c>
      <c r="D388" s="9">
        <v>0</v>
      </c>
    </row>
    <row r="389" spans="1:4" hidden="1">
      <c r="A389" s="8">
        <v>767</v>
      </c>
      <c r="B389" s="9">
        <v>6.9801578000000003E-2</v>
      </c>
      <c r="C389" s="9">
        <v>2.5215990800000001E-2</v>
      </c>
      <c r="D389" s="9">
        <v>0</v>
      </c>
    </row>
    <row r="390" spans="1:4" hidden="1">
      <c r="A390" s="8">
        <v>768</v>
      </c>
      <c r="B390" s="9">
        <v>6.5150416100000011E-2</v>
      </c>
      <c r="C390" s="9">
        <v>2.3529005499999998E-2</v>
      </c>
      <c r="D390" s="9">
        <v>0</v>
      </c>
    </row>
    <row r="391" spans="1:4" hidden="1">
      <c r="A391" s="8">
        <v>769</v>
      </c>
      <c r="B391" s="9">
        <v>6.07997698E-2</v>
      </c>
      <c r="C391" s="9">
        <v>2.19581285E-2</v>
      </c>
      <c r="D391" s="9">
        <v>0</v>
      </c>
    </row>
    <row r="392" spans="1:4" hidden="1">
      <c r="A392" s="8">
        <v>770</v>
      </c>
      <c r="B392" s="9">
        <v>5.6742809200000001E-2</v>
      </c>
      <c r="C392" s="9">
        <v>2.04897E-2</v>
      </c>
      <c r="D392" s="9">
        <v>0</v>
      </c>
    </row>
    <row r="393" spans="1:4" hidden="1">
      <c r="A393" s="8">
        <v>771</v>
      </c>
      <c r="B393" s="9">
        <v>5.2938554899999997E-2</v>
      </c>
      <c r="C393" s="9">
        <v>1.9116890100000002E-2</v>
      </c>
      <c r="D393" s="9">
        <v>0</v>
      </c>
    </row>
    <row r="394" spans="1:4" hidden="1">
      <c r="A394" s="8">
        <v>772</v>
      </c>
      <c r="B394" s="9">
        <v>4.9387006900000002E-2</v>
      </c>
      <c r="C394" s="9">
        <v>1.78328689E-2</v>
      </c>
      <c r="D394" s="9">
        <v>0</v>
      </c>
    </row>
    <row r="395" spans="1:4" hidden="1">
      <c r="A395" s="8">
        <v>773</v>
      </c>
      <c r="B395" s="9">
        <v>4.60745054E-2</v>
      </c>
      <c r="C395" s="9">
        <v>1.6637636399999999E-2</v>
      </c>
      <c r="D395" s="9">
        <v>0</v>
      </c>
    </row>
    <row r="396" spans="1:4" hidden="1">
      <c r="A396" s="8">
        <v>774</v>
      </c>
      <c r="B396" s="9">
        <v>4.2980560699999996E-2</v>
      </c>
      <c r="C396" s="9">
        <v>1.5517532799999999E-2</v>
      </c>
      <c r="D396" s="9">
        <v>0</v>
      </c>
    </row>
    <row r="397" spans="1:4" hidden="1">
      <c r="A397" s="8">
        <v>775</v>
      </c>
      <c r="B397" s="9">
        <v>4.00983429E-2</v>
      </c>
      <c r="C397" s="9">
        <v>1.4479388000000001E-2</v>
      </c>
      <c r="D397" s="9">
        <v>0</v>
      </c>
    </row>
    <row r="398" spans="1:4" hidden="1">
      <c r="A398" s="8">
        <v>776</v>
      </c>
      <c r="B398" s="9">
        <v>3.7407362299999997E-2</v>
      </c>
      <c r="C398" s="9">
        <v>1.35095422E-2</v>
      </c>
      <c r="D398" s="9">
        <v>0</v>
      </c>
    </row>
    <row r="399" spans="1:4" hidden="1">
      <c r="A399" s="8">
        <v>777</v>
      </c>
      <c r="B399" s="9">
        <v>3.4900789000000002E-2</v>
      </c>
      <c r="C399" s="9">
        <v>1.2601165500000001E-2</v>
      </c>
      <c r="D399" s="9">
        <v>0</v>
      </c>
    </row>
    <row r="400" spans="1:4" hidden="1">
      <c r="A400" s="8">
        <v>778</v>
      </c>
      <c r="B400" s="9">
        <v>3.2564963199999998E-2</v>
      </c>
      <c r="C400" s="9">
        <v>1.17610878E-2</v>
      </c>
      <c r="D400" s="9">
        <v>0</v>
      </c>
    </row>
    <row r="401" spans="1:4" hidden="1">
      <c r="A401" s="8">
        <v>779</v>
      </c>
      <c r="B401" s="9">
        <v>3.0386225100000001E-2</v>
      </c>
      <c r="C401" s="9">
        <v>1.09688194E-2</v>
      </c>
      <c r="D401" s="9">
        <v>0</v>
      </c>
    </row>
    <row r="402" spans="1:4">
      <c r="A402" s="8">
        <v>780</v>
      </c>
      <c r="B402" s="9">
        <v>2.83509149E-2</v>
      </c>
      <c r="C402" s="9">
        <v>1.02380201E-2</v>
      </c>
      <c r="D402" s="9">
        <v>0</v>
      </c>
    </row>
  </sheetData>
  <sheetProtection algorithmName="SHA-512" hashValue="GFcV7Twnci0AD84iTeOZFESGQylIeS9B/HCB5xe7T7T1QxT6iVIaotOhg7klUlvsCizcwnW7QrLYeQTDWpRHzg==" saltValue="7If8EIm5Aw6MRlMRu4haLA==" spinCount="100000" sheet="1" objects="1" scenarios="1" selectLockedCells="1"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CRI cal.</vt:lpstr>
      <vt:lpstr>CRI</vt:lpstr>
      <vt:lpstr>Stimulus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lung.lin 林志隆</dc:creator>
  <cp:lastModifiedBy>Innolux</cp:lastModifiedBy>
  <cp:lastPrinted>2007-01-10T15:42:05Z</cp:lastPrinted>
  <dcterms:created xsi:type="dcterms:W3CDTF">1997-01-14T01:50:29Z</dcterms:created>
  <dcterms:modified xsi:type="dcterms:W3CDTF">2021-05-27T10:25:40Z</dcterms:modified>
</cp:coreProperties>
</file>