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ENCIA notas\TODO CLASES\"/>
    </mc:Choice>
  </mc:AlternateContent>
  <bookViews>
    <workbookView xWindow="0" yWindow="0" windowWidth="21600" windowHeight="9885"/>
  </bookViews>
  <sheets>
    <sheet name="Table 2" sheetId="2" r:id="rId1"/>
    <sheet name="Table 4" sheetId="4" r:id="rId2"/>
  </sheets>
  <calcPr calcId="152511"/>
</workbook>
</file>

<file path=xl/calcChain.xml><?xml version="1.0" encoding="utf-8"?>
<calcChain xmlns="http://schemas.openxmlformats.org/spreadsheetml/2006/main">
  <c r="Q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I27" i="2"/>
  <c r="M27" i="2"/>
  <c r="N27" i="2" s="1"/>
  <c r="S25" i="2"/>
  <c r="T2" i="2"/>
  <c r="Q3" i="2"/>
  <c r="T3" i="2" s="1"/>
  <c r="Q4" i="2"/>
  <c r="Q5" i="2"/>
  <c r="Q6" i="2"/>
  <c r="T6" i="2" s="1"/>
  <c r="Q7" i="2"/>
  <c r="Q8" i="2"/>
  <c r="Q9" i="2"/>
  <c r="Q10" i="2"/>
  <c r="Q11" i="2"/>
  <c r="Q12" i="2"/>
  <c r="Q13" i="2"/>
  <c r="Q14" i="2"/>
  <c r="T14" i="2" s="1"/>
  <c r="Q15" i="2"/>
  <c r="Q16" i="2"/>
  <c r="Q17" i="2"/>
  <c r="Q18" i="2"/>
  <c r="T18" i="2" s="1"/>
  <c r="Q19" i="2"/>
  <c r="Q20" i="2"/>
  <c r="Q21" i="2"/>
  <c r="T21" i="2" s="1"/>
  <c r="Q22" i="2"/>
  <c r="T22" i="2" s="1"/>
  <c r="Q23" i="2"/>
  <c r="T23" i="2" s="1"/>
  <c r="Q24" i="2"/>
  <c r="Q25" i="2"/>
  <c r="Q26" i="2"/>
  <c r="Q27" i="2"/>
  <c r="Q28" i="2"/>
  <c r="T28" i="2" s="1"/>
  <c r="Q29" i="2"/>
  <c r="Q30" i="2"/>
  <c r="Q31" i="2"/>
  <c r="Q32" i="2"/>
  <c r="Q33" i="2"/>
  <c r="T33" i="2" s="1"/>
  <c r="Q34" i="2"/>
  <c r="T34" i="2" s="1"/>
  <c r="Q35" i="2"/>
  <c r="T35" i="2" s="1"/>
  <c r="Q36" i="2"/>
  <c r="T36" i="2" s="1"/>
  <c r="Q37" i="2"/>
  <c r="Q38" i="2"/>
  <c r="T38" i="2" s="1"/>
  <c r="Q39" i="2"/>
  <c r="Q40" i="2"/>
  <c r="Q41" i="2"/>
  <c r="Q42" i="2"/>
  <c r="T42" i="2" s="1"/>
  <c r="Q43" i="2"/>
  <c r="Q44" i="2"/>
  <c r="Q45" i="2"/>
  <c r="Q46" i="2"/>
  <c r="T46" i="2" s="1"/>
  <c r="Q47" i="2"/>
  <c r="Q48" i="2"/>
  <c r="Q49" i="2"/>
  <c r="Q50" i="2"/>
  <c r="T50" i="2" s="1"/>
  <c r="Q51" i="2"/>
  <c r="T51" i="2" s="1"/>
  <c r="Q52" i="2"/>
  <c r="T52" i="2" s="1"/>
  <c r="I40" i="2"/>
  <c r="T5" i="2"/>
  <c r="T7" i="2"/>
  <c r="T9" i="2"/>
  <c r="T11" i="2"/>
  <c r="T13" i="2"/>
  <c r="T17" i="2"/>
  <c r="T25" i="2"/>
  <c r="T37" i="2"/>
  <c r="T39" i="2"/>
  <c r="T41" i="2"/>
  <c r="T43" i="2"/>
  <c r="T4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T32" i="2"/>
  <c r="T4" i="2"/>
  <c r="T8" i="2"/>
  <c r="T10" i="2"/>
  <c r="T12" i="2"/>
  <c r="T15" i="2"/>
  <c r="T16" i="2"/>
  <c r="T24" i="2"/>
  <c r="T29" i="2"/>
  <c r="T45" i="2"/>
  <c r="T47" i="2"/>
  <c r="T48" i="2"/>
  <c r="T4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8" i="2"/>
  <c r="N29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1" i="2"/>
  <c r="M22" i="2"/>
  <c r="M23" i="2"/>
  <c r="M24" i="2"/>
  <c r="M25" i="2"/>
  <c r="M26" i="2"/>
  <c r="M28" i="2"/>
  <c r="M29" i="2"/>
  <c r="M30" i="2"/>
  <c r="N30" i="2" s="1"/>
  <c r="M31" i="2"/>
  <c r="N31" i="2" s="1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T40" i="2" l="1"/>
  <c r="T31" i="2"/>
  <c r="F10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2" i="2"/>
  <c r="F2" i="2" s="1"/>
  <c r="T20" i="2" l="1"/>
  <c r="T19" i="2"/>
  <c r="F26" i="2"/>
  <c r="T26" i="2"/>
  <c r="T27" i="2"/>
  <c r="T30" i="2"/>
</calcChain>
</file>

<file path=xl/sharedStrings.xml><?xml version="1.0" encoding="utf-8"?>
<sst xmlns="http://schemas.openxmlformats.org/spreadsheetml/2006/main" count="132" uniqueCount="131">
  <si>
    <r>
      <rPr>
        <b/>
        <sz val="10"/>
        <rFont val="Times New Roman"/>
        <family val="1"/>
      </rPr>
      <t>MATRICULA</t>
    </r>
  </si>
  <si>
    <r>
      <rPr>
        <b/>
        <sz val="10"/>
        <rFont val="Times New Roman"/>
        <family val="1"/>
      </rPr>
      <t>NOMBRES Y APELLIDOS</t>
    </r>
  </si>
  <si>
    <r>
      <rPr>
        <b/>
        <sz val="10"/>
        <rFont val="Times New Roman"/>
        <family val="1"/>
      </rPr>
      <t>ASISTENCIA</t>
    </r>
  </si>
  <si>
    <r>
      <rPr>
        <sz val="9"/>
        <rFont val="Times New Roman"/>
        <family val="1"/>
      </rPr>
      <t>2-2021-2926D-V-28465152</t>
    </r>
  </si>
  <si>
    <r>
      <rPr>
        <sz val="9"/>
        <rFont val="Times New Roman"/>
        <family val="1"/>
      </rPr>
      <t>JOSFRANCIS  GABRIELA TORRES  APONTE</t>
    </r>
  </si>
  <si>
    <r>
      <rPr>
        <sz val="9"/>
        <rFont val="Times New Roman"/>
        <family val="1"/>
      </rPr>
      <t>2-2022-2926D-V-22209413</t>
    </r>
  </si>
  <si>
    <r>
      <rPr>
        <sz val="9"/>
        <rFont val="Times New Roman"/>
        <family val="1"/>
      </rPr>
      <t>JIMMY ALFRE CORDOVA COLON</t>
    </r>
  </si>
  <si>
    <r>
      <rPr>
        <sz val="9"/>
        <rFont val="Times New Roman"/>
        <family val="1"/>
      </rPr>
      <t>1-2021-2926D-V-30641005</t>
    </r>
  </si>
  <si>
    <r>
      <rPr>
        <sz val="9"/>
        <rFont val="Times New Roman"/>
        <family val="1"/>
      </rPr>
      <t>EMILEYDYS DANIELA ARAUJO SALAZAR</t>
    </r>
  </si>
  <si>
    <r>
      <rPr>
        <sz val="9"/>
        <rFont val="Times New Roman"/>
        <family val="1"/>
      </rPr>
      <t>2-2022-2926D-V-31200272</t>
    </r>
  </si>
  <si>
    <r>
      <rPr>
        <sz val="9"/>
        <rFont val="Times New Roman"/>
        <family val="1"/>
      </rPr>
      <t>BRIAN ORLANDO PÉREZ FRONTADO</t>
    </r>
  </si>
  <si>
    <r>
      <rPr>
        <sz val="9"/>
        <rFont val="Times New Roman"/>
        <family val="1"/>
      </rPr>
      <t>1-2022-2926D-V-31317109</t>
    </r>
  </si>
  <si>
    <r>
      <rPr>
        <sz val="9"/>
        <rFont val="Times New Roman"/>
        <family val="1"/>
      </rPr>
      <t>CRISTIAN  ALEJANDRO  GOITIA  FERNÁNDEZ</t>
    </r>
  </si>
  <si>
    <t>Laboratiorio N° 1</t>
  </si>
  <si>
    <t>Parcial n° 1</t>
  </si>
  <si>
    <t>FERNANDO JOSE RUIZ BRIZUELA</t>
  </si>
  <si>
    <t>KEVIN DANIEL BETANCOURT HISTOL</t>
  </si>
  <si>
    <t>gregory abraham arrieta rios</t>
  </si>
  <si>
    <t>MATRICULA</t>
  </si>
  <si>
    <t>NOMBRES Y APELLIDOS</t>
  </si>
  <si>
    <t>2-2022-2926D-V-31932406</t>
  </si>
  <si>
    <t>ADRIAN JESUS BELLO GUTIERREZ</t>
  </si>
  <si>
    <t>2-2022-2926D-V-31199842</t>
  </si>
  <si>
    <t>ANDREA SARAI DE GOUVEIA YNOJOSA</t>
  </si>
  <si>
    <t>2-2021-2926D-V-30958547</t>
  </si>
  <si>
    <t>ANDRÉS DE JESÚS CEVALLOS PÁEZ</t>
  </si>
  <si>
    <t>2-2022-2926D-V-32378812</t>
  </si>
  <si>
    <t>ANDRES EDUARDO MORENO FELIZZI</t>
  </si>
  <si>
    <t>2-2022-2926D-V-31756897</t>
  </si>
  <si>
    <t>ANGEL GABRIEL RODRIGUEZ APONTE</t>
  </si>
  <si>
    <t>2-2021-2926D-V-31199794</t>
  </si>
  <si>
    <t>AUSTIN JHOSDUAR HENRIQUEZ MUÑOZ</t>
  </si>
  <si>
    <t>2-2022-2926D-V-31200272</t>
  </si>
  <si>
    <t>BRIAN ORLANDO PÉREZ FRONTADO</t>
  </si>
  <si>
    <t>2-2022-2926D-V-31022141</t>
  </si>
  <si>
    <t>BRIGITTE  MARIAN  RODRÍGUEZ  DURÁN</t>
  </si>
  <si>
    <t>1-2020-2926D-V-29635768</t>
  </si>
  <si>
    <t>CHUKWUDUBEM JESSE ONOH CARRERO</t>
  </si>
  <si>
    <t>1-2022-2926D-V-31317109</t>
  </si>
  <si>
    <t>CRISTIAN  ALEJANDRO  GOITIA  FERNÁNDEZ</t>
  </si>
  <si>
    <t>2-2021-2926D-V-30461275</t>
  </si>
  <si>
    <t>DANIEL ALBERTO YRIGOYEN VIVAS</t>
  </si>
  <si>
    <t>2-2022-2926D-V-30768267</t>
  </si>
  <si>
    <t>DAVID  ALEJANDRO SANCHEZ MEZA</t>
  </si>
  <si>
    <t>2-2021-2926D-V-30679446</t>
  </si>
  <si>
    <t>DAVID ENRIQUE SÁNCHEZ LANDAETA</t>
  </si>
  <si>
    <t>2-2022-2926D-V-30947692</t>
  </si>
  <si>
    <t>DEIBER JOSE VASQUEZ  CONTRERAS</t>
  </si>
  <si>
    <t>2-2022-2926D-V-30988715</t>
  </si>
  <si>
    <t>DIVIANA CAROLINA BETANCOURT ALVARADO</t>
  </si>
  <si>
    <t>2-2022-2926D-V-30837836</t>
  </si>
  <si>
    <t>EDUARDO JOSE HERRERA FIORIS</t>
  </si>
  <si>
    <t>1-2021-2926D-V-30641005</t>
  </si>
  <si>
    <t>EMILEYDYS DANIELA ARAUJO SALAZAR</t>
  </si>
  <si>
    <t>1-2022-2926D-V-30385062</t>
  </si>
  <si>
    <t>FABRICIO  ALEJANDRO  MILLÁN  MILLÁN</t>
  </si>
  <si>
    <t>1-2023-2926D-V-30547370</t>
  </si>
  <si>
    <t>GABRIEL ALEXANDER COBO COBO</t>
  </si>
  <si>
    <t>2-2022-2926D-V-30640191</t>
  </si>
  <si>
    <t>GREGORY ABRAHAM ARRIETA RIOS</t>
  </si>
  <si>
    <t>2-2022-2926D-V-31100077</t>
  </si>
  <si>
    <t>HORANGEL DAVID BARRIOS LUGO</t>
  </si>
  <si>
    <t>2-2022-2926D-V-30913870</t>
  </si>
  <si>
    <t>JESÚS  ALEXANDER  PACHECO  PÉREZ</t>
  </si>
  <si>
    <t>2-2022-2926D-V-29618152</t>
  </si>
  <si>
    <t>JESUS  GABRIEL PARRA MOLINA</t>
  </si>
  <si>
    <t>2-2022-2926D-V-22209413</t>
  </si>
  <si>
    <t>JIMMY ALFRE CORDOVA COLON</t>
  </si>
  <si>
    <t>2-2020-2926D-V-29820883</t>
  </si>
  <si>
    <t>JOARVIS SAIR PALENCIA OSORIO</t>
  </si>
  <si>
    <t>2-2022-2926D-V-31466492</t>
  </si>
  <si>
    <t>JOHNFRANK  ALEJANDRO  ROMERO  GONZÁLEZ</t>
  </si>
  <si>
    <t>2-2021-2926D-V-31100269</t>
  </si>
  <si>
    <t>JOSE GREGORIO ALVAREZ FUOCO</t>
  </si>
  <si>
    <t>2-2022-2926D-V-31819426</t>
  </si>
  <si>
    <t>JOSE GREGORIO MORALES LUGO</t>
  </si>
  <si>
    <t>1-2023-2926D-V-29725175</t>
  </si>
  <si>
    <t>JOSE LUIS ISAIAS ROJAS CASTRO</t>
  </si>
  <si>
    <t>2-2021-2926D-V-28465152</t>
  </si>
  <si>
    <t>JOSFRANCIS  GABRIELA TORRES  APONTE</t>
  </si>
  <si>
    <t>2-2022-2926D-V-31036337</t>
  </si>
  <si>
    <t>JUAN LUIS YANEZ RODRIGUEZ</t>
  </si>
  <si>
    <t>2-2022-2926D-V-32012743</t>
  </si>
  <si>
    <t>2-2022-2926D-V-31036348</t>
  </si>
  <si>
    <t>LEONARDO  DAVID  GALINDEZ  CASTILLO</t>
  </si>
  <si>
    <t>2-2019-2926D-V-27049188</t>
  </si>
  <si>
    <t>LUIS  ENGUAIMA</t>
  </si>
  <si>
    <t>2-2022-2926D-V-30390618</t>
  </si>
  <si>
    <t>MADHELINNE  ALEXANDRA  PERNALETE  CASTILLO</t>
  </si>
  <si>
    <t>2-2022-2926D-V-31456491</t>
  </si>
  <si>
    <t>MIA XAIJAV  SALCEDO BARROETA</t>
  </si>
  <si>
    <t>1-2022-2926D-V-30210169</t>
  </si>
  <si>
    <t>MÓNICA  FRANCHESKA  ASUAJE  GUZMÁN</t>
  </si>
  <si>
    <t>2-2022-2926D-V-30127927</t>
  </si>
  <si>
    <t>OSWALDO JAVIER PEREZ LOPEZ</t>
  </si>
  <si>
    <t>2-2021-2926D-V-31142824</t>
  </si>
  <si>
    <t>RUTBELIS LODEISY CORDOVA OLIVEROS</t>
  </si>
  <si>
    <t>2-2022-2926D-V-31281871</t>
  </si>
  <si>
    <t>SAIT JESÚS  RUMBOS  PÉREZ</t>
  </si>
  <si>
    <t>1-2017-2926D-V-28619710</t>
  </si>
  <si>
    <t>THAINA DE LOS ANGELES SANCHEZ CAMACHO</t>
  </si>
  <si>
    <t>2-2022-2926D-V-29750016</t>
  </si>
  <si>
    <t>WISBALDO ISAAC CHIRINOS  AGUIRRE</t>
  </si>
  <si>
    <t>2-2022-2926D-V-31151527</t>
  </si>
  <si>
    <t>WUILLBER  ENMANUEL  LEZAMA  RODRIGUEZ</t>
  </si>
  <si>
    <t>2-2022-2926D-V-30640744</t>
  </si>
  <si>
    <t>YAN ALEJANDRO GARCIA BRETT</t>
  </si>
  <si>
    <t>2-2022-2926D-V-30210765</t>
  </si>
  <si>
    <t>YEINER LUIS BLANCO MONTOYA</t>
  </si>
  <si>
    <t>2-2021-2926N-V-30243510</t>
  </si>
  <si>
    <t>YILWER YEFREEN LABRADOR RIVEIRA</t>
  </si>
  <si>
    <t>2-2019-2926D-V-29912084</t>
  </si>
  <si>
    <t>YULETZI  CAROLINA LOPEZ ROJAS</t>
  </si>
  <si>
    <t>2-2022-2926D-V-30210319</t>
  </si>
  <si>
    <t>YULIANNYS DANIELA AREVALO MARTINEZ</t>
  </si>
  <si>
    <t xml:space="preserve">laboratorio 2 </t>
  </si>
  <si>
    <t>parcial 2</t>
  </si>
  <si>
    <t>labpratorio 3</t>
  </si>
  <si>
    <t>parcial 3</t>
  </si>
  <si>
    <t>laboratorio 4</t>
  </si>
  <si>
    <t>parcial 4</t>
  </si>
  <si>
    <t>acumulado 1 corte</t>
  </si>
  <si>
    <t>nota 1 corte</t>
  </si>
  <si>
    <t>Acumulado 2 corte</t>
  </si>
  <si>
    <t>nota 2 corte</t>
  </si>
  <si>
    <t>aumulado 3 corte</t>
  </si>
  <si>
    <t>nota 3 corte</t>
  </si>
  <si>
    <t>acumulado 4 corte</t>
  </si>
  <si>
    <t>NOTA FINAL</t>
  </si>
  <si>
    <t>nota laboratorio</t>
  </si>
  <si>
    <t>nota 4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</si>
</sst>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9"/>
      <color rgb="FF000000"/>
      <name val="Times New Roman"/>
      <family val="2"/>
    </font>
    <font>
      <sz val="9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-Bold"/>
    </font>
    <font>
      <sz val="12"/>
      <color rgb="FF000000"/>
      <name val="Times-Roman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8"/>
    </xf>
    <xf numFmtId="0" fontId="1" fillId="0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zoomScale="96" zoomScaleNormal="96" workbookViewId="0">
      <selection activeCell="T1" sqref="B1:T1"/>
    </sheetView>
  </sheetViews>
  <sheetFormatPr baseColWidth="10" defaultColWidth="54.5" defaultRowHeight="15.75"/>
  <cols>
    <col min="1" max="1" width="18.6640625" style="9" bestFit="1" customWidth="1"/>
    <col min="2" max="2" width="49" style="9" bestFit="1" customWidth="1"/>
    <col min="3" max="3" width="22.83203125" style="9" customWidth="1"/>
    <col min="4" max="4" width="14" style="9" customWidth="1"/>
    <col min="5" max="5" width="22" style="9" customWidth="1"/>
    <col min="6" max="7" width="14.83203125" style="9" customWidth="1"/>
    <col min="8" max="8" width="9.83203125" style="9" customWidth="1"/>
    <col min="9" max="9" width="20.83203125" style="9" customWidth="1"/>
    <col min="10" max="10" width="13.33203125" style="9" customWidth="1"/>
    <col min="11" max="11" width="14.1640625" style="9" customWidth="1"/>
    <col min="12" max="12" width="9.83203125" style="9" customWidth="1"/>
    <col min="13" max="13" width="19" style="9" customWidth="1"/>
    <col min="14" max="14" width="13.33203125" style="9" customWidth="1"/>
    <col min="15" max="15" width="14.1640625" style="9" customWidth="1"/>
    <col min="16" max="16" width="9.83203125" style="9" customWidth="1"/>
    <col min="17" max="17" width="20.1640625" style="9" customWidth="1"/>
    <col min="18" max="18" width="13.33203125" style="9" bestFit="1" customWidth="1"/>
    <col min="19" max="19" width="17.33203125" style="9" customWidth="1"/>
    <col min="20" max="20" width="17" style="9" customWidth="1"/>
    <col min="21" max="16384" width="54.5" style="9"/>
  </cols>
  <sheetData>
    <row r="1" spans="1:20">
      <c r="A1" s="15" t="s">
        <v>18</v>
      </c>
      <c r="B1" s="15" t="s">
        <v>19</v>
      </c>
      <c r="C1" s="15" t="s">
        <v>13</v>
      </c>
      <c r="D1" s="10" t="s">
        <v>14</v>
      </c>
      <c r="E1" s="10" t="s">
        <v>121</v>
      </c>
      <c r="F1" s="10" t="s">
        <v>122</v>
      </c>
      <c r="G1" s="10" t="s">
        <v>115</v>
      </c>
      <c r="H1" s="10" t="s">
        <v>116</v>
      </c>
      <c r="I1" s="10" t="s">
        <v>123</v>
      </c>
      <c r="J1" s="10" t="s">
        <v>124</v>
      </c>
      <c r="K1" s="10" t="s">
        <v>117</v>
      </c>
      <c r="L1" s="10" t="s">
        <v>118</v>
      </c>
      <c r="M1" s="10" t="s">
        <v>125</v>
      </c>
      <c r="N1" s="10" t="s">
        <v>126</v>
      </c>
      <c r="O1" s="10" t="s">
        <v>119</v>
      </c>
      <c r="P1" s="10" t="s">
        <v>120</v>
      </c>
      <c r="Q1" s="10" t="s">
        <v>127</v>
      </c>
      <c r="R1" s="10" t="s">
        <v>130</v>
      </c>
      <c r="S1" s="10" t="s">
        <v>129</v>
      </c>
      <c r="T1" s="10" t="s">
        <v>128</v>
      </c>
    </row>
    <row r="2" spans="1:20" ht="31.5">
      <c r="A2" s="11" t="s">
        <v>20</v>
      </c>
      <c r="B2" s="11" t="s">
        <v>21</v>
      </c>
      <c r="C2" s="12">
        <v>1</v>
      </c>
      <c r="D2" s="13">
        <v>1</v>
      </c>
      <c r="E2" s="14">
        <f>((C2*2)/20)+((D3*3)/20)</f>
        <v>0.25</v>
      </c>
      <c r="F2" s="14">
        <f>(E2*20)/5</f>
        <v>1</v>
      </c>
      <c r="G2" s="13">
        <v>20</v>
      </c>
      <c r="H2" s="13">
        <v>1</v>
      </c>
      <c r="I2" s="14">
        <f>((G2*2)/20)+((H2*3)/20)</f>
        <v>2.15</v>
      </c>
      <c r="J2" s="14">
        <f>(I2*20)/5</f>
        <v>8.6</v>
      </c>
      <c r="K2" s="13">
        <v>15</v>
      </c>
      <c r="L2" s="13">
        <v>17</v>
      </c>
      <c r="M2" s="14">
        <f>((K2*2)/20)+((L2*3)/20)</f>
        <v>4.05</v>
      </c>
      <c r="N2" s="14">
        <f>(M2*20)/5</f>
        <v>16.2</v>
      </c>
      <c r="O2" s="13">
        <v>18</v>
      </c>
      <c r="P2" s="13">
        <v>8</v>
      </c>
      <c r="Q2" s="14">
        <f>((O2*2)/20)+((P2*3)/20)+0.07</f>
        <v>3.07</v>
      </c>
      <c r="R2" s="14">
        <f>(Q2*20)/5</f>
        <v>12.28</v>
      </c>
      <c r="S2" s="16">
        <f>(((((C2*2)/20)+((G2*2)/20)+((K2*2)/20)+((O2*2)/20))*20)/8)</f>
        <v>13.5</v>
      </c>
      <c r="T2" s="14">
        <f>(E2+I2+M2+Q2)</f>
        <v>9.52</v>
      </c>
    </row>
    <row r="3" spans="1:20" ht="31.5">
      <c r="A3" s="11" t="s">
        <v>22</v>
      </c>
      <c r="B3" s="11" t="s">
        <v>23</v>
      </c>
      <c r="C3" s="12">
        <v>1</v>
      </c>
      <c r="D3" s="13">
        <v>1</v>
      </c>
      <c r="E3" s="14">
        <f t="shared" ref="E3:E52" si="0">((C3*2)/20)+((D4*3)/20)</f>
        <v>0.25</v>
      </c>
      <c r="F3" s="14">
        <f t="shared" ref="F3:F52" si="1">(E3*20)/5</f>
        <v>1</v>
      </c>
      <c r="G3" s="13">
        <v>14</v>
      </c>
      <c r="H3" s="13">
        <v>1</v>
      </c>
      <c r="I3" s="14">
        <f t="shared" ref="I3:I52" si="2">((G3*2)/20)+((H3*3)/20)</f>
        <v>1.5499999999999998</v>
      </c>
      <c r="J3" s="14">
        <f t="shared" ref="J3:J52" si="3">(I3*20)/5</f>
        <v>6.1999999999999993</v>
      </c>
      <c r="K3" s="13">
        <v>1</v>
      </c>
      <c r="L3" s="13">
        <v>9.5</v>
      </c>
      <c r="M3" s="14">
        <f t="shared" ref="M3:M52" si="4">((K3*2)/20)+((L3*3)/20)</f>
        <v>1.5250000000000001</v>
      </c>
      <c r="N3" s="14">
        <f t="shared" ref="N3:N52" si="5">(M3*20)/5</f>
        <v>6.1000000000000005</v>
      </c>
      <c r="O3" s="13">
        <v>1</v>
      </c>
      <c r="P3" s="13">
        <v>7</v>
      </c>
      <c r="Q3" s="14">
        <f t="shared" ref="Q3:Q52" si="6">((O3*2)/20)+((P3*3)/20)</f>
        <v>1.1500000000000001</v>
      </c>
      <c r="R3" s="14">
        <f t="shared" ref="R3:R52" si="7">(Q3*20)/5</f>
        <v>4.6000000000000005</v>
      </c>
      <c r="S3" s="17">
        <f t="shared" ref="S3:S52" si="8">((((C3*2)/20)+((G3*2)/20)+((K3*2)/20)+((O3*2)/20))*20)/8</f>
        <v>4.25</v>
      </c>
      <c r="T3" s="17">
        <f t="shared" ref="T3:T52" si="9">(E3+I3+M3+Q3)</f>
        <v>4.4750000000000005</v>
      </c>
    </row>
    <row r="4" spans="1:20" ht="31.5">
      <c r="A4" s="11" t="s">
        <v>24</v>
      </c>
      <c r="B4" s="11" t="s">
        <v>25</v>
      </c>
      <c r="C4" s="12">
        <v>3</v>
      </c>
      <c r="D4" s="13">
        <v>1</v>
      </c>
      <c r="E4" s="14">
        <f t="shared" si="0"/>
        <v>0.44999999999999996</v>
      </c>
      <c r="F4" s="14">
        <f t="shared" si="1"/>
        <v>1.8</v>
      </c>
      <c r="G4" s="13">
        <v>6</v>
      </c>
      <c r="H4" s="13">
        <v>1</v>
      </c>
      <c r="I4" s="14">
        <f t="shared" si="2"/>
        <v>0.75</v>
      </c>
      <c r="J4" s="14">
        <f t="shared" si="3"/>
        <v>3</v>
      </c>
      <c r="K4" s="13">
        <v>1</v>
      </c>
      <c r="L4" s="13">
        <v>4</v>
      </c>
      <c r="M4" s="14">
        <f t="shared" si="4"/>
        <v>0.7</v>
      </c>
      <c r="N4" s="14">
        <f t="shared" si="5"/>
        <v>2.8</v>
      </c>
      <c r="O4" s="13">
        <v>1</v>
      </c>
      <c r="P4" s="13">
        <v>1</v>
      </c>
      <c r="Q4" s="14">
        <f t="shared" si="6"/>
        <v>0.25</v>
      </c>
      <c r="R4" s="14">
        <f t="shared" si="7"/>
        <v>1</v>
      </c>
      <c r="S4" s="17">
        <f t="shared" si="8"/>
        <v>2.7499999999999996</v>
      </c>
      <c r="T4" s="17">
        <f t="shared" si="9"/>
        <v>2.15</v>
      </c>
    </row>
    <row r="5" spans="1:20" ht="31.5">
      <c r="A5" s="11" t="s">
        <v>26</v>
      </c>
      <c r="B5" s="11" t="s">
        <v>27</v>
      </c>
      <c r="C5" s="12">
        <v>1</v>
      </c>
      <c r="D5" s="13">
        <v>1</v>
      </c>
      <c r="E5" s="14">
        <f t="shared" si="0"/>
        <v>0.55000000000000004</v>
      </c>
      <c r="F5" s="14">
        <f t="shared" si="1"/>
        <v>2.2000000000000002</v>
      </c>
      <c r="G5" s="13">
        <v>7</v>
      </c>
      <c r="H5" s="13">
        <v>1</v>
      </c>
      <c r="I5" s="14">
        <f t="shared" si="2"/>
        <v>0.85</v>
      </c>
      <c r="J5" s="14">
        <f t="shared" si="3"/>
        <v>3.4</v>
      </c>
      <c r="K5" s="13">
        <v>1</v>
      </c>
      <c r="L5" s="13">
        <v>1</v>
      </c>
      <c r="M5" s="14">
        <f t="shared" si="4"/>
        <v>0.25</v>
      </c>
      <c r="N5" s="14">
        <f t="shared" si="5"/>
        <v>1</v>
      </c>
      <c r="O5" s="13">
        <v>1</v>
      </c>
      <c r="P5" s="13">
        <v>1</v>
      </c>
      <c r="Q5" s="14">
        <f t="shared" si="6"/>
        <v>0.25</v>
      </c>
      <c r="R5" s="14">
        <f t="shared" si="7"/>
        <v>1</v>
      </c>
      <c r="S5" s="17">
        <f t="shared" si="8"/>
        <v>2.4999999999999996</v>
      </c>
      <c r="T5" s="17">
        <f t="shared" si="9"/>
        <v>1.9</v>
      </c>
    </row>
    <row r="6" spans="1:20" ht="31.5">
      <c r="A6" s="11" t="s">
        <v>28</v>
      </c>
      <c r="B6" s="11" t="s">
        <v>29</v>
      </c>
      <c r="C6" s="12">
        <v>1</v>
      </c>
      <c r="D6" s="13">
        <v>3</v>
      </c>
      <c r="E6" s="14">
        <f t="shared" si="0"/>
        <v>0.25</v>
      </c>
      <c r="F6" s="14">
        <f t="shared" si="1"/>
        <v>1</v>
      </c>
      <c r="G6" s="13">
        <v>16</v>
      </c>
      <c r="H6" s="13">
        <v>1</v>
      </c>
      <c r="I6" s="14">
        <f t="shared" si="2"/>
        <v>1.75</v>
      </c>
      <c r="J6" s="14">
        <f t="shared" si="3"/>
        <v>7</v>
      </c>
      <c r="K6" s="13">
        <v>1</v>
      </c>
      <c r="L6" s="13">
        <v>1</v>
      </c>
      <c r="M6" s="14">
        <f t="shared" si="4"/>
        <v>0.25</v>
      </c>
      <c r="N6" s="14">
        <f t="shared" si="5"/>
        <v>1</v>
      </c>
      <c r="O6" s="13">
        <v>1</v>
      </c>
      <c r="P6" s="13">
        <v>1</v>
      </c>
      <c r="Q6" s="14">
        <f t="shared" si="6"/>
        <v>0.25</v>
      </c>
      <c r="R6" s="14">
        <f t="shared" si="7"/>
        <v>1</v>
      </c>
      <c r="S6" s="17">
        <f t="shared" si="8"/>
        <v>4.7500000000000009</v>
      </c>
      <c r="T6" s="17">
        <f t="shared" si="9"/>
        <v>2.5</v>
      </c>
    </row>
    <row r="7" spans="1:20" ht="31.5">
      <c r="A7" s="11" t="s">
        <v>30</v>
      </c>
      <c r="B7" s="11" t="s">
        <v>31</v>
      </c>
      <c r="C7" s="12">
        <v>12</v>
      </c>
      <c r="D7" s="13">
        <v>1</v>
      </c>
      <c r="E7" s="14">
        <f t="shared" si="0"/>
        <v>1.3499999999999999</v>
      </c>
      <c r="F7" s="14">
        <f t="shared" si="1"/>
        <v>5.3999999999999995</v>
      </c>
      <c r="G7" s="13">
        <v>6</v>
      </c>
      <c r="H7" s="13">
        <v>5</v>
      </c>
      <c r="I7" s="14">
        <f t="shared" si="2"/>
        <v>1.35</v>
      </c>
      <c r="J7" s="14">
        <f t="shared" si="3"/>
        <v>5.4</v>
      </c>
      <c r="K7" s="13">
        <v>1</v>
      </c>
      <c r="L7" s="13">
        <v>1</v>
      </c>
      <c r="M7" s="14">
        <f t="shared" si="4"/>
        <v>0.25</v>
      </c>
      <c r="N7" s="14">
        <f t="shared" si="5"/>
        <v>1</v>
      </c>
      <c r="O7" s="13">
        <v>1</v>
      </c>
      <c r="P7" s="13">
        <v>1</v>
      </c>
      <c r="Q7" s="14">
        <f t="shared" si="6"/>
        <v>0.25</v>
      </c>
      <c r="R7" s="14">
        <f t="shared" si="7"/>
        <v>1</v>
      </c>
      <c r="S7" s="17">
        <f t="shared" si="8"/>
        <v>5</v>
      </c>
      <c r="T7" s="17">
        <f t="shared" si="9"/>
        <v>3.2</v>
      </c>
    </row>
    <row r="8" spans="1:20" ht="31.5">
      <c r="A8" s="11" t="s">
        <v>32</v>
      </c>
      <c r="B8" s="11" t="s">
        <v>33</v>
      </c>
      <c r="C8" s="12">
        <v>1</v>
      </c>
      <c r="D8" s="13">
        <v>1</v>
      </c>
      <c r="E8" s="14">
        <f t="shared" si="0"/>
        <v>0.1</v>
      </c>
      <c r="F8" s="14">
        <f t="shared" si="1"/>
        <v>0.4</v>
      </c>
      <c r="G8" s="13">
        <v>1</v>
      </c>
      <c r="H8" s="13">
        <v>1</v>
      </c>
      <c r="I8" s="14">
        <f t="shared" si="2"/>
        <v>0.25</v>
      </c>
      <c r="J8" s="14">
        <f t="shared" si="3"/>
        <v>1</v>
      </c>
      <c r="K8" s="13">
        <v>1</v>
      </c>
      <c r="L8" s="13">
        <v>1</v>
      </c>
      <c r="M8" s="14">
        <f t="shared" si="4"/>
        <v>0.25</v>
      </c>
      <c r="N8" s="14">
        <f t="shared" si="5"/>
        <v>1</v>
      </c>
      <c r="O8" s="13">
        <v>1</v>
      </c>
      <c r="P8" s="13">
        <v>1</v>
      </c>
      <c r="Q8" s="14">
        <f t="shared" si="6"/>
        <v>0.25</v>
      </c>
      <c r="R8" s="14">
        <f t="shared" si="7"/>
        <v>1</v>
      </c>
      <c r="S8" s="17">
        <f t="shared" si="8"/>
        <v>1</v>
      </c>
      <c r="T8" s="17">
        <f t="shared" si="9"/>
        <v>0.85</v>
      </c>
    </row>
    <row r="9" spans="1:20" ht="31.5">
      <c r="A9" s="11" t="s">
        <v>34</v>
      </c>
      <c r="B9" s="11" t="s">
        <v>35</v>
      </c>
      <c r="C9" s="12">
        <v>9</v>
      </c>
      <c r="D9" s="13">
        <v>0</v>
      </c>
      <c r="E9" s="14">
        <f t="shared" si="0"/>
        <v>1.05</v>
      </c>
      <c r="F9" s="14">
        <f t="shared" si="1"/>
        <v>4.2</v>
      </c>
      <c r="G9" s="13">
        <v>10</v>
      </c>
      <c r="H9" s="13">
        <v>5.5</v>
      </c>
      <c r="I9" s="14">
        <f t="shared" si="2"/>
        <v>1.825</v>
      </c>
      <c r="J9" s="14">
        <f t="shared" si="3"/>
        <v>7.3</v>
      </c>
      <c r="K9" s="13">
        <v>5</v>
      </c>
      <c r="L9" s="13">
        <v>8</v>
      </c>
      <c r="M9" s="14">
        <f t="shared" si="4"/>
        <v>1.7</v>
      </c>
      <c r="N9" s="14">
        <f t="shared" si="5"/>
        <v>6.8</v>
      </c>
      <c r="O9" s="13">
        <v>10</v>
      </c>
      <c r="P9" s="13">
        <v>6</v>
      </c>
      <c r="Q9" s="14">
        <f t="shared" si="6"/>
        <v>1.9</v>
      </c>
      <c r="R9" s="14">
        <f t="shared" si="7"/>
        <v>7.6</v>
      </c>
      <c r="S9" s="17">
        <f t="shared" si="8"/>
        <v>8.5</v>
      </c>
      <c r="T9" s="17">
        <f t="shared" si="9"/>
        <v>6.4749999999999996</v>
      </c>
    </row>
    <row r="10" spans="1:20" ht="31.5">
      <c r="A10" s="11" t="s">
        <v>36</v>
      </c>
      <c r="B10" s="11" t="s">
        <v>37</v>
      </c>
      <c r="C10" s="12">
        <v>7</v>
      </c>
      <c r="D10" s="13">
        <v>1</v>
      </c>
      <c r="E10" s="14">
        <f t="shared" si="0"/>
        <v>1.2549999999999999</v>
      </c>
      <c r="F10" s="14">
        <f t="shared" si="1"/>
        <v>5.0199999999999996</v>
      </c>
      <c r="G10" s="13">
        <v>13</v>
      </c>
      <c r="H10" s="13">
        <v>20</v>
      </c>
      <c r="I10" s="14">
        <f t="shared" si="2"/>
        <v>4.3</v>
      </c>
      <c r="J10" s="14">
        <f t="shared" si="3"/>
        <v>17.2</v>
      </c>
      <c r="K10" s="13">
        <v>9</v>
      </c>
      <c r="L10" s="13">
        <v>16</v>
      </c>
      <c r="M10" s="14">
        <f t="shared" si="4"/>
        <v>3.3</v>
      </c>
      <c r="N10" s="14">
        <f t="shared" si="5"/>
        <v>13.2</v>
      </c>
      <c r="O10" s="13">
        <v>18</v>
      </c>
      <c r="P10" s="13">
        <v>16</v>
      </c>
      <c r="Q10" s="14">
        <f t="shared" si="6"/>
        <v>4.2</v>
      </c>
      <c r="R10" s="14">
        <f t="shared" si="7"/>
        <v>16.8</v>
      </c>
      <c r="S10" s="16">
        <f t="shared" si="8"/>
        <v>11.75</v>
      </c>
      <c r="T10" s="16">
        <f t="shared" si="9"/>
        <v>13.055</v>
      </c>
    </row>
    <row r="11" spans="1:20" ht="31.5">
      <c r="A11" s="11" t="s">
        <v>38</v>
      </c>
      <c r="B11" s="11" t="s">
        <v>39</v>
      </c>
      <c r="C11" s="12">
        <v>0</v>
      </c>
      <c r="D11" s="13">
        <v>3.7</v>
      </c>
      <c r="E11" s="14">
        <f t="shared" si="0"/>
        <v>1.875</v>
      </c>
      <c r="F11" s="14">
        <f t="shared" si="1"/>
        <v>7.5</v>
      </c>
      <c r="G11" s="13">
        <v>8</v>
      </c>
      <c r="H11" s="13">
        <v>1</v>
      </c>
      <c r="I11" s="14">
        <f t="shared" si="2"/>
        <v>0.95000000000000007</v>
      </c>
      <c r="J11" s="14">
        <f t="shared" si="3"/>
        <v>3.8</v>
      </c>
      <c r="K11" s="13">
        <v>1</v>
      </c>
      <c r="L11" s="13">
        <v>1</v>
      </c>
      <c r="M11" s="14">
        <f t="shared" si="4"/>
        <v>0.25</v>
      </c>
      <c r="N11" s="14">
        <f t="shared" si="5"/>
        <v>1</v>
      </c>
      <c r="O11" s="13">
        <v>1</v>
      </c>
      <c r="P11" s="13">
        <v>1</v>
      </c>
      <c r="Q11" s="14">
        <f t="shared" si="6"/>
        <v>0.25</v>
      </c>
      <c r="R11" s="14">
        <f t="shared" si="7"/>
        <v>1</v>
      </c>
      <c r="S11" s="17">
        <f t="shared" si="8"/>
        <v>2.5</v>
      </c>
      <c r="T11" s="17">
        <f t="shared" si="9"/>
        <v>3.3250000000000002</v>
      </c>
    </row>
    <row r="12" spans="1:20" ht="31.5">
      <c r="A12" s="11" t="s">
        <v>40</v>
      </c>
      <c r="B12" s="11" t="s">
        <v>41</v>
      </c>
      <c r="C12" s="12">
        <v>1</v>
      </c>
      <c r="D12" s="13">
        <v>12.5</v>
      </c>
      <c r="E12" s="14">
        <f t="shared" si="0"/>
        <v>0.1</v>
      </c>
      <c r="F12" s="14">
        <f t="shared" si="1"/>
        <v>0.4</v>
      </c>
      <c r="G12" s="13">
        <v>16</v>
      </c>
      <c r="H12" s="13">
        <v>16.5</v>
      </c>
      <c r="I12" s="14">
        <f t="shared" si="2"/>
        <v>4.0750000000000002</v>
      </c>
      <c r="J12" s="14">
        <f t="shared" si="3"/>
        <v>16.3</v>
      </c>
      <c r="K12" s="13">
        <v>4</v>
      </c>
      <c r="L12" s="13">
        <v>5</v>
      </c>
      <c r="M12" s="14">
        <f t="shared" si="4"/>
        <v>1.1499999999999999</v>
      </c>
      <c r="N12" s="14">
        <f t="shared" si="5"/>
        <v>4.5999999999999996</v>
      </c>
      <c r="O12" s="13">
        <v>1</v>
      </c>
      <c r="P12" s="13">
        <v>1</v>
      </c>
      <c r="Q12" s="14">
        <f t="shared" si="6"/>
        <v>0.25</v>
      </c>
      <c r="R12" s="14">
        <f t="shared" si="7"/>
        <v>1</v>
      </c>
      <c r="S12" s="17">
        <f t="shared" si="8"/>
        <v>5.5</v>
      </c>
      <c r="T12" s="17">
        <f t="shared" si="9"/>
        <v>5.5749999999999993</v>
      </c>
    </row>
    <row r="13" spans="1:20" ht="31.5">
      <c r="A13" s="11" t="s">
        <v>42</v>
      </c>
      <c r="B13" s="11" t="s">
        <v>43</v>
      </c>
      <c r="C13" s="12">
        <v>0</v>
      </c>
      <c r="D13" s="13">
        <v>0</v>
      </c>
      <c r="E13" s="14">
        <f t="shared" si="0"/>
        <v>1.2</v>
      </c>
      <c r="F13" s="14">
        <f t="shared" si="1"/>
        <v>4.8</v>
      </c>
      <c r="G13" s="13">
        <v>1</v>
      </c>
      <c r="H13" s="13">
        <v>1</v>
      </c>
      <c r="I13" s="14">
        <f t="shared" si="2"/>
        <v>0.25</v>
      </c>
      <c r="J13" s="14">
        <f t="shared" si="3"/>
        <v>1</v>
      </c>
      <c r="K13" s="13">
        <v>1</v>
      </c>
      <c r="L13" s="13">
        <v>1</v>
      </c>
      <c r="M13" s="14">
        <f t="shared" si="4"/>
        <v>0.25</v>
      </c>
      <c r="N13" s="14">
        <f t="shared" si="5"/>
        <v>1</v>
      </c>
      <c r="O13" s="13">
        <v>1</v>
      </c>
      <c r="P13" s="13">
        <v>1</v>
      </c>
      <c r="Q13" s="14">
        <f t="shared" si="6"/>
        <v>0.25</v>
      </c>
      <c r="R13" s="14">
        <f t="shared" si="7"/>
        <v>1</v>
      </c>
      <c r="S13" s="17">
        <f t="shared" si="8"/>
        <v>0.75000000000000011</v>
      </c>
      <c r="T13" s="17">
        <f t="shared" si="9"/>
        <v>1.95</v>
      </c>
    </row>
    <row r="14" spans="1:20" ht="31.5">
      <c r="A14" s="11" t="s">
        <v>44</v>
      </c>
      <c r="B14" s="11" t="s">
        <v>45</v>
      </c>
      <c r="C14" s="12">
        <v>10</v>
      </c>
      <c r="D14" s="13">
        <v>8</v>
      </c>
      <c r="E14" s="14">
        <f t="shared" si="0"/>
        <v>2.0499999999999998</v>
      </c>
      <c r="F14" s="14">
        <f t="shared" si="1"/>
        <v>8.1999999999999993</v>
      </c>
      <c r="G14" s="13">
        <v>9.5</v>
      </c>
      <c r="H14" s="13">
        <v>11</v>
      </c>
      <c r="I14" s="14">
        <f t="shared" si="2"/>
        <v>2.5999999999999996</v>
      </c>
      <c r="J14" s="14">
        <f t="shared" si="3"/>
        <v>10.399999999999999</v>
      </c>
      <c r="K14" s="13">
        <v>1</v>
      </c>
      <c r="L14" s="13">
        <v>5</v>
      </c>
      <c r="M14" s="14">
        <f t="shared" si="4"/>
        <v>0.85</v>
      </c>
      <c r="N14" s="14">
        <f t="shared" si="5"/>
        <v>3.4</v>
      </c>
      <c r="O14" s="13">
        <v>16</v>
      </c>
      <c r="P14" s="13">
        <v>10</v>
      </c>
      <c r="Q14" s="14">
        <f t="shared" si="6"/>
        <v>3.1</v>
      </c>
      <c r="R14" s="14">
        <f t="shared" si="7"/>
        <v>12.4</v>
      </c>
      <c r="S14" s="17">
        <f t="shared" si="8"/>
        <v>9.125</v>
      </c>
      <c r="T14" s="17">
        <f t="shared" si="9"/>
        <v>8.6</v>
      </c>
    </row>
    <row r="15" spans="1:20" ht="31.5">
      <c r="A15" s="11" t="s">
        <v>46</v>
      </c>
      <c r="B15" s="11" t="s">
        <v>47</v>
      </c>
      <c r="C15" s="12">
        <v>12</v>
      </c>
      <c r="D15" s="13">
        <v>7</v>
      </c>
      <c r="E15" s="14">
        <f t="shared" si="0"/>
        <v>1.3499999999999999</v>
      </c>
      <c r="F15" s="14">
        <f t="shared" si="1"/>
        <v>5.3999999999999995</v>
      </c>
      <c r="G15" s="13">
        <v>16</v>
      </c>
      <c r="H15" s="13">
        <v>11.5</v>
      </c>
      <c r="I15" s="14">
        <f t="shared" si="2"/>
        <v>3.3250000000000002</v>
      </c>
      <c r="J15" s="14">
        <f t="shared" si="3"/>
        <v>13.3</v>
      </c>
      <c r="K15" s="13">
        <v>20</v>
      </c>
      <c r="L15" s="13">
        <v>11</v>
      </c>
      <c r="M15" s="14">
        <f t="shared" si="4"/>
        <v>3.65</v>
      </c>
      <c r="N15" s="14">
        <f t="shared" si="5"/>
        <v>14.6</v>
      </c>
      <c r="O15" s="13">
        <v>9</v>
      </c>
      <c r="P15" s="13">
        <v>16</v>
      </c>
      <c r="Q15" s="14">
        <f t="shared" si="6"/>
        <v>3.3</v>
      </c>
      <c r="R15" s="14">
        <f t="shared" si="7"/>
        <v>13.2</v>
      </c>
      <c r="S15" s="16">
        <f t="shared" si="8"/>
        <v>14.25</v>
      </c>
      <c r="T15" s="16">
        <f t="shared" si="9"/>
        <v>11.625</v>
      </c>
    </row>
    <row r="16" spans="1:20" ht="31.5">
      <c r="A16" s="11" t="s">
        <v>48</v>
      </c>
      <c r="B16" s="11" t="s">
        <v>49</v>
      </c>
      <c r="C16" s="12">
        <v>9.5</v>
      </c>
      <c r="D16" s="13">
        <v>1</v>
      </c>
      <c r="E16" s="14">
        <f t="shared" si="0"/>
        <v>1.0999999999999999</v>
      </c>
      <c r="F16" s="14">
        <f t="shared" si="1"/>
        <v>4.3999999999999995</v>
      </c>
      <c r="G16" s="13">
        <v>14.5</v>
      </c>
      <c r="H16" s="13">
        <v>1</v>
      </c>
      <c r="I16" s="14">
        <f t="shared" si="2"/>
        <v>1.5999999999999999</v>
      </c>
      <c r="J16" s="14">
        <f t="shared" si="3"/>
        <v>6.3999999999999995</v>
      </c>
      <c r="K16" s="13">
        <v>0</v>
      </c>
      <c r="L16" s="13">
        <v>1</v>
      </c>
      <c r="M16" s="14">
        <f t="shared" si="4"/>
        <v>0.15</v>
      </c>
      <c r="N16" s="14">
        <f t="shared" si="5"/>
        <v>0.6</v>
      </c>
      <c r="O16" s="13">
        <v>1</v>
      </c>
      <c r="P16" s="13">
        <v>7</v>
      </c>
      <c r="Q16" s="14">
        <f t="shared" si="6"/>
        <v>1.1500000000000001</v>
      </c>
      <c r="R16" s="14">
        <f t="shared" si="7"/>
        <v>4.6000000000000005</v>
      </c>
      <c r="S16" s="17">
        <f t="shared" si="8"/>
        <v>6.25</v>
      </c>
      <c r="T16" s="17">
        <f t="shared" si="9"/>
        <v>4</v>
      </c>
    </row>
    <row r="17" spans="1:20" ht="31.5">
      <c r="A17" s="11" t="s">
        <v>50</v>
      </c>
      <c r="B17" s="11" t="s">
        <v>51</v>
      </c>
      <c r="C17" s="12">
        <v>1</v>
      </c>
      <c r="D17" s="13">
        <v>1</v>
      </c>
      <c r="E17" s="14">
        <f t="shared" si="0"/>
        <v>0.1</v>
      </c>
      <c r="F17" s="14">
        <f t="shared" si="1"/>
        <v>0.4</v>
      </c>
      <c r="G17" s="13">
        <v>8</v>
      </c>
      <c r="H17" s="13">
        <v>1</v>
      </c>
      <c r="I17" s="14">
        <f t="shared" si="2"/>
        <v>0.95000000000000007</v>
      </c>
      <c r="J17" s="14">
        <f t="shared" si="3"/>
        <v>3.8</v>
      </c>
      <c r="K17" s="13">
        <v>1</v>
      </c>
      <c r="L17" s="13">
        <v>1</v>
      </c>
      <c r="M17" s="14">
        <f t="shared" si="4"/>
        <v>0.25</v>
      </c>
      <c r="N17" s="14">
        <f t="shared" si="5"/>
        <v>1</v>
      </c>
      <c r="O17" s="13">
        <v>1</v>
      </c>
      <c r="P17" s="13">
        <v>1</v>
      </c>
      <c r="Q17" s="14">
        <f t="shared" si="6"/>
        <v>0.25</v>
      </c>
      <c r="R17" s="14">
        <f t="shared" si="7"/>
        <v>1</v>
      </c>
      <c r="S17" s="17">
        <f t="shared" si="8"/>
        <v>2.75</v>
      </c>
      <c r="T17" s="17">
        <f t="shared" si="9"/>
        <v>1.55</v>
      </c>
    </row>
    <row r="18" spans="1:20" ht="31.5">
      <c r="A18" s="11" t="s">
        <v>52</v>
      </c>
      <c r="B18" s="11" t="s">
        <v>53</v>
      </c>
      <c r="C18" s="12">
        <v>0</v>
      </c>
      <c r="D18" s="13">
        <v>0</v>
      </c>
      <c r="E18" s="14">
        <f t="shared" si="0"/>
        <v>0.15</v>
      </c>
      <c r="F18" s="14">
        <f t="shared" si="1"/>
        <v>0.6</v>
      </c>
      <c r="G18" s="13">
        <v>1</v>
      </c>
      <c r="H18" s="13">
        <v>1</v>
      </c>
      <c r="I18" s="14">
        <f t="shared" si="2"/>
        <v>0.25</v>
      </c>
      <c r="J18" s="14">
        <f t="shared" si="3"/>
        <v>1</v>
      </c>
      <c r="K18" s="13">
        <v>1</v>
      </c>
      <c r="L18" s="13">
        <v>1</v>
      </c>
      <c r="M18" s="14">
        <f t="shared" si="4"/>
        <v>0.25</v>
      </c>
      <c r="N18" s="14">
        <f t="shared" si="5"/>
        <v>1</v>
      </c>
      <c r="O18" s="13">
        <v>1</v>
      </c>
      <c r="P18" s="13">
        <v>1</v>
      </c>
      <c r="Q18" s="14">
        <f t="shared" si="6"/>
        <v>0.25</v>
      </c>
      <c r="R18" s="14">
        <f t="shared" si="7"/>
        <v>1</v>
      </c>
      <c r="S18" s="17">
        <f t="shared" si="8"/>
        <v>0.75000000000000011</v>
      </c>
      <c r="T18" s="17">
        <f t="shared" si="9"/>
        <v>0.9</v>
      </c>
    </row>
    <row r="19" spans="1:20" ht="31.5">
      <c r="A19" s="11" t="s">
        <v>54</v>
      </c>
      <c r="B19" s="11" t="s">
        <v>55</v>
      </c>
      <c r="C19" s="12">
        <v>1</v>
      </c>
      <c r="D19" s="13">
        <v>1</v>
      </c>
      <c r="E19" s="14">
        <f t="shared" si="0"/>
        <v>0.7</v>
      </c>
      <c r="F19" s="14">
        <f t="shared" si="1"/>
        <v>2.8</v>
      </c>
      <c r="G19" s="13">
        <v>18</v>
      </c>
      <c r="H19" s="13">
        <v>2.5</v>
      </c>
      <c r="I19" s="14">
        <f t="shared" si="2"/>
        <v>2.1749999999999998</v>
      </c>
      <c r="J19" s="14">
        <f t="shared" si="3"/>
        <v>8.6999999999999993</v>
      </c>
      <c r="K19" s="13">
        <v>15</v>
      </c>
      <c r="L19" s="13">
        <v>6</v>
      </c>
      <c r="M19" s="14">
        <f t="shared" si="4"/>
        <v>2.4</v>
      </c>
      <c r="N19" s="14">
        <f t="shared" si="5"/>
        <v>9.6</v>
      </c>
      <c r="O19" s="13">
        <v>3</v>
      </c>
      <c r="P19" s="13">
        <v>6</v>
      </c>
      <c r="Q19" s="14">
        <f t="shared" si="6"/>
        <v>1.2</v>
      </c>
      <c r="R19" s="14">
        <f t="shared" si="7"/>
        <v>4.8</v>
      </c>
      <c r="S19" s="17">
        <f t="shared" si="8"/>
        <v>9.25</v>
      </c>
      <c r="T19" s="17">
        <f t="shared" si="9"/>
        <v>6.4750000000000005</v>
      </c>
    </row>
    <row r="20" spans="1:20" ht="31.5">
      <c r="A20" s="11" t="s">
        <v>56</v>
      </c>
      <c r="B20" s="11" t="s">
        <v>57</v>
      </c>
      <c r="C20" s="12">
        <v>3</v>
      </c>
      <c r="D20" s="13">
        <v>4</v>
      </c>
      <c r="E20" s="14">
        <f t="shared" si="0"/>
        <v>0.3</v>
      </c>
      <c r="F20" s="14">
        <f t="shared" si="1"/>
        <v>1.2</v>
      </c>
      <c r="G20" s="13">
        <v>19</v>
      </c>
      <c r="H20" s="13">
        <v>7</v>
      </c>
      <c r="I20" s="14">
        <f t="shared" si="2"/>
        <v>2.95</v>
      </c>
      <c r="J20" s="14">
        <f t="shared" si="3"/>
        <v>11.8</v>
      </c>
      <c r="K20" s="13">
        <v>16</v>
      </c>
      <c r="L20" s="13">
        <v>10.5</v>
      </c>
      <c r="M20" s="14">
        <v>3.7</v>
      </c>
      <c r="N20" s="14">
        <f t="shared" si="5"/>
        <v>14.8</v>
      </c>
      <c r="O20" s="13">
        <v>13</v>
      </c>
      <c r="P20" s="13">
        <v>8</v>
      </c>
      <c r="Q20" s="14">
        <f t="shared" si="6"/>
        <v>2.5</v>
      </c>
      <c r="R20" s="14">
        <f t="shared" si="7"/>
        <v>10</v>
      </c>
      <c r="S20" s="16">
        <f t="shared" si="8"/>
        <v>12.75</v>
      </c>
      <c r="T20" s="14">
        <f t="shared" si="9"/>
        <v>9.4499999999999993</v>
      </c>
    </row>
    <row r="21" spans="1:20" ht="31.5">
      <c r="A21" s="11" t="s">
        <v>58</v>
      </c>
      <c r="B21" s="11" t="s">
        <v>59</v>
      </c>
      <c r="C21" s="12">
        <v>0</v>
      </c>
      <c r="D21" s="13">
        <v>0</v>
      </c>
      <c r="E21" s="14">
        <f t="shared" si="0"/>
        <v>0.15</v>
      </c>
      <c r="F21" s="14">
        <f t="shared" si="1"/>
        <v>0.6</v>
      </c>
      <c r="G21" s="13">
        <v>20</v>
      </c>
      <c r="H21" s="13">
        <v>9.5</v>
      </c>
      <c r="I21" s="14">
        <f t="shared" si="2"/>
        <v>3.4249999999999998</v>
      </c>
      <c r="J21" s="14">
        <f t="shared" si="3"/>
        <v>13.7</v>
      </c>
      <c r="K21" s="13">
        <v>20</v>
      </c>
      <c r="L21" s="13">
        <v>13</v>
      </c>
      <c r="M21" s="14">
        <f t="shared" si="4"/>
        <v>3.95</v>
      </c>
      <c r="N21" s="14">
        <f t="shared" si="5"/>
        <v>15.8</v>
      </c>
      <c r="O21" s="13">
        <v>18</v>
      </c>
      <c r="P21" s="13">
        <v>14</v>
      </c>
      <c r="Q21" s="14">
        <f t="shared" si="6"/>
        <v>3.9000000000000004</v>
      </c>
      <c r="R21" s="14">
        <f t="shared" si="7"/>
        <v>15.6</v>
      </c>
      <c r="S21" s="16">
        <f t="shared" si="8"/>
        <v>14.5</v>
      </c>
      <c r="T21" s="16">
        <f t="shared" si="9"/>
        <v>11.425000000000001</v>
      </c>
    </row>
    <row r="22" spans="1:20" ht="31.5">
      <c r="A22" s="11" t="s">
        <v>60</v>
      </c>
      <c r="B22" s="11" t="s">
        <v>61</v>
      </c>
      <c r="C22" s="12">
        <v>1</v>
      </c>
      <c r="D22" s="13">
        <v>1</v>
      </c>
      <c r="E22" s="14">
        <f t="shared" si="0"/>
        <v>0.32500000000000001</v>
      </c>
      <c r="F22" s="14">
        <f t="shared" si="1"/>
        <v>1.3</v>
      </c>
      <c r="G22" s="13">
        <v>1</v>
      </c>
      <c r="H22" s="13">
        <v>1</v>
      </c>
      <c r="I22" s="14">
        <f t="shared" si="2"/>
        <v>0.25</v>
      </c>
      <c r="J22" s="14">
        <f t="shared" si="3"/>
        <v>1</v>
      </c>
      <c r="K22" s="13">
        <v>1</v>
      </c>
      <c r="L22" s="13">
        <v>1</v>
      </c>
      <c r="M22" s="14">
        <f t="shared" si="4"/>
        <v>0.25</v>
      </c>
      <c r="N22" s="14">
        <f t="shared" si="5"/>
        <v>1</v>
      </c>
      <c r="O22" s="13">
        <v>1</v>
      </c>
      <c r="P22" s="13">
        <v>1</v>
      </c>
      <c r="Q22" s="14">
        <f t="shared" si="6"/>
        <v>0.25</v>
      </c>
      <c r="R22" s="14">
        <f t="shared" si="7"/>
        <v>1</v>
      </c>
      <c r="S22" s="17">
        <f t="shared" si="8"/>
        <v>1</v>
      </c>
      <c r="T22" s="17">
        <f t="shared" si="9"/>
        <v>1.075</v>
      </c>
    </row>
    <row r="23" spans="1:20" ht="31.5">
      <c r="A23" s="11" t="s">
        <v>62</v>
      </c>
      <c r="B23" s="11" t="s">
        <v>63</v>
      </c>
      <c r="C23" s="12">
        <v>16</v>
      </c>
      <c r="D23" s="13">
        <v>1.5</v>
      </c>
      <c r="E23" s="14">
        <f t="shared" si="0"/>
        <v>4.5999999999999996</v>
      </c>
      <c r="F23" s="14">
        <f t="shared" si="1"/>
        <v>18.399999999999999</v>
      </c>
      <c r="G23" s="13">
        <v>20</v>
      </c>
      <c r="H23" s="13">
        <v>9</v>
      </c>
      <c r="I23" s="14">
        <f t="shared" si="2"/>
        <v>3.35</v>
      </c>
      <c r="J23" s="14">
        <f t="shared" si="3"/>
        <v>13.4</v>
      </c>
      <c r="K23" s="13">
        <v>18</v>
      </c>
      <c r="L23" s="13">
        <v>7</v>
      </c>
      <c r="M23" s="14">
        <f t="shared" si="4"/>
        <v>2.85</v>
      </c>
      <c r="N23" s="14">
        <f t="shared" si="5"/>
        <v>11.4</v>
      </c>
      <c r="O23" s="13">
        <v>1</v>
      </c>
      <c r="P23" s="13">
        <v>14</v>
      </c>
      <c r="Q23" s="14">
        <f t="shared" si="6"/>
        <v>2.2000000000000002</v>
      </c>
      <c r="R23" s="14">
        <f t="shared" si="7"/>
        <v>8.8000000000000007</v>
      </c>
      <c r="S23" s="16">
        <f t="shared" si="8"/>
        <v>13.75</v>
      </c>
      <c r="T23" s="16">
        <f t="shared" si="9"/>
        <v>13</v>
      </c>
    </row>
    <row r="24" spans="1:20" ht="31.5">
      <c r="A24" s="11" t="s">
        <v>64</v>
      </c>
      <c r="B24" s="11" t="s">
        <v>65</v>
      </c>
      <c r="C24" s="12">
        <v>0</v>
      </c>
      <c r="D24" s="13">
        <v>20</v>
      </c>
      <c r="E24" s="14">
        <f t="shared" si="0"/>
        <v>0.22500000000000001</v>
      </c>
      <c r="F24" s="14">
        <f t="shared" si="1"/>
        <v>0.9</v>
      </c>
      <c r="G24" s="13">
        <v>20</v>
      </c>
      <c r="H24" s="13">
        <v>11</v>
      </c>
      <c r="I24" s="14">
        <f t="shared" si="2"/>
        <v>3.65</v>
      </c>
      <c r="J24" s="14">
        <f t="shared" si="3"/>
        <v>14.6</v>
      </c>
      <c r="K24" s="13">
        <v>20</v>
      </c>
      <c r="L24" s="13">
        <v>14.7</v>
      </c>
      <c r="M24" s="14">
        <f t="shared" si="4"/>
        <v>4.2050000000000001</v>
      </c>
      <c r="N24" s="14">
        <f t="shared" si="5"/>
        <v>16.82</v>
      </c>
      <c r="O24" s="13">
        <v>20</v>
      </c>
      <c r="P24" s="13">
        <v>20</v>
      </c>
      <c r="Q24" s="14">
        <f t="shared" si="6"/>
        <v>5</v>
      </c>
      <c r="R24" s="14">
        <f t="shared" si="7"/>
        <v>20</v>
      </c>
      <c r="S24" s="16">
        <f t="shared" si="8"/>
        <v>15</v>
      </c>
      <c r="T24" s="16">
        <f t="shared" si="9"/>
        <v>13.08</v>
      </c>
    </row>
    <row r="25" spans="1:20" ht="31.5">
      <c r="A25" s="11" t="s">
        <v>66</v>
      </c>
      <c r="B25" s="11" t="s">
        <v>67</v>
      </c>
      <c r="C25" s="12">
        <v>7.5</v>
      </c>
      <c r="D25" s="13">
        <v>1.5</v>
      </c>
      <c r="E25" s="14">
        <f t="shared" si="0"/>
        <v>1.575</v>
      </c>
      <c r="F25" s="14">
        <f t="shared" si="1"/>
        <v>6.3</v>
      </c>
      <c r="G25" s="13">
        <v>18</v>
      </c>
      <c r="H25" s="13">
        <v>1</v>
      </c>
      <c r="I25" s="14">
        <f t="shared" si="2"/>
        <v>1.95</v>
      </c>
      <c r="J25" s="14">
        <f t="shared" si="3"/>
        <v>7.8</v>
      </c>
      <c r="K25" s="13">
        <v>11</v>
      </c>
      <c r="L25" s="13">
        <v>1</v>
      </c>
      <c r="M25" s="14">
        <f t="shared" si="4"/>
        <v>1.25</v>
      </c>
      <c r="N25" s="14">
        <f t="shared" si="5"/>
        <v>5</v>
      </c>
      <c r="O25" s="13">
        <v>1</v>
      </c>
      <c r="P25" s="13">
        <v>10</v>
      </c>
      <c r="Q25" s="14">
        <f t="shared" si="6"/>
        <v>1.6</v>
      </c>
      <c r="R25" s="14">
        <f t="shared" si="7"/>
        <v>6.4</v>
      </c>
      <c r="S25" s="17">
        <f t="shared" si="8"/>
        <v>9.375</v>
      </c>
      <c r="T25" s="17">
        <f t="shared" si="9"/>
        <v>6.375</v>
      </c>
    </row>
    <row r="26" spans="1:20" ht="31.5">
      <c r="A26" s="11" t="s">
        <v>68</v>
      </c>
      <c r="B26" s="11" t="s">
        <v>69</v>
      </c>
      <c r="C26" s="12">
        <v>0</v>
      </c>
      <c r="D26" s="13">
        <v>5.5</v>
      </c>
      <c r="E26" s="14">
        <f t="shared" si="0"/>
        <v>0.9</v>
      </c>
      <c r="F26" s="14">
        <f t="shared" si="1"/>
        <v>3.6</v>
      </c>
      <c r="G26" s="13">
        <v>12</v>
      </c>
      <c r="H26" s="13">
        <v>3.5</v>
      </c>
      <c r="I26" s="14">
        <f t="shared" si="2"/>
        <v>1.7250000000000001</v>
      </c>
      <c r="J26" s="14">
        <f t="shared" si="3"/>
        <v>6.9</v>
      </c>
      <c r="K26" s="13">
        <v>8</v>
      </c>
      <c r="L26" s="13">
        <v>6</v>
      </c>
      <c r="M26" s="14">
        <f t="shared" si="4"/>
        <v>1.7000000000000002</v>
      </c>
      <c r="N26" s="14">
        <f t="shared" si="5"/>
        <v>6.8</v>
      </c>
      <c r="O26" s="13">
        <v>1</v>
      </c>
      <c r="P26" s="13">
        <v>10</v>
      </c>
      <c r="Q26" s="14">
        <f t="shared" si="6"/>
        <v>1.6</v>
      </c>
      <c r="R26" s="14">
        <f t="shared" si="7"/>
        <v>6.4</v>
      </c>
      <c r="S26" s="17">
        <f t="shared" si="8"/>
        <v>5.25</v>
      </c>
      <c r="T26" s="17">
        <f t="shared" si="9"/>
        <v>5.9250000000000007</v>
      </c>
    </row>
    <row r="27" spans="1:20" ht="31.5">
      <c r="A27" s="11" t="s">
        <v>70</v>
      </c>
      <c r="B27" s="11" t="s">
        <v>71</v>
      </c>
      <c r="C27" s="12">
        <v>6</v>
      </c>
      <c r="D27" s="13">
        <v>6</v>
      </c>
      <c r="E27" s="14">
        <f t="shared" si="0"/>
        <v>0.6</v>
      </c>
      <c r="F27" s="14">
        <f t="shared" si="1"/>
        <v>2.4</v>
      </c>
      <c r="G27" s="13">
        <v>20</v>
      </c>
      <c r="H27" s="13">
        <v>8.5</v>
      </c>
      <c r="I27" s="14">
        <f>((G27*2)/20)+((H27*3)/20)+0.2</f>
        <v>3.4750000000000001</v>
      </c>
      <c r="J27" s="14">
        <f t="shared" si="3"/>
        <v>13.9</v>
      </c>
      <c r="K27" s="13">
        <v>20</v>
      </c>
      <c r="L27" s="13">
        <v>10.5</v>
      </c>
      <c r="M27" s="14">
        <f>((K27*2)/20)+((L27*3)/20)+0.7</f>
        <v>4.2750000000000004</v>
      </c>
      <c r="N27" s="14">
        <f t="shared" si="5"/>
        <v>17.100000000000001</v>
      </c>
      <c r="O27" s="13">
        <v>1</v>
      </c>
      <c r="P27" s="13">
        <v>8</v>
      </c>
      <c r="Q27" s="14">
        <f t="shared" si="6"/>
        <v>1.3</v>
      </c>
      <c r="R27" s="14">
        <f t="shared" si="7"/>
        <v>5.2</v>
      </c>
      <c r="S27" s="16">
        <f t="shared" si="8"/>
        <v>11.749999999999998</v>
      </c>
      <c r="T27" s="20">
        <f t="shared" si="9"/>
        <v>9.6500000000000021</v>
      </c>
    </row>
    <row r="28" spans="1:20" ht="31.5">
      <c r="A28" s="11" t="s">
        <v>72</v>
      </c>
      <c r="B28" s="11" t="s">
        <v>73</v>
      </c>
      <c r="C28" s="12">
        <v>10</v>
      </c>
      <c r="D28" s="13">
        <v>0</v>
      </c>
      <c r="E28" s="14">
        <f t="shared" si="0"/>
        <v>1</v>
      </c>
      <c r="F28" s="14">
        <f t="shared" si="1"/>
        <v>4</v>
      </c>
      <c r="G28" s="13">
        <v>18</v>
      </c>
      <c r="H28" s="13">
        <v>20</v>
      </c>
      <c r="I28" s="14">
        <f t="shared" si="2"/>
        <v>4.8</v>
      </c>
      <c r="J28" s="14">
        <f t="shared" si="3"/>
        <v>19.2</v>
      </c>
      <c r="K28" s="13">
        <v>16</v>
      </c>
      <c r="L28" s="13">
        <v>11.5</v>
      </c>
      <c r="M28" s="14">
        <f t="shared" si="4"/>
        <v>3.3250000000000002</v>
      </c>
      <c r="N28" s="14">
        <f t="shared" si="5"/>
        <v>13.3</v>
      </c>
      <c r="O28" s="13">
        <v>1</v>
      </c>
      <c r="P28" s="13">
        <v>20</v>
      </c>
      <c r="Q28" s="14">
        <f t="shared" si="6"/>
        <v>3.1</v>
      </c>
      <c r="R28" s="14">
        <f t="shared" si="7"/>
        <v>12.4</v>
      </c>
      <c r="S28" s="16">
        <f t="shared" si="8"/>
        <v>11.25</v>
      </c>
      <c r="T28" s="16">
        <f t="shared" si="9"/>
        <v>12.225</v>
      </c>
    </row>
    <row r="29" spans="1:20" ht="31.5">
      <c r="A29" s="11" t="s">
        <v>74</v>
      </c>
      <c r="B29" s="11" t="s">
        <v>75</v>
      </c>
      <c r="C29" s="12">
        <v>0</v>
      </c>
      <c r="D29" s="13">
        <v>0</v>
      </c>
      <c r="E29" s="14">
        <f t="shared" si="0"/>
        <v>0.9</v>
      </c>
      <c r="F29" s="14">
        <f t="shared" si="1"/>
        <v>3.6</v>
      </c>
      <c r="G29" s="13">
        <v>1</v>
      </c>
      <c r="H29" s="13">
        <v>1</v>
      </c>
      <c r="I29" s="14">
        <f t="shared" si="2"/>
        <v>0.25</v>
      </c>
      <c r="J29" s="14">
        <f t="shared" si="3"/>
        <v>1</v>
      </c>
      <c r="K29" s="13">
        <v>1</v>
      </c>
      <c r="L29" s="13">
        <v>1</v>
      </c>
      <c r="M29" s="14">
        <f t="shared" si="4"/>
        <v>0.25</v>
      </c>
      <c r="N29" s="14">
        <f t="shared" si="5"/>
        <v>1</v>
      </c>
      <c r="O29" s="13">
        <v>1</v>
      </c>
      <c r="P29" s="13">
        <v>1</v>
      </c>
      <c r="Q29" s="14">
        <f t="shared" si="6"/>
        <v>0.25</v>
      </c>
      <c r="R29" s="14">
        <f t="shared" si="7"/>
        <v>1</v>
      </c>
      <c r="S29" s="17">
        <f t="shared" si="8"/>
        <v>0.75000000000000011</v>
      </c>
      <c r="T29" s="17">
        <f t="shared" si="9"/>
        <v>1.65</v>
      </c>
    </row>
    <row r="30" spans="1:20" ht="31.5">
      <c r="A30" s="11" t="s">
        <v>76</v>
      </c>
      <c r="B30" s="11" t="s">
        <v>77</v>
      </c>
      <c r="C30" s="12">
        <v>10</v>
      </c>
      <c r="D30" s="13">
        <v>6</v>
      </c>
      <c r="E30" s="14">
        <f t="shared" si="0"/>
        <v>2.2000000000000002</v>
      </c>
      <c r="F30" s="14">
        <f t="shared" si="1"/>
        <v>8.8000000000000007</v>
      </c>
      <c r="G30" s="13">
        <v>1</v>
      </c>
      <c r="H30" s="13">
        <v>20</v>
      </c>
      <c r="I30" s="14">
        <f t="shared" si="2"/>
        <v>3.1</v>
      </c>
      <c r="J30" s="14">
        <f t="shared" si="3"/>
        <v>12.4</v>
      </c>
      <c r="K30" s="13">
        <v>12</v>
      </c>
      <c r="L30" s="13">
        <v>11</v>
      </c>
      <c r="M30" s="14">
        <f t="shared" si="4"/>
        <v>2.8499999999999996</v>
      </c>
      <c r="N30" s="14">
        <f t="shared" si="5"/>
        <v>11.399999999999999</v>
      </c>
      <c r="O30" s="13">
        <v>1</v>
      </c>
      <c r="P30" s="13">
        <v>6</v>
      </c>
      <c r="Q30" s="14">
        <f t="shared" si="6"/>
        <v>1</v>
      </c>
      <c r="R30" s="14">
        <f t="shared" si="7"/>
        <v>4</v>
      </c>
      <c r="S30" s="17">
        <f t="shared" si="8"/>
        <v>6</v>
      </c>
      <c r="T30" s="17">
        <f t="shared" si="9"/>
        <v>9.15</v>
      </c>
    </row>
    <row r="31" spans="1:20" ht="31.5">
      <c r="A31" s="11" t="s">
        <v>78</v>
      </c>
      <c r="B31" s="11" t="s">
        <v>79</v>
      </c>
      <c r="C31" s="12">
        <v>17</v>
      </c>
      <c r="D31" s="13">
        <v>8</v>
      </c>
      <c r="E31" s="14">
        <f t="shared" si="0"/>
        <v>1.8499999999999999</v>
      </c>
      <c r="F31" s="14">
        <f t="shared" si="1"/>
        <v>7.4</v>
      </c>
      <c r="G31" s="13">
        <v>19</v>
      </c>
      <c r="H31" s="13">
        <v>5</v>
      </c>
      <c r="I31" s="14">
        <f t="shared" si="2"/>
        <v>2.65</v>
      </c>
      <c r="J31" s="14">
        <f t="shared" si="3"/>
        <v>10.6</v>
      </c>
      <c r="K31" s="13">
        <v>19</v>
      </c>
      <c r="L31" s="13">
        <v>8</v>
      </c>
      <c r="M31" s="14">
        <f t="shared" si="4"/>
        <v>3.0999999999999996</v>
      </c>
      <c r="N31" s="14">
        <f t="shared" si="5"/>
        <v>12.399999999999999</v>
      </c>
      <c r="O31" s="13">
        <v>13</v>
      </c>
      <c r="P31" s="13">
        <v>8</v>
      </c>
      <c r="Q31" s="14">
        <f t="shared" si="6"/>
        <v>2.5</v>
      </c>
      <c r="R31" s="14">
        <f t="shared" si="7"/>
        <v>10</v>
      </c>
      <c r="S31" s="16">
        <f t="shared" si="8"/>
        <v>17</v>
      </c>
      <c r="T31" s="16">
        <f t="shared" si="9"/>
        <v>10.1</v>
      </c>
    </row>
    <row r="32" spans="1:20" ht="31.5">
      <c r="A32" s="11" t="s">
        <v>80</v>
      </c>
      <c r="B32" s="11" t="s">
        <v>81</v>
      </c>
      <c r="C32" s="12">
        <v>0</v>
      </c>
      <c r="D32" s="13">
        <v>1</v>
      </c>
      <c r="E32" s="14">
        <f t="shared" si="0"/>
        <v>0</v>
      </c>
      <c r="F32" s="14">
        <f t="shared" si="1"/>
        <v>0</v>
      </c>
      <c r="G32" s="13">
        <v>1</v>
      </c>
      <c r="H32" s="13">
        <v>1</v>
      </c>
      <c r="I32" s="14">
        <f t="shared" si="2"/>
        <v>0.25</v>
      </c>
      <c r="J32" s="14">
        <f t="shared" si="3"/>
        <v>1</v>
      </c>
      <c r="K32" s="13">
        <v>1</v>
      </c>
      <c r="L32" s="13">
        <v>1</v>
      </c>
      <c r="M32" s="14">
        <f t="shared" si="4"/>
        <v>0.25</v>
      </c>
      <c r="N32" s="14">
        <f t="shared" si="5"/>
        <v>1</v>
      </c>
      <c r="O32" s="13">
        <v>1</v>
      </c>
      <c r="P32" s="13">
        <v>1</v>
      </c>
      <c r="Q32" s="14">
        <f t="shared" si="6"/>
        <v>0.25</v>
      </c>
      <c r="R32" s="14">
        <f t="shared" si="7"/>
        <v>1</v>
      </c>
      <c r="S32" s="17">
        <f t="shared" si="8"/>
        <v>0.75000000000000011</v>
      </c>
      <c r="T32" s="17">
        <f t="shared" si="9"/>
        <v>0.75</v>
      </c>
    </row>
    <row r="33" spans="1:20" ht="31.5">
      <c r="A33" s="11" t="s">
        <v>82</v>
      </c>
      <c r="B33" s="11" t="s">
        <v>16</v>
      </c>
      <c r="C33" s="12">
        <v>0</v>
      </c>
      <c r="D33" s="13">
        <v>0</v>
      </c>
      <c r="E33" s="14">
        <f t="shared" si="0"/>
        <v>0.15</v>
      </c>
      <c r="F33" s="14">
        <f t="shared" si="1"/>
        <v>0.6</v>
      </c>
      <c r="G33" s="13">
        <v>16</v>
      </c>
      <c r="H33" s="13">
        <v>2</v>
      </c>
      <c r="I33" s="14">
        <f t="shared" si="2"/>
        <v>1.9000000000000001</v>
      </c>
      <c r="J33" s="14">
        <f t="shared" si="3"/>
        <v>7.6</v>
      </c>
      <c r="K33" s="13">
        <v>1</v>
      </c>
      <c r="L33" s="13">
        <v>8.5</v>
      </c>
      <c r="M33" s="14">
        <f t="shared" si="4"/>
        <v>1.375</v>
      </c>
      <c r="N33" s="14">
        <f t="shared" si="5"/>
        <v>5.5</v>
      </c>
      <c r="O33" s="13">
        <v>1</v>
      </c>
      <c r="P33" s="13">
        <v>16</v>
      </c>
      <c r="Q33" s="14">
        <f t="shared" si="6"/>
        <v>2.5</v>
      </c>
      <c r="R33" s="14">
        <f t="shared" si="7"/>
        <v>10</v>
      </c>
      <c r="S33" s="17">
        <f t="shared" si="8"/>
        <v>4.5000000000000009</v>
      </c>
      <c r="T33" s="17">
        <f t="shared" si="9"/>
        <v>5.9250000000000007</v>
      </c>
    </row>
    <row r="34" spans="1:20" ht="31.5">
      <c r="A34" s="11" t="s">
        <v>83</v>
      </c>
      <c r="B34" s="11" t="s">
        <v>84</v>
      </c>
      <c r="C34" s="12">
        <v>0</v>
      </c>
      <c r="D34" s="13">
        <v>1</v>
      </c>
      <c r="E34" s="14">
        <f t="shared" si="0"/>
        <v>0</v>
      </c>
      <c r="F34" s="14">
        <f t="shared" si="1"/>
        <v>0</v>
      </c>
      <c r="G34" s="13">
        <v>10</v>
      </c>
      <c r="H34" s="13">
        <v>1</v>
      </c>
      <c r="I34" s="14">
        <f t="shared" si="2"/>
        <v>1.1499999999999999</v>
      </c>
      <c r="J34" s="14">
        <f t="shared" si="3"/>
        <v>4.5999999999999996</v>
      </c>
      <c r="K34" s="13">
        <v>1</v>
      </c>
      <c r="L34" s="13">
        <v>2</v>
      </c>
      <c r="M34" s="14">
        <f t="shared" si="4"/>
        <v>0.4</v>
      </c>
      <c r="N34" s="14">
        <f t="shared" si="5"/>
        <v>1.6</v>
      </c>
      <c r="O34" s="13">
        <v>1</v>
      </c>
      <c r="P34" s="13">
        <v>10</v>
      </c>
      <c r="Q34" s="14">
        <f t="shared" si="6"/>
        <v>1.6</v>
      </c>
      <c r="R34" s="14">
        <f t="shared" si="7"/>
        <v>6.4</v>
      </c>
      <c r="S34" s="17">
        <f t="shared" si="8"/>
        <v>3.0000000000000004</v>
      </c>
      <c r="T34" s="17">
        <f t="shared" si="9"/>
        <v>3.15</v>
      </c>
    </row>
    <row r="35" spans="1:20" ht="31.5">
      <c r="A35" s="11" t="s">
        <v>85</v>
      </c>
      <c r="B35" s="11" t="s">
        <v>86</v>
      </c>
      <c r="C35" s="12">
        <v>0</v>
      </c>
      <c r="D35" s="13">
        <v>0</v>
      </c>
      <c r="E35" s="14">
        <f t="shared" si="0"/>
        <v>0.15</v>
      </c>
      <c r="F35" s="14">
        <f t="shared" si="1"/>
        <v>0.6</v>
      </c>
      <c r="G35" s="13">
        <v>5</v>
      </c>
      <c r="H35" s="13">
        <v>13.5</v>
      </c>
      <c r="I35" s="14">
        <f t="shared" si="2"/>
        <v>2.5249999999999999</v>
      </c>
      <c r="J35" s="14">
        <f t="shared" si="3"/>
        <v>10.1</v>
      </c>
      <c r="K35" s="13">
        <v>1</v>
      </c>
      <c r="L35" s="13">
        <v>6</v>
      </c>
      <c r="M35" s="14">
        <f t="shared" si="4"/>
        <v>1</v>
      </c>
      <c r="N35" s="14">
        <f t="shared" si="5"/>
        <v>4</v>
      </c>
      <c r="O35" s="13">
        <v>1</v>
      </c>
      <c r="P35" s="13">
        <v>1</v>
      </c>
      <c r="Q35" s="14">
        <f t="shared" si="6"/>
        <v>0.25</v>
      </c>
      <c r="R35" s="14">
        <f t="shared" si="7"/>
        <v>1</v>
      </c>
      <c r="S35" s="17">
        <f t="shared" si="8"/>
        <v>1.75</v>
      </c>
      <c r="T35" s="17">
        <f t="shared" si="9"/>
        <v>3.9249999999999998</v>
      </c>
    </row>
    <row r="36" spans="1:20" ht="31.5">
      <c r="A36" s="11" t="s">
        <v>87</v>
      </c>
      <c r="B36" s="11" t="s">
        <v>88</v>
      </c>
      <c r="C36" s="12">
        <v>6</v>
      </c>
      <c r="D36" s="13">
        <v>1</v>
      </c>
      <c r="E36" s="14">
        <f t="shared" si="0"/>
        <v>0.6</v>
      </c>
      <c r="F36" s="14">
        <f t="shared" si="1"/>
        <v>2.4</v>
      </c>
      <c r="G36" s="13">
        <v>15</v>
      </c>
      <c r="H36" s="13">
        <v>6.5</v>
      </c>
      <c r="I36" s="14">
        <f t="shared" si="2"/>
        <v>2.4750000000000001</v>
      </c>
      <c r="J36" s="14">
        <f t="shared" si="3"/>
        <v>9.9</v>
      </c>
      <c r="K36" s="13">
        <v>1</v>
      </c>
      <c r="L36" s="13">
        <v>1</v>
      </c>
      <c r="M36" s="14">
        <f t="shared" si="4"/>
        <v>0.25</v>
      </c>
      <c r="N36" s="14">
        <f t="shared" si="5"/>
        <v>1</v>
      </c>
      <c r="O36" s="13">
        <v>1</v>
      </c>
      <c r="P36" s="13">
        <v>1</v>
      </c>
      <c r="Q36" s="14">
        <f t="shared" si="6"/>
        <v>0.25</v>
      </c>
      <c r="R36" s="14">
        <f t="shared" si="7"/>
        <v>1</v>
      </c>
      <c r="S36" s="17">
        <f t="shared" si="8"/>
        <v>5.7500000000000009</v>
      </c>
      <c r="T36" s="17">
        <f t="shared" si="9"/>
        <v>3.5750000000000002</v>
      </c>
    </row>
    <row r="37" spans="1:20" ht="31.5">
      <c r="A37" s="11" t="s">
        <v>89</v>
      </c>
      <c r="B37" s="11" t="s">
        <v>90</v>
      </c>
      <c r="C37" s="12">
        <v>7.5</v>
      </c>
      <c r="D37" s="13">
        <v>0</v>
      </c>
      <c r="E37" s="14">
        <f t="shared" si="0"/>
        <v>0.75</v>
      </c>
      <c r="F37" s="14">
        <f t="shared" si="1"/>
        <v>3</v>
      </c>
      <c r="G37" s="13">
        <v>20</v>
      </c>
      <c r="H37" s="13">
        <v>18</v>
      </c>
      <c r="I37" s="14">
        <f t="shared" si="2"/>
        <v>4.7</v>
      </c>
      <c r="J37" s="14">
        <f t="shared" si="3"/>
        <v>18.8</v>
      </c>
      <c r="K37" s="13">
        <v>12</v>
      </c>
      <c r="L37" s="13">
        <v>10.5</v>
      </c>
      <c r="M37" s="14">
        <f t="shared" si="4"/>
        <v>2.7749999999999999</v>
      </c>
      <c r="N37" s="14">
        <f t="shared" si="5"/>
        <v>11.1</v>
      </c>
      <c r="O37" s="13">
        <v>8</v>
      </c>
      <c r="P37" s="13">
        <v>20</v>
      </c>
      <c r="Q37" s="14">
        <f t="shared" si="6"/>
        <v>3.8</v>
      </c>
      <c r="R37" s="14">
        <f t="shared" si="7"/>
        <v>15.2</v>
      </c>
      <c r="S37" s="16">
        <f t="shared" si="8"/>
        <v>11.875</v>
      </c>
      <c r="T37" s="16">
        <f t="shared" si="9"/>
        <v>12.024999999999999</v>
      </c>
    </row>
    <row r="38" spans="1:20" ht="31.5">
      <c r="A38" s="11" t="s">
        <v>91</v>
      </c>
      <c r="B38" s="11" t="s">
        <v>92</v>
      </c>
      <c r="C38" s="12">
        <v>11</v>
      </c>
      <c r="D38" s="13">
        <v>0</v>
      </c>
      <c r="E38" s="14">
        <f t="shared" si="0"/>
        <v>1.1000000000000001</v>
      </c>
      <c r="F38" s="14">
        <f t="shared" si="1"/>
        <v>4.4000000000000004</v>
      </c>
      <c r="G38" s="13">
        <v>12</v>
      </c>
      <c r="H38" s="13">
        <v>1</v>
      </c>
      <c r="I38" s="14">
        <f t="shared" si="2"/>
        <v>1.3499999999999999</v>
      </c>
      <c r="J38" s="14">
        <f t="shared" si="3"/>
        <v>5.3999999999999995</v>
      </c>
      <c r="K38" s="13">
        <v>7</v>
      </c>
      <c r="L38" s="13">
        <v>7</v>
      </c>
      <c r="M38" s="14">
        <f t="shared" si="4"/>
        <v>1.75</v>
      </c>
      <c r="N38" s="14">
        <f t="shared" si="5"/>
        <v>7</v>
      </c>
      <c r="O38" s="13">
        <v>1</v>
      </c>
      <c r="P38" s="13">
        <v>10</v>
      </c>
      <c r="Q38" s="14">
        <f t="shared" si="6"/>
        <v>1.6</v>
      </c>
      <c r="R38" s="14">
        <f t="shared" si="7"/>
        <v>6.4</v>
      </c>
      <c r="S38" s="17">
        <f t="shared" si="8"/>
        <v>7.75</v>
      </c>
      <c r="T38" s="17">
        <f t="shared" si="9"/>
        <v>5.8000000000000007</v>
      </c>
    </row>
    <row r="39" spans="1:20" ht="31.5">
      <c r="A39" s="11" t="s">
        <v>93</v>
      </c>
      <c r="B39" s="11" t="s">
        <v>94</v>
      </c>
      <c r="C39" s="12">
        <v>0</v>
      </c>
      <c r="D39" s="13">
        <v>0</v>
      </c>
      <c r="E39" s="14">
        <f t="shared" si="0"/>
        <v>0.15</v>
      </c>
      <c r="F39" s="14">
        <f t="shared" si="1"/>
        <v>0.6</v>
      </c>
      <c r="G39" s="13">
        <v>1</v>
      </c>
      <c r="H39" s="13">
        <v>1</v>
      </c>
      <c r="I39" s="14">
        <f t="shared" si="2"/>
        <v>0.25</v>
      </c>
      <c r="J39" s="14">
        <f t="shared" si="3"/>
        <v>1</v>
      </c>
      <c r="K39" s="13">
        <v>1</v>
      </c>
      <c r="L39" s="13">
        <v>1</v>
      </c>
      <c r="M39" s="14">
        <f t="shared" si="4"/>
        <v>0.25</v>
      </c>
      <c r="N39" s="14">
        <f t="shared" si="5"/>
        <v>1</v>
      </c>
      <c r="O39" s="13">
        <v>1</v>
      </c>
      <c r="P39" s="13">
        <v>1</v>
      </c>
      <c r="Q39" s="14">
        <f t="shared" si="6"/>
        <v>0.25</v>
      </c>
      <c r="R39" s="14">
        <f t="shared" si="7"/>
        <v>1</v>
      </c>
      <c r="S39" s="17">
        <f t="shared" si="8"/>
        <v>0.75000000000000011</v>
      </c>
      <c r="T39" s="17">
        <f t="shared" si="9"/>
        <v>0.9</v>
      </c>
    </row>
    <row r="40" spans="1:20" ht="31.5">
      <c r="A40" s="11" t="s">
        <v>95</v>
      </c>
      <c r="B40" s="11" t="s">
        <v>96</v>
      </c>
      <c r="C40" s="12">
        <v>10.5</v>
      </c>
      <c r="D40" s="13">
        <v>1</v>
      </c>
      <c r="E40" s="14">
        <f t="shared" si="0"/>
        <v>1.5</v>
      </c>
      <c r="F40" s="14">
        <f t="shared" si="1"/>
        <v>6</v>
      </c>
      <c r="G40" s="13">
        <v>18</v>
      </c>
      <c r="H40" s="13">
        <v>14</v>
      </c>
      <c r="I40" s="14">
        <f>((G40*2)/20)+((H40*3)/20)</f>
        <v>3.9000000000000004</v>
      </c>
      <c r="J40" s="14">
        <f t="shared" si="3"/>
        <v>15.6</v>
      </c>
      <c r="K40" s="13">
        <v>7</v>
      </c>
      <c r="L40" s="13">
        <v>5</v>
      </c>
      <c r="M40" s="14">
        <f t="shared" si="4"/>
        <v>1.45</v>
      </c>
      <c r="N40" s="14">
        <f t="shared" si="5"/>
        <v>5.8</v>
      </c>
      <c r="O40" s="13">
        <v>15</v>
      </c>
      <c r="P40" s="13">
        <v>8</v>
      </c>
      <c r="Q40" s="14">
        <f t="shared" si="6"/>
        <v>2.7</v>
      </c>
      <c r="R40" s="14">
        <f t="shared" si="7"/>
        <v>10.8</v>
      </c>
      <c r="S40" s="16">
        <f t="shared" si="8"/>
        <v>12.625</v>
      </c>
      <c r="T40" s="14">
        <f t="shared" si="9"/>
        <v>9.5500000000000007</v>
      </c>
    </row>
    <row r="41" spans="1:20" ht="31.5">
      <c r="A41" s="11" t="s">
        <v>97</v>
      </c>
      <c r="B41" s="11" t="s">
        <v>98</v>
      </c>
      <c r="C41" s="12">
        <v>0</v>
      </c>
      <c r="D41" s="13">
        <v>3</v>
      </c>
      <c r="E41" s="14">
        <f t="shared" si="0"/>
        <v>0</v>
      </c>
      <c r="F41" s="14">
        <f t="shared" si="1"/>
        <v>0</v>
      </c>
      <c r="G41" s="13">
        <v>1</v>
      </c>
      <c r="H41" s="13">
        <v>10</v>
      </c>
      <c r="I41" s="14">
        <f t="shared" si="2"/>
        <v>1.6</v>
      </c>
      <c r="J41" s="14">
        <f t="shared" si="3"/>
        <v>6.4</v>
      </c>
      <c r="K41" s="13">
        <v>4</v>
      </c>
      <c r="L41" s="13">
        <v>1</v>
      </c>
      <c r="M41" s="14">
        <f t="shared" si="4"/>
        <v>0.55000000000000004</v>
      </c>
      <c r="N41" s="14">
        <f t="shared" si="5"/>
        <v>2.2000000000000002</v>
      </c>
      <c r="O41" s="13">
        <v>14</v>
      </c>
      <c r="P41" s="13">
        <v>8</v>
      </c>
      <c r="Q41" s="14">
        <f t="shared" si="6"/>
        <v>2.5999999999999996</v>
      </c>
      <c r="R41" s="14">
        <f t="shared" si="7"/>
        <v>10.399999999999999</v>
      </c>
      <c r="S41" s="17">
        <f t="shared" si="8"/>
        <v>4.75</v>
      </c>
      <c r="T41" s="17">
        <f t="shared" si="9"/>
        <v>4.75</v>
      </c>
    </row>
    <row r="42" spans="1:20" ht="31.5">
      <c r="A42" s="11" t="s">
        <v>99</v>
      </c>
      <c r="B42" s="11" t="s">
        <v>100</v>
      </c>
      <c r="C42" s="12">
        <v>9</v>
      </c>
      <c r="D42" s="13">
        <v>0</v>
      </c>
      <c r="E42" s="14">
        <f t="shared" si="0"/>
        <v>1.05</v>
      </c>
      <c r="F42" s="14">
        <f t="shared" si="1"/>
        <v>4.2</v>
      </c>
      <c r="G42" s="13">
        <v>1</v>
      </c>
      <c r="H42" s="13">
        <v>1</v>
      </c>
      <c r="I42" s="14">
        <f t="shared" si="2"/>
        <v>0.25</v>
      </c>
      <c r="J42" s="14">
        <f t="shared" si="3"/>
        <v>1</v>
      </c>
      <c r="K42" s="13">
        <v>1</v>
      </c>
      <c r="L42" s="13">
        <v>1</v>
      </c>
      <c r="M42" s="14">
        <f t="shared" si="4"/>
        <v>0.25</v>
      </c>
      <c r="N42" s="14">
        <f t="shared" si="5"/>
        <v>1</v>
      </c>
      <c r="O42" s="13">
        <v>1</v>
      </c>
      <c r="P42" s="13">
        <v>1</v>
      </c>
      <c r="Q42" s="14">
        <f t="shared" si="6"/>
        <v>0.25</v>
      </c>
      <c r="R42" s="14">
        <f t="shared" si="7"/>
        <v>1</v>
      </c>
      <c r="S42" s="17">
        <f t="shared" si="8"/>
        <v>3.0000000000000004</v>
      </c>
      <c r="T42" s="17">
        <f t="shared" si="9"/>
        <v>1.8</v>
      </c>
    </row>
    <row r="43" spans="1:20" ht="31.5">
      <c r="A43" s="11" t="s">
        <v>101</v>
      </c>
      <c r="B43" s="11" t="s">
        <v>102</v>
      </c>
      <c r="C43" s="12">
        <v>0</v>
      </c>
      <c r="D43" s="13">
        <v>1</v>
      </c>
      <c r="E43" s="14">
        <f t="shared" si="0"/>
        <v>0.15</v>
      </c>
      <c r="F43" s="14">
        <f t="shared" si="1"/>
        <v>0.6</v>
      </c>
      <c r="G43" s="13">
        <v>16</v>
      </c>
      <c r="H43" s="13">
        <v>1</v>
      </c>
      <c r="I43" s="14">
        <f t="shared" si="2"/>
        <v>1.75</v>
      </c>
      <c r="J43" s="14">
        <f t="shared" si="3"/>
        <v>7</v>
      </c>
      <c r="K43" s="13">
        <v>1</v>
      </c>
      <c r="L43" s="13">
        <v>1</v>
      </c>
      <c r="M43" s="14">
        <f t="shared" si="4"/>
        <v>0.25</v>
      </c>
      <c r="N43" s="14">
        <f t="shared" si="5"/>
        <v>1</v>
      </c>
      <c r="O43" s="13">
        <v>1</v>
      </c>
      <c r="P43" s="13">
        <v>8</v>
      </c>
      <c r="Q43" s="14">
        <f t="shared" si="6"/>
        <v>1.3</v>
      </c>
      <c r="R43" s="14">
        <f t="shared" si="7"/>
        <v>5.2</v>
      </c>
      <c r="S43" s="17">
        <f t="shared" si="8"/>
        <v>4.5000000000000009</v>
      </c>
      <c r="T43" s="17">
        <f t="shared" si="9"/>
        <v>3.45</v>
      </c>
    </row>
    <row r="44" spans="1:20" ht="31.5">
      <c r="A44" s="11" t="s">
        <v>103</v>
      </c>
      <c r="B44" s="11" t="s">
        <v>104</v>
      </c>
      <c r="C44" s="12">
        <v>1</v>
      </c>
      <c r="D44" s="13">
        <v>1</v>
      </c>
      <c r="E44" s="14">
        <f t="shared" si="0"/>
        <v>0.25</v>
      </c>
      <c r="F44" s="14">
        <f t="shared" si="1"/>
        <v>1</v>
      </c>
      <c r="G44" s="13">
        <v>1</v>
      </c>
      <c r="H44" s="13">
        <v>1</v>
      </c>
      <c r="I44" s="14">
        <f t="shared" si="2"/>
        <v>0.25</v>
      </c>
      <c r="J44" s="14">
        <f t="shared" si="3"/>
        <v>1</v>
      </c>
      <c r="K44" s="13">
        <v>1</v>
      </c>
      <c r="L44" s="13">
        <v>1</v>
      </c>
      <c r="M44" s="14">
        <f t="shared" si="4"/>
        <v>0.25</v>
      </c>
      <c r="N44" s="14">
        <f t="shared" si="5"/>
        <v>1</v>
      </c>
      <c r="O44" s="13">
        <v>1</v>
      </c>
      <c r="P44" s="13">
        <v>1</v>
      </c>
      <c r="Q44" s="14">
        <f t="shared" si="6"/>
        <v>0.25</v>
      </c>
      <c r="R44" s="14">
        <f t="shared" si="7"/>
        <v>1</v>
      </c>
      <c r="S44" s="17">
        <f t="shared" si="8"/>
        <v>1</v>
      </c>
      <c r="T44" s="17">
        <f t="shared" si="9"/>
        <v>1</v>
      </c>
    </row>
    <row r="45" spans="1:20" ht="31.5">
      <c r="A45" s="11" t="s">
        <v>105</v>
      </c>
      <c r="B45" s="11" t="s">
        <v>106</v>
      </c>
      <c r="C45" s="12">
        <v>0</v>
      </c>
      <c r="D45" s="13">
        <v>1</v>
      </c>
      <c r="E45" s="14">
        <f t="shared" si="0"/>
        <v>0.15</v>
      </c>
      <c r="F45" s="14">
        <f t="shared" si="1"/>
        <v>0.6</v>
      </c>
      <c r="G45" s="13">
        <v>1</v>
      </c>
      <c r="H45" s="13">
        <v>1</v>
      </c>
      <c r="I45" s="14">
        <f t="shared" si="2"/>
        <v>0.25</v>
      </c>
      <c r="J45" s="14">
        <f t="shared" si="3"/>
        <v>1</v>
      </c>
      <c r="K45" s="13">
        <v>1</v>
      </c>
      <c r="L45" s="13">
        <v>7</v>
      </c>
      <c r="M45" s="14">
        <f t="shared" si="4"/>
        <v>1.1500000000000001</v>
      </c>
      <c r="N45" s="14">
        <f t="shared" si="5"/>
        <v>4.6000000000000005</v>
      </c>
      <c r="O45" s="13">
        <v>1</v>
      </c>
      <c r="P45" s="13">
        <v>1</v>
      </c>
      <c r="Q45" s="14">
        <f t="shared" si="6"/>
        <v>0.25</v>
      </c>
      <c r="R45" s="14">
        <f t="shared" si="7"/>
        <v>1</v>
      </c>
      <c r="S45" s="17">
        <f t="shared" si="8"/>
        <v>0.75000000000000011</v>
      </c>
      <c r="T45" s="17">
        <f t="shared" si="9"/>
        <v>1.8000000000000003</v>
      </c>
    </row>
    <row r="46" spans="1:20" ht="31.5">
      <c r="A46" s="11" t="s">
        <v>107</v>
      </c>
      <c r="B46" s="11" t="s">
        <v>108</v>
      </c>
      <c r="C46" s="12">
        <v>1</v>
      </c>
      <c r="D46" s="13">
        <v>1</v>
      </c>
      <c r="E46" s="14">
        <f t="shared" si="0"/>
        <v>0.25</v>
      </c>
      <c r="F46" s="14">
        <f t="shared" si="1"/>
        <v>1</v>
      </c>
      <c r="G46" s="13">
        <v>1</v>
      </c>
      <c r="H46" s="13">
        <v>1</v>
      </c>
      <c r="I46" s="14">
        <f t="shared" si="2"/>
        <v>0.25</v>
      </c>
      <c r="J46" s="14">
        <f t="shared" si="3"/>
        <v>1</v>
      </c>
      <c r="K46" s="13">
        <v>1</v>
      </c>
      <c r="L46" s="13">
        <v>1</v>
      </c>
      <c r="M46" s="14">
        <f t="shared" si="4"/>
        <v>0.25</v>
      </c>
      <c r="N46" s="14">
        <f t="shared" si="5"/>
        <v>1</v>
      </c>
      <c r="O46" s="13">
        <v>1</v>
      </c>
      <c r="P46" s="13">
        <v>1</v>
      </c>
      <c r="Q46" s="14">
        <f t="shared" si="6"/>
        <v>0.25</v>
      </c>
      <c r="R46" s="14">
        <f t="shared" si="7"/>
        <v>1</v>
      </c>
      <c r="S46" s="17">
        <f t="shared" si="8"/>
        <v>1</v>
      </c>
      <c r="T46" s="17">
        <f t="shared" si="9"/>
        <v>1</v>
      </c>
    </row>
    <row r="47" spans="1:20" ht="31.5">
      <c r="A47" s="11" t="s">
        <v>109</v>
      </c>
      <c r="B47" s="11" t="s">
        <v>110</v>
      </c>
      <c r="C47" s="12">
        <v>1</v>
      </c>
      <c r="D47" s="13">
        <v>1</v>
      </c>
      <c r="E47" s="14">
        <f t="shared" si="0"/>
        <v>0.1</v>
      </c>
      <c r="F47" s="14">
        <f t="shared" si="1"/>
        <v>0.4</v>
      </c>
      <c r="G47" s="13">
        <v>1</v>
      </c>
      <c r="H47" s="13">
        <v>1</v>
      </c>
      <c r="I47" s="14">
        <f t="shared" si="2"/>
        <v>0.25</v>
      </c>
      <c r="J47" s="14">
        <f t="shared" si="3"/>
        <v>1</v>
      </c>
      <c r="K47" s="13">
        <v>1</v>
      </c>
      <c r="L47" s="13">
        <v>1</v>
      </c>
      <c r="M47" s="14">
        <f t="shared" si="4"/>
        <v>0.25</v>
      </c>
      <c r="N47" s="14">
        <f t="shared" si="5"/>
        <v>1</v>
      </c>
      <c r="O47" s="13">
        <v>1</v>
      </c>
      <c r="P47" s="13">
        <v>1</v>
      </c>
      <c r="Q47" s="14">
        <f t="shared" si="6"/>
        <v>0.25</v>
      </c>
      <c r="R47" s="14">
        <f t="shared" si="7"/>
        <v>1</v>
      </c>
      <c r="S47" s="17">
        <f t="shared" si="8"/>
        <v>1</v>
      </c>
      <c r="T47" s="17">
        <f t="shared" si="9"/>
        <v>0.85</v>
      </c>
    </row>
    <row r="48" spans="1:20" ht="31.5">
      <c r="A48" s="11" t="s">
        <v>111</v>
      </c>
      <c r="B48" s="11" t="s">
        <v>112</v>
      </c>
      <c r="C48" s="12">
        <v>0</v>
      </c>
      <c r="D48" s="13">
        <v>0</v>
      </c>
      <c r="E48" s="14">
        <f t="shared" si="0"/>
        <v>0.15</v>
      </c>
      <c r="F48" s="14">
        <f t="shared" si="1"/>
        <v>0.6</v>
      </c>
      <c r="G48" s="13">
        <v>1</v>
      </c>
      <c r="H48" s="13">
        <v>1</v>
      </c>
      <c r="I48" s="14">
        <f t="shared" si="2"/>
        <v>0.25</v>
      </c>
      <c r="J48" s="14">
        <f t="shared" si="3"/>
        <v>1</v>
      </c>
      <c r="K48" s="13"/>
      <c r="L48" s="13">
        <v>1</v>
      </c>
      <c r="M48" s="14">
        <f t="shared" si="4"/>
        <v>0.15</v>
      </c>
      <c r="N48" s="14">
        <f t="shared" si="5"/>
        <v>0.6</v>
      </c>
      <c r="O48" s="13">
        <v>1</v>
      </c>
      <c r="P48" s="13">
        <v>1</v>
      </c>
      <c r="Q48" s="14">
        <f t="shared" si="6"/>
        <v>0.25</v>
      </c>
      <c r="R48" s="14">
        <f t="shared" si="7"/>
        <v>1</v>
      </c>
      <c r="S48" s="17">
        <f t="shared" si="8"/>
        <v>0.5</v>
      </c>
      <c r="T48" s="17">
        <f t="shared" si="9"/>
        <v>0.8</v>
      </c>
    </row>
    <row r="49" spans="1:20" ht="31.5">
      <c r="A49" s="11" t="s">
        <v>113</v>
      </c>
      <c r="B49" s="11" t="s">
        <v>114</v>
      </c>
      <c r="C49" s="12">
        <v>8</v>
      </c>
      <c r="D49" s="13">
        <v>1</v>
      </c>
      <c r="E49" s="14">
        <f t="shared" si="0"/>
        <v>1.7749999999999999</v>
      </c>
      <c r="F49" s="14">
        <f t="shared" si="1"/>
        <v>7.1</v>
      </c>
      <c r="G49" s="13">
        <v>10</v>
      </c>
      <c r="H49" s="13">
        <v>1</v>
      </c>
      <c r="I49" s="14">
        <f t="shared" si="2"/>
        <v>1.1499999999999999</v>
      </c>
      <c r="J49" s="14">
        <f t="shared" si="3"/>
        <v>4.5999999999999996</v>
      </c>
      <c r="K49" s="13">
        <v>10</v>
      </c>
      <c r="L49" s="13">
        <v>6</v>
      </c>
      <c r="M49" s="14">
        <f t="shared" si="4"/>
        <v>1.9</v>
      </c>
      <c r="N49" s="14">
        <f t="shared" si="5"/>
        <v>7.6</v>
      </c>
      <c r="O49" s="13">
        <v>7</v>
      </c>
      <c r="P49" s="13">
        <v>7</v>
      </c>
      <c r="Q49" s="14">
        <f t="shared" si="6"/>
        <v>1.75</v>
      </c>
      <c r="R49" s="14">
        <f t="shared" si="7"/>
        <v>7</v>
      </c>
      <c r="S49" s="17">
        <f t="shared" si="8"/>
        <v>8.75</v>
      </c>
      <c r="T49" s="17">
        <f t="shared" si="9"/>
        <v>6.5749999999999993</v>
      </c>
    </row>
    <row r="50" spans="1:20">
      <c r="A50" s="18">
        <v>31083595</v>
      </c>
      <c r="B50" s="19" t="s">
        <v>15</v>
      </c>
      <c r="C50" s="13">
        <v>6.5</v>
      </c>
      <c r="D50" s="13">
        <v>6.5</v>
      </c>
      <c r="E50" s="14">
        <f t="shared" si="0"/>
        <v>1.85</v>
      </c>
      <c r="F50" s="14">
        <f t="shared" si="1"/>
        <v>7.4</v>
      </c>
      <c r="G50" s="13">
        <v>8</v>
      </c>
      <c r="H50" s="13">
        <v>1</v>
      </c>
      <c r="I50" s="14">
        <f t="shared" si="2"/>
        <v>0.95000000000000007</v>
      </c>
      <c r="J50" s="14">
        <f t="shared" si="3"/>
        <v>3.8</v>
      </c>
      <c r="K50" s="13">
        <v>1</v>
      </c>
      <c r="L50" s="13">
        <v>4</v>
      </c>
      <c r="M50" s="14">
        <f t="shared" si="4"/>
        <v>0.7</v>
      </c>
      <c r="N50" s="14">
        <f t="shared" si="5"/>
        <v>2.8</v>
      </c>
      <c r="O50" s="13">
        <v>1</v>
      </c>
      <c r="P50" s="13">
        <v>1</v>
      </c>
      <c r="Q50" s="14">
        <f t="shared" si="6"/>
        <v>0.25</v>
      </c>
      <c r="R50" s="14">
        <f t="shared" si="7"/>
        <v>1</v>
      </c>
      <c r="S50" s="17">
        <f t="shared" si="8"/>
        <v>4.1250000000000009</v>
      </c>
      <c r="T50" s="17">
        <f t="shared" si="9"/>
        <v>3.75</v>
      </c>
    </row>
    <row r="51" spans="1:20">
      <c r="A51" s="18">
        <v>32012743</v>
      </c>
      <c r="B51" s="13" t="s">
        <v>16</v>
      </c>
      <c r="C51" s="13">
        <v>4.5</v>
      </c>
      <c r="D51" s="13">
        <v>8</v>
      </c>
      <c r="E51" s="14">
        <f t="shared" si="0"/>
        <v>1.05</v>
      </c>
      <c r="F51" s="14">
        <f t="shared" si="1"/>
        <v>4.2</v>
      </c>
      <c r="G51" s="13">
        <v>1</v>
      </c>
      <c r="H51" s="13">
        <v>1</v>
      </c>
      <c r="I51" s="14">
        <f t="shared" si="2"/>
        <v>0.25</v>
      </c>
      <c r="J51" s="14">
        <f t="shared" si="3"/>
        <v>1</v>
      </c>
      <c r="K51" s="13">
        <v>1</v>
      </c>
      <c r="L51" s="13">
        <v>1</v>
      </c>
      <c r="M51" s="14">
        <f t="shared" si="4"/>
        <v>0.25</v>
      </c>
      <c r="N51" s="14">
        <f t="shared" si="5"/>
        <v>1</v>
      </c>
      <c r="O51" s="13">
        <v>1</v>
      </c>
      <c r="P51" s="13">
        <v>1</v>
      </c>
      <c r="Q51" s="14">
        <f t="shared" si="6"/>
        <v>0.25</v>
      </c>
      <c r="R51" s="14">
        <f t="shared" si="7"/>
        <v>1</v>
      </c>
      <c r="S51" s="17">
        <f t="shared" si="8"/>
        <v>1.875</v>
      </c>
      <c r="T51" s="17">
        <f t="shared" si="9"/>
        <v>1.8</v>
      </c>
    </row>
    <row r="52" spans="1:20">
      <c r="A52" s="13">
        <v>30640191</v>
      </c>
      <c r="B52" s="13" t="s">
        <v>17</v>
      </c>
      <c r="C52" s="13">
        <v>17</v>
      </c>
      <c r="D52" s="13">
        <v>4</v>
      </c>
      <c r="E52" s="14">
        <f t="shared" si="0"/>
        <v>1.7</v>
      </c>
      <c r="F52" s="14">
        <f t="shared" si="1"/>
        <v>6.8</v>
      </c>
      <c r="G52" s="13">
        <v>1</v>
      </c>
      <c r="H52" s="13">
        <v>1</v>
      </c>
      <c r="I52" s="14">
        <f t="shared" si="2"/>
        <v>0.25</v>
      </c>
      <c r="J52" s="14">
        <f t="shared" si="3"/>
        <v>1</v>
      </c>
      <c r="K52" s="13">
        <v>1</v>
      </c>
      <c r="L52" s="13">
        <v>1</v>
      </c>
      <c r="M52" s="14">
        <f t="shared" si="4"/>
        <v>0.25</v>
      </c>
      <c r="N52" s="14">
        <f t="shared" si="5"/>
        <v>1</v>
      </c>
      <c r="O52" s="13">
        <v>1</v>
      </c>
      <c r="P52" s="13">
        <v>1</v>
      </c>
      <c r="Q52" s="14">
        <f t="shared" si="6"/>
        <v>0.25</v>
      </c>
      <c r="R52" s="14">
        <f t="shared" si="7"/>
        <v>1</v>
      </c>
      <c r="S52" s="17">
        <f t="shared" si="8"/>
        <v>5</v>
      </c>
      <c r="T52" s="17">
        <f t="shared" si="9"/>
        <v>2.4500000000000002</v>
      </c>
    </row>
  </sheetData>
  <sortState ref="A2:D49">
    <sortCondition ref="B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A2:D6"/>
    </sheetView>
  </sheetViews>
  <sheetFormatPr baseColWidth="10" defaultColWidth="9.33203125" defaultRowHeight="12.75"/>
  <cols>
    <col min="1" max="1" width="6.5" customWidth="1"/>
    <col min="2" max="2" width="29.5" customWidth="1"/>
    <col min="3" max="3" width="56.1640625" customWidth="1"/>
    <col min="4" max="4" width="19.83203125" customWidth="1"/>
  </cols>
  <sheetData>
    <row r="1" spans="1:4" ht="14.25" customHeight="1">
      <c r="A1" s="1"/>
      <c r="B1" s="2" t="s">
        <v>0</v>
      </c>
      <c r="C1" s="3" t="s">
        <v>1</v>
      </c>
      <c r="D1" s="4" t="s">
        <v>2</v>
      </c>
    </row>
    <row r="2" spans="1:4" ht="12.75" customHeight="1">
      <c r="A2" s="5">
        <v>44</v>
      </c>
      <c r="B2" s="6" t="s">
        <v>3</v>
      </c>
      <c r="C2" s="7" t="s">
        <v>4</v>
      </c>
      <c r="D2" s="8"/>
    </row>
    <row r="3" spans="1:4" ht="12.75" customHeight="1">
      <c r="A3" s="5">
        <v>45</v>
      </c>
      <c r="B3" s="6" t="s">
        <v>5</v>
      </c>
      <c r="C3" s="7" t="s">
        <v>6</v>
      </c>
      <c r="D3" s="8"/>
    </row>
    <row r="4" spans="1:4" ht="12.75" customHeight="1">
      <c r="A4" s="5">
        <v>46</v>
      </c>
      <c r="B4" s="6" t="s">
        <v>7</v>
      </c>
      <c r="C4" s="7" t="s">
        <v>8</v>
      </c>
      <c r="D4" s="8"/>
    </row>
    <row r="5" spans="1:4" ht="12.75" customHeight="1">
      <c r="A5" s="5">
        <v>47</v>
      </c>
      <c r="B5" s="6" t="s">
        <v>9</v>
      </c>
      <c r="C5" s="7" t="s">
        <v>10</v>
      </c>
      <c r="D5" s="8"/>
    </row>
    <row r="6" spans="1:4" ht="12.75" customHeight="1">
      <c r="A6" s="5">
        <v>48</v>
      </c>
      <c r="B6" s="6" t="s">
        <v>11</v>
      </c>
      <c r="C6" s="7" t="s">
        <v>12</v>
      </c>
      <c r="D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2</vt:lpstr>
      <vt:lpstr>Table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2025-04-22T12:40:32Z</dcterms:created>
  <dcterms:modified xsi:type="dcterms:W3CDTF">2025-07-11T05:09:03Z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2025-03-19T00:00:00Z</vt:filetime>
  </property>
  <property fmtid="{D5CDD505-2E9C-101B-9397-08002B2CF9AE}" pid="3" name="Producer">
    <vt:lpwstr>FPDF 1.6</vt:lpwstr>
  </property>
  <property fmtid="{D5CDD505-2E9C-101B-9397-08002B2CF9AE}" pid="4" name="LastSaved">
    <vt:filetime>2025-03-19T00:00:00Z</vt:filetime>
  </property>
</Properties>
</file>