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kjayaSilva\Downloads\"/>
    </mc:Choice>
  </mc:AlternateContent>
  <xr:revisionPtr revIDLastSave="0" documentId="13_ncr:1_{E61BD56A-6486-47C6-865C-A2FEEF87D389}" xr6:coauthVersionLast="47" xr6:coauthVersionMax="47" xr10:uidLastSave="{00000000-0000-0000-0000-000000000000}"/>
  <bookViews>
    <workbookView xWindow="-108" yWindow="-108" windowWidth="23256" windowHeight="12456" tabRatio="902" activeTab="1" xr2:uid="{00000000-000D-0000-FFFF-FFFF00000000}"/>
  </bookViews>
  <sheets>
    <sheet name="Salary" sheetId="3" r:id="rId1"/>
    <sheet name="Pdf" sheetId="13" r:id="rId2"/>
    <sheet name="Sheet1" sheetId="12" state="hidden" r:id="rId3"/>
  </sheets>
  <externalReferences>
    <externalReference r:id="rId4"/>
  </externalReferences>
  <definedNames>
    <definedName name="BankCodes">'[1]Bank Codes'!$B$3:$B$46</definedName>
    <definedName name="Date">[1]Sheet2!$B$1:$B$31</definedName>
    <definedName name="empid">Pdf!$F$9</definedName>
    <definedName name="Month">[1]Sheet2!$A$1:$A$12</definedName>
    <definedName name="_xlnm.Print_Area" localSheetId="0">Salary!$A$1:$Z$79</definedName>
    <definedName name="ProductLookup">'[1]Branch Codes'!$H$6:$I$49</definedName>
    <definedName name="salaryrange">Salary!$B$5:$Z$118</definedName>
    <definedName name="TRNCodes">'[1]TRN Codes'!$B$4:$B$5</definedName>
    <definedName name="Year">[1]Sheet2!$C$1:$C$4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4" i="3" l="1"/>
  <c r="G24" i="13"/>
  <c r="G30" i="13"/>
  <c r="G29" i="13"/>
  <c r="G23" i="13"/>
  <c r="G22" i="13"/>
  <c r="G21" i="13"/>
  <c r="G17" i="13"/>
  <c r="G18" i="13"/>
  <c r="F11" i="13"/>
  <c r="F10" i="13"/>
  <c r="J76" i="3"/>
  <c r="M76" i="3"/>
  <c r="N76" i="3"/>
  <c r="O76" i="3"/>
  <c r="T76" i="3"/>
  <c r="U76" i="3"/>
  <c r="I76" i="3"/>
  <c r="L76" i="3" l="1"/>
  <c r="K64" i="3" l="1"/>
  <c r="P64" i="3" l="1"/>
  <c r="G25" i="13" s="1"/>
  <c r="Q64" i="3"/>
  <c r="K76" i="3"/>
  <c r="R64" i="3"/>
  <c r="Y64" i="3" l="1"/>
  <c r="V64" i="3"/>
  <c r="Z64" i="3"/>
  <c r="Q76" i="3"/>
  <c r="S64" i="3"/>
  <c r="G28" i="13" s="1"/>
  <c r="R76" i="3"/>
  <c r="P76" i="3"/>
  <c r="AD31" i="3"/>
  <c r="AD32" i="3"/>
  <c r="AD36" i="3"/>
  <c r="AD37" i="3"/>
  <c r="AD47" i="3"/>
  <c r="AD48" i="3"/>
  <c r="Z76" i="3" l="1"/>
  <c r="G36" i="13"/>
  <c r="V76" i="3"/>
  <c r="G27" i="13"/>
  <c r="Y76" i="3"/>
  <c r="G35" i="13"/>
  <c r="W64" i="3"/>
  <c r="G31" i="13" s="1"/>
  <c r="S76" i="3"/>
  <c r="AC31" i="3"/>
  <c r="AC32" i="3"/>
  <c r="AC36" i="3"/>
  <c r="AC37" i="3"/>
  <c r="AC47" i="3"/>
  <c r="AC48" i="3"/>
  <c r="W76" i="3" l="1"/>
  <c r="X64" i="3"/>
  <c r="AD27" i="3"/>
  <c r="AC27" i="3"/>
  <c r="X76" i="3" l="1"/>
  <c r="G32" i="13"/>
  <c r="AD26" i="3"/>
  <c r="AC26" i="3"/>
  <c r="AD25" i="3" l="1"/>
  <c r="AC25" i="3"/>
  <c r="AD24" i="3" l="1"/>
  <c r="AC24" i="3"/>
  <c r="AD23" i="3" l="1"/>
  <c r="AC23" i="3"/>
  <c r="AD22" i="3" l="1"/>
  <c r="AC22" i="3"/>
  <c r="AC21" i="3" l="1"/>
  <c r="AD21" i="3"/>
  <c r="AD20" i="3" l="1"/>
  <c r="AC20" i="3"/>
  <c r="AD19" i="3" l="1"/>
  <c r="AC19" i="3"/>
  <c r="AD18" i="3" l="1"/>
  <c r="AC18" i="3"/>
  <c r="AD17" i="3"/>
  <c r="AC17" i="3"/>
  <c r="AC16" i="3" l="1"/>
  <c r="AD16" i="3"/>
  <c r="AD15" i="3"/>
  <c r="AC15" i="3"/>
  <c r="AD14" i="3" l="1"/>
  <c r="AC14" i="3"/>
  <c r="AC13" i="3" l="1"/>
  <c r="AD13" i="3"/>
  <c r="AD12" i="3" l="1"/>
  <c r="AC12" i="3"/>
  <c r="AD10" i="3" l="1"/>
  <c r="AC10" i="3"/>
  <c r="AD11" i="3"/>
  <c r="AC11" i="3"/>
  <c r="AD9" i="3" l="1"/>
  <c r="AC9" i="3"/>
  <c r="AD7" i="3" l="1"/>
  <c r="AC7" i="3"/>
  <c r="AD6" i="3" l="1"/>
  <c r="AC6" i="3"/>
  <c r="AD5" i="3" l="1"/>
  <c r="AD49" i="3" s="1"/>
  <c r="AC49" i="3" l="1"/>
  <c r="AC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Kalyani</author>
    <author>Kalyani HR</author>
    <author>tc={1F5E29E5-0F82-4CBA-97AC-3CC5A8F67539}</author>
  </authors>
  <commentList>
    <comment ref="E35" authorId="0" shapeId="0" xr:uid="{B0B2B11E-5133-47FF-ABC6-EDB45F10757D}">
      <text>
        <r>
          <rPr>
            <b/>
            <sz val="9"/>
            <color indexed="81"/>
            <rFont val="Tahoma"/>
            <family val="2"/>
          </rPr>
          <t>Kalyani:</t>
        </r>
        <r>
          <rPr>
            <sz val="9"/>
            <color indexed="81"/>
            <rFont val="Tahoma"/>
            <family val="2"/>
          </rPr>
          <t xml:space="preserve">
Actual date joined is 30/10/2023.
As discussed EPF dedcution w.e.f. 0111.2023</t>
        </r>
      </text>
    </comment>
    <comment ref="I64" authorId="1" shapeId="0" xr:uid="{F4EF0C59-12FB-48C6-BC72-2EFAE6D3907B}">
      <text>
        <r>
          <rPr>
            <b/>
            <sz val="9"/>
            <color indexed="81"/>
            <rFont val="Tahoma"/>
            <family val="2"/>
          </rPr>
          <t>Kalyani HR:</t>
        </r>
        <r>
          <rPr>
            <sz val="9"/>
            <color indexed="81"/>
            <rFont val="Tahoma"/>
            <family val="2"/>
          </rPr>
          <t xml:space="preserve">
w.e.f. 14.06.2023</t>
        </r>
      </text>
    </comment>
    <comment ref="C67" authorId="2" shapeId="0" xr:uid="{1F5E29E5-0F82-4CBA-97AC-3CC5A8F6753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Adding to EPF/ETF/PAYE due to resignation. Transferred from contract file</t>
      </text>
    </comment>
  </commentList>
</comments>
</file>

<file path=xl/sharedStrings.xml><?xml version="1.0" encoding="utf-8"?>
<sst xmlns="http://schemas.openxmlformats.org/spreadsheetml/2006/main" count="139" uniqueCount="130">
  <si>
    <t>VOIGUE PVT LTD</t>
  </si>
  <si>
    <t>Emp No</t>
  </si>
  <si>
    <t>Employee Name</t>
  </si>
  <si>
    <t>Designation</t>
  </si>
  <si>
    <t>Date of Joined</t>
  </si>
  <si>
    <t>Basic Salary</t>
  </si>
  <si>
    <t>Status</t>
  </si>
  <si>
    <t>Working Days</t>
  </si>
  <si>
    <t>Net Salary</t>
  </si>
  <si>
    <t>PAYE</t>
  </si>
  <si>
    <t>Loan</t>
  </si>
  <si>
    <t>S.  Advance</t>
  </si>
  <si>
    <t>Hansani Bandara</t>
  </si>
  <si>
    <t>Active</t>
  </si>
  <si>
    <t>Mohamed Anshath Binhassan</t>
  </si>
  <si>
    <t>U.H.S. Iranga</t>
  </si>
  <si>
    <t>Onali Samindra Induruwage</t>
  </si>
  <si>
    <t>L. D. L. Nisanka Mandara</t>
  </si>
  <si>
    <t>Marlon J. Mirando</t>
  </si>
  <si>
    <t>Diluksha Janith Thenuwara</t>
  </si>
  <si>
    <t>Amila Vishnaka Tilakarathna</t>
  </si>
  <si>
    <t>Kavikanth Jeyaram</t>
  </si>
  <si>
    <t xml:space="preserve">Nazeem Hassan </t>
  </si>
  <si>
    <t>Rashmika Shubhangi Perera</t>
  </si>
  <si>
    <t>Mohamed Haathim Sharfraz</t>
  </si>
  <si>
    <t>Arumugampillai Ravindira Dushyanthan</t>
  </si>
  <si>
    <t xml:space="preserve">R Krishnathiepan </t>
  </si>
  <si>
    <t>Kushan Weralupitiya</t>
  </si>
  <si>
    <t>Charith Perera</t>
  </si>
  <si>
    <t>Archana Mendis</t>
  </si>
  <si>
    <t>Mario Antonio Croner</t>
  </si>
  <si>
    <t>Samal Lokuvithana</t>
  </si>
  <si>
    <t>Mayura Seneviratne</t>
  </si>
  <si>
    <t>Gayathra Sandaruwan Karunanayaka</t>
  </si>
  <si>
    <t>P V G S Dilshara</t>
  </si>
  <si>
    <t xml:space="preserve">Joshua Sena Nissanka </t>
  </si>
  <si>
    <t>W M D Valentina Fernando</t>
  </si>
  <si>
    <t>A R Assauw</t>
  </si>
  <si>
    <t>Prepared By</t>
  </si>
  <si>
    <t>………………………………………………………..</t>
  </si>
  <si>
    <t>Checked  &amp; Approved By</t>
  </si>
  <si>
    <t>……………………….</t>
  </si>
  <si>
    <t>PAYEE</t>
  </si>
  <si>
    <t>SALARY</t>
  </si>
  <si>
    <t>RATE</t>
  </si>
  <si>
    <t>UP TO 62,500</t>
  </si>
  <si>
    <t>62,500 - 104,167</t>
  </si>
  <si>
    <t>4%-2,500</t>
  </si>
  <si>
    <t>104,167-145,833</t>
  </si>
  <si>
    <t>8%-6,667</t>
  </si>
  <si>
    <t>145,833-187,500</t>
  </si>
  <si>
    <t>12%-125,00</t>
  </si>
  <si>
    <t>EXCEEDING 187,500</t>
  </si>
  <si>
    <t>16%-20,000</t>
  </si>
  <si>
    <t>D W W W M Kavindi Charuki Wijekoon</t>
  </si>
  <si>
    <t>M N Assauw</t>
  </si>
  <si>
    <t>M Imadh Marjan</t>
  </si>
  <si>
    <t>Rovindee A Rohana</t>
  </si>
  <si>
    <t>H M Yasitha Lakshan Bandara Herath</t>
  </si>
  <si>
    <t>R Dinesh Madushanka</t>
  </si>
  <si>
    <t>D A M S Dematanpitiya</t>
  </si>
  <si>
    <t>K H S T Katulanda</t>
  </si>
  <si>
    <t>D M Theja Prasadini Dissanayake</t>
  </si>
  <si>
    <t>Sasindu Wijesekara</t>
  </si>
  <si>
    <t>Anusri Arulchelvam</t>
  </si>
  <si>
    <t>Haseni Karunarathne</t>
  </si>
  <si>
    <t>Amanda Rodrigo</t>
  </si>
  <si>
    <t>Ranul Randombage</t>
  </si>
  <si>
    <t>Pramuditha Fernando</t>
  </si>
  <si>
    <t>Udara De Costa</t>
  </si>
  <si>
    <t>Sabihah Ruqqayah</t>
  </si>
  <si>
    <t>Shenura Fernance</t>
  </si>
  <si>
    <t>Kanishka Perera</t>
  </si>
  <si>
    <t>Commision</t>
  </si>
  <si>
    <t>V P Mahesh Shanaka</t>
  </si>
  <si>
    <t>M N Nimesh Chamidu Perera Wijesinghe Jayawardena</t>
  </si>
  <si>
    <t>R M Warren  De Silva</t>
  </si>
  <si>
    <t>Nadeeshani Samarasekara</t>
  </si>
  <si>
    <t xml:space="preserve">HR </t>
  </si>
  <si>
    <t>Manisha Jayasinghe</t>
  </si>
  <si>
    <t>Shehan Pinto</t>
  </si>
  <si>
    <t>Dishanth Mohandas</t>
  </si>
  <si>
    <t>Shanali Cabraal (S V Abeysekera )</t>
  </si>
  <si>
    <t>Shashika Ratnayake</t>
  </si>
  <si>
    <t>Shehana Fernando</t>
  </si>
  <si>
    <t>Devshini Abeysekera</t>
  </si>
  <si>
    <t>Shehani Perera</t>
  </si>
  <si>
    <t>K Lakjaya Silva</t>
  </si>
  <si>
    <t>Ridma Gaweshi Perera</t>
  </si>
  <si>
    <t>Rukaya Thur Rahman</t>
  </si>
  <si>
    <t>K Nilanka S Fernando</t>
  </si>
  <si>
    <t>Lance K Greig</t>
  </si>
  <si>
    <t>A D S Duleep K Artigala</t>
  </si>
  <si>
    <t>Shanella M De Silva</t>
  </si>
  <si>
    <t>Basic Salary according to Working days</t>
  </si>
  <si>
    <t>Internet Allowance</t>
  </si>
  <si>
    <t xml:space="preserve">Fixed Allowance </t>
  </si>
  <si>
    <t>Reimbursement</t>
  </si>
  <si>
    <t>Total Earnings</t>
  </si>
  <si>
    <t>Late Minute</t>
  </si>
  <si>
    <t>Total for PAYE</t>
  </si>
  <si>
    <t>EPF Employee Contribution 8%</t>
  </si>
  <si>
    <t>Total Deduction</t>
  </si>
  <si>
    <t>ETF 3%</t>
  </si>
  <si>
    <t>EPF Employer Contribution12%</t>
  </si>
  <si>
    <t>Total foe EPF/ETF</t>
  </si>
  <si>
    <t>R W Vishna Nimshika (part Time)</t>
  </si>
  <si>
    <t>SALARIES FOR THE MONTH OF MARCH  2024</t>
  </si>
  <si>
    <t xml:space="preserve">T Thurairasasingham </t>
  </si>
  <si>
    <t>Vehara Ariyaratne (Part Time)</t>
  </si>
  <si>
    <t>Mafaz Sajan</t>
  </si>
  <si>
    <t>Meshak Dilshan</t>
  </si>
  <si>
    <t>Shakira Jiffry</t>
  </si>
  <si>
    <t>Thayaparan Varshny</t>
  </si>
  <si>
    <t>Kosala Sugandi Sampath</t>
  </si>
  <si>
    <t>E.T.F. Contribution - 3%</t>
  </si>
  <si>
    <t>E.P.F. Contribution - 12%</t>
  </si>
  <si>
    <t>Advance</t>
  </si>
  <si>
    <t>EPF - 8%</t>
  </si>
  <si>
    <t>Less: Deductions</t>
  </si>
  <si>
    <t>Allowance</t>
  </si>
  <si>
    <t>Add: Others Allowances</t>
  </si>
  <si>
    <t>Name</t>
  </si>
  <si>
    <t>Employee #</t>
  </si>
  <si>
    <t xml:space="preserve">Salary Slip </t>
  </si>
  <si>
    <t xml:space="preserve">IT specialist </t>
  </si>
  <si>
    <t>No of working days</t>
  </si>
  <si>
    <t>Commission</t>
  </si>
  <si>
    <t>Gross Earnings</t>
  </si>
  <si>
    <t>Gross Deductions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</si>
</sst>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&quot;-&quot;??_);_(@_)"/>
    <numFmt numFmtId="165" formatCode="[$-409]mmm/yy"/>
    <numFmt numFmtId="166" formatCode="[$-409]dd\-mmm\-yy;@"/>
    <numFmt numFmtId="167" formatCode="000000000000"/>
    <numFmt numFmtId="168" formatCode="00"/>
    <numFmt numFmtId="169" formatCode="000"/>
    <numFmt numFmtId="170" formatCode="0000"/>
    <numFmt numFmtId="171" formatCode="[$-409]mmmm\-yy"/>
  </numFmts>
  <fonts count="24" x14ac:knownFonts="1">
    <font>
      <sz val="10"/>
      <color rgb="FF000000"/>
      <name val="Comic Sans MS"/>
    </font>
    <font>
      <sz val="10"/>
      <name val="Comic Sans MS"/>
      <family val="4"/>
    </font>
    <font>
      <sz val="1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0"/>
      <name val="Comic Sans MS"/>
      <family val="4"/>
    </font>
    <font>
      <sz val="10"/>
      <color rgb="FF000000"/>
      <name val="Comic Sans MS"/>
      <family val="4"/>
    </font>
    <font>
      <sz val="10"/>
      <color rgb="FF000000"/>
      <name val="Comic Sans MS"/>
      <family val="4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name val="Calibri"/>
      <family val="2"/>
    </font>
    <font>
      <sz val="9"/>
      <name val="Calibri"/>
      <family val="2"/>
    </font>
    <font>
      <b/>
      <i/>
      <sz val="12"/>
      <name val="Calibri"/>
      <family val="2"/>
    </font>
    <font>
      <i/>
      <sz val="12"/>
      <name val="Comic Sans MS"/>
      <family val="4"/>
    </font>
    <font>
      <sz val="20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sz val="14"/>
      <name val="Comic Sans MS"/>
      <family val="4"/>
    </font>
    <font>
      <b/>
      <sz val="1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FFFFFF"/>
      <name val="Calibri"/>
      <family val="2"/>
    </font>
    <font>
      <sz val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E36C09"/>
        <bgColor rgb="FFE36C09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C0C0"/>
        <bgColor rgb="FFC0C0C0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indexed="64"/>
      </left>
      <right/>
      <top/>
      <bottom style="double">
        <color rgb="FF000000"/>
      </bottom>
      <diagonal/>
    </border>
    <border>
      <left/>
      <right style="medium">
        <color indexed="64"/>
      </right>
      <top style="thin">
        <color rgb="FF000000"/>
      </top>
      <bottom style="double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double">
        <color rgb="FF000000"/>
      </top>
      <bottom/>
      <diagonal/>
    </border>
    <border>
      <left/>
      <right/>
      <top style="double">
        <color rgb="FF000000"/>
      </top>
      <bottom/>
      <diagonal/>
    </border>
    <border>
      <left style="medium">
        <color indexed="64"/>
      </left>
      <right/>
      <top style="double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6" fillId="0" borderId="8"/>
    <xf numFmtId="43" fontId="7" fillId="0" borderId="0" applyFont="0" applyFill="0" applyBorder="0" applyAlignment="0" applyProtection="0"/>
  </cellStyleXfs>
  <cellXfs count="165">
    <xf numFmtId="0" fontId="0" fillId="0" borderId="0" xfId="0"/>
    <xf numFmtId="0" fontId="5" fillId="2" borderId="1" xfId="0" applyFont="1" applyFill="1" applyBorder="1"/>
    <xf numFmtId="0" fontId="5" fillId="2" borderId="1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9" fontId="1" fillId="0" borderId="1" xfId="0" applyNumberFormat="1" applyFont="1" applyBorder="1" applyAlignment="1">
      <alignment horizontal="left"/>
    </xf>
    <xf numFmtId="43" fontId="2" fillId="0" borderId="10" xfId="2" applyFont="1" applyFill="1" applyBorder="1" applyAlignment="1">
      <alignment vertical="center"/>
    </xf>
    <xf numFmtId="43" fontId="2" fillId="0" borderId="0" xfId="2" applyFont="1" applyFill="1" applyAlignment="1">
      <alignment horizontal="center"/>
    </xf>
    <xf numFmtId="43" fontId="3" fillId="0" borderId="0" xfId="2" applyFont="1" applyFill="1" applyAlignment="1">
      <alignment horizontal="center"/>
    </xf>
    <xf numFmtId="43" fontId="13" fillId="0" borderId="0" xfId="2" applyFont="1" applyFill="1" applyAlignment="1">
      <alignment horizontal="center"/>
    </xf>
    <xf numFmtId="43" fontId="12" fillId="0" borderId="0" xfId="2" applyFont="1" applyFill="1" applyAlignment="1">
      <alignment horizontal="center"/>
    </xf>
    <xf numFmtId="43" fontId="8" fillId="0" borderId="12" xfId="2" applyFont="1" applyFill="1" applyBorder="1" applyAlignment="1" applyProtection="1">
      <alignment horizontal="left"/>
      <protection locked="0"/>
    </xf>
    <xf numFmtId="0" fontId="1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/>
    <xf numFmtId="2" fontId="13" fillId="0" borderId="8" xfId="0" applyNumberFormat="1" applyFont="1" applyBorder="1"/>
    <xf numFmtId="0" fontId="13" fillId="0" borderId="8" xfId="0" applyFont="1" applyBorder="1"/>
    <xf numFmtId="0" fontId="1" fillId="0" borderId="0" xfId="0" applyFont="1"/>
    <xf numFmtId="165" fontId="4" fillId="0" borderId="0" xfId="0" applyNumberFormat="1" applyFont="1"/>
    <xf numFmtId="0" fontId="14" fillId="0" borderId="8" xfId="0" applyFont="1" applyBorder="1" applyAlignment="1">
      <alignment horizontal="center"/>
    </xf>
    <xf numFmtId="0" fontId="14" fillId="0" borderId="0" xfId="0" applyFont="1" applyAlignment="1">
      <alignment horizontal="center"/>
    </xf>
    <xf numFmtId="2" fontId="14" fillId="0" borderId="8" xfId="0" applyNumberFormat="1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5" fillId="0" borderId="0" xfId="0" applyFont="1"/>
    <xf numFmtId="0" fontId="3" fillId="0" borderId="8" xfId="0" applyFont="1" applyBorder="1" applyAlignment="1">
      <alignment horizontal="center"/>
    </xf>
    <xf numFmtId="0" fontId="2" fillId="0" borderId="0" xfId="0" applyFont="1"/>
    <xf numFmtId="2" fontId="2" fillId="0" borderId="8" xfId="0" applyNumberFormat="1" applyFont="1" applyBorder="1"/>
    <xf numFmtId="0" fontId="2" fillId="0" borderId="8" xfId="0" applyFont="1" applyBorder="1"/>
    <xf numFmtId="0" fontId="3" fillId="0" borderId="0" xfId="0" applyFont="1"/>
    <xf numFmtId="2" fontId="3" fillId="0" borderId="8" xfId="0" applyNumberFormat="1" applyFont="1" applyBorder="1"/>
    <xf numFmtId="0" fontId="3" fillId="0" borderId="8" xfId="0" applyFont="1" applyBorder="1"/>
    <xf numFmtId="0" fontId="3" fillId="0" borderId="0" xfId="0" applyFont="1" applyAlignment="1">
      <alignment horizontal="center"/>
    </xf>
    <xf numFmtId="0" fontId="9" fillId="0" borderId="8" xfId="0" applyFont="1" applyBorder="1"/>
    <xf numFmtId="0" fontId="2" fillId="0" borderId="0" xfId="0" applyFont="1" applyAlignment="1">
      <alignment horizontal="center"/>
    </xf>
    <xf numFmtId="164" fontId="2" fillId="0" borderId="0" xfId="0" applyNumberFormat="1" applyFont="1"/>
    <xf numFmtId="164" fontId="3" fillId="0" borderId="0" xfId="0" applyNumberFormat="1" applyFont="1"/>
    <xf numFmtId="164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7" fontId="13" fillId="0" borderId="0" xfId="0" applyNumberFormat="1" applyFont="1" applyAlignment="1">
      <alignment horizontal="left"/>
    </xf>
    <xf numFmtId="1" fontId="8" fillId="0" borderId="12" xfId="0" applyNumberFormat="1" applyFont="1" applyBorder="1" applyAlignment="1" applyProtection="1">
      <alignment horizontal="right"/>
      <protection locked="0"/>
    </xf>
    <xf numFmtId="0" fontId="8" fillId="0" borderId="12" xfId="0" applyFont="1" applyBorder="1" applyAlignment="1" applyProtection="1">
      <alignment horizontal="left"/>
      <protection locked="0"/>
    </xf>
    <xf numFmtId="167" fontId="8" fillId="0" borderId="12" xfId="0" applyNumberFormat="1" applyFont="1" applyBorder="1" applyAlignment="1" applyProtection="1">
      <alignment horizontal="center"/>
      <protection locked="0"/>
    </xf>
    <xf numFmtId="168" fontId="8" fillId="0" borderId="12" xfId="0" applyNumberFormat="1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left"/>
      <protection locked="0"/>
    </xf>
    <xf numFmtId="2" fontId="8" fillId="0" borderId="8" xfId="0" applyNumberFormat="1" applyFont="1" applyBorder="1" applyAlignment="1" applyProtection="1">
      <alignment horizontal="left"/>
      <protection locked="0"/>
    </xf>
    <xf numFmtId="16" fontId="13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" fontId="8" fillId="0" borderId="8" xfId="0" applyNumberFormat="1" applyFont="1" applyBorder="1" applyAlignment="1" applyProtection="1">
      <alignment horizontal="right"/>
      <protection locked="0"/>
    </xf>
    <xf numFmtId="170" fontId="8" fillId="0" borderId="12" xfId="0" applyNumberFormat="1" applyFont="1" applyBorder="1" applyAlignment="1" applyProtection="1">
      <alignment horizontal="left"/>
      <protection locked="0"/>
    </xf>
    <xf numFmtId="169" fontId="8" fillId="0" borderId="12" xfId="0" applyNumberFormat="1" applyFont="1" applyBorder="1" applyAlignment="1" applyProtection="1">
      <alignment horizontal="center"/>
      <protection locked="0"/>
    </xf>
    <xf numFmtId="167" fontId="8" fillId="0" borderId="8" xfId="0" applyNumberFormat="1" applyFont="1" applyBorder="1" applyAlignment="1" applyProtection="1">
      <alignment horizontal="center"/>
      <protection locked="0"/>
    </xf>
    <xf numFmtId="169" fontId="8" fillId="0" borderId="12" xfId="0" applyNumberFormat="1" applyFont="1" applyBorder="1" applyAlignment="1" applyProtection="1">
      <alignment horizontal="left"/>
      <protection locked="0"/>
    </xf>
    <xf numFmtId="170" fontId="13" fillId="0" borderId="0" xfId="0" applyNumberFormat="1" applyFont="1" applyAlignment="1">
      <alignment horizontal="left"/>
    </xf>
    <xf numFmtId="1" fontId="8" fillId="0" borderId="0" xfId="0" applyNumberFormat="1" applyFont="1" applyAlignment="1" applyProtection="1">
      <alignment horizontal="right"/>
      <protection locked="0"/>
    </xf>
    <xf numFmtId="0" fontId="8" fillId="0" borderId="0" xfId="0" applyFont="1" applyAlignment="1" applyProtection="1">
      <alignment horizontal="left"/>
      <protection locked="0"/>
    </xf>
    <xf numFmtId="167" fontId="8" fillId="0" borderId="0" xfId="0" applyNumberFormat="1" applyFont="1" applyAlignment="1" applyProtection="1">
      <alignment horizontal="center"/>
      <protection locked="0"/>
    </xf>
    <xf numFmtId="43" fontId="1" fillId="0" borderId="0" xfId="2" applyFont="1" applyFill="1"/>
    <xf numFmtId="2" fontId="1" fillId="0" borderId="8" xfId="0" applyNumberFormat="1" applyFont="1" applyBorder="1"/>
    <xf numFmtId="0" fontId="1" fillId="0" borderId="8" xfId="0" applyFont="1" applyBorder="1"/>
    <xf numFmtId="0" fontId="14" fillId="3" borderId="13" xfId="0" applyFont="1" applyFill="1" applyBorder="1" applyAlignment="1">
      <alignment vertical="center" wrapText="1" shrinkToFit="1"/>
    </xf>
    <xf numFmtId="0" fontId="14" fillId="3" borderId="9" xfId="0" applyFont="1" applyFill="1" applyBorder="1" applyAlignment="1">
      <alignment vertical="center" shrinkToFit="1"/>
    </xf>
    <xf numFmtId="0" fontId="14" fillId="3" borderId="2" xfId="0" applyFont="1" applyFill="1" applyBorder="1" applyAlignment="1">
      <alignment vertical="center" shrinkToFit="1"/>
    </xf>
    <xf numFmtId="0" fontId="14" fillId="3" borderId="2" xfId="0" applyFont="1" applyFill="1" applyBorder="1" applyAlignment="1">
      <alignment vertical="center" wrapText="1" shrinkToFit="1"/>
    </xf>
    <xf numFmtId="43" fontId="14" fillId="3" borderId="2" xfId="2" applyFont="1" applyFill="1" applyBorder="1" applyAlignment="1">
      <alignment vertical="center" shrinkToFit="1"/>
    </xf>
    <xf numFmtId="0" fontId="14" fillId="3" borderId="7" xfId="0" applyFont="1" applyFill="1" applyBorder="1" applyAlignment="1">
      <alignment vertical="center" shrinkToFit="1"/>
    </xf>
    <xf numFmtId="164" fontId="14" fillId="3" borderId="2" xfId="0" applyNumberFormat="1" applyFont="1" applyFill="1" applyBorder="1" applyAlignment="1">
      <alignment vertical="center" shrinkToFit="1"/>
    </xf>
    <xf numFmtId="43" fontId="2" fillId="0" borderId="19" xfId="2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0" fontId="18" fillId="0" borderId="0" xfId="0" applyFont="1"/>
    <xf numFmtId="2" fontId="18" fillId="0" borderId="8" xfId="0" applyNumberFormat="1" applyFont="1" applyBorder="1"/>
    <xf numFmtId="0" fontId="18" fillId="0" borderId="8" xfId="0" applyFont="1" applyBorder="1"/>
    <xf numFmtId="0" fontId="19" fillId="0" borderId="0" xfId="0" applyFont="1"/>
    <xf numFmtId="0" fontId="3" fillId="0" borderId="8" xfId="0" applyFont="1" applyBorder="1" applyAlignment="1">
      <alignment horizontal="center" vertical="center"/>
    </xf>
    <xf numFmtId="0" fontId="20" fillId="0" borderId="8" xfId="0" applyFont="1" applyBorder="1"/>
    <xf numFmtId="15" fontId="3" fillId="0" borderId="8" xfId="0" applyNumberFormat="1" applyFont="1" applyBorder="1" applyAlignment="1">
      <alignment horizontal="center"/>
    </xf>
    <xf numFmtId="0" fontId="5" fillId="0" borderId="0" xfId="0" applyFont="1"/>
    <xf numFmtId="4" fontId="20" fillId="0" borderId="8" xfId="0" applyNumberFormat="1" applyFont="1" applyBorder="1"/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166" fontId="2" fillId="0" borderId="10" xfId="0" applyNumberFormat="1" applyFont="1" applyBorder="1" applyAlignment="1">
      <alignment horizontal="center" vertical="center"/>
    </xf>
    <xf numFmtId="43" fontId="2" fillId="0" borderId="10" xfId="0" applyNumberFormat="1" applyFont="1" applyBorder="1" applyAlignment="1">
      <alignment vertical="center"/>
    </xf>
    <xf numFmtId="0" fontId="2" fillId="0" borderId="10" xfId="0" applyFont="1" applyBorder="1" applyAlignment="1">
      <alignment horizontal="center"/>
    </xf>
    <xf numFmtId="43" fontId="3" fillId="0" borderId="6" xfId="0" applyNumberFormat="1" applyFont="1" applyBorder="1" applyAlignment="1">
      <alignment vertical="center"/>
    </xf>
    <xf numFmtId="4" fontId="2" fillId="0" borderId="10" xfId="0" applyNumberFormat="1" applyFont="1" applyBorder="1"/>
    <xf numFmtId="0" fontId="2" fillId="0" borderId="0" xfId="0" applyFont="1" applyAlignment="1">
      <alignment vertical="center"/>
    </xf>
    <xf numFmtId="2" fontId="2" fillId="0" borderId="8" xfId="0" applyNumberFormat="1" applyFont="1" applyBorder="1" applyAlignment="1">
      <alignment vertical="center"/>
    </xf>
    <xf numFmtId="43" fontId="1" fillId="0" borderId="0" xfId="0" applyNumberFormat="1" applyFont="1"/>
    <xf numFmtId="0" fontId="2" fillId="0" borderId="10" xfId="0" applyFont="1" applyBorder="1"/>
    <xf numFmtId="43" fontId="2" fillId="0" borderId="0" xfId="0" applyNumberFormat="1" applyFont="1" applyAlignment="1">
      <alignment vertical="center"/>
    </xf>
    <xf numFmtId="15" fontId="2" fillId="0" borderId="10" xfId="0" applyNumberFormat="1" applyFont="1" applyBorder="1" applyAlignment="1">
      <alignment horizontal="center"/>
    </xf>
    <xf numFmtId="0" fontId="3" fillId="0" borderId="10" xfId="0" applyFont="1" applyBorder="1"/>
    <xf numFmtId="15" fontId="2" fillId="0" borderId="10" xfId="0" quotePrefix="1" applyNumberFormat="1" applyFont="1" applyBorder="1" applyAlignment="1">
      <alignment horizontal="center"/>
    </xf>
    <xf numFmtId="0" fontId="9" fillId="0" borderId="10" xfId="0" applyFont="1" applyBorder="1"/>
    <xf numFmtId="0" fontId="3" fillId="0" borderId="10" xfId="0" applyFont="1" applyBorder="1" applyAlignment="1">
      <alignment vertical="center"/>
    </xf>
    <xf numFmtId="43" fontId="3" fillId="0" borderId="10" xfId="0" applyNumberFormat="1" applyFont="1" applyBorder="1" applyAlignment="1">
      <alignment horizontal="center" vertical="center"/>
    </xf>
    <xf numFmtId="43" fontId="2" fillId="0" borderId="10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2" fontId="3" fillId="0" borderId="8" xfId="0" applyNumberFormat="1" applyFont="1" applyBorder="1" applyAlignment="1">
      <alignment vertical="center"/>
    </xf>
    <xf numFmtId="164" fontId="2" fillId="0" borderId="10" xfId="0" applyNumberFormat="1" applyFont="1" applyBorder="1"/>
    <xf numFmtId="0" fontId="9" fillId="0" borderId="15" xfId="0" applyFont="1" applyBorder="1" applyAlignment="1" applyProtection="1">
      <alignment horizontal="left" vertical="top"/>
      <protection locked="0"/>
    </xf>
    <xf numFmtId="4" fontId="9" fillId="0" borderId="19" xfId="0" applyNumberFormat="1" applyFont="1" applyBorder="1"/>
    <xf numFmtId="0" fontId="9" fillId="0" borderId="14" xfId="0" applyFont="1" applyBorder="1" applyAlignment="1" applyProtection="1">
      <alignment horizontal="left" vertical="top"/>
      <protection locked="0"/>
    </xf>
    <xf numFmtId="4" fontId="9" fillId="0" borderId="18" xfId="0" applyNumberFormat="1" applyFont="1" applyBorder="1"/>
    <xf numFmtId="0" fontId="9" fillId="0" borderId="14" xfId="0" applyFont="1" applyBorder="1"/>
    <xf numFmtId="4" fontId="9" fillId="0" borderId="10" xfId="0" applyNumberFormat="1" applyFont="1" applyBorder="1"/>
    <xf numFmtId="0" fontId="9" fillId="0" borderId="16" xfId="0" applyFont="1" applyBorder="1"/>
    <xf numFmtId="4" fontId="9" fillId="0" borderId="11" xfId="0" applyNumberFormat="1" applyFont="1" applyBorder="1"/>
    <xf numFmtId="0" fontId="9" fillId="0" borderId="17" xfId="0" applyFont="1" applyBorder="1"/>
    <xf numFmtId="0" fontId="16" fillId="0" borderId="0" xfId="0" applyFont="1" applyAlignment="1">
      <alignment horizontal="center"/>
    </xf>
    <xf numFmtId="0" fontId="1" fillId="0" borderId="0" xfId="0" applyFont="1"/>
    <xf numFmtId="0" fontId="18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" fillId="0" borderId="4" xfId="0" applyFont="1" applyBorder="1"/>
    <xf numFmtId="43" fontId="3" fillId="0" borderId="20" xfId="0" applyNumberFormat="1" applyFont="1" applyBorder="1"/>
    <xf numFmtId="43" fontId="2" fillId="0" borderId="21" xfId="0" applyNumberFormat="1" applyFont="1" applyBorder="1"/>
    <xf numFmtId="0" fontId="2" fillId="0" borderId="21" xfId="0" applyFont="1" applyBorder="1"/>
    <xf numFmtId="0" fontId="2" fillId="0" borderId="22" xfId="0" applyFont="1" applyBorder="1"/>
    <xf numFmtId="43" fontId="3" fillId="0" borderId="23" xfId="0" applyNumberFormat="1" applyFont="1" applyBorder="1"/>
    <xf numFmtId="43" fontId="2" fillId="0" borderId="0" xfId="0" applyNumberFormat="1" applyFont="1"/>
    <xf numFmtId="0" fontId="2" fillId="0" borderId="24" xfId="0" applyFont="1" applyBorder="1"/>
    <xf numFmtId="43" fontId="2" fillId="0" borderId="24" xfId="0" applyNumberFormat="1" applyFont="1" applyBorder="1"/>
    <xf numFmtId="43" fontId="3" fillId="4" borderId="25" xfId="0" applyNumberFormat="1" applyFont="1" applyFill="1" applyBorder="1"/>
    <xf numFmtId="43" fontId="2" fillId="4" borderId="26" xfId="0" applyNumberFormat="1" applyFont="1" applyFill="1" applyBorder="1"/>
    <xf numFmtId="43" fontId="2" fillId="4" borderId="27" xfId="0" applyNumberFormat="1" applyFont="1" applyFill="1" applyBorder="1"/>
    <xf numFmtId="43" fontId="3" fillId="4" borderId="28" xfId="0" applyNumberFormat="1" applyFont="1" applyFill="1" applyBorder="1"/>
    <xf numFmtId="43" fontId="2" fillId="4" borderId="29" xfId="0" applyNumberFormat="1" applyFont="1" applyFill="1" applyBorder="1"/>
    <xf numFmtId="43" fontId="2" fillId="4" borderId="30" xfId="0" applyNumberFormat="1" applyFont="1" applyFill="1" applyBorder="1"/>
    <xf numFmtId="43" fontId="3" fillId="0" borderId="28" xfId="0" applyNumberFormat="1" applyFont="1" applyBorder="1"/>
    <xf numFmtId="43" fontId="3" fillId="0" borderId="29" xfId="0" applyNumberFormat="1" applyFont="1" applyBorder="1"/>
    <xf numFmtId="43" fontId="3" fillId="0" borderId="30" xfId="0" applyNumberFormat="1" applyFont="1" applyBorder="1"/>
    <xf numFmtId="43" fontId="3" fillId="0" borderId="31" xfId="0" applyNumberFormat="1" applyFont="1" applyBorder="1"/>
    <xf numFmtId="43" fontId="3" fillId="0" borderId="0" xfId="0" applyNumberFormat="1" applyFont="1"/>
    <xf numFmtId="43" fontId="3" fillId="0" borderId="24" xfId="0" applyNumberFormat="1" applyFont="1" applyBorder="1"/>
    <xf numFmtId="43" fontId="2" fillId="0" borderId="0" xfId="0" applyNumberFormat="1" applyFont="1" applyAlignment="1">
      <alignment horizontal="center"/>
    </xf>
    <xf numFmtId="43" fontId="3" fillId="0" borderId="32" xfId="0" applyNumberFormat="1" applyFont="1" applyBorder="1"/>
    <xf numFmtId="43" fontId="3" fillId="0" borderId="34" xfId="0" applyNumberFormat="1" applyFont="1" applyBorder="1"/>
    <xf numFmtId="43" fontId="2" fillId="0" borderId="35" xfId="0" applyNumberFormat="1" applyFont="1" applyBorder="1"/>
    <xf numFmtId="0" fontId="2" fillId="0" borderId="35" xfId="0" applyFont="1" applyBorder="1"/>
    <xf numFmtId="0" fontId="2" fillId="0" borderId="36" xfId="0" applyFont="1" applyBorder="1"/>
    <xf numFmtId="43" fontId="2" fillId="0" borderId="29" xfId="0" applyNumberFormat="1" applyFont="1" applyBorder="1"/>
    <xf numFmtId="0" fontId="2" fillId="0" borderId="29" xfId="0" applyFont="1" applyBorder="1"/>
    <xf numFmtId="0" fontId="2" fillId="0" borderId="30" xfId="0" applyFont="1" applyBorder="1"/>
    <xf numFmtId="0" fontId="21" fillId="0" borderId="23" xfId="0" applyFont="1" applyBorder="1"/>
    <xf numFmtId="1" fontId="22" fillId="0" borderId="0" xfId="0" applyNumberFormat="1" applyFont="1"/>
    <xf numFmtId="0" fontId="22" fillId="0" borderId="0" xfId="0" applyFont="1"/>
    <xf numFmtId="0" fontId="22" fillId="0" borderId="24" xfId="0" applyFont="1" applyBorder="1"/>
    <xf numFmtId="0" fontId="1" fillId="0" borderId="23" xfId="0" applyFont="1" applyBorder="1"/>
    <xf numFmtId="43" fontId="2" fillId="0" borderId="0" xfId="0" applyNumberFormat="1" applyFont="1" applyAlignment="1">
      <alignment horizontal="left" vertical="top" wrapText="1"/>
    </xf>
    <xf numFmtId="0" fontId="3" fillId="0" borderId="23" xfId="0" applyFont="1" applyBorder="1"/>
    <xf numFmtId="0" fontId="2" fillId="0" borderId="0" xfId="0" applyFont="1" applyAlignment="1">
      <alignment horizontal="left"/>
    </xf>
    <xf numFmtId="171" fontId="4" fillId="0" borderId="23" xfId="0" applyNumberFormat="1" applyFont="1" applyBorder="1" applyAlignment="1">
      <alignment horizontal="left"/>
    </xf>
    <xf numFmtId="171" fontId="4" fillId="0" borderId="0" xfId="0" applyNumberFormat="1" applyFont="1" applyAlignment="1">
      <alignment horizontal="left"/>
    </xf>
    <xf numFmtId="0" fontId="4" fillId="0" borderId="0" xfId="0" applyFont="1"/>
    <xf numFmtId="0" fontId="23" fillId="0" borderId="24" xfId="0" applyFont="1" applyBorder="1"/>
    <xf numFmtId="0" fontId="0" fillId="0" borderId="0" xfId="0"/>
    <xf numFmtId="0" fontId="17" fillId="0" borderId="24" xfId="0" applyFont="1" applyBorder="1" applyAlignment="1">
      <alignment horizontal="center"/>
    </xf>
    <xf numFmtId="43" fontId="3" fillId="0" borderId="37" xfId="0" applyNumberFormat="1" applyFont="1" applyBorder="1"/>
    <xf numFmtId="43" fontId="2" fillId="0" borderId="38" xfId="0" applyNumberFormat="1" applyFont="1" applyBorder="1"/>
    <xf numFmtId="0" fontId="2" fillId="0" borderId="38" xfId="0" applyFont="1" applyBorder="1"/>
    <xf numFmtId="0" fontId="2" fillId="0" borderId="39" xfId="0" applyFont="1" applyBorder="1"/>
    <xf numFmtId="0" fontId="2" fillId="0" borderId="10" xfId="0" applyFont="1" applyBorder="1" applyAlignment="1">
      <alignment horizontal="left"/>
    </xf>
    <xf numFmtId="37" fontId="3" fillId="0" borderId="33" xfId="0" applyNumberFormat="1" applyFont="1" applyBorder="1"/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colors>
    <mruColors>
      <color rgb="FFFF99CC"/>
      <color rgb="FFFF7C80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171450</xdr:colOff>
      <xdr:row>39</xdr:row>
      <xdr:rowOff>0</xdr:rowOff>
    </xdr:from>
    <xdr:ext cx="552450" cy="0"/>
    <xdr:sp macro="" textlink="">
      <xdr:nvSpPr>
        <xdr:cNvPr id="2" name="Object 26" hidden="1">
          <a:extLst>
            <a:ext uri="{FF2B5EF4-FFF2-40B4-BE49-F238E27FC236}">
              <a16:creationId xmlns:a16="http://schemas.microsoft.com/office/drawing/2014/main" id="{D6AF8545-56AC-48AC-B12B-59DDF91260AB}"/>
            </a:ext>
          </a:extLst>
        </xdr:cNvPr>
        <xdr:cNvSpPr/>
      </xdr:nvSpPr>
      <xdr:spPr bwMode="auto">
        <a:xfrm>
          <a:off x="1390650" y="6949440"/>
          <a:ext cx="552450" cy="0"/>
        </a:xfrm>
        <a:prstGeom prst="rect">
          <a:avLst/>
        </a:prstGeom>
        <a:noFill/>
      </xdr:spPr>
    </xdr:sp>
    <xdr:clientData fLocksWithSheet="0"/>
  </xdr:oneCellAnchor>
  <xdr:oneCellAnchor>
    <xdr:from>
      <xdr:col>3</xdr:col>
      <xdr:colOff>344731</xdr:colOff>
      <xdr:row>3</xdr:row>
      <xdr:rowOff>143585</xdr:rowOff>
    </xdr:from>
    <xdr:ext cx="1079182" cy="289674"/>
    <xdr:pic macro="[0]!printPDF">
      <xdr:nvPicPr>
        <xdr:cNvPr id="3" name="Picture 2" descr="Logo">
          <a:extLst>
            <a:ext uri="{FF2B5EF4-FFF2-40B4-BE49-F238E27FC236}">
              <a16:creationId xmlns:a16="http://schemas.microsoft.com/office/drawing/2014/main" id="{DDFA92ED-76E0-4883-B5DD-1A6A18430384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3531" y="509345"/>
          <a:ext cx="1079182" cy="289674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3</xdr:col>
      <xdr:colOff>308088</xdr:colOff>
      <xdr:row>38</xdr:row>
      <xdr:rowOff>5819</xdr:rowOff>
    </xdr:from>
    <xdr:ext cx="1252163" cy="593809"/>
    <xdr:pic>
      <xdr:nvPicPr>
        <xdr:cNvPr id="4" name="Picture 3">
          <a:extLst>
            <a:ext uri="{FF2B5EF4-FFF2-40B4-BE49-F238E27FC236}">
              <a16:creationId xmlns:a16="http://schemas.microsoft.com/office/drawing/2014/main" id="{A537C594-DF5E-49EB-A9D9-62666A46A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40748" y="7930619"/>
          <a:ext cx="1252163" cy="593809"/>
        </a:xfrm>
        <a:prstGeom prst="rect">
          <a:avLst/>
        </a:prstGeom>
      </xdr:spPr>
    </xdr:pic>
    <xdr:clientData/>
  </xdr:oneCellAnchor>
  <xdr:oneCellAnchor>
    <xdr:from>
      <xdr:col>1</xdr:col>
      <xdr:colOff>571643</xdr:colOff>
      <xdr:row>39</xdr:row>
      <xdr:rowOff>77747</xdr:rowOff>
    </xdr:from>
    <xdr:ext cx="3735857" cy="899676"/>
    <xdr:pic>
      <xdr:nvPicPr>
        <xdr:cNvPr id="5" name="Picture 4">
          <a:extLst>
            <a:ext uri="{FF2B5EF4-FFF2-40B4-BE49-F238E27FC236}">
              <a16:creationId xmlns:a16="http://schemas.microsoft.com/office/drawing/2014/main" id="{B5DD5A3A-48B9-4C7A-BEA6-ADC27D3CC8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460" t="38014" r="19036"/>
        <a:stretch/>
      </xdr:blipFill>
      <xdr:spPr bwMode="auto">
        <a:xfrm>
          <a:off x="1242203" y="8208287"/>
          <a:ext cx="3735857" cy="899676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voigueau-my.sharepoint.com/Ama/V/PayFast/Salar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Record"/>
      <sheetName val="SALARY &amp; SUPPLIER"/>
      <sheetName val="TRN Codes"/>
      <sheetName val="Bank Codes"/>
      <sheetName val="Branch Codes"/>
      <sheetName val="Sheet1"/>
      <sheetName val="EPF"/>
      <sheetName val="ETF"/>
      <sheetName val="GRADES"/>
      <sheetName val="DISTRICT"/>
      <sheetName val="MEMBER STATUS"/>
      <sheetName val="HOME"/>
      <sheetName val="ETFHeader"/>
      <sheetName val="DCol"/>
      <sheetName val="Sheet2"/>
      <sheetName val="START"/>
      <sheetName val="DEVELOPER"/>
      <sheetName val="SAMPLE"/>
    </sheetNames>
    <sheetDataSet>
      <sheetData sheetId="0" refreshError="1"/>
      <sheetData sheetId="1">
        <row r="29">
          <cell r="C29" t="str">
            <v>7083-Hatton National Bank PLC</v>
          </cell>
        </row>
      </sheetData>
      <sheetData sheetId="2">
        <row r="4">
          <cell r="B4" t="str">
            <v>023-Salaries</v>
          </cell>
        </row>
        <row r="5">
          <cell r="B5" t="str">
            <v>052-Supplier Payments</v>
          </cell>
        </row>
      </sheetData>
      <sheetData sheetId="3">
        <row r="3">
          <cell r="B3" t="str">
            <v>7852-Alliance Finance Company PLC</v>
          </cell>
        </row>
        <row r="4">
          <cell r="B4" t="str">
            <v>7463-Amana Bank</v>
          </cell>
        </row>
        <row r="5">
          <cell r="B5" t="str">
            <v>7472-Axis Bank</v>
          </cell>
        </row>
        <row r="6">
          <cell r="B6" t="str">
            <v>7010-Bank of Ceylon</v>
          </cell>
        </row>
        <row r="7">
          <cell r="B7" t="str">
            <v>7481-Cargills Bank Limited</v>
          </cell>
        </row>
        <row r="8">
          <cell r="B8" t="str">
            <v>8004-Central Bank of Sri Lanka</v>
          </cell>
        </row>
        <row r="9">
          <cell r="B9" t="str">
            <v>7825-Central Finance PLC</v>
          </cell>
        </row>
        <row r="10">
          <cell r="B10" t="str">
            <v>7047-Citi Bank</v>
          </cell>
        </row>
        <row r="11">
          <cell r="B11" t="str">
            <v>7746-Citizen Development Business Finance PLC</v>
          </cell>
        </row>
        <row r="12">
          <cell r="B12" t="str">
            <v>7056-Commercial Bank PLC</v>
          </cell>
        </row>
        <row r="13">
          <cell r="B13" t="str">
            <v>7870-Commercial Credit &amp; Finance PLC</v>
          </cell>
        </row>
        <row r="14">
          <cell r="B14" t="str">
            <v>7807-Commercial Leasing &amp; Finance</v>
          </cell>
        </row>
        <row r="15">
          <cell r="B15" t="str">
            <v>7205-Deutsche Bank</v>
          </cell>
        </row>
        <row r="16">
          <cell r="B16" t="str">
            <v>7454-DFCC Vardhana Bank Ltd</v>
          </cell>
        </row>
        <row r="17">
          <cell r="B17" t="str">
            <v>7074-Habib Bank Ltd</v>
          </cell>
        </row>
        <row r="18">
          <cell r="B18" t="str">
            <v>7083-Hatton National Bank PLC</v>
          </cell>
        </row>
        <row r="19">
          <cell r="B19" t="str">
            <v>7737-HDFC Bank</v>
          </cell>
        </row>
        <row r="20">
          <cell r="B20" t="str">
            <v>7092-Hongkong   Shanghai Bank</v>
          </cell>
        </row>
        <row r="21">
          <cell r="B21" t="str">
            <v>7384-ICICI Bank Ltd</v>
          </cell>
        </row>
        <row r="22">
          <cell r="B22" t="str">
            <v>7108-Indian Bank</v>
          </cell>
        </row>
        <row r="23">
          <cell r="B23" t="str">
            <v>7117-Indian Overseas Bank</v>
          </cell>
        </row>
        <row r="24">
          <cell r="B24" t="str">
            <v>7834-Kanrich Finance Limited</v>
          </cell>
        </row>
        <row r="25">
          <cell r="B25" t="str">
            <v>7861-Lanka Orix Finance PLC</v>
          </cell>
        </row>
        <row r="26">
          <cell r="B26" t="str">
            <v>7773-LB Finance PLC</v>
          </cell>
        </row>
        <row r="27">
          <cell r="B27" t="str">
            <v>7269-MCB Bank Ltd</v>
          </cell>
        </row>
        <row r="28">
          <cell r="B28" t="str">
            <v xml:space="preserve">7913-Mercantile Investment and Finance PLC </v>
          </cell>
        </row>
        <row r="29">
          <cell r="B29" t="str">
            <v>7898-Merchant Bank of Sri Lanka &amp; Finance PLC</v>
          </cell>
        </row>
        <row r="30">
          <cell r="B30" t="str">
            <v>7214-National Development Bank PLC</v>
          </cell>
        </row>
        <row r="31">
          <cell r="B31" t="str">
            <v>7719-National Savings Bank</v>
          </cell>
        </row>
        <row r="32">
          <cell r="B32" t="str">
            <v>7162-Nations Trust Bank PLC</v>
          </cell>
        </row>
        <row r="33">
          <cell r="B33" t="str">
            <v>7311-Pan Asia Banking Corporation PLC</v>
          </cell>
        </row>
        <row r="34">
          <cell r="B34" t="str">
            <v>7135-Peoples Bank</v>
          </cell>
        </row>
        <row r="35">
          <cell r="B35" t="str">
            <v>7922-People's Leasing &amp; Finance PLC</v>
          </cell>
        </row>
        <row r="36">
          <cell r="B36" t="str">
            <v>7296-Public Bank</v>
          </cell>
        </row>
        <row r="37">
          <cell r="B37" t="str">
            <v>7755-Regional Development Bank</v>
          </cell>
        </row>
        <row r="38">
          <cell r="B38" t="str">
            <v>7278-Sampath Bank PLC</v>
          </cell>
        </row>
        <row r="39">
          <cell r="B39" t="str">
            <v>7728-Sanasa Development Bank</v>
          </cell>
        </row>
        <row r="40">
          <cell r="B40" t="str">
            <v>7782-Senkadagala Finance PLC</v>
          </cell>
        </row>
        <row r="41">
          <cell r="B41" t="str">
            <v>7287-Seylan Bank PLC</v>
          </cell>
        </row>
        <row r="42">
          <cell r="B42" t="str">
            <v>7038-Standard Chartered Bank</v>
          </cell>
        </row>
        <row r="43">
          <cell r="B43" t="str">
            <v>7144-State Bank of India</v>
          </cell>
        </row>
        <row r="44">
          <cell r="B44" t="str">
            <v>7764-State Mortgage &amp; Investment Bank</v>
          </cell>
        </row>
        <row r="45">
          <cell r="B45" t="str">
            <v>7302-Union Bank of Colombo PLC</v>
          </cell>
        </row>
        <row r="46">
          <cell r="B46" t="str">
            <v>7816-Vallibel Finance PLC</v>
          </cell>
        </row>
      </sheetData>
      <sheetData sheetId="4">
        <row r="6">
          <cell r="H6" t="str">
            <v>7010-Bank of Ceylon</v>
          </cell>
          <cell r="I6" t="str">
            <v>BOC</v>
          </cell>
        </row>
        <row r="7">
          <cell r="H7" t="str">
            <v>7038-Standard Chartered Bank</v>
          </cell>
          <cell r="I7" t="str">
            <v>SCB</v>
          </cell>
        </row>
        <row r="8">
          <cell r="H8" t="str">
            <v>7047-Citi Bank</v>
          </cell>
          <cell r="I8" t="str">
            <v>CITY</v>
          </cell>
        </row>
        <row r="9">
          <cell r="H9" t="str">
            <v>7056-Commercial Bank PLC</v>
          </cell>
          <cell r="I9" t="str">
            <v>COM</v>
          </cell>
        </row>
        <row r="10">
          <cell r="H10" t="str">
            <v>7074-Habib Bank Ltd</v>
          </cell>
          <cell r="I10" t="str">
            <v>HABIB</v>
          </cell>
        </row>
        <row r="11">
          <cell r="H11" t="str">
            <v>7083-Hatton National Bank PLC</v>
          </cell>
          <cell r="I11" t="str">
            <v>HNB</v>
          </cell>
        </row>
        <row r="12">
          <cell r="H12" t="str">
            <v>7092-Hongkong   Shanghai Bank</v>
          </cell>
          <cell r="I12" t="str">
            <v>HSBC</v>
          </cell>
        </row>
        <row r="13">
          <cell r="H13" t="str">
            <v>7108-Indian Bank</v>
          </cell>
          <cell r="I13" t="str">
            <v>IB</v>
          </cell>
        </row>
        <row r="14">
          <cell r="H14" t="str">
            <v>7117-Indian Overseas Bank</v>
          </cell>
          <cell r="I14" t="str">
            <v>IOB</v>
          </cell>
        </row>
        <row r="15">
          <cell r="H15" t="str">
            <v>7135-Peoples Bank</v>
          </cell>
          <cell r="I15" t="str">
            <v>PB</v>
          </cell>
        </row>
        <row r="16">
          <cell r="H16" t="str">
            <v>7144-State Bank of India</v>
          </cell>
          <cell r="I16" t="str">
            <v>SBOI</v>
          </cell>
        </row>
        <row r="17">
          <cell r="H17" t="str">
            <v>7162-Nations Trust Bank PLC</v>
          </cell>
          <cell r="I17" t="str">
            <v>NTB</v>
          </cell>
        </row>
        <row r="18">
          <cell r="H18" t="str">
            <v>7205-Deutsche Bank</v>
          </cell>
          <cell r="I18" t="str">
            <v>DB</v>
          </cell>
        </row>
        <row r="19">
          <cell r="H19" t="str">
            <v>7214-National Development Bank PLC</v>
          </cell>
          <cell r="I19" t="str">
            <v>NDB</v>
          </cell>
        </row>
        <row r="20">
          <cell r="H20" t="str">
            <v>7269-MCB Bank Ltd</v>
          </cell>
          <cell r="I20" t="str">
            <v>MCB</v>
          </cell>
        </row>
        <row r="21">
          <cell r="H21" t="str">
            <v>7278-Sampath Bank PLC</v>
          </cell>
          <cell r="I21" t="str">
            <v>SAMPATH</v>
          </cell>
        </row>
        <row r="22">
          <cell r="H22" t="str">
            <v>7287-Seylan Bank PLC</v>
          </cell>
          <cell r="I22" t="str">
            <v>SEYLAN</v>
          </cell>
        </row>
        <row r="23">
          <cell r="H23" t="str">
            <v>7296-Public Bank</v>
          </cell>
          <cell r="I23" t="str">
            <v>PUBLIC</v>
          </cell>
        </row>
        <row r="24">
          <cell r="H24" t="str">
            <v>7302-Union Bank of Colombo PLC</v>
          </cell>
          <cell r="I24" t="str">
            <v>UNION</v>
          </cell>
        </row>
        <row r="25">
          <cell r="H25" t="str">
            <v>7311-Pan Asia Banking Corporation PLC</v>
          </cell>
          <cell r="I25" t="str">
            <v>PAB</v>
          </cell>
        </row>
        <row r="26">
          <cell r="H26" t="str">
            <v>7384-ICICI Bank Ltd</v>
          </cell>
          <cell r="I26" t="str">
            <v>ICICI</v>
          </cell>
        </row>
        <row r="27">
          <cell r="H27" t="str">
            <v>7454-DFCC Vardhana Bank Ltd</v>
          </cell>
          <cell r="I27" t="str">
            <v>DFCC</v>
          </cell>
        </row>
        <row r="28">
          <cell r="H28" t="str">
            <v>7463-Amana Bank</v>
          </cell>
          <cell r="I28" t="str">
            <v>AMANA</v>
          </cell>
        </row>
        <row r="29">
          <cell r="H29" t="str">
            <v>7472-Axis Bank</v>
          </cell>
          <cell r="I29" t="str">
            <v>AXIS</v>
          </cell>
        </row>
        <row r="30">
          <cell r="H30" t="str">
            <v>7481-Cargills Bank Limited</v>
          </cell>
          <cell r="I30" t="str">
            <v>CAR</v>
          </cell>
        </row>
        <row r="31">
          <cell r="H31" t="str">
            <v>7719-National Savings Bank</v>
          </cell>
          <cell r="I31" t="str">
            <v>NSB</v>
          </cell>
        </row>
        <row r="32">
          <cell r="H32" t="str">
            <v>7728-Sanasa Development Bank</v>
          </cell>
          <cell r="I32" t="str">
            <v>SANASA</v>
          </cell>
        </row>
        <row r="33">
          <cell r="H33" t="str">
            <v>7737-HDFC Bank</v>
          </cell>
          <cell r="I33" t="str">
            <v>HDFC</v>
          </cell>
        </row>
        <row r="34">
          <cell r="H34" t="str">
            <v>7746-Citizen Development Business Finance PLC</v>
          </cell>
          <cell r="I34" t="str">
            <v>CDB</v>
          </cell>
        </row>
        <row r="35">
          <cell r="H35" t="str">
            <v>7755-Regional Development Bank</v>
          </cell>
          <cell r="I35" t="str">
            <v>RDB</v>
          </cell>
        </row>
        <row r="36">
          <cell r="H36" t="str">
            <v>7764-State Mortgage &amp; Investment Bank</v>
          </cell>
          <cell r="I36" t="str">
            <v>SMIB</v>
          </cell>
        </row>
        <row r="37">
          <cell r="H37" t="str">
            <v>7773-LB Finance PLC</v>
          </cell>
          <cell r="I37" t="str">
            <v>LB</v>
          </cell>
        </row>
        <row r="38">
          <cell r="H38" t="str">
            <v>7782-Senkadagala Finance PLC</v>
          </cell>
          <cell r="I38" t="str">
            <v>SENKADA</v>
          </cell>
        </row>
        <row r="39">
          <cell r="H39" t="str">
            <v>7807-Commercial Leasing &amp; Finance</v>
          </cell>
          <cell r="I39" t="str">
            <v>COMLEASE</v>
          </cell>
        </row>
        <row r="40">
          <cell r="H40" t="str">
            <v>7816-Vallibel Finance PLC</v>
          </cell>
          <cell r="I40" t="str">
            <v>VALI</v>
          </cell>
        </row>
        <row r="41">
          <cell r="H41" t="str">
            <v>7825-Central Finance PLC</v>
          </cell>
          <cell r="I41" t="str">
            <v>CF</v>
          </cell>
        </row>
        <row r="42">
          <cell r="H42" t="str">
            <v>7834-Kanrich Finance Limited</v>
          </cell>
          <cell r="I42" t="str">
            <v>KANRICH</v>
          </cell>
        </row>
        <row r="43">
          <cell r="H43" t="str">
            <v>7852-Alliance Finance Company PLC</v>
          </cell>
          <cell r="I43" t="str">
            <v>ALLI</v>
          </cell>
        </row>
        <row r="44">
          <cell r="H44" t="str">
            <v>7870-Commercial Credit &amp; Finance PLC</v>
          </cell>
          <cell r="I44" t="str">
            <v>CCAF</v>
          </cell>
        </row>
        <row r="45">
          <cell r="H45" t="str">
            <v xml:space="preserve">7913-Mercantile Investment and Finance PLC </v>
          </cell>
          <cell r="I45" t="str">
            <v>MIAF</v>
          </cell>
        </row>
        <row r="46">
          <cell r="H46" t="str">
            <v>7922-People's Leasing &amp; Finance PLC</v>
          </cell>
          <cell r="I46" t="str">
            <v>PLAF</v>
          </cell>
        </row>
        <row r="47">
          <cell r="H47" t="str">
            <v>7861-Lanka Orix Finance PLC</v>
          </cell>
          <cell r="I47" t="str">
            <v>ORIX</v>
          </cell>
        </row>
        <row r="48">
          <cell r="H48" t="str">
            <v>7898-Merchant Bank of Sri Lanka &amp; Finance PLC</v>
          </cell>
          <cell r="I48" t="str">
            <v>MER</v>
          </cell>
        </row>
        <row r="49">
          <cell r="H49" t="str">
            <v>8004-Central Bank of Sri Lanka</v>
          </cell>
          <cell r="I49" t="str">
            <v>CBSL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1">
          <cell r="A1">
            <v>1</v>
          </cell>
          <cell r="B1">
            <v>1</v>
          </cell>
          <cell r="C1">
            <v>45013.926438657407</v>
          </cell>
        </row>
        <row r="2">
          <cell r="A2">
            <v>2</v>
          </cell>
          <cell r="B2">
            <v>2</v>
          </cell>
          <cell r="C2">
            <v>45379</v>
          </cell>
        </row>
        <row r="3">
          <cell r="A3">
            <v>3</v>
          </cell>
          <cell r="B3">
            <v>3</v>
          </cell>
          <cell r="C3">
            <v>45744</v>
          </cell>
        </row>
        <row r="4">
          <cell r="A4">
            <v>4</v>
          </cell>
          <cell r="B4">
            <v>4</v>
          </cell>
          <cell r="C4">
            <v>46109</v>
          </cell>
        </row>
        <row r="5">
          <cell r="A5">
            <v>5</v>
          </cell>
          <cell r="B5">
            <v>5</v>
          </cell>
        </row>
        <row r="6">
          <cell r="A6">
            <v>6</v>
          </cell>
          <cell r="B6">
            <v>6</v>
          </cell>
        </row>
        <row r="7">
          <cell r="A7">
            <v>7</v>
          </cell>
          <cell r="B7">
            <v>7</v>
          </cell>
        </row>
        <row r="8">
          <cell r="A8">
            <v>8</v>
          </cell>
          <cell r="B8">
            <v>8</v>
          </cell>
        </row>
        <row r="9">
          <cell r="A9">
            <v>9</v>
          </cell>
          <cell r="B9">
            <v>9</v>
          </cell>
        </row>
        <row r="10">
          <cell r="A10">
            <v>10</v>
          </cell>
          <cell r="B10">
            <v>10</v>
          </cell>
        </row>
        <row r="11">
          <cell r="A11">
            <v>11</v>
          </cell>
          <cell r="B11">
            <v>11</v>
          </cell>
        </row>
        <row r="12">
          <cell r="A12">
            <v>12</v>
          </cell>
          <cell r="B12">
            <v>12</v>
          </cell>
        </row>
        <row r="13">
          <cell r="B13">
            <v>13</v>
          </cell>
        </row>
        <row r="14">
          <cell r="B14">
            <v>14</v>
          </cell>
        </row>
        <row r="15">
          <cell r="B15">
            <v>15</v>
          </cell>
        </row>
        <row r="16">
          <cell r="B16">
            <v>16</v>
          </cell>
        </row>
        <row r="17">
          <cell r="B17">
            <v>17</v>
          </cell>
        </row>
        <row r="18">
          <cell r="B18">
            <v>18</v>
          </cell>
        </row>
        <row r="19">
          <cell r="B19">
            <v>19</v>
          </cell>
        </row>
        <row r="20">
          <cell r="B20">
            <v>20</v>
          </cell>
        </row>
        <row r="21">
          <cell r="B21">
            <v>21</v>
          </cell>
        </row>
        <row r="22">
          <cell r="B22">
            <v>22</v>
          </cell>
        </row>
        <row r="23">
          <cell r="B23">
            <v>23</v>
          </cell>
        </row>
        <row r="24">
          <cell r="B24">
            <v>24</v>
          </cell>
        </row>
        <row r="25">
          <cell r="B25">
            <v>25</v>
          </cell>
        </row>
        <row r="26">
          <cell r="B26">
            <v>26</v>
          </cell>
        </row>
        <row r="27">
          <cell r="B27">
            <v>27</v>
          </cell>
        </row>
        <row r="28">
          <cell r="B28">
            <v>28</v>
          </cell>
        </row>
        <row r="29">
          <cell r="B29">
            <v>29</v>
          </cell>
        </row>
        <row r="30">
          <cell r="B30">
            <v>30</v>
          </cell>
        </row>
        <row r="31">
          <cell r="B31">
            <v>31</v>
          </cell>
        </row>
      </sheetData>
      <sheetData sheetId="15" refreshError="1"/>
      <sheetData sheetId="16" refreshError="1"/>
      <sheetData sheetId="17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sindu  Wijesekara" id="{FD7FB136-0109-4B0B-A46F-DFB5ACA14762}" userId="S::Sasinduw@voigue.com::7d143d52-4744-4c94-b6f6-b4c111914d44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67" dT="2024-02-28T07:59:12.24" personId="{FD7FB136-0109-4B0B-A46F-DFB5ACA14762}" id="{1F5E29E5-0F82-4CBA-97AC-3CC5A8F67539}">
    <text>Not Adding to EPF/ETF/PAYE due to resignation. Transferred from contract file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pageSetUpPr fitToPage="1"/>
  </sheetPr>
  <dimension ref="A1:AD283"/>
  <sheetViews>
    <sheetView showGridLines="0" zoomScaleNormal="100" workbookViewId="0">
      <pane xSplit="3" ySplit="4" topLeftCell="D5" activePane="bottomRight" state="frozen"/>
      <selection pane="topRight" activeCell="D1" sqref="D1"/>
      <selection pane="bottomLeft" activeCell="A9" sqref="A9"/>
      <selection pane="bottomRight" activeCell="A5" sqref="A5:XFD5"/>
    </sheetView>
  </sheetViews>
  <sheetFormatPr defaultColWidth="12.59765625" defaultRowHeight="15" customHeight="1" x14ac:dyDescent="0.4"/>
  <cols>
    <col min="1" max="1" width="4.69921875" style="19" customWidth="1"/>
    <col min="2" max="2" width="8.69921875" style="19" customWidth="1"/>
    <col min="3" max="4" width="35.296875" style="19" customWidth="1"/>
    <col min="5" max="5" width="12.69921875" style="19" customWidth="1"/>
    <col min="6" max="6" width="10" style="19" customWidth="1"/>
    <col min="7" max="7" width="11.69921875" style="19" customWidth="1"/>
    <col min="8" max="8" width="11.3984375" style="19" customWidth="1"/>
    <col min="9" max="9" width="33.09765625" style="58" customWidth="1"/>
    <col min="10" max="10" width="7.59765625" style="19" hidden="1" customWidth="1"/>
    <col min="11" max="11" width="29.796875" style="19" customWidth="1"/>
    <col min="12" max="12" width="13.69921875" style="19" customWidth="1"/>
    <col min="13" max="13" width="11.19921875" style="19" customWidth="1"/>
    <col min="14" max="14" width="17.796875" style="19" customWidth="1"/>
    <col min="15" max="15" width="15.19921875" style="19" customWidth="1"/>
    <col min="16" max="16" width="12.796875" style="19" bestFit="1" customWidth="1"/>
    <col min="17" max="17" width="13.5" style="19" customWidth="1"/>
    <col min="18" max="18" width="11.8984375" style="19" bestFit="1" customWidth="1"/>
    <col min="19" max="19" width="14.19921875" style="19" customWidth="1"/>
    <col min="20" max="20" width="14.5" style="19" bestFit="1" customWidth="1"/>
    <col min="21" max="21" width="11.296875" style="19" customWidth="1"/>
    <col min="22" max="22" width="21.796875" style="19" customWidth="1"/>
    <col min="23" max="23" width="15.3984375" style="19" customWidth="1"/>
    <col min="24" max="24" width="12.796875" style="19" bestFit="1" customWidth="1"/>
    <col min="25" max="25" width="23" style="19" customWidth="1"/>
    <col min="26" max="26" width="11.19921875" style="19" bestFit="1" customWidth="1"/>
    <col min="27" max="27" width="13.5" style="19" customWidth="1"/>
    <col min="28" max="28" width="15.19921875" style="59" customWidth="1"/>
    <col min="29" max="29" width="11.796875" style="60" hidden="1" customWidth="1"/>
    <col min="30" max="31" width="0" style="19" hidden="1" customWidth="1"/>
    <col min="32" max="16384" width="12.59765625" style="19"/>
  </cols>
  <sheetData>
    <row r="1" spans="1:30" ht="24" customHeight="1" x14ac:dyDescent="0.5">
      <c r="A1" s="13"/>
      <c r="B1" s="111" t="s">
        <v>0</v>
      </c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4"/>
      <c r="AA1" s="14"/>
      <c r="AB1" s="17"/>
      <c r="AC1" s="18"/>
    </row>
    <row r="2" spans="1:30" s="73" customFormat="1" ht="19.8" x14ac:dyDescent="0.45">
      <c r="A2" s="69"/>
      <c r="B2" s="113" t="s">
        <v>107</v>
      </c>
      <c r="C2" s="113"/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70"/>
      <c r="AA2" s="70"/>
      <c r="AB2" s="71"/>
      <c r="AC2" s="72"/>
    </row>
    <row r="3" spans="1:30" ht="12" customHeight="1" thickBot="1" x14ac:dyDescent="0.45">
      <c r="A3" s="13"/>
      <c r="B3" s="14"/>
      <c r="C3" s="14"/>
      <c r="D3" s="15"/>
      <c r="E3" s="15"/>
      <c r="F3" s="15"/>
      <c r="G3" s="15"/>
      <c r="H3" s="15"/>
      <c r="I3" s="10"/>
      <c r="J3" s="15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20"/>
      <c r="Y3" s="20"/>
      <c r="Z3" s="20"/>
      <c r="AA3" s="14"/>
      <c r="AB3" s="17"/>
      <c r="AC3" s="18"/>
    </row>
    <row r="4" spans="1:30" s="25" customFormat="1" ht="48" customHeight="1" thickBot="1" x14ac:dyDescent="0.55000000000000004">
      <c r="A4" s="21"/>
      <c r="B4" s="61" t="s">
        <v>1</v>
      </c>
      <c r="C4" s="62" t="s">
        <v>2</v>
      </c>
      <c r="D4" s="63" t="s">
        <v>3</v>
      </c>
      <c r="E4" s="64" t="s">
        <v>4</v>
      </c>
      <c r="F4" s="63" t="s">
        <v>6</v>
      </c>
      <c r="G4" s="63" t="s">
        <v>7</v>
      </c>
      <c r="H4" s="63" t="s">
        <v>99</v>
      </c>
      <c r="I4" s="65" t="s">
        <v>5</v>
      </c>
      <c r="J4" s="66"/>
      <c r="K4" s="67" t="s">
        <v>94</v>
      </c>
      <c r="L4" s="67" t="s">
        <v>96</v>
      </c>
      <c r="M4" s="67" t="s">
        <v>73</v>
      </c>
      <c r="N4" s="67" t="s">
        <v>97</v>
      </c>
      <c r="O4" s="67" t="s">
        <v>95</v>
      </c>
      <c r="P4" s="67" t="s">
        <v>98</v>
      </c>
      <c r="Q4" s="67" t="s">
        <v>105</v>
      </c>
      <c r="R4" s="67" t="s">
        <v>100</v>
      </c>
      <c r="S4" s="67" t="s">
        <v>9</v>
      </c>
      <c r="T4" s="67" t="s">
        <v>10</v>
      </c>
      <c r="U4" s="67" t="s">
        <v>11</v>
      </c>
      <c r="V4" s="67" t="s">
        <v>101</v>
      </c>
      <c r="W4" s="67" t="s">
        <v>102</v>
      </c>
      <c r="X4" s="67" t="s">
        <v>8</v>
      </c>
      <c r="Y4" s="67" t="s">
        <v>104</v>
      </c>
      <c r="Z4" s="67" t="s">
        <v>103</v>
      </c>
      <c r="AA4" s="22"/>
      <c r="AB4" s="23"/>
      <c r="AC4" s="24"/>
    </row>
    <row r="5" spans="1:30" ht="15.75" customHeight="1" x14ac:dyDescent="0.4">
      <c r="A5" s="26">
        <v>1</v>
      </c>
      <c r="B5" s="79">
        <v>3</v>
      </c>
      <c r="C5" s="80" t="s">
        <v>12</v>
      </c>
      <c r="D5" s="81"/>
      <c r="E5" s="82"/>
      <c r="F5" s="79"/>
      <c r="G5" s="79"/>
      <c r="H5" s="83"/>
      <c r="I5" s="7"/>
      <c r="J5" s="84"/>
      <c r="K5" s="83"/>
      <c r="L5" s="83"/>
      <c r="M5" s="83"/>
      <c r="N5" s="83"/>
      <c r="O5" s="83"/>
      <c r="P5" s="83"/>
      <c r="Q5" s="83"/>
      <c r="R5" s="83"/>
      <c r="S5" s="85"/>
      <c r="T5" s="83"/>
      <c r="U5" s="86"/>
      <c r="V5" s="83"/>
      <c r="W5" s="86"/>
      <c r="X5" s="83"/>
      <c r="Y5" s="83"/>
      <c r="Z5" s="83"/>
      <c r="AA5" s="87"/>
      <c r="AB5" s="88"/>
      <c r="AC5" s="83">
        <f t="shared" ref="AC5:AC27" si="0">X5+R5</f>
        <v>0</v>
      </c>
      <c r="AD5" s="89">
        <f>SUM(X5:Y5)</f>
        <v>0</v>
      </c>
    </row>
    <row r="6" spans="1:30" ht="16.2" x14ac:dyDescent="0.4">
      <c r="A6" s="26">
        <v>2</v>
      </c>
      <c r="B6" s="79">
        <v>13</v>
      </c>
      <c r="C6" s="80" t="s">
        <v>14</v>
      </c>
      <c r="D6" s="90"/>
      <c r="E6" s="82"/>
      <c r="F6" s="79"/>
      <c r="G6" s="79"/>
      <c r="H6" s="83"/>
      <c r="I6" s="7"/>
      <c r="J6" s="84"/>
      <c r="K6" s="83"/>
      <c r="L6" s="83"/>
      <c r="M6" s="83"/>
      <c r="N6" s="83"/>
      <c r="O6" s="83"/>
      <c r="P6" s="83"/>
      <c r="Q6" s="83"/>
      <c r="R6" s="83"/>
      <c r="S6" s="85"/>
      <c r="T6" s="83"/>
      <c r="U6" s="83"/>
      <c r="V6" s="83"/>
      <c r="W6" s="86"/>
      <c r="X6" s="83"/>
      <c r="Y6" s="83"/>
      <c r="Z6" s="83"/>
      <c r="AA6" s="91"/>
      <c r="AB6" s="88"/>
      <c r="AC6" s="83">
        <f t="shared" si="0"/>
        <v>0</v>
      </c>
      <c r="AD6" s="89">
        <f t="shared" ref="AD6:AD48" si="1">SUM(X6:Y6)</f>
        <v>0</v>
      </c>
    </row>
    <row r="7" spans="1:30" ht="16.2" x14ac:dyDescent="0.4">
      <c r="A7" s="26">
        <v>4</v>
      </c>
      <c r="B7" s="79">
        <v>31</v>
      </c>
      <c r="C7" s="80" t="s">
        <v>15</v>
      </c>
      <c r="D7" s="90"/>
      <c r="E7" s="92"/>
      <c r="F7" s="79"/>
      <c r="G7" s="79"/>
      <c r="H7" s="83"/>
      <c r="I7" s="7"/>
      <c r="J7" s="84"/>
      <c r="K7" s="83"/>
      <c r="L7" s="83"/>
      <c r="M7" s="83"/>
      <c r="N7" s="83"/>
      <c r="O7" s="83"/>
      <c r="P7" s="83"/>
      <c r="Q7" s="83"/>
      <c r="R7" s="83"/>
      <c r="S7" s="85"/>
      <c r="T7" s="83"/>
      <c r="U7" s="83"/>
      <c r="V7" s="83"/>
      <c r="W7" s="86"/>
      <c r="X7" s="83"/>
      <c r="Y7" s="83"/>
      <c r="Z7" s="83"/>
      <c r="AA7" s="87"/>
      <c r="AB7" s="88"/>
      <c r="AC7" s="83">
        <f t="shared" si="0"/>
        <v>0</v>
      </c>
      <c r="AD7" s="89">
        <f t="shared" si="1"/>
        <v>0</v>
      </c>
    </row>
    <row r="8" spans="1:30" ht="16.2" x14ac:dyDescent="0.4">
      <c r="A8" s="26"/>
      <c r="B8" s="79">
        <v>36</v>
      </c>
      <c r="C8" s="80" t="s">
        <v>16</v>
      </c>
      <c r="D8" s="90"/>
      <c r="E8" s="92"/>
      <c r="F8" s="79"/>
      <c r="G8" s="79"/>
      <c r="H8" s="83"/>
      <c r="I8" s="7"/>
      <c r="J8" s="84"/>
      <c r="K8" s="83"/>
      <c r="L8" s="83"/>
      <c r="M8" s="83"/>
      <c r="N8" s="83"/>
      <c r="O8" s="83"/>
      <c r="P8" s="83"/>
      <c r="Q8" s="83"/>
      <c r="R8" s="83"/>
      <c r="S8" s="85"/>
      <c r="T8" s="83"/>
      <c r="U8" s="83"/>
      <c r="V8" s="83"/>
      <c r="W8" s="86"/>
      <c r="X8" s="83"/>
      <c r="Y8" s="83"/>
      <c r="Z8" s="83"/>
      <c r="AA8" s="87"/>
      <c r="AB8" s="88"/>
      <c r="AC8" s="83"/>
      <c r="AD8" s="89"/>
    </row>
    <row r="9" spans="1:30" ht="16.2" x14ac:dyDescent="0.4">
      <c r="A9" s="26">
        <v>6</v>
      </c>
      <c r="B9" s="79">
        <v>39</v>
      </c>
      <c r="C9" s="80" t="s">
        <v>17</v>
      </c>
      <c r="D9" s="90"/>
      <c r="E9" s="92"/>
      <c r="F9" s="79"/>
      <c r="G9" s="79"/>
      <c r="H9" s="83"/>
      <c r="I9" s="7"/>
      <c r="J9" s="84"/>
      <c r="K9" s="83"/>
      <c r="L9" s="83"/>
      <c r="M9" s="83"/>
      <c r="N9" s="83"/>
      <c r="O9" s="83"/>
      <c r="P9" s="83"/>
      <c r="Q9" s="83"/>
      <c r="R9" s="83"/>
      <c r="S9" s="85"/>
      <c r="T9" s="83"/>
      <c r="U9" s="83"/>
      <c r="V9" s="83"/>
      <c r="W9" s="86"/>
      <c r="X9" s="83"/>
      <c r="Y9" s="83"/>
      <c r="Z9" s="83"/>
      <c r="AA9" s="91"/>
      <c r="AB9" s="88"/>
      <c r="AC9" s="83">
        <f t="shared" si="0"/>
        <v>0</v>
      </c>
      <c r="AD9" s="89">
        <f t="shared" si="1"/>
        <v>0</v>
      </c>
    </row>
    <row r="10" spans="1:30" ht="16.2" x14ac:dyDescent="0.4">
      <c r="A10" s="26">
        <v>7</v>
      </c>
      <c r="B10" s="79">
        <v>41</v>
      </c>
      <c r="C10" s="80" t="s">
        <v>18</v>
      </c>
      <c r="D10" s="90"/>
      <c r="E10" s="92"/>
      <c r="F10" s="79"/>
      <c r="G10" s="79"/>
      <c r="H10" s="83"/>
      <c r="I10" s="7"/>
      <c r="J10" s="84"/>
      <c r="K10" s="83"/>
      <c r="L10" s="83"/>
      <c r="M10" s="83"/>
      <c r="N10" s="83"/>
      <c r="O10" s="83"/>
      <c r="P10" s="83"/>
      <c r="Q10" s="83"/>
      <c r="R10" s="83"/>
      <c r="S10" s="85"/>
      <c r="T10" s="83"/>
      <c r="U10" s="83"/>
      <c r="V10" s="83"/>
      <c r="W10" s="86"/>
      <c r="X10" s="83"/>
      <c r="Y10" s="83"/>
      <c r="Z10" s="83"/>
      <c r="AA10" s="91"/>
      <c r="AB10" s="88"/>
      <c r="AC10" s="83">
        <f t="shared" si="0"/>
        <v>0</v>
      </c>
      <c r="AD10" s="89">
        <f t="shared" si="1"/>
        <v>0</v>
      </c>
    </row>
    <row r="11" spans="1:30" ht="16.2" x14ac:dyDescent="0.4">
      <c r="A11" s="26">
        <v>8</v>
      </c>
      <c r="B11" s="79">
        <v>45</v>
      </c>
      <c r="C11" s="80" t="s">
        <v>19</v>
      </c>
      <c r="D11" s="90"/>
      <c r="E11" s="92"/>
      <c r="F11" s="79"/>
      <c r="G11" s="79"/>
      <c r="H11" s="83"/>
      <c r="I11" s="7"/>
      <c r="J11" s="84"/>
      <c r="K11" s="83"/>
      <c r="L11" s="83"/>
      <c r="M11" s="83"/>
      <c r="N11" s="83"/>
      <c r="O11" s="83"/>
      <c r="P11" s="83"/>
      <c r="Q11" s="83"/>
      <c r="R11" s="83"/>
      <c r="S11" s="85"/>
      <c r="T11" s="83"/>
      <c r="U11" s="83"/>
      <c r="V11" s="83"/>
      <c r="W11" s="86"/>
      <c r="X11" s="83"/>
      <c r="Y11" s="83"/>
      <c r="Z11" s="83"/>
      <c r="AA11" s="91"/>
      <c r="AB11" s="88"/>
      <c r="AC11" s="83">
        <f t="shared" si="0"/>
        <v>0</v>
      </c>
      <c r="AD11" s="89">
        <f t="shared" si="1"/>
        <v>0</v>
      </c>
    </row>
    <row r="12" spans="1:30" ht="16.2" x14ac:dyDescent="0.4">
      <c r="A12" s="26">
        <v>9</v>
      </c>
      <c r="B12" s="79">
        <v>46</v>
      </c>
      <c r="C12" s="80" t="s">
        <v>20</v>
      </c>
      <c r="D12" s="90"/>
      <c r="E12" s="92"/>
      <c r="F12" s="79"/>
      <c r="G12" s="79"/>
      <c r="H12" s="83"/>
      <c r="I12" s="7"/>
      <c r="J12" s="84"/>
      <c r="K12" s="83"/>
      <c r="L12" s="83"/>
      <c r="M12" s="83"/>
      <c r="N12" s="83"/>
      <c r="O12" s="83"/>
      <c r="P12" s="83"/>
      <c r="Q12" s="83"/>
      <c r="R12" s="83"/>
      <c r="S12" s="85"/>
      <c r="T12" s="83"/>
      <c r="U12" s="83"/>
      <c r="V12" s="83"/>
      <c r="W12" s="86"/>
      <c r="X12" s="83"/>
      <c r="Y12" s="83"/>
      <c r="Z12" s="83"/>
      <c r="AA12" s="91"/>
      <c r="AB12" s="88"/>
      <c r="AC12" s="83">
        <f t="shared" si="0"/>
        <v>0</v>
      </c>
      <c r="AD12" s="89">
        <f t="shared" si="1"/>
        <v>0</v>
      </c>
    </row>
    <row r="13" spans="1:30" ht="16.2" x14ac:dyDescent="0.4">
      <c r="A13" s="26">
        <v>10</v>
      </c>
      <c r="B13" s="79">
        <v>49</v>
      </c>
      <c r="C13" s="80" t="s">
        <v>21</v>
      </c>
      <c r="D13" s="90"/>
      <c r="E13" s="92"/>
      <c r="F13" s="79"/>
      <c r="G13" s="79"/>
      <c r="H13" s="83"/>
      <c r="I13" s="7"/>
      <c r="J13" s="84"/>
      <c r="K13" s="83"/>
      <c r="L13" s="83"/>
      <c r="M13" s="83"/>
      <c r="N13" s="83"/>
      <c r="O13" s="83"/>
      <c r="P13" s="83"/>
      <c r="Q13" s="83"/>
      <c r="R13" s="83"/>
      <c r="S13" s="85"/>
      <c r="T13" s="83"/>
      <c r="U13" s="83"/>
      <c r="V13" s="83"/>
      <c r="W13" s="86"/>
      <c r="X13" s="83"/>
      <c r="Y13" s="83"/>
      <c r="Z13" s="83"/>
      <c r="AA13" s="91"/>
      <c r="AB13" s="88"/>
      <c r="AC13" s="83">
        <f t="shared" si="0"/>
        <v>0</v>
      </c>
      <c r="AD13" s="89">
        <f t="shared" si="1"/>
        <v>0</v>
      </c>
    </row>
    <row r="14" spans="1:30" ht="16.2" x14ac:dyDescent="0.4">
      <c r="A14" s="26">
        <v>11</v>
      </c>
      <c r="B14" s="79">
        <v>51</v>
      </c>
      <c r="C14" s="80" t="s">
        <v>22</v>
      </c>
      <c r="D14" s="90"/>
      <c r="E14" s="92"/>
      <c r="F14" s="79"/>
      <c r="G14" s="79"/>
      <c r="H14" s="83"/>
      <c r="I14" s="7"/>
      <c r="J14" s="84"/>
      <c r="K14" s="83"/>
      <c r="L14" s="83"/>
      <c r="M14" s="83"/>
      <c r="N14" s="83"/>
      <c r="O14" s="83"/>
      <c r="P14" s="83"/>
      <c r="Q14" s="83"/>
      <c r="R14" s="83"/>
      <c r="S14" s="85"/>
      <c r="T14" s="83"/>
      <c r="U14" s="83"/>
      <c r="V14" s="83"/>
      <c r="W14" s="86"/>
      <c r="X14" s="83"/>
      <c r="Y14" s="83"/>
      <c r="Z14" s="83"/>
      <c r="AA14" s="91"/>
      <c r="AB14" s="88"/>
      <c r="AC14" s="83">
        <f t="shared" si="0"/>
        <v>0</v>
      </c>
      <c r="AD14" s="89">
        <f t="shared" si="1"/>
        <v>0</v>
      </c>
    </row>
    <row r="15" spans="1:30" ht="16.2" x14ac:dyDescent="0.4">
      <c r="A15" s="26">
        <v>12</v>
      </c>
      <c r="B15" s="79">
        <v>52</v>
      </c>
      <c r="C15" s="80" t="s">
        <v>23</v>
      </c>
      <c r="D15" s="90"/>
      <c r="E15" s="92"/>
      <c r="F15" s="79"/>
      <c r="G15" s="79"/>
      <c r="H15" s="83"/>
      <c r="I15" s="7"/>
      <c r="J15" s="84"/>
      <c r="K15" s="83"/>
      <c r="L15" s="83"/>
      <c r="M15" s="83"/>
      <c r="N15" s="83"/>
      <c r="O15" s="83"/>
      <c r="P15" s="83"/>
      <c r="Q15" s="83"/>
      <c r="R15" s="83"/>
      <c r="S15" s="85"/>
      <c r="T15" s="83"/>
      <c r="U15" s="83"/>
      <c r="V15" s="83"/>
      <c r="W15" s="86"/>
      <c r="X15" s="83"/>
      <c r="Y15" s="83"/>
      <c r="Z15" s="83"/>
      <c r="AA15" s="91"/>
      <c r="AB15" s="88"/>
      <c r="AC15" s="83">
        <f t="shared" si="0"/>
        <v>0</v>
      </c>
      <c r="AD15" s="89">
        <f t="shared" si="1"/>
        <v>0</v>
      </c>
    </row>
    <row r="16" spans="1:30" ht="16.2" x14ac:dyDescent="0.4">
      <c r="A16" s="26">
        <v>13</v>
      </c>
      <c r="B16" s="79">
        <v>53</v>
      </c>
      <c r="C16" s="80" t="s">
        <v>24</v>
      </c>
      <c r="D16" s="93"/>
      <c r="E16" s="92"/>
      <c r="F16" s="79"/>
      <c r="G16" s="79"/>
      <c r="H16" s="83"/>
      <c r="I16" s="7"/>
      <c r="J16" s="84"/>
      <c r="K16" s="83"/>
      <c r="L16" s="83"/>
      <c r="M16" s="83"/>
      <c r="N16" s="83"/>
      <c r="O16" s="83"/>
      <c r="P16" s="83"/>
      <c r="Q16" s="83"/>
      <c r="R16" s="83"/>
      <c r="S16" s="85"/>
      <c r="T16" s="83"/>
      <c r="U16" s="83"/>
      <c r="V16" s="83"/>
      <c r="W16" s="86"/>
      <c r="X16" s="83"/>
      <c r="Y16" s="83"/>
      <c r="Z16" s="83"/>
      <c r="AA16" s="91"/>
      <c r="AB16" s="88"/>
      <c r="AC16" s="83">
        <f t="shared" si="0"/>
        <v>0</v>
      </c>
      <c r="AD16" s="89">
        <f t="shared" si="1"/>
        <v>0</v>
      </c>
    </row>
    <row r="17" spans="1:30" ht="16.2" x14ac:dyDescent="0.4">
      <c r="A17" s="26">
        <v>14</v>
      </c>
      <c r="B17" s="79">
        <v>58</v>
      </c>
      <c r="C17" s="80" t="s">
        <v>25</v>
      </c>
      <c r="D17" s="90"/>
      <c r="E17" s="92"/>
      <c r="F17" s="79"/>
      <c r="G17" s="79"/>
      <c r="H17" s="83"/>
      <c r="I17" s="7"/>
      <c r="J17" s="84"/>
      <c r="K17" s="83"/>
      <c r="L17" s="83"/>
      <c r="M17" s="83"/>
      <c r="N17" s="83"/>
      <c r="O17" s="83"/>
      <c r="P17" s="83"/>
      <c r="Q17" s="83"/>
      <c r="R17" s="83"/>
      <c r="S17" s="85"/>
      <c r="T17" s="83"/>
      <c r="U17" s="83"/>
      <c r="V17" s="83"/>
      <c r="W17" s="86"/>
      <c r="X17" s="83"/>
      <c r="Y17" s="83"/>
      <c r="Z17" s="83"/>
      <c r="AA17" s="91"/>
      <c r="AB17" s="88"/>
      <c r="AC17" s="83">
        <f t="shared" si="0"/>
        <v>0</v>
      </c>
      <c r="AD17" s="89">
        <f t="shared" si="1"/>
        <v>0</v>
      </c>
    </row>
    <row r="18" spans="1:30" ht="16.2" x14ac:dyDescent="0.4">
      <c r="A18" s="26">
        <v>15</v>
      </c>
      <c r="B18" s="79">
        <v>59</v>
      </c>
      <c r="C18" s="80" t="s">
        <v>26</v>
      </c>
      <c r="D18" s="90"/>
      <c r="E18" s="92"/>
      <c r="F18" s="79"/>
      <c r="G18" s="79"/>
      <c r="H18" s="83"/>
      <c r="I18" s="7"/>
      <c r="J18" s="84"/>
      <c r="K18" s="83"/>
      <c r="L18" s="83"/>
      <c r="M18" s="83"/>
      <c r="N18" s="83"/>
      <c r="O18" s="83"/>
      <c r="P18" s="83"/>
      <c r="Q18" s="83"/>
      <c r="R18" s="83"/>
      <c r="S18" s="85"/>
      <c r="T18" s="83"/>
      <c r="U18" s="83"/>
      <c r="V18" s="83"/>
      <c r="W18" s="86"/>
      <c r="X18" s="83"/>
      <c r="Y18" s="83"/>
      <c r="Z18" s="83"/>
      <c r="AA18" s="91"/>
      <c r="AB18" s="88"/>
      <c r="AC18" s="83">
        <f t="shared" si="0"/>
        <v>0</v>
      </c>
      <c r="AD18" s="89">
        <f t="shared" si="1"/>
        <v>0</v>
      </c>
    </row>
    <row r="19" spans="1:30" ht="16.2" x14ac:dyDescent="0.4">
      <c r="A19" s="26">
        <v>16</v>
      </c>
      <c r="B19" s="79">
        <v>61</v>
      </c>
      <c r="C19" s="80" t="s">
        <v>27</v>
      </c>
      <c r="D19" s="90"/>
      <c r="E19" s="92"/>
      <c r="F19" s="79"/>
      <c r="G19" s="79"/>
      <c r="H19" s="83"/>
      <c r="I19" s="7"/>
      <c r="J19" s="84"/>
      <c r="K19" s="83"/>
      <c r="L19" s="83"/>
      <c r="M19" s="83"/>
      <c r="N19" s="83"/>
      <c r="O19" s="83"/>
      <c r="P19" s="83"/>
      <c r="Q19" s="83"/>
      <c r="R19" s="83"/>
      <c r="S19" s="85"/>
      <c r="T19" s="83"/>
      <c r="U19" s="83"/>
      <c r="V19" s="83"/>
      <c r="W19" s="86"/>
      <c r="X19" s="83"/>
      <c r="Y19" s="83"/>
      <c r="Z19" s="83"/>
      <c r="AA19" s="91"/>
      <c r="AB19" s="88"/>
      <c r="AC19" s="83">
        <f t="shared" si="0"/>
        <v>0</v>
      </c>
      <c r="AD19" s="89">
        <f t="shared" si="1"/>
        <v>0</v>
      </c>
    </row>
    <row r="20" spans="1:30" ht="16.2" x14ac:dyDescent="0.4">
      <c r="A20" s="26">
        <v>17</v>
      </c>
      <c r="B20" s="79">
        <v>63</v>
      </c>
      <c r="C20" s="80" t="s">
        <v>28</v>
      </c>
      <c r="D20" s="90"/>
      <c r="E20" s="92"/>
      <c r="F20" s="79"/>
      <c r="G20" s="79"/>
      <c r="H20" s="83"/>
      <c r="I20" s="7"/>
      <c r="J20" s="84"/>
      <c r="K20" s="83"/>
      <c r="L20" s="83"/>
      <c r="M20" s="83"/>
      <c r="N20" s="83"/>
      <c r="O20" s="83"/>
      <c r="P20" s="83"/>
      <c r="Q20" s="83"/>
      <c r="R20" s="83"/>
      <c r="S20" s="85"/>
      <c r="T20" s="83"/>
      <c r="U20" s="83"/>
      <c r="V20" s="83"/>
      <c r="W20" s="86"/>
      <c r="X20" s="83"/>
      <c r="Y20" s="83"/>
      <c r="Z20" s="83"/>
      <c r="AA20" s="91"/>
      <c r="AB20" s="88"/>
      <c r="AC20" s="83">
        <f t="shared" si="0"/>
        <v>0</v>
      </c>
      <c r="AD20" s="89">
        <f t="shared" si="1"/>
        <v>0</v>
      </c>
    </row>
    <row r="21" spans="1:30" ht="16.2" x14ac:dyDescent="0.4">
      <c r="A21" s="26">
        <v>18</v>
      </c>
      <c r="B21" s="79">
        <v>66</v>
      </c>
      <c r="C21" s="80" t="s">
        <v>29</v>
      </c>
      <c r="D21" s="90"/>
      <c r="E21" s="92"/>
      <c r="F21" s="79"/>
      <c r="G21" s="79"/>
      <c r="H21" s="83"/>
      <c r="I21" s="7"/>
      <c r="J21" s="84"/>
      <c r="K21" s="83"/>
      <c r="L21" s="83"/>
      <c r="M21" s="83"/>
      <c r="N21" s="83"/>
      <c r="O21" s="83"/>
      <c r="P21" s="83"/>
      <c r="Q21" s="83"/>
      <c r="R21" s="83"/>
      <c r="S21" s="85"/>
      <c r="T21" s="83"/>
      <c r="U21" s="83"/>
      <c r="V21" s="83"/>
      <c r="W21" s="86"/>
      <c r="X21" s="83"/>
      <c r="Y21" s="83"/>
      <c r="Z21" s="83"/>
      <c r="AA21" s="91"/>
      <c r="AB21" s="88"/>
      <c r="AC21" s="83">
        <f t="shared" si="0"/>
        <v>0</v>
      </c>
      <c r="AD21" s="89">
        <f t="shared" si="1"/>
        <v>0</v>
      </c>
    </row>
    <row r="22" spans="1:30" ht="16.2" x14ac:dyDescent="0.4">
      <c r="A22" s="26">
        <v>19</v>
      </c>
      <c r="B22" s="79">
        <v>68</v>
      </c>
      <c r="C22" s="80" t="s">
        <v>30</v>
      </c>
      <c r="D22" s="90"/>
      <c r="E22" s="92"/>
      <c r="F22" s="79"/>
      <c r="G22" s="79"/>
      <c r="H22" s="83"/>
      <c r="I22" s="7"/>
      <c r="J22" s="84"/>
      <c r="K22" s="83"/>
      <c r="L22" s="83"/>
      <c r="M22" s="83"/>
      <c r="N22" s="83"/>
      <c r="O22" s="83"/>
      <c r="P22" s="83"/>
      <c r="Q22" s="83"/>
      <c r="R22" s="83"/>
      <c r="S22" s="85"/>
      <c r="T22" s="83"/>
      <c r="U22" s="83"/>
      <c r="V22" s="83"/>
      <c r="W22" s="86"/>
      <c r="X22" s="83"/>
      <c r="Y22" s="83"/>
      <c r="Z22" s="83"/>
      <c r="AA22" s="91"/>
      <c r="AB22" s="88"/>
      <c r="AC22" s="83">
        <f t="shared" si="0"/>
        <v>0</v>
      </c>
      <c r="AD22" s="89">
        <f t="shared" si="1"/>
        <v>0</v>
      </c>
    </row>
    <row r="23" spans="1:30" ht="16.2" x14ac:dyDescent="0.4">
      <c r="A23" s="26">
        <v>20</v>
      </c>
      <c r="B23" s="79">
        <v>69</v>
      </c>
      <c r="C23" s="80" t="s">
        <v>31</v>
      </c>
      <c r="D23" s="90"/>
      <c r="E23" s="92"/>
      <c r="F23" s="79"/>
      <c r="G23" s="79"/>
      <c r="H23" s="83"/>
      <c r="I23" s="7"/>
      <c r="J23" s="84"/>
      <c r="K23" s="83"/>
      <c r="L23" s="83"/>
      <c r="M23" s="83"/>
      <c r="N23" s="83"/>
      <c r="O23" s="83"/>
      <c r="P23" s="83"/>
      <c r="Q23" s="83"/>
      <c r="R23" s="83"/>
      <c r="S23" s="85"/>
      <c r="T23" s="83"/>
      <c r="U23" s="83"/>
      <c r="V23" s="83"/>
      <c r="W23" s="86"/>
      <c r="X23" s="83"/>
      <c r="Y23" s="83"/>
      <c r="Z23" s="83"/>
      <c r="AA23" s="91"/>
      <c r="AB23" s="88"/>
      <c r="AC23" s="83">
        <f t="shared" si="0"/>
        <v>0</v>
      </c>
      <c r="AD23" s="89">
        <f t="shared" si="1"/>
        <v>0</v>
      </c>
    </row>
    <row r="24" spans="1:30" ht="16.2" x14ac:dyDescent="0.4">
      <c r="A24" s="26">
        <v>21</v>
      </c>
      <c r="B24" s="79">
        <v>72</v>
      </c>
      <c r="C24" s="80" t="s">
        <v>32</v>
      </c>
      <c r="D24" s="90"/>
      <c r="E24" s="92"/>
      <c r="F24" s="79"/>
      <c r="G24" s="79"/>
      <c r="H24" s="83"/>
      <c r="I24" s="7"/>
      <c r="J24" s="84"/>
      <c r="K24" s="83"/>
      <c r="L24" s="83"/>
      <c r="M24" s="83"/>
      <c r="N24" s="83"/>
      <c r="O24" s="83"/>
      <c r="P24" s="83"/>
      <c r="Q24" s="83"/>
      <c r="R24" s="83"/>
      <c r="S24" s="85"/>
      <c r="T24" s="83"/>
      <c r="U24" s="83"/>
      <c r="V24" s="83"/>
      <c r="W24" s="86"/>
      <c r="X24" s="83"/>
      <c r="Y24" s="83"/>
      <c r="Z24" s="83"/>
      <c r="AA24" s="91"/>
      <c r="AB24" s="88"/>
      <c r="AC24" s="83">
        <f t="shared" si="0"/>
        <v>0</v>
      </c>
      <c r="AD24" s="89">
        <f t="shared" si="1"/>
        <v>0</v>
      </c>
    </row>
    <row r="25" spans="1:30" ht="16.2" x14ac:dyDescent="0.4">
      <c r="A25" s="26">
        <v>22</v>
      </c>
      <c r="B25" s="79">
        <v>73</v>
      </c>
      <c r="C25" s="80" t="s">
        <v>33</v>
      </c>
      <c r="D25" s="90"/>
      <c r="E25" s="92"/>
      <c r="F25" s="79"/>
      <c r="G25" s="79"/>
      <c r="H25" s="83"/>
      <c r="I25" s="7"/>
      <c r="J25" s="84"/>
      <c r="K25" s="83"/>
      <c r="L25" s="83"/>
      <c r="M25" s="83"/>
      <c r="N25" s="83"/>
      <c r="O25" s="83"/>
      <c r="P25" s="83"/>
      <c r="Q25" s="83"/>
      <c r="R25" s="83"/>
      <c r="S25" s="85"/>
      <c r="T25" s="83"/>
      <c r="U25" s="83"/>
      <c r="V25" s="83"/>
      <c r="W25" s="86"/>
      <c r="X25" s="83"/>
      <c r="Y25" s="83"/>
      <c r="Z25" s="83"/>
      <c r="AA25" s="91"/>
      <c r="AB25" s="88"/>
      <c r="AC25" s="83">
        <f t="shared" si="0"/>
        <v>0</v>
      </c>
      <c r="AD25" s="89">
        <f t="shared" si="1"/>
        <v>0</v>
      </c>
    </row>
    <row r="26" spans="1:30" ht="16.2" x14ac:dyDescent="0.4">
      <c r="A26" s="26">
        <v>25</v>
      </c>
      <c r="B26" s="79">
        <v>76</v>
      </c>
      <c r="C26" s="80" t="s">
        <v>55</v>
      </c>
      <c r="D26" s="90"/>
      <c r="E26" s="92"/>
      <c r="F26" s="79"/>
      <c r="G26" s="79"/>
      <c r="H26" s="83"/>
      <c r="I26" s="7"/>
      <c r="J26" s="84"/>
      <c r="K26" s="83"/>
      <c r="L26" s="83"/>
      <c r="M26" s="83"/>
      <c r="N26" s="83"/>
      <c r="O26" s="83"/>
      <c r="P26" s="83"/>
      <c r="Q26" s="83"/>
      <c r="R26" s="83"/>
      <c r="S26" s="85"/>
      <c r="T26" s="83"/>
      <c r="U26" s="83"/>
      <c r="V26" s="83"/>
      <c r="W26" s="86"/>
      <c r="X26" s="83"/>
      <c r="Y26" s="83"/>
      <c r="Z26" s="83"/>
      <c r="AA26" s="91"/>
      <c r="AB26" s="88"/>
      <c r="AC26" s="83">
        <f t="shared" si="0"/>
        <v>0</v>
      </c>
      <c r="AD26" s="89">
        <f t="shared" si="1"/>
        <v>0</v>
      </c>
    </row>
    <row r="27" spans="1:30" ht="16.2" x14ac:dyDescent="0.4">
      <c r="A27" s="26">
        <v>27</v>
      </c>
      <c r="B27" s="79">
        <v>79</v>
      </c>
      <c r="C27" s="80" t="s">
        <v>34</v>
      </c>
      <c r="D27" s="90"/>
      <c r="E27" s="94"/>
      <c r="F27" s="79"/>
      <c r="G27" s="79"/>
      <c r="H27" s="83"/>
      <c r="I27" s="7"/>
      <c r="J27" s="84"/>
      <c r="K27" s="83"/>
      <c r="L27" s="83"/>
      <c r="M27" s="83"/>
      <c r="N27" s="83"/>
      <c r="O27" s="83"/>
      <c r="P27" s="83"/>
      <c r="Q27" s="83"/>
      <c r="R27" s="83"/>
      <c r="S27" s="85"/>
      <c r="T27" s="83"/>
      <c r="U27" s="83"/>
      <c r="V27" s="83"/>
      <c r="W27" s="86"/>
      <c r="X27" s="83"/>
      <c r="Y27" s="83"/>
      <c r="Z27" s="83"/>
      <c r="AA27" s="91"/>
      <c r="AB27" s="88"/>
      <c r="AC27" s="83">
        <f t="shared" si="0"/>
        <v>0</v>
      </c>
      <c r="AD27" s="89">
        <f t="shared" si="1"/>
        <v>0</v>
      </c>
    </row>
    <row r="28" spans="1:30" ht="16.2" x14ac:dyDescent="0.4">
      <c r="A28" s="26">
        <v>28</v>
      </c>
      <c r="B28" s="79">
        <v>80</v>
      </c>
      <c r="C28" s="80" t="s">
        <v>35</v>
      </c>
      <c r="D28" s="90"/>
      <c r="E28" s="94"/>
      <c r="F28" s="79"/>
      <c r="G28" s="79"/>
      <c r="H28" s="83"/>
      <c r="I28" s="7"/>
      <c r="J28" s="84"/>
      <c r="K28" s="83"/>
      <c r="L28" s="83"/>
      <c r="M28" s="83"/>
      <c r="N28" s="83"/>
      <c r="O28" s="83"/>
      <c r="P28" s="83"/>
      <c r="Q28" s="83"/>
      <c r="R28" s="83"/>
      <c r="S28" s="85"/>
      <c r="T28" s="83"/>
      <c r="U28" s="83"/>
      <c r="V28" s="83"/>
      <c r="W28" s="86"/>
      <c r="X28" s="83"/>
      <c r="Y28" s="83"/>
      <c r="Z28" s="83"/>
      <c r="AA28" s="91"/>
      <c r="AB28" s="88"/>
      <c r="AC28" s="83"/>
      <c r="AD28" s="89"/>
    </row>
    <row r="29" spans="1:30" ht="16.2" x14ac:dyDescent="0.4">
      <c r="A29" s="26">
        <v>30</v>
      </c>
      <c r="B29" s="79">
        <v>84</v>
      </c>
      <c r="C29" s="80" t="s">
        <v>36</v>
      </c>
      <c r="D29" s="90"/>
      <c r="E29" s="94"/>
      <c r="F29" s="79"/>
      <c r="G29" s="79"/>
      <c r="H29" s="83"/>
      <c r="I29" s="7"/>
      <c r="J29" s="84"/>
      <c r="K29" s="83"/>
      <c r="L29" s="83"/>
      <c r="M29" s="83"/>
      <c r="N29" s="83"/>
      <c r="O29" s="83"/>
      <c r="P29" s="83"/>
      <c r="Q29" s="83"/>
      <c r="R29" s="83"/>
      <c r="S29" s="85"/>
      <c r="T29" s="83"/>
      <c r="U29" s="83"/>
      <c r="V29" s="83"/>
      <c r="W29" s="86"/>
      <c r="X29" s="83"/>
      <c r="Y29" s="83"/>
      <c r="Z29" s="83"/>
      <c r="AA29" s="91"/>
      <c r="AB29" s="88"/>
      <c r="AC29" s="83"/>
      <c r="AD29" s="89"/>
    </row>
    <row r="30" spans="1:30" ht="16.2" x14ac:dyDescent="0.4">
      <c r="A30" s="26">
        <v>31</v>
      </c>
      <c r="B30" s="79">
        <v>85</v>
      </c>
      <c r="C30" s="80" t="s">
        <v>37</v>
      </c>
      <c r="D30" s="90"/>
      <c r="E30" s="92"/>
      <c r="F30" s="79"/>
      <c r="G30" s="79"/>
      <c r="H30" s="83"/>
      <c r="I30" s="7"/>
      <c r="J30" s="84"/>
      <c r="K30" s="83"/>
      <c r="L30" s="83"/>
      <c r="M30" s="83"/>
      <c r="N30" s="83"/>
      <c r="O30" s="83"/>
      <c r="P30" s="83"/>
      <c r="Q30" s="83"/>
      <c r="R30" s="83"/>
      <c r="S30" s="85"/>
      <c r="T30" s="83"/>
      <c r="U30" s="83"/>
      <c r="V30" s="83"/>
      <c r="W30" s="86"/>
      <c r="X30" s="83"/>
      <c r="Y30" s="83"/>
      <c r="Z30" s="83"/>
      <c r="AA30" s="91"/>
      <c r="AB30" s="88"/>
      <c r="AC30" s="83"/>
      <c r="AD30" s="89"/>
    </row>
    <row r="31" spans="1:30" ht="16.2" x14ac:dyDescent="0.4">
      <c r="A31" s="26">
        <v>32</v>
      </c>
      <c r="B31" s="79">
        <v>87</v>
      </c>
      <c r="C31" s="80" t="s">
        <v>92</v>
      </c>
      <c r="D31" s="90"/>
      <c r="E31" s="92"/>
      <c r="F31" s="79"/>
      <c r="G31" s="79"/>
      <c r="H31" s="83"/>
      <c r="I31" s="7"/>
      <c r="J31" s="84"/>
      <c r="K31" s="83"/>
      <c r="L31" s="83"/>
      <c r="M31" s="83"/>
      <c r="N31" s="83"/>
      <c r="O31" s="83"/>
      <c r="P31" s="83"/>
      <c r="Q31" s="83"/>
      <c r="R31" s="83"/>
      <c r="S31" s="85"/>
      <c r="T31" s="83"/>
      <c r="U31" s="83"/>
      <c r="V31" s="83"/>
      <c r="W31" s="86"/>
      <c r="X31" s="83"/>
      <c r="Y31" s="83"/>
      <c r="Z31" s="83"/>
      <c r="AA31" s="91"/>
      <c r="AB31" s="88"/>
      <c r="AC31" s="83">
        <f>X31+R31</f>
        <v>0</v>
      </c>
      <c r="AD31" s="89">
        <f t="shared" si="1"/>
        <v>0</v>
      </c>
    </row>
    <row r="32" spans="1:30" ht="16.2" x14ac:dyDescent="0.4">
      <c r="A32" s="26">
        <v>33</v>
      </c>
      <c r="B32" s="79">
        <v>88</v>
      </c>
      <c r="C32" s="80" t="s">
        <v>54</v>
      </c>
      <c r="D32" s="90"/>
      <c r="E32" s="92"/>
      <c r="F32" s="79"/>
      <c r="G32" s="79"/>
      <c r="H32" s="83"/>
      <c r="I32" s="7"/>
      <c r="J32" s="84"/>
      <c r="K32" s="83"/>
      <c r="L32" s="83"/>
      <c r="M32" s="83"/>
      <c r="N32" s="83"/>
      <c r="O32" s="83"/>
      <c r="P32" s="83"/>
      <c r="Q32" s="83"/>
      <c r="R32" s="83"/>
      <c r="S32" s="85"/>
      <c r="T32" s="83"/>
      <c r="U32" s="83"/>
      <c r="V32" s="83"/>
      <c r="W32" s="86"/>
      <c r="X32" s="83"/>
      <c r="Y32" s="83"/>
      <c r="Z32" s="83"/>
      <c r="AA32" s="91"/>
      <c r="AB32" s="88"/>
      <c r="AC32" s="83">
        <f>X32+R32</f>
        <v>0</v>
      </c>
      <c r="AD32" s="89">
        <f t="shared" si="1"/>
        <v>0</v>
      </c>
    </row>
    <row r="33" spans="1:30" ht="16.2" x14ac:dyDescent="0.4">
      <c r="A33" s="26">
        <v>34</v>
      </c>
      <c r="B33" s="79">
        <v>89</v>
      </c>
      <c r="C33" s="80" t="s">
        <v>56</v>
      </c>
      <c r="D33" s="90"/>
      <c r="E33" s="92"/>
      <c r="F33" s="79"/>
      <c r="G33" s="79"/>
      <c r="H33" s="83"/>
      <c r="I33" s="7"/>
      <c r="J33" s="84"/>
      <c r="K33" s="83"/>
      <c r="L33" s="83"/>
      <c r="M33" s="83"/>
      <c r="N33" s="83"/>
      <c r="O33" s="83"/>
      <c r="P33" s="83"/>
      <c r="Q33" s="83"/>
      <c r="R33" s="83"/>
      <c r="S33" s="85"/>
      <c r="T33" s="83"/>
      <c r="U33" s="83"/>
      <c r="V33" s="83"/>
      <c r="W33" s="86"/>
      <c r="X33" s="83"/>
      <c r="Y33" s="83"/>
      <c r="Z33" s="83"/>
      <c r="AA33" s="91"/>
      <c r="AB33" s="88"/>
      <c r="AC33" s="83"/>
      <c r="AD33" s="89"/>
    </row>
    <row r="34" spans="1:30" ht="16.2" x14ac:dyDescent="0.4">
      <c r="A34" s="26">
        <v>36</v>
      </c>
      <c r="B34" s="79">
        <v>91</v>
      </c>
      <c r="C34" s="80" t="s">
        <v>76</v>
      </c>
      <c r="D34" s="90"/>
      <c r="E34" s="92"/>
      <c r="F34" s="79"/>
      <c r="G34" s="79"/>
      <c r="H34" s="83"/>
      <c r="I34" s="7"/>
      <c r="J34" s="84"/>
      <c r="K34" s="83"/>
      <c r="L34" s="83"/>
      <c r="M34" s="83"/>
      <c r="N34" s="83"/>
      <c r="O34" s="83"/>
      <c r="P34" s="83"/>
      <c r="Q34" s="83"/>
      <c r="R34" s="83"/>
      <c r="S34" s="85"/>
      <c r="T34" s="83"/>
      <c r="U34" s="83"/>
      <c r="V34" s="83"/>
      <c r="W34" s="86"/>
      <c r="X34" s="83"/>
      <c r="Y34" s="83"/>
      <c r="Z34" s="83"/>
      <c r="AA34" s="91"/>
      <c r="AB34" s="88"/>
      <c r="AC34" s="83"/>
      <c r="AD34" s="89"/>
    </row>
    <row r="35" spans="1:30" ht="16.2" x14ac:dyDescent="0.4">
      <c r="A35" s="26">
        <v>37</v>
      </c>
      <c r="B35" s="79">
        <v>92</v>
      </c>
      <c r="C35" s="80" t="s">
        <v>75</v>
      </c>
      <c r="D35" s="90"/>
      <c r="E35" s="92"/>
      <c r="F35" s="79"/>
      <c r="G35" s="79"/>
      <c r="H35" s="83"/>
      <c r="I35" s="7"/>
      <c r="J35" s="84"/>
      <c r="K35" s="83"/>
      <c r="L35" s="83"/>
      <c r="M35" s="83"/>
      <c r="N35" s="83"/>
      <c r="O35" s="83"/>
      <c r="P35" s="83"/>
      <c r="Q35" s="83"/>
      <c r="R35" s="83"/>
      <c r="S35" s="85"/>
      <c r="T35" s="83"/>
      <c r="U35" s="83"/>
      <c r="V35" s="83"/>
      <c r="W35" s="86"/>
      <c r="X35" s="83"/>
      <c r="Y35" s="83"/>
      <c r="Z35" s="83"/>
      <c r="AA35" s="91"/>
      <c r="AB35" s="88"/>
      <c r="AC35" s="83"/>
      <c r="AD35" s="89"/>
    </row>
    <row r="36" spans="1:30" ht="16.2" x14ac:dyDescent="0.4">
      <c r="A36" s="26">
        <v>38</v>
      </c>
      <c r="B36" s="79">
        <v>93</v>
      </c>
      <c r="C36" s="80" t="s">
        <v>61</v>
      </c>
      <c r="D36" s="90"/>
      <c r="E36" s="92"/>
      <c r="F36" s="79"/>
      <c r="G36" s="79"/>
      <c r="H36" s="83"/>
      <c r="I36" s="7"/>
      <c r="J36" s="84"/>
      <c r="K36" s="83"/>
      <c r="L36" s="83"/>
      <c r="M36" s="83"/>
      <c r="N36" s="83"/>
      <c r="O36" s="83"/>
      <c r="P36" s="83"/>
      <c r="Q36" s="83"/>
      <c r="R36" s="83"/>
      <c r="S36" s="85"/>
      <c r="T36" s="83"/>
      <c r="U36" s="83"/>
      <c r="V36" s="83"/>
      <c r="W36" s="86"/>
      <c r="X36" s="83"/>
      <c r="Y36" s="83"/>
      <c r="Z36" s="83"/>
      <c r="AA36" s="91"/>
      <c r="AB36" s="88"/>
      <c r="AC36" s="83">
        <f>X36+R36</f>
        <v>0</v>
      </c>
      <c r="AD36" s="89">
        <f t="shared" si="1"/>
        <v>0</v>
      </c>
    </row>
    <row r="37" spans="1:30" ht="16.2" x14ac:dyDescent="0.4">
      <c r="A37" s="26">
        <v>39</v>
      </c>
      <c r="B37" s="79">
        <v>94</v>
      </c>
      <c r="C37" s="80" t="s">
        <v>58</v>
      </c>
      <c r="D37" s="90"/>
      <c r="E37" s="92"/>
      <c r="F37" s="79"/>
      <c r="G37" s="79"/>
      <c r="H37" s="83"/>
      <c r="I37" s="7"/>
      <c r="J37" s="84"/>
      <c r="K37" s="83"/>
      <c r="L37" s="83"/>
      <c r="M37" s="83"/>
      <c r="N37" s="83"/>
      <c r="O37" s="83"/>
      <c r="P37" s="83"/>
      <c r="Q37" s="83"/>
      <c r="R37" s="83"/>
      <c r="S37" s="85"/>
      <c r="T37" s="83"/>
      <c r="U37" s="83"/>
      <c r="V37" s="83"/>
      <c r="W37" s="86"/>
      <c r="X37" s="83"/>
      <c r="Y37" s="83"/>
      <c r="Z37" s="83"/>
      <c r="AA37" s="91"/>
      <c r="AB37" s="88"/>
      <c r="AC37" s="83">
        <f>X37+R37</f>
        <v>0</v>
      </c>
      <c r="AD37" s="89">
        <f t="shared" si="1"/>
        <v>0</v>
      </c>
    </row>
    <row r="38" spans="1:30" ht="16.2" x14ac:dyDescent="0.4">
      <c r="A38" s="26">
        <v>40</v>
      </c>
      <c r="B38" s="79">
        <v>95</v>
      </c>
      <c r="C38" s="80" t="s">
        <v>57</v>
      </c>
      <c r="D38" s="90"/>
      <c r="E38" s="92"/>
      <c r="F38" s="79"/>
      <c r="G38" s="79"/>
      <c r="H38" s="83"/>
      <c r="I38" s="7"/>
      <c r="J38" s="84"/>
      <c r="K38" s="83"/>
      <c r="L38" s="83"/>
      <c r="M38" s="83"/>
      <c r="N38" s="83"/>
      <c r="O38" s="83"/>
      <c r="P38" s="83"/>
      <c r="Q38" s="83"/>
      <c r="R38" s="83"/>
      <c r="S38" s="85"/>
      <c r="T38" s="83"/>
      <c r="U38" s="83"/>
      <c r="V38" s="83"/>
      <c r="W38" s="86"/>
      <c r="X38" s="83"/>
      <c r="Y38" s="83"/>
      <c r="Z38" s="83"/>
      <c r="AA38" s="91"/>
      <c r="AB38" s="88"/>
      <c r="AC38" s="83"/>
      <c r="AD38" s="89"/>
    </row>
    <row r="39" spans="1:30" ht="16.2" x14ac:dyDescent="0.4">
      <c r="A39" s="26"/>
      <c r="B39" s="79">
        <v>96</v>
      </c>
      <c r="C39" s="80" t="s">
        <v>62</v>
      </c>
      <c r="D39" s="90"/>
      <c r="E39" s="92"/>
      <c r="F39" s="79"/>
      <c r="G39" s="79"/>
      <c r="H39" s="83"/>
      <c r="I39" s="7"/>
      <c r="J39" s="84"/>
      <c r="K39" s="83"/>
      <c r="L39" s="83"/>
      <c r="M39" s="83"/>
      <c r="N39" s="83"/>
      <c r="O39" s="83"/>
      <c r="P39" s="83"/>
      <c r="Q39" s="83"/>
      <c r="R39" s="83"/>
      <c r="S39" s="85"/>
      <c r="T39" s="83"/>
      <c r="U39" s="83"/>
      <c r="V39" s="83"/>
      <c r="W39" s="86"/>
      <c r="X39" s="83"/>
      <c r="Y39" s="83"/>
      <c r="Z39" s="83"/>
      <c r="AA39" s="91"/>
      <c r="AB39" s="88"/>
      <c r="AC39" s="83"/>
      <c r="AD39" s="89"/>
    </row>
    <row r="40" spans="1:30" ht="16.2" x14ac:dyDescent="0.4">
      <c r="A40" s="26">
        <v>42</v>
      </c>
      <c r="B40" s="79">
        <v>97</v>
      </c>
      <c r="C40" s="80" t="s">
        <v>60</v>
      </c>
      <c r="D40" s="90"/>
      <c r="E40" s="92"/>
      <c r="F40" s="79"/>
      <c r="G40" s="79"/>
      <c r="H40" s="83"/>
      <c r="I40" s="7"/>
      <c r="J40" s="84"/>
      <c r="K40" s="83"/>
      <c r="L40" s="83"/>
      <c r="M40" s="83"/>
      <c r="N40" s="83"/>
      <c r="O40" s="83"/>
      <c r="P40" s="83"/>
      <c r="Q40" s="83"/>
      <c r="R40" s="83"/>
      <c r="S40" s="85"/>
      <c r="T40" s="83"/>
      <c r="U40" s="83"/>
      <c r="V40" s="83"/>
      <c r="W40" s="86"/>
      <c r="X40" s="83"/>
      <c r="Y40" s="83"/>
      <c r="Z40" s="83"/>
      <c r="AA40" s="91"/>
      <c r="AB40" s="88"/>
      <c r="AC40" s="83"/>
      <c r="AD40" s="89"/>
    </row>
    <row r="41" spans="1:30" ht="16.2" x14ac:dyDescent="0.4">
      <c r="A41" s="26">
        <v>44</v>
      </c>
      <c r="B41" s="79">
        <v>99</v>
      </c>
      <c r="C41" s="80" t="s">
        <v>59</v>
      </c>
      <c r="D41" s="90"/>
      <c r="E41" s="92"/>
      <c r="F41" s="79"/>
      <c r="G41" s="79"/>
      <c r="H41" s="83"/>
      <c r="I41" s="7"/>
      <c r="J41" s="84"/>
      <c r="K41" s="83"/>
      <c r="L41" s="83"/>
      <c r="M41" s="83"/>
      <c r="N41" s="83"/>
      <c r="O41" s="83"/>
      <c r="P41" s="83"/>
      <c r="Q41" s="83"/>
      <c r="R41" s="83"/>
      <c r="S41" s="85"/>
      <c r="T41" s="83"/>
      <c r="U41" s="83"/>
      <c r="V41" s="83"/>
      <c r="W41" s="86"/>
      <c r="X41" s="83"/>
      <c r="Y41" s="83"/>
      <c r="Z41" s="83"/>
      <c r="AA41" s="91"/>
      <c r="AB41" s="88"/>
      <c r="AC41" s="83"/>
      <c r="AD41" s="89"/>
    </row>
    <row r="42" spans="1:30" ht="16.2" x14ac:dyDescent="0.4">
      <c r="A42" s="26">
        <v>46</v>
      </c>
      <c r="B42" s="79">
        <v>101</v>
      </c>
      <c r="C42" s="80" t="s">
        <v>93</v>
      </c>
      <c r="D42" s="90"/>
      <c r="E42" s="92"/>
      <c r="F42" s="79"/>
      <c r="G42" s="79"/>
      <c r="H42" s="83"/>
      <c r="I42" s="7"/>
      <c r="J42" s="84"/>
      <c r="K42" s="83"/>
      <c r="L42" s="83"/>
      <c r="M42" s="83"/>
      <c r="N42" s="83"/>
      <c r="O42" s="83"/>
      <c r="P42" s="83"/>
      <c r="Q42" s="83"/>
      <c r="R42" s="83"/>
      <c r="S42" s="85"/>
      <c r="T42" s="83"/>
      <c r="U42" s="83"/>
      <c r="V42" s="83"/>
      <c r="W42" s="86"/>
      <c r="X42" s="83"/>
      <c r="Y42" s="83"/>
      <c r="Z42" s="83"/>
      <c r="AA42" s="91"/>
      <c r="AB42" s="88"/>
      <c r="AC42" s="83"/>
      <c r="AD42" s="89"/>
    </row>
    <row r="43" spans="1:30" ht="16.2" x14ac:dyDescent="0.4">
      <c r="A43" s="26">
        <v>48</v>
      </c>
      <c r="B43" s="79">
        <v>102</v>
      </c>
      <c r="C43" s="80" t="s">
        <v>63</v>
      </c>
      <c r="D43" s="90"/>
      <c r="E43" s="92"/>
      <c r="F43" s="79"/>
      <c r="G43" s="79"/>
      <c r="H43" s="83"/>
      <c r="I43" s="7"/>
      <c r="J43" s="84"/>
      <c r="K43" s="83"/>
      <c r="L43" s="83"/>
      <c r="M43" s="83"/>
      <c r="N43" s="83"/>
      <c r="O43" s="83"/>
      <c r="P43" s="83"/>
      <c r="Q43" s="83"/>
      <c r="R43" s="83"/>
      <c r="S43" s="85"/>
      <c r="T43" s="83"/>
      <c r="U43" s="83"/>
      <c r="V43" s="83"/>
      <c r="W43" s="86"/>
      <c r="X43" s="83"/>
      <c r="Y43" s="83"/>
      <c r="Z43" s="83"/>
      <c r="AA43" s="91"/>
      <c r="AB43" s="88"/>
      <c r="AC43" s="83"/>
      <c r="AD43" s="89"/>
    </row>
    <row r="44" spans="1:30" ht="16.2" x14ac:dyDescent="0.4">
      <c r="A44" s="26">
        <v>50</v>
      </c>
      <c r="B44" s="79">
        <v>103</v>
      </c>
      <c r="C44" s="95" t="s">
        <v>64</v>
      </c>
      <c r="D44" s="90"/>
      <c r="E44" s="92"/>
      <c r="F44" s="79"/>
      <c r="G44" s="79"/>
      <c r="H44" s="83"/>
      <c r="I44" s="7"/>
      <c r="J44" s="84"/>
      <c r="K44" s="83"/>
      <c r="L44" s="83"/>
      <c r="M44" s="83"/>
      <c r="N44" s="83"/>
      <c r="O44" s="83"/>
      <c r="P44" s="83"/>
      <c r="Q44" s="83"/>
      <c r="R44" s="83"/>
      <c r="S44" s="85"/>
      <c r="T44" s="83"/>
      <c r="U44" s="83"/>
      <c r="V44" s="83"/>
      <c r="W44" s="86"/>
      <c r="X44" s="83"/>
      <c r="Y44" s="83"/>
      <c r="Z44" s="83"/>
      <c r="AA44" s="91"/>
      <c r="AB44" s="88"/>
      <c r="AC44" s="83"/>
      <c r="AD44" s="89"/>
    </row>
    <row r="45" spans="1:30" ht="16.2" x14ac:dyDescent="0.4">
      <c r="A45" s="26">
        <v>52</v>
      </c>
      <c r="B45" s="79">
        <v>104</v>
      </c>
      <c r="C45" s="95" t="s">
        <v>65</v>
      </c>
      <c r="D45" s="90"/>
      <c r="E45" s="92"/>
      <c r="F45" s="79"/>
      <c r="G45" s="79"/>
      <c r="H45" s="83"/>
      <c r="I45" s="7"/>
      <c r="J45" s="84"/>
      <c r="K45" s="83"/>
      <c r="L45" s="83"/>
      <c r="M45" s="83"/>
      <c r="N45" s="83"/>
      <c r="O45" s="83"/>
      <c r="P45" s="83"/>
      <c r="Q45" s="83"/>
      <c r="R45" s="83"/>
      <c r="S45" s="85"/>
      <c r="T45" s="83"/>
      <c r="U45" s="83"/>
      <c r="V45" s="83"/>
      <c r="W45" s="86"/>
      <c r="X45" s="83"/>
      <c r="Y45" s="83"/>
      <c r="Z45" s="83"/>
      <c r="AA45" s="91"/>
      <c r="AB45" s="88"/>
      <c r="AC45" s="83"/>
      <c r="AD45" s="89"/>
    </row>
    <row r="46" spans="1:30" ht="16.2" x14ac:dyDescent="0.4">
      <c r="A46" s="26">
        <v>54</v>
      </c>
      <c r="B46" s="79">
        <v>105</v>
      </c>
      <c r="C46" s="95" t="s">
        <v>66</v>
      </c>
      <c r="D46" s="90"/>
      <c r="E46" s="92"/>
      <c r="F46" s="79"/>
      <c r="G46" s="79"/>
      <c r="H46" s="83"/>
      <c r="I46" s="7"/>
      <c r="J46" s="84"/>
      <c r="K46" s="83"/>
      <c r="L46" s="83"/>
      <c r="M46" s="83"/>
      <c r="N46" s="83"/>
      <c r="O46" s="83"/>
      <c r="P46" s="83"/>
      <c r="Q46" s="83"/>
      <c r="R46" s="83"/>
      <c r="S46" s="85"/>
      <c r="T46" s="83"/>
      <c r="U46" s="83"/>
      <c r="V46" s="83"/>
      <c r="W46" s="86"/>
      <c r="X46" s="83"/>
      <c r="Y46" s="83"/>
      <c r="Z46" s="83"/>
      <c r="AA46" s="91"/>
      <c r="AB46" s="88"/>
      <c r="AC46" s="83"/>
      <c r="AD46" s="89"/>
    </row>
    <row r="47" spans="1:30" ht="16.2" x14ac:dyDescent="0.4">
      <c r="A47" s="26">
        <v>56</v>
      </c>
      <c r="B47" s="79">
        <v>106</v>
      </c>
      <c r="C47" s="95" t="s">
        <v>67</v>
      </c>
      <c r="D47" s="90"/>
      <c r="E47" s="92"/>
      <c r="F47" s="79"/>
      <c r="G47" s="79"/>
      <c r="H47" s="83"/>
      <c r="I47" s="7"/>
      <c r="J47" s="84"/>
      <c r="K47" s="83"/>
      <c r="L47" s="83"/>
      <c r="M47" s="83"/>
      <c r="N47" s="83"/>
      <c r="O47" s="83"/>
      <c r="P47" s="83"/>
      <c r="Q47" s="83"/>
      <c r="R47" s="83"/>
      <c r="S47" s="85"/>
      <c r="T47" s="83"/>
      <c r="U47" s="83"/>
      <c r="V47" s="83"/>
      <c r="W47" s="86"/>
      <c r="X47" s="83"/>
      <c r="Y47" s="83"/>
      <c r="Z47" s="83"/>
      <c r="AA47" s="91"/>
      <c r="AB47" s="88"/>
      <c r="AC47" s="83">
        <f>X47+R47</f>
        <v>0</v>
      </c>
      <c r="AD47" s="89">
        <f t="shared" si="1"/>
        <v>0</v>
      </c>
    </row>
    <row r="48" spans="1:30" ht="16.2" x14ac:dyDescent="0.4">
      <c r="A48" s="26">
        <v>58</v>
      </c>
      <c r="B48" s="79">
        <v>107</v>
      </c>
      <c r="C48" s="95" t="s">
        <v>68</v>
      </c>
      <c r="D48" s="90"/>
      <c r="E48" s="92"/>
      <c r="F48" s="79"/>
      <c r="G48" s="79"/>
      <c r="H48" s="83"/>
      <c r="I48" s="7"/>
      <c r="J48" s="84"/>
      <c r="K48" s="83"/>
      <c r="L48" s="83"/>
      <c r="M48" s="83"/>
      <c r="N48" s="83"/>
      <c r="O48" s="83"/>
      <c r="P48" s="83"/>
      <c r="Q48" s="83"/>
      <c r="R48" s="83"/>
      <c r="S48" s="85"/>
      <c r="T48" s="83"/>
      <c r="U48" s="83"/>
      <c r="V48" s="83"/>
      <c r="W48" s="86"/>
      <c r="X48" s="83"/>
      <c r="Y48" s="83"/>
      <c r="Z48" s="83"/>
      <c r="AA48" s="91"/>
      <c r="AB48" s="88"/>
      <c r="AC48" s="83">
        <f>X48+R48</f>
        <v>0</v>
      </c>
      <c r="AD48" s="89">
        <f t="shared" si="1"/>
        <v>0</v>
      </c>
    </row>
    <row r="49" spans="1:30" ht="16.2" x14ac:dyDescent="0.4">
      <c r="A49" s="26">
        <v>60</v>
      </c>
      <c r="B49" s="79">
        <v>108</v>
      </c>
      <c r="C49" s="95" t="s">
        <v>69</v>
      </c>
      <c r="D49" s="96"/>
      <c r="E49" s="92"/>
      <c r="F49" s="79"/>
      <c r="G49" s="79"/>
      <c r="H49" s="83"/>
      <c r="I49" s="7"/>
      <c r="J49" s="97"/>
      <c r="K49" s="83"/>
      <c r="L49" s="97"/>
      <c r="M49" s="98"/>
      <c r="N49" s="97"/>
      <c r="O49" s="97"/>
      <c r="P49" s="83"/>
      <c r="Q49" s="83"/>
      <c r="R49" s="83"/>
      <c r="S49" s="85"/>
      <c r="T49" s="97"/>
      <c r="U49" s="97"/>
      <c r="V49" s="83"/>
      <c r="W49" s="86"/>
      <c r="X49" s="83"/>
      <c r="Y49" s="83"/>
      <c r="Z49" s="83"/>
      <c r="AA49" s="99"/>
      <c r="AB49" s="100"/>
      <c r="AC49" s="83">
        <f>X49+R49</f>
        <v>0</v>
      </c>
      <c r="AD49" s="89">
        <f>SUM(AD5:AD48)</f>
        <v>0</v>
      </c>
    </row>
    <row r="50" spans="1:30" ht="16.2" x14ac:dyDescent="0.4">
      <c r="A50" s="26">
        <v>62</v>
      </c>
      <c r="B50" s="79">
        <v>109</v>
      </c>
      <c r="C50" s="95" t="s">
        <v>70</v>
      </c>
      <c r="D50" s="84"/>
      <c r="E50" s="92"/>
      <c r="F50" s="79"/>
      <c r="G50" s="79"/>
      <c r="H50" s="83"/>
      <c r="I50" s="7"/>
      <c r="J50" s="84"/>
      <c r="K50" s="83"/>
      <c r="L50" s="101"/>
      <c r="M50" s="101"/>
      <c r="N50" s="101"/>
      <c r="O50" s="101"/>
      <c r="P50" s="83"/>
      <c r="Q50" s="83"/>
      <c r="R50" s="83"/>
      <c r="S50" s="85"/>
      <c r="T50" s="101"/>
      <c r="U50" s="101"/>
      <c r="V50" s="83"/>
      <c r="W50" s="86"/>
      <c r="X50" s="83"/>
      <c r="Y50" s="83"/>
      <c r="Z50" s="83"/>
      <c r="AA50" s="27"/>
      <c r="AB50" s="28"/>
      <c r="AC50" s="29"/>
    </row>
    <row r="51" spans="1:30" ht="16.2" x14ac:dyDescent="0.4">
      <c r="A51" s="26">
        <v>64</v>
      </c>
      <c r="B51" s="79">
        <v>110</v>
      </c>
      <c r="C51" s="95" t="s">
        <v>71</v>
      </c>
      <c r="D51" s="84"/>
      <c r="E51" s="92"/>
      <c r="F51" s="79"/>
      <c r="G51" s="79"/>
      <c r="H51" s="83"/>
      <c r="I51" s="7"/>
      <c r="J51" s="84"/>
      <c r="K51" s="83"/>
      <c r="L51" s="101"/>
      <c r="M51" s="101"/>
      <c r="N51" s="101"/>
      <c r="O51" s="101"/>
      <c r="P51" s="83"/>
      <c r="Q51" s="83"/>
      <c r="R51" s="83"/>
      <c r="S51" s="85"/>
      <c r="T51" s="101"/>
      <c r="U51" s="101"/>
      <c r="V51" s="83"/>
      <c r="W51" s="86"/>
      <c r="X51" s="83"/>
      <c r="Y51" s="83"/>
      <c r="Z51" s="83"/>
      <c r="AA51" s="27"/>
      <c r="AB51" s="28"/>
      <c r="AC51" s="29"/>
    </row>
    <row r="52" spans="1:30" ht="16.2" x14ac:dyDescent="0.4">
      <c r="A52" s="26">
        <v>66</v>
      </c>
      <c r="B52" s="79">
        <v>111</v>
      </c>
      <c r="C52" s="95" t="s">
        <v>72</v>
      </c>
      <c r="D52" s="84"/>
      <c r="E52" s="92"/>
      <c r="F52" s="79"/>
      <c r="G52" s="79"/>
      <c r="H52" s="83"/>
      <c r="I52" s="7"/>
      <c r="J52" s="84"/>
      <c r="K52" s="83"/>
      <c r="L52" s="101"/>
      <c r="M52" s="101"/>
      <c r="N52" s="101"/>
      <c r="O52" s="101"/>
      <c r="P52" s="83"/>
      <c r="Q52" s="83"/>
      <c r="R52" s="83"/>
      <c r="S52" s="85"/>
      <c r="T52" s="101"/>
      <c r="U52" s="101"/>
      <c r="V52" s="83"/>
      <c r="W52" s="86"/>
      <c r="X52" s="83"/>
      <c r="Y52" s="83"/>
      <c r="Z52" s="83"/>
      <c r="AA52" s="27"/>
      <c r="AB52" s="28"/>
      <c r="AC52" s="29"/>
    </row>
    <row r="53" spans="1:30" ht="16.2" x14ac:dyDescent="0.4">
      <c r="A53" s="26"/>
      <c r="B53" s="79">
        <v>112</v>
      </c>
      <c r="C53" s="95" t="s">
        <v>74</v>
      </c>
      <c r="D53" s="84"/>
      <c r="E53" s="92"/>
      <c r="F53" s="79"/>
      <c r="G53" s="79"/>
      <c r="H53" s="83"/>
      <c r="I53" s="7"/>
      <c r="J53" s="84"/>
      <c r="K53" s="83"/>
      <c r="L53" s="101"/>
      <c r="M53" s="101"/>
      <c r="N53" s="101"/>
      <c r="O53" s="101"/>
      <c r="P53" s="83"/>
      <c r="Q53" s="83"/>
      <c r="R53" s="83"/>
      <c r="S53" s="85"/>
      <c r="T53" s="101"/>
      <c r="U53" s="101"/>
      <c r="V53" s="83"/>
      <c r="W53" s="86"/>
      <c r="X53" s="83"/>
      <c r="Y53" s="83"/>
      <c r="Z53" s="83"/>
      <c r="AA53" s="27"/>
      <c r="AB53" s="28"/>
      <c r="AC53" s="29"/>
    </row>
    <row r="54" spans="1:30" ht="16.2" x14ac:dyDescent="0.4">
      <c r="A54" s="26"/>
      <c r="B54" s="79">
        <v>113</v>
      </c>
      <c r="C54" s="95" t="s">
        <v>77</v>
      </c>
      <c r="D54" s="84"/>
      <c r="E54" s="92"/>
      <c r="F54" s="79"/>
      <c r="G54" s="79"/>
      <c r="H54" s="83"/>
      <c r="I54" s="68"/>
      <c r="J54" s="84"/>
      <c r="K54" s="83"/>
      <c r="L54" s="101"/>
      <c r="M54" s="101"/>
      <c r="N54" s="101"/>
      <c r="O54" s="101"/>
      <c r="P54" s="83"/>
      <c r="Q54" s="83"/>
      <c r="R54" s="83"/>
      <c r="S54" s="85"/>
      <c r="T54" s="101"/>
      <c r="U54" s="101"/>
      <c r="V54" s="83"/>
      <c r="W54" s="86"/>
      <c r="X54" s="83"/>
      <c r="Y54" s="83"/>
      <c r="Z54" s="83"/>
      <c r="AA54" s="27"/>
      <c r="AB54" s="28"/>
      <c r="AC54" s="29"/>
    </row>
    <row r="55" spans="1:30" ht="16.2" x14ac:dyDescent="0.4">
      <c r="A55" s="26"/>
      <c r="B55" s="79">
        <v>114</v>
      </c>
      <c r="C55" s="102" t="s">
        <v>79</v>
      </c>
      <c r="D55" s="84"/>
      <c r="E55" s="92"/>
      <c r="F55" s="79"/>
      <c r="G55" s="79"/>
      <c r="H55" s="83"/>
      <c r="I55" s="103"/>
      <c r="J55" s="84"/>
      <c r="K55" s="83"/>
      <c r="L55" s="101"/>
      <c r="M55" s="101"/>
      <c r="N55" s="101"/>
      <c r="O55" s="101"/>
      <c r="P55" s="83"/>
      <c r="Q55" s="83"/>
      <c r="R55" s="83"/>
      <c r="S55" s="85"/>
      <c r="T55" s="101"/>
      <c r="U55" s="101"/>
      <c r="V55" s="83"/>
      <c r="W55" s="86"/>
      <c r="X55" s="83"/>
      <c r="Y55" s="83"/>
      <c r="Z55" s="83"/>
      <c r="AA55" s="27"/>
      <c r="AB55" s="28"/>
      <c r="AC55" s="29"/>
    </row>
    <row r="56" spans="1:30" ht="16.2" x14ac:dyDescent="0.4">
      <c r="A56" s="26"/>
      <c r="B56" s="79">
        <v>115</v>
      </c>
      <c r="C56" s="104" t="s">
        <v>80</v>
      </c>
      <c r="D56" s="84"/>
      <c r="E56" s="92"/>
      <c r="F56" s="79"/>
      <c r="G56" s="79"/>
      <c r="H56" s="83"/>
      <c r="I56" s="105"/>
      <c r="J56" s="84"/>
      <c r="K56" s="83"/>
      <c r="L56" s="101"/>
      <c r="M56" s="101"/>
      <c r="N56" s="101"/>
      <c r="O56" s="101"/>
      <c r="P56" s="83"/>
      <c r="Q56" s="83"/>
      <c r="R56" s="83"/>
      <c r="S56" s="85"/>
      <c r="T56" s="101"/>
      <c r="U56" s="101"/>
      <c r="V56" s="83"/>
      <c r="W56" s="86"/>
      <c r="X56" s="83"/>
      <c r="Y56" s="83"/>
      <c r="Z56" s="83"/>
      <c r="AA56" s="27"/>
      <c r="AB56" s="28"/>
      <c r="AC56" s="29"/>
    </row>
    <row r="57" spans="1:30" ht="16.2" x14ac:dyDescent="0.4">
      <c r="A57" s="26"/>
      <c r="B57" s="79">
        <v>116</v>
      </c>
      <c r="C57" s="106" t="s">
        <v>81</v>
      </c>
      <c r="D57" s="84"/>
      <c r="E57" s="92"/>
      <c r="F57" s="79"/>
      <c r="G57" s="79"/>
      <c r="H57" s="83"/>
      <c r="I57" s="105"/>
      <c r="J57" s="84"/>
      <c r="K57" s="83"/>
      <c r="L57" s="101"/>
      <c r="M57" s="101"/>
      <c r="N57" s="101"/>
      <c r="O57" s="101"/>
      <c r="P57" s="83"/>
      <c r="Q57" s="83"/>
      <c r="R57" s="83"/>
      <c r="S57" s="85"/>
      <c r="T57" s="101"/>
      <c r="U57" s="101"/>
      <c r="V57" s="83"/>
      <c r="W57" s="86"/>
      <c r="X57" s="83"/>
      <c r="Y57" s="83"/>
      <c r="Z57" s="83"/>
      <c r="AA57" s="27"/>
      <c r="AB57" s="28"/>
      <c r="AC57" s="29"/>
    </row>
    <row r="58" spans="1:30" ht="16.2" x14ac:dyDescent="0.4">
      <c r="A58" s="26"/>
      <c r="B58" s="79">
        <v>117</v>
      </c>
      <c r="C58" s="106" t="s">
        <v>82</v>
      </c>
      <c r="D58" s="84"/>
      <c r="E58" s="92"/>
      <c r="F58" s="79"/>
      <c r="G58" s="79"/>
      <c r="H58" s="83"/>
      <c r="I58" s="103"/>
      <c r="J58" s="84"/>
      <c r="K58" s="83"/>
      <c r="L58" s="101"/>
      <c r="M58" s="101"/>
      <c r="N58" s="101"/>
      <c r="O58" s="101"/>
      <c r="P58" s="83"/>
      <c r="Q58" s="83"/>
      <c r="R58" s="83"/>
      <c r="S58" s="85"/>
      <c r="T58" s="101"/>
      <c r="U58" s="101"/>
      <c r="V58" s="83"/>
      <c r="W58" s="86"/>
      <c r="X58" s="83"/>
      <c r="Y58" s="83"/>
      <c r="Z58" s="83"/>
      <c r="AA58" s="27"/>
      <c r="AB58" s="28"/>
      <c r="AC58" s="29"/>
    </row>
    <row r="59" spans="1:30" ht="16.2" x14ac:dyDescent="0.4">
      <c r="A59" s="26"/>
      <c r="B59" s="79">
        <v>118</v>
      </c>
      <c r="C59" s="106" t="s">
        <v>83</v>
      </c>
      <c r="D59" s="84"/>
      <c r="E59" s="92"/>
      <c r="F59" s="79"/>
      <c r="G59" s="79"/>
      <c r="H59" s="83"/>
      <c r="I59" s="107"/>
      <c r="J59" s="84"/>
      <c r="K59" s="83"/>
      <c r="L59" s="101"/>
      <c r="M59" s="101"/>
      <c r="N59" s="101"/>
      <c r="O59" s="101"/>
      <c r="P59" s="83"/>
      <c r="Q59" s="83"/>
      <c r="R59" s="83"/>
      <c r="S59" s="85"/>
      <c r="T59" s="101"/>
      <c r="U59" s="101"/>
      <c r="V59" s="83"/>
      <c r="W59" s="86"/>
      <c r="X59" s="83"/>
      <c r="Y59" s="83"/>
      <c r="Z59" s="83"/>
      <c r="AA59" s="27"/>
      <c r="AB59" s="28"/>
      <c r="AC59" s="29"/>
    </row>
    <row r="60" spans="1:30" ht="16.2" x14ac:dyDescent="0.4">
      <c r="A60" s="26"/>
      <c r="B60" s="79">
        <v>119</v>
      </c>
      <c r="C60" s="106" t="s">
        <v>84</v>
      </c>
      <c r="D60" s="84"/>
      <c r="E60" s="92"/>
      <c r="F60" s="79"/>
      <c r="G60" s="79"/>
      <c r="H60" s="83"/>
      <c r="I60" s="107"/>
      <c r="J60" s="84"/>
      <c r="K60" s="83"/>
      <c r="L60" s="101"/>
      <c r="M60" s="101"/>
      <c r="N60" s="101"/>
      <c r="O60" s="101"/>
      <c r="P60" s="83"/>
      <c r="Q60" s="83"/>
      <c r="R60" s="83"/>
      <c r="S60" s="85"/>
      <c r="T60" s="101"/>
      <c r="U60" s="101"/>
      <c r="V60" s="83"/>
      <c r="W60" s="86"/>
      <c r="X60" s="83"/>
      <c r="Y60" s="83"/>
      <c r="Z60" s="83"/>
      <c r="AA60" s="27"/>
      <c r="AB60" s="28"/>
      <c r="AC60" s="29"/>
    </row>
    <row r="61" spans="1:30" ht="16.2" x14ac:dyDescent="0.4">
      <c r="A61" s="26"/>
      <c r="B61" s="79">
        <v>120</v>
      </c>
      <c r="C61" s="108" t="s">
        <v>85</v>
      </c>
      <c r="D61" s="84"/>
      <c r="E61" s="92"/>
      <c r="F61" s="79"/>
      <c r="G61" s="79"/>
      <c r="H61" s="83"/>
      <c r="I61" s="109"/>
      <c r="J61" s="84"/>
      <c r="K61" s="83"/>
      <c r="L61" s="101"/>
      <c r="M61" s="101"/>
      <c r="N61" s="101"/>
      <c r="O61" s="101"/>
      <c r="P61" s="83"/>
      <c r="Q61" s="83"/>
      <c r="R61" s="83"/>
      <c r="S61" s="85"/>
      <c r="T61" s="101"/>
      <c r="U61" s="101"/>
      <c r="V61" s="83"/>
      <c r="W61" s="86"/>
      <c r="X61" s="83"/>
      <c r="Y61" s="83"/>
      <c r="Z61" s="83"/>
      <c r="AA61" s="27"/>
      <c r="AB61" s="28"/>
      <c r="AC61" s="29"/>
    </row>
    <row r="62" spans="1:30" ht="16.2" x14ac:dyDescent="0.4">
      <c r="A62" s="26"/>
      <c r="B62" s="79">
        <v>121</v>
      </c>
      <c r="C62" s="108" t="s">
        <v>86</v>
      </c>
      <c r="D62" s="84"/>
      <c r="E62" s="92"/>
      <c r="F62" s="79"/>
      <c r="G62" s="79"/>
      <c r="H62" s="83"/>
      <c r="I62" s="109"/>
      <c r="J62" s="84"/>
      <c r="K62" s="83"/>
      <c r="L62" s="101"/>
      <c r="M62" s="101"/>
      <c r="N62" s="101"/>
      <c r="O62" s="101"/>
      <c r="P62" s="83"/>
      <c r="Q62" s="83"/>
      <c r="R62" s="83"/>
      <c r="S62" s="85"/>
      <c r="T62" s="101"/>
      <c r="U62" s="101"/>
      <c r="V62" s="83"/>
      <c r="W62" s="86"/>
      <c r="X62" s="83"/>
      <c r="Y62" s="83"/>
      <c r="Z62" s="83"/>
      <c r="AA62" s="27"/>
      <c r="AB62" s="28"/>
      <c r="AC62" s="29"/>
    </row>
    <row r="63" spans="1:30" ht="16.2" x14ac:dyDescent="0.4">
      <c r="A63" s="26"/>
      <c r="B63" s="79">
        <v>122</v>
      </c>
      <c r="C63" s="108" t="s">
        <v>109</v>
      </c>
      <c r="D63" s="84"/>
      <c r="E63" s="92"/>
      <c r="F63" s="79"/>
      <c r="G63" s="79"/>
      <c r="H63" s="83"/>
      <c r="I63" s="109"/>
      <c r="J63" s="84"/>
      <c r="K63" s="83"/>
      <c r="L63" s="101"/>
      <c r="M63" s="101"/>
      <c r="N63" s="101"/>
      <c r="O63" s="101"/>
      <c r="P63" s="83"/>
      <c r="Q63" s="83"/>
      <c r="R63" s="83"/>
      <c r="S63" s="85"/>
      <c r="T63" s="101"/>
      <c r="U63" s="101"/>
      <c r="V63" s="83"/>
      <c r="W63" s="86"/>
      <c r="X63" s="83"/>
      <c r="Y63" s="83"/>
      <c r="Z63" s="83"/>
      <c r="AA63" s="27"/>
      <c r="AB63" s="28"/>
      <c r="AC63" s="29"/>
    </row>
    <row r="64" spans="1:30" ht="16.2" x14ac:dyDescent="0.4">
      <c r="A64" s="26"/>
      <c r="B64" s="79">
        <v>123</v>
      </c>
      <c r="C64" s="108" t="s">
        <v>87</v>
      </c>
      <c r="D64" s="163" t="s">
        <v>125</v>
      </c>
      <c r="E64" s="92"/>
      <c r="F64" s="79" t="s">
        <v>13</v>
      </c>
      <c r="G64" s="79">
        <f>30</f>
        <v>30</v>
      </c>
      <c r="H64" s="83"/>
      <c r="I64" s="109">
        <v>90000</v>
      </c>
      <c r="J64" s="84"/>
      <c r="K64" s="83">
        <f t="shared" ref="K64" si="2">(I64/30*G64)-H64</f>
        <v>90000</v>
      </c>
      <c r="L64" s="101">
        <v>40000</v>
      </c>
      <c r="M64" s="101"/>
      <c r="N64" s="101"/>
      <c r="O64" s="101">
        <v>8620</v>
      </c>
      <c r="P64" s="83">
        <f t="shared" ref="P64" si="3">K64+L64+M64+N64+O64</f>
        <v>138620</v>
      </c>
      <c r="Q64" s="83">
        <f t="shared" ref="Q64" si="4">K64+L64+O64</f>
        <v>138620</v>
      </c>
      <c r="R64" s="83">
        <f t="shared" ref="R64" si="5">K64+L64+M64+O64</f>
        <v>138620</v>
      </c>
      <c r="S64" s="85">
        <f t="shared" ref="S64" si="6">IF((R64)&gt;308333,((R64)*0.36)-73500,IF((R64)&gt;266667,((R64)*0.3)-55000,IF((R64)&gt;225000,((R64)*0.24)-39000,IF((R64)&gt;183333,((R64)*0.18)-25500,IF((R64)&gt;141667,((R64)*0.12)-14500,IF((R64)&gt;100000,((R64)*0.06)-6000,0))))))</f>
        <v>2317.1999999999989</v>
      </c>
      <c r="T64" s="101"/>
      <c r="U64" s="101"/>
      <c r="V64" s="83">
        <f t="shared" ref="V64" si="7">Q64*8%</f>
        <v>11089.6</v>
      </c>
      <c r="W64" s="86">
        <f t="shared" ref="W64" si="8">S64+T64+U64+V64</f>
        <v>13406.8</v>
      </c>
      <c r="X64" s="83">
        <f t="shared" ref="X64" si="9">P64-W64</f>
        <v>125213.2</v>
      </c>
      <c r="Y64" s="83">
        <f t="shared" ref="Y64" si="10">Q64*12%</f>
        <v>16634.399999999998</v>
      </c>
      <c r="Z64" s="83">
        <f t="shared" ref="Z64" si="11">Q64*3%</f>
        <v>4158.5999999999995</v>
      </c>
      <c r="AA64" s="27"/>
      <c r="AB64" s="28"/>
      <c r="AC64" s="29"/>
    </row>
    <row r="65" spans="1:29" ht="20.55" customHeight="1" x14ac:dyDescent="0.4">
      <c r="A65" s="26"/>
      <c r="B65" s="79">
        <v>124</v>
      </c>
      <c r="C65" s="108" t="s">
        <v>88</v>
      </c>
      <c r="D65" s="84"/>
      <c r="E65" s="92"/>
      <c r="F65" s="79"/>
      <c r="G65" s="79"/>
      <c r="H65" s="83"/>
      <c r="I65" s="109"/>
      <c r="J65" s="84"/>
      <c r="K65" s="83"/>
      <c r="L65" s="101"/>
      <c r="M65" s="101"/>
      <c r="N65" s="101"/>
      <c r="O65" s="101"/>
      <c r="P65" s="83"/>
      <c r="Q65" s="83"/>
      <c r="R65" s="83"/>
      <c r="S65" s="85"/>
      <c r="T65" s="101"/>
      <c r="U65" s="101"/>
      <c r="V65" s="83"/>
      <c r="W65" s="86"/>
      <c r="X65" s="83"/>
      <c r="Y65" s="83"/>
      <c r="Z65" s="83"/>
      <c r="AA65" s="27"/>
      <c r="AB65" s="28"/>
      <c r="AC65" s="29"/>
    </row>
    <row r="66" spans="1:29" ht="16.2" x14ac:dyDescent="0.4">
      <c r="A66" s="26"/>
      <c r="B66" s="79">
        <v>125</v>
      </c>
      <c r="C66" s="108" t="s">
        <v>89</v>
      </c>
      <c r="D66" s="84"/>
      <c r="E66" s="92"/>
      <c r="F66" s="79"/>
      <c r="G66" s="79"/>
      <c r="H66" s="83"/>
      <c r="I66" s="109"/>
      <c r="J66" s="84"/>
      <c r="K66" s="83"/>
      <c r="L66" s="101"/>
      <c r="M66" s="101"/>
      <c r="N66" s="101"/>
      <c r="O66" s="101"/>
      <c r="P66" s="83"/>
      <c r="Q66" s="83"/>
      <c r="R66" s="83"/>
      <c r="S66" s="85"/>
      <c r="T66" s="101"/>
      <c r="U66" s="101"/>
      <c r="V66" s="83"/>
      <c r="W66" s="86"/>
      <c r="X66" s="83"/>
      <c r="Y66" s="83"/>
      <c r="Z66" s="83"/>
      <c r="AA66" s="27"/>
      <c r="AB66" s="28"/>
      <c r="AC66" s="29"/>
    </row>
    <row r="67" spans="1:29" ht="16.2" x14ac:dyDescent="0.4">
      <c r="A67" s="26"/>
      <c r="B67" s="79">
        <v>126</v>
      </c>
      <c r="C67" s="108" t="s">
        <v>90</v>
      </c>
      <c r="D67" s="84"/>
      <c r="E67" s="92"/>
      <c r="F67" s="79"/>
      <c r="G67" s="79"/>
      <c r="H67" s="83"/>
      <c r="I67" s="109"/>
      <c r="J67" s="84"/>
      <c r="K67" s="83"/>
      <c r="L67" s="101"/>
      <c r="M67" s="101"/>
      <c r="N67" s="101"/>
      <c r="O67" s="101"/>
      <c r="P67" s="83"/>
      <c r="Q67" s="83"/>
      <c r="R67" s="83"/>
      <c r="S67" s="85"/>
      <c r="T67" s="101"/>
      <c r="U67" s="101"/>
      <c r="V67" s="83"/>
      <c r="W67" s="86"/>
      <c r="X67" s="83"/>
      <c r="Y67" s="83"/>
      <c r="Z67" s="83"/>
      <c r="AA67" s="27"/>
      <c r="AB67" s="28"/>
      <c r="AC67" s="29"/>
    </row>
    <row r="68" spans="1:29" ht="16.2" x14ac:dyDescent="0.4">
      <c r="A68" s="26"/>
      <c r="B68" s="79">
        <v>127</v>
      </c>
      <c r="C68" s="108" t="s">
        <v>91</v>
      </c>
      <c r="D68" s="84"/>
      <c r="E68" s="92"/>
      <c r="F68" s="79"/>
      <c r="G68" s="79"/>
      <c r="H68" s="83"/>
      <c r="I68" s="109"/>
      <c r="J68" s="84"/>
      <c r="K68" s="83"/>
      <c r="L68" s="101"/>
      <c r="M68" s="101"/>
      <c r="N68" s="101"/>
      <c r="O68" s="101"/>
      <c r="P68" s="83"/>
      <c r="Q68" s="83"/>
      <c r="R68" s="83"/>
      <c r="S68" s="85"/>
      <c r="T68" s="101"/>
      <c r="U68" s="101"/>
      <c r="V68" s="83"/>
      <c r="W68" s="86"/>
      <c r="X68" s="83"/>
      <c r="Y68" s="83"/>
      <c r="Z68" s="83"/>
      <c r="AA68" s="27"/>
      <c r="AB68" s="28"/>
      <c r="AC68" s="29"/>
    </row>
    <row r="69" spans="1:29" ht="16.2" x14ac:dyDescent="0.4">
      <c r="A69" s="26"/>
      <c r="B69" s="79">
        <v>128</v>
      </c>
      <c r="C69" s="95" t="s">
        <v>106</v>
      </c>
      <c r="D69" s="84"/>
      <c r="E69" s="92"/>
      <c r="F69" s="79"/>
      <c r="G69" s="79"/>
      <c r="H69" s="83"/>
      <c r="I69" s="107"/>
      <c r="J69" s="84"/>
      <c r="K69" s="83"/>
      <c r="L69" s="101"/>
      <c r="M69" s="101"/>
      <c r="N69" s="101"/>
      <c r="O69" s="101"/>
      <c r="P69" s="83"/>
      <c r="Q69" s="83"/>
      <c r="R69" s="83"/>
      <c r="S69" s="85"/>
      <c r="T69" s="101"/>
      <c r="U69" s="101"/>
      <c r="V69" s="83"/>
      <c r="W69" s="86"/>
      <c r="X69" s="83"/>
      <c r="Y69" s="83"/>
      <c r="Z69" s="83"/>
      <c r="AA69" s="27"/>
      <c r="AB69" s="28"/>
      <c r="AC69" s="29"/>
    </row>
    <row r="70" spans="1:29" ht="16.2" x14ac:dyDescent="0.4">
      <c r="A70" s="26"/>
      <c r="B70" s="79">
        <v>129</v>
      </c>
      <c r="C70" s="110" t="s">
        <v>108</v>
      </c>
      <c r="D70" s="84"/>
      <c r="E70" s="92"/>
      <c r="F70" s="79"/>
      <c r="G70" s="79"/>
      <c r="H70" s="83"/>
      <c r="I70" s="109"/>
      <c r="J70" s="84"/>
      <c r="K70" s="83"/>
      <c r="L70" s="101"/>
      <c r="M70" s="101"/>
      <c r="N70" s="101"/>
      <c r="O70" s="101"/>
      <c r="P70" s="83"/>
      <c r="Q70" s="83"/>
      <c r="R70" s="83"/>
      <c r="S70" s="85"/>
      <c r="T70" s="101"/>
      <c r="U70" s="101"/>
      <c r="V70" s="83"/>
      <c r="W70" s="86"/>
      <c r="X70" s="83"/>
      <c r="Y70" s="83"/>
      <c r="Z70" s="83"/>
      <c r="AA70" s="27"/>
      <c r="AB70" s="28"/>
      <c r="AC70" s="29"/>
    </row>
    <row r="71" spans="1:29" ht="16.2" x14ac:dyDescent="0.4">
      <c r="A71" s="26"/>
      <c r="B71" s="79">
        <v>130</v>
      </c>
      <c r="C71" s="108" t="s">
        <v>110</v>
      </c>
      <c r="D71" s="84"/>
      <c r="E71" s="92"/>
      <c r="F71" s="79"/>
      <c r="G71" s="79"/>
      <c r="H71" s="83"/>
      <c r="I71" s="109"/>
      <c r="J71" s="84"/>
      <c r="K71" s="83"/>
      <c r="L71" s="101"/>
      <c r="M71" s="101"/>
      <c r="N71" s="101"/>
      <c r="O71" s="101"/>
      <c r="P71" s="83"/>
      <c r="Q71" s="83"/>
      <c r="R71" s="83"/>
      <c r="S71" s="85"/>
      <c r="T71" s="101"/>
      <c r="U71" s="101"/>
      <c r="V71" s="83"/>
      <c r="W71" s="86"/>
      <c r="X71" s="83"/>
      <c r="Y71" s="83"/>
      <c r="Z71" s="83"/>
      <c r="AA71" s="27"/>
      <c r="AB71" s="28"/>
      <c r="AC71" s="29"/>
    </row>
    <row r="72" spans="1:29" ht="16.2" x14ac:dyDescent="0.4">
      <c r="A72" s="26"/>
      <c r="B72" s="79">
        <v>131</v>
      </c>
      <c r="C72" s="95" t="s">
        <v>111</v>
      </c>
      <c r="D72" s="84"/>
      <c r="E72" s="92"/>
      <c r="F72" s="79"/>
      <c r="G72" s="79"/>
      <c r="H72" s="83"/>
      <c r="I72" s="107"/>
      <c r="J72" s="84"/>
      <c r="K72" s="83"/>
      <c r="L72" s="101"/>
      <c r="M72" s="101"/>
      <c r="N72" s="101"/>
      <c r="O72" s="101"/>
      <c r="P72" s="83"/>
      <c r="Q72" s="83"/>
      <c r="R72" s="83"/>
      <c r="S72" s="85"/>
      <c r="T72" s="101"/>
      <c r="U72" s="101"/>
      <c r="V72" s="83"/>
      <c r="W72" s="86"/>
      <c r="X72" s="83"/>
      <c r="Y72" s="83"/>
      <c r="Z72" s="83"/>
      <c r="AA72" s="27"/>
      <c r="AB72" s="28"/>
      <c r="AC72" s="29"/>
    </row>
    <row r="73" spans="1:29" ht="16.2" x14ac:dyDescent="0.4">
      <c r="A73" s="26"/>
      <c r="B73" s="79">
        <v>132</v>
      </c>
      <c r="C73" s="110" t="s">
        <v>112</v>
      </c>
      <c r="D73" s="84"/>
      <c r="E73" s="92"/>
      <c r="F73" s="79"/>
      <c r="G73" s="79"/>
      <c r="H73" s="83"/>
      <c r="I73" s="109"/>
      <c r="J73" s="84"/>
      <c r="K73" s="83"/>
      <c r="L73" s="101"/>
      <c r="M73" s="101"/>
      <c r="N73" s="101"/>
      <c r="O73" s="101"/>
      <c r="P73" s="83"/>
      <c r="Q73" s="83"/>
      <c r="R73" s="83"/>
      <c r="S73" s="85"/>
      <c r="T73" s="101"/>
      <c r="U73" s="101"/>
      <c r="V73" s="83"/>
      <c r="W73" s="86"/>
      <c r="X73" s="83"/>
      <c r="Y73" s="83"/>
      <c r="Z73" s="83"/>
      <c r="AA73" s="27"/>
      <c r="AB73" s="28"/>
      <c r="AC73" s="29"/>
    </row>
    <row r="74" spans="1:29" ht="16.2" x14ac:dyDescent="0.4">
      <c r="A74" s="26"/>
      <c r="B74" s="79">
        <v>133</v>
      </c>
      <c r="C74" s="108" t="s">
        <v>113</v>
      </c>
      <c r="D74" s="84"/>
      <c r="E74" s="92"/>
      <c r="F74" s="79"/>
      <c r="G74" s="79"/>
      <c r="H74" s="83"/>
      <c r="I74" s="109"/>
      <c r="J74" s="84"/>
      <c r="K74" s="83"/>
      <c r="L74" s="101"/>
      <c r="M74" s="101"/>
      <c r="N74" s="101"/>
      <c r="O74" s="101"/>
      <c r="P74" s="83"/>
      <c r="Q74" s="83"/>
      <c r="R74" s="83"/>
      <c r="S74" s="85"/>
      <c r="T74" s="101"/>
      <c r="U74" s="101"/>
      <c r="V74" s="83"/>
      <c r="W74" s="86"/>
      <c r="X74" s="83"/>
      <c r="Y74" s="83"/>
      <c r="Z74" s="83"/>
      <c r="AA74" s="27"/>
      <c r="AB74" s="28"/>
      <c r="AC74" s="29"/>
    </row>
    <row r="75" spans="1:29" ht="16.2" x14ac:dyDescent="0.4">
      <c r="A75" s="26"/>
      <c r="B75" s="79">
        <v>134</v>
      </c>
      <c r="C75" s="95" t="s">
        <v>114</v>
      </c>
      <c r="D75" s="84"/>
      <c r="E75" s="92"/>
      <c r="F75" s="79"/>
      <c r="G75" s="79"/>
      <c r="H75" s="83"/>
      <c r="I75" s="107"/>
      <c r="J75" s="84"/>
      <c r="K75" s="83"/>
      <c r="L75" s="101"/>
      <c r="M75" s="101"/>
      <c r="N75" s="101"/>
      <c r="O75" s="101"/>
      <c r="P75" s="83"/>
      <c r="Q75" s="83"/>
      <c r="R75" s="83"/>
      <c r="S75" s="85"/>
      <c r="T75" s="101"/>
      <c r="U75" s="101"/>
      <c r="V75" s="83"/>
      <c r="W75" s="86"/>
      <c r="X75" s="83"/>
      <c r="Y75" s="83"/>
      <c r="Z75" s="83"/>
      <c r="AA75" s="27"/>
      <c r="AB75" s="28"/>
      <c r="AC75" s="29"/>
    </row>
    <row r="76" spans="1:29" s="77" customFormat="1" ht="16.8" x14ac:dyDescent="0.45">
      <c r="A76" s="26"/>
      <c r="B76" s="74"/>
      <c r="C76" s="75"/>
      <c r="D76" s="26"/>
      <c r="E76" s="76"/>
      <c r="F76" s="74"/>
      <c r="G76" s="74"/>
      <c r="I76" s="78">
        <f>SUM(I5:I75)</f>
        <v>90000</v>
      </c>
      <c r="J76" s="78">
        <f t="shared" ref="J76:Z76" si="12">SUM(J5:J75)</f>
        <v>0</v>
      </c>
      <c r="K76" s="78">
        <f t="shared" si="12"/>
        <v>90000</v>
      </c>
      <c r="L76" s="78">
        <f t="shared" si="12"/>
        <v>40000</v>
      </c>
      <c r="M76" s="78">
        <f t="shared" si="12"/>
        <v>0</v>
      </c>
      <c r="N76" s="78">
        <f t="shared" si="12"/>
        <v>0</v>
      </c>
      <c r="O76" s="78">
        <f t="shared" si="12"/>
        <v>8620</v>
      </c>
      <c r="P76" s="78">
        <f t="shared" si="12"/>
        <v>138620</v>
      </c>
      <c r="Q76" s="78">
        <f t="shared" si="12"/>
        <v>138620</v>
      </c>
      <c r="R76" s="78">
        <f t="shared" si="12"/>
        <v>138620</v>
      </c>
      <c r="S76" s="78">
        <f t="shared" si="12"/>
        <v>2317.1999999999989</v>
      </c>
      <c r="T76" s="78">
        <f t="shared" si="12"/>
        <v>0</v>
      </c>
      <c r="U76" s="78">
        <f t="shared" si="12"/>
        <v>0</v>
      </c>
      <c r="V76" s="78">
        <f t="shared" si="12"/>
        <v>11089.6</v>
      </c>
      <c r="W76" s="78">
        <f t="shared" si="12"/>
        <v>13406.8</v>
      </c>
      <c r="X76" s="78">
        <f t="shared" si="12"/>
        <v>125213.2</v>
      </c>
      <c r="Y76" s="78">
        <f t="shared" si="12"/>
        <v>16634.399999999998</v>
      </c>
      <c r="Z76" s="78">
        <f t="shared" si="12"/>
        <v>4158.5999999999995</v>
      </c>
      <c r="AA76" s="30"/>
      <c r="AB76" s="31"/>
      <c r="AC76" s="32"/>
    </row>
    <row r="77" spans="1:29" ht="12" customHeight="1" x14ac:dyDescent="0.4">
      <c r="A77" s="33"/>
      <c r="B77" s="27"/>
      <c r="C77" s="34"/>
      <c r="D77" s="35"/>
      <c r="E77" s="35"/>
      <c r="F77" s="35"/>
      <c r="G77" s="35"/>
      <c r="H77" s="35"/>
      <c r="I77" s="8"/>
      <c r="J77" s="35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27"/>
      <c r="Y77" s="27"/>
      <c r="Z77" s="27"/>
      <c r="AA77" s="27"/>
      <c r="AB77" s="28"/>
      <c r="AC77" s="29"/>
    </row>
    <row r="78" spans="1:29" ht="15.75" customHeight="1" x14ac:dyDescent="0.4">
      <c r="A78" s="33"/>
      <c r="B78" s="30"/>
      <c r="C78" s="30"/>
      <c r="D78" s="33" t="s">
        <v>38</v>
      </c>
      <c r="E78" s="33"/>
      <c r="F78" s="33"/>
      <c r="G78" s="33"/>
      <c r="H78" s="33"/>
      <c r="I78" s="9" t="s">
        <v>39</v>
      </c>
      <c r="J78" s="33"/>
      <c r="K78" s="37"/>
      <c r="L78" s="37"/>
      <c r="M78" s="37"/>
      <c r="N78" s="37"/>
      <c r="O78" s="37"/>
      <c r="P78" s="37"/>
      <c r="Q78" s="33" t="s">
        <v>40</v>
      </c>
      <c r="R78" s="37"/>
      <c r="S78" s="36"/>
      <c r="T78" s="38" t="s">
        <v>41</v>
      </c>
      <c r="U78" s="37"/>
      <c r="V78" s="37"/>
      <c r="W78" s="37"/>
      <c r="X78" s="30"/>
      <c r="Y78" s="30"/>
      <c r="Z78" s="30"/>
      <c r="AA78" s="30"/>
      <c r="AB78" s="31"/>
      <c r="AC78" s="32"/>
    </row>
    <row r="79" spans="1:29" ht="15.75" customHeight="1" x14ac:dyDescent="0.4">
      <c r="A79" s="33"/>
      <c r="B79" s="27"/>
      <c r="C79" s="27"/>
      <c r="D79" s="35"/>
      <c r="E79" s="33" t="s">
        <v>78</v>
      </c>
      <c r="F79" s="33"/>
      <c r="G79" s="33"/>
      <c r="H79" s="33"/>
      <c r="I79" s="9" t="s">
        <v>0</v>
      </c>
      <c r="J79" s="35"/>
      <c r="K79" s="36"/>
      <c r="L79" s="36"/>
      <c r="M79" s="36"/>
      <c r="N79" s="36"/>
      <c r="O79" s="36"/>
      <c r="P79" s="36"/>
      <c r="Q79" s="35"/>
      <c r="R79" s="36"/>
      <c r="S79" s="36"/>
      <c r="T79" s="39"/>
      <c r="U79" s="36"/>
      <c r="V79" s="36"/>
      <c r="W79" s="36"/>
      <c r="X79" s="78"/>
      <c r="Y79" s="27"/>
      <c r="Z79" s="27"/>
      <c r="AA79" s="27"/>
      <c r="AB79" s="28"/>
      <c r="AC79" s="29"/>
    </row>
    <row r="80" spans="1:29" ht="12" customHeight="1" x14ac:dyDescent="0.4">
      <c r="A80" s="33"/>
      <c r="B80" s="27"/>
      <c r="C80" s="27"/>
      <c r="D80" s="35"/>
      <c r="E80" s="35"/>
      <c r="F80" s="35"/>
      <c r="G80" s="35"/>
      <c r="H80" s="35"/>
      <c r="I80" s="8"/>
      <c r="J80" s="35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27"/>
      <c r="Y80" s="27"/>
      <c r="Z80" s="27"/>
      <c r="AA80" s="27"/>
      <c r="AB80" s="28"/>
      <c r="AC80" s="29"/>
    </row>
    <row r="81" spans="1:29" ht="12" customHeight="1" x14ac:dyDescent="0.4">
      <c r="A81" s="33"/>
      <c r="B81" s="27"/>
      <c r="C81" s="27"/>
      <c r="D81" s="35"/>
      <c r="E81" s="35"/>
      <c r="F81" s="35"/>
      <c r="G81" s="35"/>
      <c r="H81" s="35"/>
      <c r="I81" s="8"/>
      <c r="J81" s="35"/>
      <c r="K81" s="36"/>
      <c r="L81" s="36"/>
      <c r="M81" s="36"/>
      <c r="N81" s="36"/>
      <c r="O81" s="36"/>
      <c r="P81" s="36"/>
      <c r="Q81" s="36"/>
      <c r="R81" s="37"/>
      <c r="S81" s="36"/>
      <c r="T81" s="36"/>
      <c r="U81" s="36"/>
      <c r="V81" s="36"/>
      <c r="W81" s="36"/>
      <c r="X81" s="37"/>
      <c r="Y81" s="37"/>
      <c r="Z81" s="37"/>
      <c r="AA81" s="27"/>
      <c r="AB81" s="28"/>
      <c r="AC81" s="29"/>
    </row>
    <row r="82" spans="1:29" ht="12" customHeight="1" x14ac:dyDescent="0.4">
      <c r="A82" s="33"/>
      <c r="B82" s="27"/>
      <c r="C82" s="27"/>
      <c r="D82" s="35"/>
      <c r="E82" s="35"/>
      <c r="F82" s="35"/>
      <c r="G82" s="35"/>
      <c r="H82" s="35"/>
      <c r="I82" s="8"/>
      <c r="J82" s="35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27"/>
      <c r="AB82" s="28"/>
      <c r="AC82" s="29"/>
    </row>
    <row r="83" spans="1:29" ht="12" customHeight="1" x14ac:dyDescent="0.4">
      <c r="A83" s="13"/>
      <c r="B83" s="14"/>
      <c r="C83" s="14"/>
      <c r="D83" s="15"/>
      <c r="E83" s="15"/>
      <c r="F83" s="15"/>
      <c r="G83" s="15"/>
      <c r="H83" s="15"/>
      <c r="I83" s="10"/>
      <c r="J83" s="15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4"/>
      <c r="Y83" s="14"/>
      <c r="Z83" s="14"/>
      <c r="AA83" s="14"/>
      <c r="AB83" s="17"/>
      <c r="AC83" s="18"/>
    </row>
    <row r="84" spans="1:29" ht="12" customHeight="1" x14ac:dyDescent="0.4">
      <c r="A84" s="13"/>
      <c r="C84" s="40"/>
      <c r="D84" s="15"/>
      <c r="E84" s="15"/>
      <c r="F84" s="15"/>
      <c r="G84" s="15"/>
      <c r="H84" s="15"/>
      <c r="I84" s="10"/>
      <c r="J84" s="15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4"/>
      <c r="Y84" s="14"/>
      <c r="Z84" s="14"/>
      <c r="AA84" s="14"/>
      <c r="AB84" s="17"/>
      <c r="AC84" s="18"/>
    </row>
    <row r="85" spans="1:29" ht="12" customHeight="1" x14ac:dyDescent="0.4">
      <c r="A85" s="13"/>
      <c r="B85" s="14"/>
      <c r="C85" s="40"/>
      <c r="D85" s="15"/>
      <c r="E85" s="15"/>
      <c r="F85" s="15"/>
      <c r="G85" s="15"/>
      <c r="H85" s="15"/>
      <c r="I85" s="11"/>
      <c r="J85" s="15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4"/>
      <c r="Y85" s="14"/>
      <c r="Z85" s="14"/>
      <c r="AA85" s="14"/>
      <c r="AB85" s="17"/>
      <c r="AC85" s="18"/>
    </row>
    <row r="86" spans="1:29" ht="12" customHeight="1" x14ac:dyDescent="0.4">
      <c r="A86" s="13"/>
      <c r="B86" s="14"/>
      <c r="C86" s="40"/>
      <c r="D86" s="15"/>
      <c r="E86" s="15"/>
      <c r="F86" s="15"/>
      <c r="G86" s="15"/>
      <c r="H86" s="15"/>
      <c r="I86" s="10"/>
      <c r="J86" s="15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4"/>
      <c r="Y86" s="14"/>
      <c r="Z86" s="14"/>
      <c r="AA86" s="14"/>
      <c r="AB86" s="17"/>
      <c r="AC86" s="18"/>
    </row>
    <row r="87" spans="1:29" s="45" customFormat="1" ht="12" customHeight="1" x14ac:dyDescent="0.25">
      <c r="A87" s="41"/>
      <c r="B87" s="42"/>
      <c r="C87" s="40"/>
      <c r="D87" s="15"/>
      <c r="E87" s="43"/>
      <c r="F87" s="43"/>
      <c r="G87" s="43"/>
      <c r="H87" s="43"/>
      <c r="I87" s="12"/>
      <c r="J87" s="44"/>
      <c r="K87" s="44"/>
      <c r="AB87" s="46"/>
    </row>
    <row r="88" spans="1:29" ht="12" customHeight="1" x14ac:dyDescent="0.4">
      <c r="A88" s="13"/>
      <c r="B88" s="14"/>
      <c r="C88" s="47"/>
      <c r="D88" s="15"/>
      <c r="E88" s="15"/>
      <c r="F88" s="15"/>
      <c r="G88" s="15"/>
      <c r="H88" s="15"/>
      <c r="I88" s="10"/>
      <c r="J88" s="15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4"/>
      <c r="Y88" s="14"/>
      <c r="Z88" s="14"/>
      <c r="AA88" s="14"/>
      <c r="AB88" s="17"/>
      <c r="AC88" s="18"/>
    </row>
    <row r="89" spans="1:29" ht="12" customHeight="1" x14ac:dyDescent="0.4">
      <c r="A89" s="13"/>
      <c r="B89" s="14"/>
      <c r="C89" s="48"/>
      <c r="D89" s="15"/>
      <c r="E89" s="15"/>
      <c r="F89" s="15"/>
      <c r="G89" s="15"/>
      <c r="H89" s="15"/>
      <c r="I89" s="10"/>
      <c r="J89" s="15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4"/>
      <c r="Y89" s="14"/>
      <c r="Z89" s="14"/>
      <c r="AA89" s="14"/>
      <c r="AB89" s="17"/>
      <c r="AC89" s="18"/>
    </row>
    <row r="90" spans="1:29" s="45" customFormat="1" ht="13.2" x14ac:dyDescent="0.25">
      <c r="A90" s="49"/>
      <c r="C90" s="50"/>
      <c r="D90" s="51"/>
      <c r="E90" s="52"/>
      <c r="F90" s="52"/>
      <c r="G90" s="52"/>
      <c r="H90" s="52"/>
      <c r="I90" s="12"/>
      <c r="J90" s="44"/>
      <c r="K90" s="44"/>
      <c r="AB90" s="46"/>
    </row>
    <row r="91" spans="1:29" ht="12" customHeight="1" x14ac:dyDescent="0.4">
      <c r="A91" s="13"/>
      <c r="B91" s="14"/>
      <c r="C91" s="48"/>
      <c r="D91" s="15"/>
      <c r="E91" s="15"/>
      <c r="F91" s="15"/>
      <c r="G91" s="15"/>
      <c r="H91" s="15"/>
      <c r="I91" s="10"/>
      <c r="J91" s="15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4"/>
      <c r="Y91" s="14"/>
      <c r="Z91" s="14"/>
      <c r="AA91" s="14"/>
      <c r="AB91" s="17"/>
      <c r="AC91" s="18"/>
    </row>
    <row r="92" spans="1:29" s="45" customFormat="1" ht="25.5" customHeight="1" x14ac:dyDescent="0.25">
      <c r="A92" s="41"/>
      <c r="B92" s="42"/>
      <c r="C92" s="50"/>
      <c r="D92" s="53"/>
      <c r="E92" s="43"/>
      <c r="F92" s="43"/>
      <c r="G92" s="43"/>
      <c r="H92" s="43"/>
      <c r="I92" s="12"/>
      <c r="J92" s="44"/>
      <c r="K92" s="44"/>
      <c r="AB92" s="46"/>
    </row>
    <row r="93" spans="1:29" ht="12" customHeight="1" x14ac:dyDescent="0.4">
      <c r="A93" s="13"/>
      <c r="B93" s="14"/>
      <c r="C93" s="48"/>
      <c r="D93" s="15"/>
      <c r="E93" s="15"/>
      <c r="F93" s="15"/>
      <c r="G93" s="15"/>
      <c r="H93" s="15"/>
      <c r="I93" s="10"/>
      <c r="J93" s="15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4"/>
      <c r="Y93" s="14"/>
      <c r="Z93" s="14"/>
      <c r="AA93" s="14"/>
      <c r="AB93" s="17"/>
      <c r="AC93" s="18"/>
    </row>
    <row r="94" spans="1:29" ht="12" customHeight="1" x14ac:dyDescent="0.4">
      <c r="A94" s="13"/>
      <c r="B94" s="14"/>
      <c r="C94" s="48"/>
      <c r="D94" s="15"/>
      <c r="E94" s="15"/>
      <c r="F94" s="15"/>
      <c r="G94" s="15"/>
      <c r="H94" s="15"/>
      <c r="I94" s="10"/>
      <c r="J94" s="15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4"/>
      <c r="Y94" s="14"/>
      <c r="Z94" s="14"/>
      <c r="AA94" s="14"/>
      <c r="AB94" s="17"/>
      <c r="AC94" s="18"/>
    </row>
    <row r="95" spans="1:29" s="45" customFormat="1" ht="12" customHeight="1" x14ac:dyDescent="0.25">
      <c r="A95" s="49"/>
      <c r="C95" s="50"/>
      <c r="D95" s="53"/>
      <c r="E95" s="52"/>
      <c r="F95" s="52"/>
      <c r="G95" s="52"/>
      <c r="H95" s="52"/>
      <c r="I95" s="12"/>
      <c r="J95" s="44"/>
      <c r="K95" s="44"/>
      <c r="AB95" s="46"/>
    </row>
    <row r="96" spans="1:29" ht="12" customHeight="1" x14ac:dyDescent="0.4">
      <c r="A96" s="13"/>
      <c r="B96" s="14"/>
      <c r="C96" s="54"/>
      <c r="D96" s="15"/>
      <c r="E96" s="15"/>
      <c r="F96" s="15"/>
      <c r="G96" s="15"/>
      <c r="H96" s="15"/>
      <c r="I96" s="10"/>
      <c r="J96" s="15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4"/>
      <c r="Y96" s="14"/>
      <c r="Z96" s="14"/>
      <c r="AA96" s="14"/>
      <c r="AB96" s="17"/>
      <c r="AC96" s="18"/>
    </row>
    <row r="97" spans="1:29" ht="12" customHeight="1" x14ac:dyDescent="0.4">
      <c r="A97" s="13"/>
      <c r="B97" s="14"/>
      <c r="C97" s="14"/>
      <c r="D97" s="15"/>
      <c r="E97" s="15"/>
      <c r="F97" s="15"/>
      <c r="G97" s="15"/>
      <c r="H97" s="15"/>
      <c r="I97" s="10"/>
      <c r="J97" s="15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4"/>
      <c r="Y97" s="14"/>
      <c r="Z97" s="14"/>
      <c r="AA97" s="14"/>
      <c r="AB97" s="17"/>
      <c r="AC97" s="18"/>
    </row>
    <row r="98" spans="1:29" ht="12" customHeight="1" x14ac:dyDescent="0.4">
      <c r="A98" s="13"/>
      <c r="B98" s="14"/>
      <c r="C98" s="14"/>
      <c r="D98" s="15"/>
      <c r="E98" s="15"/>
      <c r="F98" s="15"/>
      <c r="G98" s="15"/>
      <c r="H98" s="15"/>
      <c r="I98" s="10"/>
      <c r="J98" s="15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4"/>
      <c r="Y98" s="14"/>
      <c r="Z98" s="14"/>
      <c r="AA98" s="14"/>
      <c r="AB98" s="17"/>
      <c r="AC98" s="18"/>
    </row>
    <row r="99" spans="1:29" ht="12" customHeight="1" x14ac:dyDescent="0.4">
      <c r="A99" s="13"/>
      <c r="B99" s="14"/>
      <c r="C99" s="14"/>
      <c r="D99" s="15"/>
      <c r="E99" s="15"/>
      <c r="F99" s="15"/>
      <c r="G99" s="15"/>
      <c r="H99" s="15"/>
      <c r="I99" s="10"/>
      <c r="J99" s="15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4"/>
      <c r="Y99" s="14"/>
      <c r="Z99" s="14"/>
      <c r="AA99" s="14"/>
      <c r="AB99" s="17"/>
      <c r="AC99" s="18"/>
    </row>
    <row r="100" spans="1:29" ht="12" customHeight="1" x14ac:dyDescent="0.4">
      <c r="A100" s="55"/>
      <c r="B100" s="56"/>
      <c r="C100" s="50"/>
      <c r="D100" s="53"/>
      <c r="E100" s="57"/>
      <c r="F100" s="57"/>
      <c r="G100" s="57"/>
      <c r="H100" s="57"/>
      <c r="I100" s="12"/>
      <c r="J100" s="44"/>
      <c r="K100" s="44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4"/>
      <c r="Y100" s="14"/>
      <c r="Z100" s="14"/>
      <c r="AA100" s="14"/>
      <c r="AB100" s="17"/>
      <c r="AC100" s="18"/>
    </row>
    <row r="101" spans="1:29" ht="12" customHeight="1" x14ac:dyDescent="0.4">
      <c r="A101" s="13"/>
      <c r="B101" s="14"/>
      <c r="C101" s="14"/>
      <c r="D101" s="15"/>
      <c r="E101" s="15"/>
      <c r="F101" s="15"/>
      <c r="G101" s="15"/>
      <c r="H101" s="15"/>
      <c r="I101" s="10"/>
      <c r="J101" s="15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4"/>
      <c r="Y101" s="14"/>
      <c r="Z101" s="14"/>
      <c r="AA101" s="14"/>
      <c r="AB101" s="17"/>
      <c r="AC101" s="18"/>
    </row>
    <row r="102" spans="1:29" ht="12" customHeight="1" x14ac:dyDescent="0.4">
      <c r="A102" s="13"/>
      <c r="B102" s="14"/>
      <c r="C102" s="14"/>
      <c r="D102" s="15"/>
      <c r="E102" s="15"/>
      <c r="F102" s="15"/>
      <c r="G102" s="15"/>
      <c r="H102" s="15"/>
      <c r="I102" s="10"/>
      <c r="J102" s="15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4"/>
      <c r="Y102" s="14"/>
      <c r="Z102" s="14"/>
      <c r="AA102" s="14"/>
      <c r="AB102" s="17"/>
      <c r="AC102" s="18"/>
    </row>
    <row r="103" spans="1:29" ht="12" customHeight="1" x14ac:dyDescent="0.4">
      <c r="A103" s="13"/>
      <c r="B103" s="14"/>
      <c r="C103" s="14"/>
      <c r="D103" s="15"/>
      <c r="E103" s="15"/>
      <c r="F103" s="15"/>
      <c r="G103" s="15"/>
      <c r="H103" s="15"/>
      <c r="I103" s="10"/>
      <c r="J103" s="15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4"/>
      <c r="Y103" s="14"/>
      <c r="Z103" s="14"/>
      <c r="AA103" s="14"/>
      <c r="AB103" s="17"/>
      <c r="AC103" s="18"/>
    </row>
    <row r="104" spans="1:29" ht="12" customHeight="1" x14ac:dyDescent="0.4">
      <c r="A104" s="13"/>
      <c r="B104" s="14"/>
      <c r="C104" s="14"/>
      <c r="D104" s="15"/>
      <c r="E104" s="15"/>
      <c r="F104" s="15"/>
      <c r="G104" s="15"/>
      <c r="H104" s="15"/>
      <c r="I104" s="10"/>
      <c r="J104" s="15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4"/>
      <c r="Y104" s="14"/>
      <c r="Z104" s="14"/>
      <c r="AA104" s="14"/>
      <c r="AB104" s="17"/>
      <c r="AC104" s="18"/>
    </row>
    <row r="105" spans="1:29" ht="12" customHeight="1" x14ac:dyDescent="0.4">
      <c r="A105" s="13"/>
      <c r="B105" s="14"/>
      <c r="C105" s="14"/>
      <c r="D105" s="15"/>
      <c r="E105" s="15"/>
      <c r="F105" s="15"/>
      <c r="G105" s="15"/>
      <c r="H105" s="15"/>
      <c r="I105" s="10"/>
      <c r="J105" s="15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4"/>
      <c r="Y105" s="14"/>
      <c r="Z105" s="14"/>
      <c r="AA105" s="14"/>
      <c r="AB105" s="17"/>
      <c r="AC105" s="18"/>
    </row>
    <row r="106" spans="1:29" ht="12" customHeight="1" x14ac:dyDescent="0.4">
      <c r="A106" s="13"/>
      <c r="B106" s="14"/>
      <c r="C106" s="14"/>
      <c r="D106" s="15"/>
      <c r="E106" s="15"/>
      <c r="F106" s="15"/>
      <c r="G106" s="15"/>
      <c r="H106" s="15"/>
      <c r="I106" s="10"/>
      <c r="J106" s="15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4"/>
      <c r="Y106" s="14"/>
      <c r="Z106" s="14"/>
      <c r="AA106" s="14"/>
      <c r="AB106" s="17"/>
      <c r="AC106" s="18"/>
    </row>
    <row r="107" spans="1:29" ht="12" customHeight="1" x14ac:dyDescent="0.4">
      <c r="A107" s="13"/>
      <c r="B107" s="14"/>
      <c r="C107" s="14"/>
      <c r="D107" s="15"/>
      <c r="E107" s="15"/>
      <c r="F107" s="15"/>
      <c r="G107" s="15"/>
      <c r="H107" s="15"/>
      <c r="I107" s="10"/>
      <c r="J107" s="15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4"/>
      <c r="Y107" s="14"/>
      <c r="Z107" s="14"/>
      <c r="AA107" s="14"/>
      <c r="AB107" s="17"/>
      <c r="AC107" s="18"/>
    </row>
    <row r="108" spans="1:29" ht="12" customHeight="1" x14ac:dyDescent="0.4">
      <c r="A108" s="13"/>
      <c r="B108" s="14"/>
      <c r="C108" s="14"/>
      <c r="D108" s="15"/>
      <c r="E108" s="15"/>
      <c r="F108" s="15"/>
      <c r="G108" s="15"/>
      <c r="H108" s="15"/>
      <c r="I108" s="10"/>
      <c r="J108" s="15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4"/>
      <c r="Y108" s="14"/>
      <c r="Z108" s="14"/>
      <c r="AA108" s="14"/>
      <c r="AB108" s="17"/>
      <c r="AC108" s="18"/>
    </row>
    <row r="109" spans="1:29" ht="12" customHeight="1" x14ac:dyDescent="0.4">
      <c r="A109" s="13"/>
      <c r="B109" s="14"/>
      <c r="C109" s="14"/>
      <c r="D109" s="15"/>
      <c r="E109" s="15"/>
      <c r="F109" s="15"/>
      <c r="G109" s="15"/>
      <c r="H109" s="15"/>
      <c r="I109" s="10"/>
      <c r="J109" s="15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4"/>
      <c r="Y109" s="14"/>
      <c r="Z109" s="14"/>
      <c r="AA109" s="14"/>
      <c r="AB109" s="17"/>
      <c r="AC109" s="18"/>
    </row>
    <row r="110" spans="1:29" ht="12" customHeight="1" x14ac:dyDescent="0.4">
      <c r="A110" s="13"/>
      <c r="B110" s="14"/>
      <c r="C110" s="14"/>
      <c r="D110" s="15"/>
      <c r="E110" s="15"/>
      <c r="F110" s="15"/>
      <c r="G110" s="15"/>
      <c r="H110" s="15"/>
      <c r="I110" s="10"/>
      <c r="J110" s="15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4"/>
      <c r="Y110" s="14"/>
      <c r="Z110" s="14"/>
      <c r="AA110" s="14"/>
      <c r="AB110" s="17"/>
      <c r="AC110" s="18"/>
    </row>
    <row r="111" spans="1:29" ht="12" customHeight="1" x14ac:dyDescent="0.4">
      <c r="A111" s="13"/>
      <c r="B111" s="14"/>
      <c r="C111" s="14"/>
      <c r="D111" s="15"/>
      <c r="E111" s="15"/>
      <c r="F111" s="15"/>
      <c r="G111" s="15"/>
      <c r="H111" s="15"/>
      <c r="I111" s="10"/>
      <c r="J111" s="15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4"/>
      <c r="Y111" s="14"/>
      <c r="Z111" s="14"/>
      <c r="AA111" s="14"/>
      <c r="AB111" s="17"/>
      <c r="AC111" s="18"/>
    </row>
    <row r="112" spans="1:29" ht="12" customHeight="1" x14ac:dyDescent="0.4">
      <c r="A112" s="13"/>
      <c r="B112" s="14"/>
      <c r="C112" s="14"/>
      <c r="D112" s="15"/>
      <c r="E112" s="15"/>
      <c r="F112" s="15"/>
      <c r="G112" s="15"/>
      <c r="H112" s="15"/>
      <c r="I112" s="10"/>
      <c r="J112" s="15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4"/>
      <c r="Y112" s="14"/>
      <c r="Z112" s="14"/>
      <c r="AA112" s="14"/>
      <c r="AB112" s="17"/>
      <c r="AC112" s="18"/>
    </row>
    <row r="113" spans="1:29" ht="12" customHeight="1" x14ac:dyDescent="0.4">
      <c r="A113" s="13"/>
      <c r="B113" s="14"/>
      <c r="C113" s="14"/>
      <c r="D113" s="15"/>
      <c r="E113" s="15"/>
      <c r="F113" s="15"/>
      <c r="G113" s="15"/>
      <c r="H113" s="15"/>
      <c r="I113" s="10"/>
      <c r="J113" s="15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4"/>
      <c r="Y113" s="14"/>
      <c r="Z113" s="14"/>
      <c r="AA113" s="14"/>
      <c r="AB113" s="17"/>
      <c r="AC113" s="18"/>
    </row>
    <row r="114" spans="1:29" ht="12" customHeight="1" x14ac:dyDescent="0.4">
      <c r="A114" s="13"/>
      <c r="B114" s="14"/>
      <c r="C114" s="14"/>
      <c r="D114" s="15"/>
      <c r="E114" s="15"/>
      <c r="F114" s="15"/>
      <c r="G114" s="15"/>
      <c r="H114" s="15"/>
      <c r="I114" s="10"/>
      <c r="J114" s="15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4"/>
      <c r="Y114" s="14"/>
      <c r="Z114" s="14"/>
      <c r="AA114" s="14"/>
      <c r="AB114" s="17"/>
      <c r="AC114" s="18"/>
    </row>
    <row r="115" spans="1:29" ht="12" customHeight="1" x14ac:dyDescent="0.4">
      <c r="A115" s="13"/>
      <c r="B115" s="14"/>
      <c r="C115" s="14"/>
      <c r="D115" s="15"/>
      <c r="E115" s="15"/>
      <c r="F115" s="15"/>
      <c r="G115" s="15"/>
      <c r="H115" s="15"/>
      <c r="I115" s="10"/>
      <c r="J115" s="15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4"/>
      <c r="Y115" s="14"/>
      <c r="Z115" s="14"/>
      <c r="AA115" s="14"/>
      <c r="AB115" s="17"/>
      <c r="AC115" s="18"/>
    </row>
    <row r="116" spans="1:29" ht="12" customHeight="1" x14ac:dyDescent="0.4">
      <c r="A116" s="13"/>
      <c r="B116" s="14"/>
      <c r="C116" s="14"/>
      <c r="D116" s="15"/>
      <c r="E116" s="15"/>
      <c r="F116" s="15"/>
      <c r="G116" s="15"/>
      <c r="H116" s="15"/>
      <c r="I116" s="10"/>
      <c r="J116" s="15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4"/>
      <c r="Y116" s="14"/>
      <c r="Z116" s="14"/>
      <c r="AA116" s="14"/>
      <c r="AB116" s="17"/>
      <c r="AC116" s="18"/>
    </row>
    <row r="117" spans="1:29" ht="12" customHeight="1" x14ac:dyDescent="0.4">
      <c r="A117" s="13"/>
      <c r="B117" s="14"/>
      <c r="C117" s="14"/>
      <c r="D117" s="15"/>
      <c r="E117" s="15"/>
      <c r="F117" s="15"/>
      <c r="G117" s="15"/>
      <c r="H117" s="15"/>
      <c r="I117" s="10"/>
      <c r="J117" s="15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4"/>
      <c r="Y117" s="14"/>
      <c r="Z117" s="14"/>
      <c r="AA117" s="14"/>
      <c r="AB117" s="17"/>
      <c r="AC117" s="18"/>
    </row>
    <row r="118" spans="1:29" ht="12" customHeight="1" x14ac:dyDescent="0.4">
      <c r="A118" s="13"/>
      <c r="B118" s="14"/>
      <c r="C118" s="14"/>
      <c r="D118" s="15"/>
      <c r="E118" s="15"/>
      <c r="F118" s="15"/>
      <c r="G118" s="15"/>
      <c r="H118" s="15"/>
      <c r="I118" s="10"/>
      <c r="J118" s="15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4"/>
      <c r="Y118" s="14"/>
      <c r="Z118" s="14"/>
      <c r="AA118" s="14"/>
      <c r="AB118" s="17"/>
      <c r="AC118" s="18"/>
    </row>
    <row r="119" spans="1:29" ht="12" customHeight="1" x14ac:dyDescent="0.4">
      <c r="A119" s="13"/>
      <c r="B119" s="14"/>
      <c r="C119" s="14"/>
      <c r="D119" s="15"/>
      <c r="E119" s="15"/>
      <c r="F119" s="15"/>
      <c r="G119" s="15"/>
      <c r="H119" s="15"/>
      <c r="I119" s="10"/>
      <c r="J119" s="15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4"/>
      <c r="Y119" s="14"/>
      <c r="Z119" s="14"/>
      <c r="AA119" s="14"/>
      <c r="AB119" s="17"/>
      <c r="AC119" s="18"/>
    </row>
    <row r="120" spans="1:29" ht="12" customHeight="1" x14ac:dyDescent="0.4">
      <c r="A120" s="13"/>
      <c r="B120" s="14"/>
      <c r="C120" s="14"/>
      <c r="D120" s="15"/>
      <c r="E120" s="15"/>
      <c r="F120" s="15"/>
      <c r="G120" s="15"/>
      <c r="H120" s="15"/>
      <c r="I120" s="10"/>
      <c r="J120" s="15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4"/>
      <c r="Y120" s="14"/>
      <c r="Z120" s="14"/>
      <c r="AA120" s="14"/>
      <c r="AB120" s="17"/>
      <c r="AC120" s="18"/>
    </row>
    <row r="121" spans="1:29" ht="12" customHeight="1" x14ac:dyDescent="0.4">
      <c r="A121" s="13"/>
      <c r="B121" s="14"/>
      <c r="C121" s="14"/>
      <c r="D121" s="15"/>
      <c r="E121" s="15"/>
      <c r="F121" s="15"/>
      <c r="G121" s="15"/>
      <c r="H121" s="15"/>
      <c r="I121" s="10"/>
      <c r="J121" s="15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4"/>
      <c r="Y121" s="14"/>
      <c r="Z121" s="14"/>
      <c r="AA121" s="14"/>
      <c r="AB121" s="17"/>
      <c r="AC121" s="18"/>
    </row>
    <row r="122" spans="1:29" ht="12" customHeight="1" x14ac:dyDescent="0.4">
      <c r="A122" s="13"/>
      <c r="B122" s="14"/>
      <c r="C122" s="14"/>
      <c r="D122" s="15"/>
      <c r="E122" s="15"/>
      <c r="F122" s="15"/>
      <c r="G122" s="15"/>
      <c r="H122" s="15"/>
      <c r="I122" s="10">
        <v>10000000</v>
      </c>
      <c r="J122" s="15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4"/>
      <c r="Y122" s="14"/>
      <c r="Z122" s="14"/>
      <c r="AA122" s="14"/>
      <c r="AB122" s="17"/>
      <c r="AC122" s="18"/>
    </row>
    <row r="123" spans="1:29" ht="12" customHeight="1" x14ac:dyDescent="0.4">
      <c r="A123" s="13"/>
      <c r="B123" s="14"/>
      <c r="C123" s="14"/>
      <c r="D123" s="15"/>
      <c r="E123" s="15"/>
      <c r="F123" s="15"/>
      <c r="G123" s="15"/>
      <c r="H123" s="15"/>
      <c r="I123" s="10"/>
      <c r="J123" s="15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4"/>
      <c r="Y123" s="14"/>
      <c r="Z123" s="14"/>
      <c r="AA123" s="14"/>
      <c r="AB123" s="17"/>
      <c r="AC123" s="18"/>
    </row>
    <row r="124" spans="1:29" ht="12" customHeight="1" x14ac:dyDescent="0.4">
      <c r="A124" s="13"/>
      <c r="B124" s="14"/>
      <c r="C124" s="14"/>
      <c r="D124" s="15"/>
      <c r="E124" s="15"/>
      <c r="F124" s="15"/>
      <c r="G124" s="15"/>
      <c r="H124" s="15"/>
      <c r="I124" s="10"/>
      <c r="J124" s="15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4"/>
      <c r="Y124" s="14"/>
      <c r="Z124" s="14"/>
      <c r="AA124" s="14"/>
      <c r="AB124" s="17"/>
      <c r="AC124" s="18"/>
    </row>
    <row r="125" spans="1:29" ht="12" customHeight="1" x14ac:dyDescent="0.4">
      <c r="A125" s="13"/>
      <c r="B125" s="14"/>
      <c r="C125" s="14"/>
      <c r="D125" s="15"/>
      <c r="E125" s="15"/>
      <c r="F125" s="15"/>
      <c r="G125" s="15"/>
      <c r="H125" s="15"/>
      <c r="I125" s="10"/>
      <c r="J125" s="15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4"/>
      <c r="Y125" s="14"/>
      <c r="Z125" s="14"/>
      <c r="AA125" s="14"/>
      <c r="AB125" s="17"/>
      <c r="AC125" s="18"/>
    </row>
    <row r="126" spans="1:29" ht="12" customHeight="1" x14ac:dyDescent="0.4">
      <c r="A126" s="13"/>
      <c r="B126" s="14"/>
      <c r="C126" s="14"/>
      <c r="D126" s="15"/>
      <c r="E126" s="15"/>
      <c r="F126" s="15"/>
      <c r="G126" s="15"/>
      <c r="H126" s="15"/>
      <c r="I126" s="10"/>
      <c r="J126" s="15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4"/>
      <c r="Y126" s="14"/>
      <c r="Z126" s="14"/>
      <c r="AA126" s="14"/>
      <c r="AB126" s="17"/>
      <c r="AC126" s="18"/>
    </row>
    <row r="127" spans="1:29" ht="12" customHeight="1" x14ac:dyDescent="0.4">
      <c r="A127" s="13"/>
      <c r="B127" s="14"/>
      <c r="C127" s="14"/>
      <c r="D127" s="15"/>
      <c r="E127" s="15"/>
      <c r="F127" s="15"/>
      <c r="G127" s="15"/>
      <c r="H127" s="15"/>
      <c r="I127" s="10"/>
      <c r="J127" s="15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4"/>
      <c r="Y127" s="14"/>
      <c r="Z127" s="14"/>
      <c r="AA127" s="14"/>
      <c r="AB127" s="17"/>
      <c r="AC127" s="18"/>
    </row>
    <row r="128" spans="1:29" ht="12" customHeight="1" x14ac:dyDescent="0.4">
      <c r="A128" s="13"/>
      <c r="B128" s="14"/>
      <c r="C128" s="14"/>
      <c r="D128" s="15"/>
      <c r="E128" s="15"/>
      <c r="F128" s="15"/>
      <c r="G128" s="15"/>
      <c r="H128" s="15"/>
      <c r="I128" s="10"/>
      <c r="J128" s="15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4"/>
      <c r="Y128" s="14"/>
      <c r="Z128" s="14"/>
      <c r="AA128" s="14"/>
      <c r="AB128" s="17"/>
      <c r="AC128" s="18"/>
    </row>
    <row r="129" spans="1:29" ht="12" customHeight="1" x14ac:dyDescent="0.4">
      <c r="A129" s="13"/>
      <c r="B129" s="14"/>
      <c r="C129" s="14"/>
      <c r="D129" s="15"/>
      <c r="E129" s="15"/>
      <c r="F129" s="15"/>
      <c r="G129" s="15"/>
      <c r="H129" s="15"/>
      <c r="I129" s="10"/>
      <c r="J129" s="15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4"/>
      <c r="Y129" s="14"/>
      <c r="Z129" s="14"/>
      <c r="AA129" s="14"/>
      <c r="AB129" s="17"/>
      <c r="AC129" s="18"/>
    </row>
    <row r="130" spans="1:29" ht="12" customHeight="1" x14ac:dyDescent="0.4">
      <c r="A130" s="13"/>
      <c r="B130" s="14"/>
      <c r="C130" s="14"/>
      <c r="D130" s="15"/>
      <c r="E130" s="15"/>
      <c r="F130" s="15"/>
      <c r="G130" s="15"/>
      <c r="H130" s="15"/>
      <c r="I130" s="10"/>
      <c r="J130" s="15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4"/>
      <c r="Y130" s="14"/>
      <c r="Z130" s="14"/>
      <c r="AA130" s="14"/>
      <c r="AB130" s="17"/>
      <c r="AC130" s="18"/>
    </row>
    <row r="131" spans="1:29" ht="12" customHeight="1" x14ac:dyDescent="0.4">
      <c r="A131" s="13"/>
      <c r="B131" s="14"/>
      <c r="C131" s="14"/>
      <c r="D131" s="15"/>
      <c r="E131" s="15"/>
      <c r="F131" s="15"/>
      <c r="G131" s="15"/>
      <c r="H131" s="15"/>
      <c r="I131" s="10"/>
      <c r="J131" s="15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4"/>
      <c r="Y131" s="14"/>
      <c r="Z131" s="14"/>
      <c r="AA131" s="14"/>
      <c r="AB131" s="17"/>
      <c r="AC131" s="18"/>
    </row>
    <row r="132" spans="1:29" ht="12" customHeight="1" x14ac:dyDescent="0.4">
      <c r="A132" s="13"/>
      <c r="B132" s="14"/>
      <c r="C132" s="14"/>
      <c r="D132" s="15"/>
      <c r="E132" s="15"/>
      <c r="F132" s="15"/>
      <c r="G132" s="15"/>
      <c r="H132" s="15"/>
      <c r="I132" s="10"/>
      <c r="J132" s="15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4"/>
      <c r="Y132" s="14"/>
      <c r="Z132" s="14"/>
      <c r="AA132" s="14"/>
      <c r="AB132" s="17"/>
      <c r="AC132" s="18"/>
    </row>
    <row r="133" spans="1:29" ht="12" customHeight="1" x14ac:dyDescent="0.4">
      <c r="A133" s="13"/>
      <c r="B133" s="14"/>
      <c r="C133" s="14"/>
      <c r="D133" s="15"/>
      <c r="E133" s="15"/>
      <c r="F133" s="15"/>
      <c r="G133" s="15"/>
      <c r="H133" s="15"/>
      <c r="I133" s="10"/>
      <c r="J133" s="15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4"/>
      <c r="Y133" s="14"/>
      <c r="Z133" s="14"/>
      <c r="AA133" s="14"/>
      <c r="AB133" s="17"/>
      <c r="AC133" s="18"/>
    </row>
    <row r="134" spans="1:29" ht="12" customHeight="1" x14ac:dyDescent="0.4">
      <c r="A134" s="13"/>
      <c r="B134" s="14"/>
      <c r="C134" s="14"/>
      <c r="D134" s="15"/>
      <c r="E134" s="15"/>
      <c r="F134" s="15"/>
      <c r="G134" s="15"/>
      <c r="H134" s="15"/>
      <c r="I134" s="10"/>
      <c r="J134" s="15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4"/>
      <c r="Y134" s="14"/>
      <c r="Z134" s="14"/>
      <c r="AA134" s="14"/>
      <c r="AB134" s="17"/>
      <c r="AC134" s="18"/>
    </row>
    <row r="135" spans="1:29" ht="12" customHeight="1" x14ac:dyDescent="0.4">
      <c r="A135" s="13"/>
      <c r="B135" s="14"/>
      <c r="C135" s="14"/>
      <c r="D135" s="15"/>
      <c r="E135" s="15"/>
      <c r="F135" s="15"/>
      <c r="G135" s="15"/>
      <c r="H135" s="15"/>
      <c r="I135" s="10"/>
      <c r="J135" s="15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4"/>
      <c r="Y135" s="14"/>
      <c r="Z135" s="14"/>
      <c r="AA135" s="14"/>
      <c r="AB135" s="17"/>
      <c r="AC135" s="18"/>
    </row>
    <row r="136" spans="1:29" ht="12" customHeight="1" x14ac:dyDescent="0.4">
      <c r="A136" s="13"/>
      <c r="B136" s="14"/>
      <c r="C136" s="14"/>
      <c r="D136" s="15"/>
      <c r="E136" s="15"/>
      <c r="F136" s="15"/>
      <c r="G136" s="15"/>
      <c r="H136" s="15"/>
      <c r="I136" s="10"/>
      <c r="J136" s="15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4"/>
      <c r="Y136" s="14"/>
      <c r="Z136" s="14"/>
      <c r="AA136" s="14"/>
      <c r="AB136" s="17"/>
      <c r="AC136" s="18"/>
    </row>
    <row r="137" spans="1:29" ht="12" customHeight="1" x14ac:dyDescent="0.4">
      <c r="A137" s="13"/>
      <c r="B137" s="14"/>
      <c r="C137" s="14"/>
      <c r="D137" s="15"/>
      <c r="E137" s="15"/>
      <c r="F137" s="15"/>
      <c r="G137" s="15"/>
      <c r="H137" s="15"/>
      <c r="I137" s="10"/>
      <c r="J137" s="15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4"/>
      <c r="Y137" s="14"/>
      <c r="Z137" s="14"/>
      <c r="AA137" s="14"/>
      <c r="AB137" s="17"/>
      <c r="AC137" s="18"/>
    </row>
    <row r="138" spans="1:29" ht="12" customHeight="1" x14ac:dyDescent="0.4">
      <c r="A138" s="13"/>
      <c r="B138" s="14"/>
      <c r="C138" s="14"/>
      <c r="D138" s="15"/>
      <c r="E138" s="15"/>
      <c r="F138" s="15"/>
      <c r="G138" s="15"/>
      <c r="H138" s="15"/>
      <c r="I138" s="10"/>
      <c r="J138" s="15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4"/>
      <c r="Y138" s="14"/>
      <c r="Z138" s="14"/>
      <c r="AA138" s="14"/>
      <c r="AB138" s="17"/>
      <c r="AC138" s="18"/>
    </row>
    <row r="139" spans="1:29" ht="12" customHeight="1" x14ac:dyDescent="0.4">
      <c r="A139" s="13"/>
      <c r="B139" s="14"/>
      <c r="C139" s="14"/>
      <c r="D139" s="15"/>
      <c r="E139" s="15"/>
      <c r="F139" s="15"/>
      <c r="G139" s="15"/>
      <c r="H139" s="15"/>
      <c r="I139" s="10"/>
      <c r="J139" s="15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4"/>
      <c r="Y139" s="14"/>
      <c r="Z139" s="14"/>
      <c r="AA139" s="14"/>
      <c r="AB139" s="17"/>
      <c r="AC139" s="18"/>
    </row>
    <row r="140" spans="1:29" ht="12" customHeight="1" x14ac:dyDescent="0.4">
      <c r="A140" s="13"/>
      <c r="B140" s="14"/>
      <c r="C140" s="14"/>
      <c r="D140" s="15"/>
      <c r="E140" s="15"/>
      <c r="F140" s="15"/>
      <c r="G140" s="15"/>
      <c r="H140" s="15"/>
      <c r="I140" s="10"/>
      <c r="J140" s="15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4"/>
      <c r="Y140" s="14"/>
      <c r="Z140" s="14"/>
      <c r="AA140" s="14"/>
      <c r="AB140" s="17"/>
      <c r="AC140" s="18"/>
    </row>
    <row r="141" spans="1:29" ht="12" customHeight="1" x14ac:dyDescent="0.4">
      <c r="A141" s="13"/>
      <c r="B141" s="14"/>
      <c r="C141" s="14"/>
      <c r="D141" s="15"/>
      <c r="E141" s="15"/>
      <c r="F141" s="15"/>
      <c r="G141" s="15"/>
      <c r="H141" s="15"/>
      <c r="I141" s="10"/>
      <c r="J141" s="15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4"/>
      <c r="Y141" s="14"/>
      <c r="Z141" s="14"/>
      <c r="AA141" s="14"/>
      <c r="AB141" s="17"/>
      <c r="AC141" s="18"/>
    </row>
    <row r="142" spans="1:29" ht="12" customHeight="1" x14ac:dyDescent="0.4">
      <c r="A142" s="13"/>
      <c r="B142" s="14"/>
      <c r="C142" s="14"/>
      <c r="D142" s="15"/>
      <c r="E142" s="15"/>
      <c r="F142" s="15"/>
      <c r="G142" s="15"/>
      <c r="H142" s="15"/>
      <c r="I142" s="10"/>
      <c r="J142" s="15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4"/>
      <c r="Y142" s="14"/>
      <c r="Z142" s="14"/>
      <c r="AA142" s="14"/>
      <c r="AB142" s="17"/>
      <c r="AC142" s="18"/>
    </row>
    <row r="143" spans="1:29" ht="12" customHeight="1" x14ac:dyDescent="0.4">
      <c r="A143" s="13"/>
      <c r="B143" s="14"/>
      <c r="C143" s="14"/>
      <c r="D143" s="15"/>
      <c r="E143" s="15"/>
      <c r="F143" s="15"/>
      <c r="G143" s="15"/>
      <c r="H143" s="15"/>
      <c r="I143" s="10"/>
      <c r="J143" s="15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4"/>
      <c r="Y143" s="14"/>
      <c r="Z143" s="14"/>
      <c r="AA143" s="14"/>
      <c r="AB143" s="17"/>
      <c r="AC143" s="18"/>
    </row>
    <row r="144" spans="1:29" ht="12" customHeight="1" x14ac:dyDescent="0.4">
      <c r="A144" s="13"/>
      <c r="B144" s="14"/>
      <c r="C144" s="14"/>
      <c r="D144" s="15"/>
      <c r="E144" s="15"/>
      <c r="F144" s="15"/>
      <c r="G144" s="15"/>
      <c r="H144" s="15"/>
      <c r="I144" s="10"/>
      <c r="J144" s="15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4"/>
      <c r="Y144" s="14"/>
      <c r="Z144" s="14"/>
      <c r="AA144" s="14"/>
      <c r="AB144" s="17"/>
      <c r="AC144" s="18"/>
    </row>
    <row r="145" spans="1:29" ht="12" customHeight="1" x14ac:dyDescent="0.4">
      <c r="A145" s="13"/>
      <c r="B145" s="14"/>
      <c r="C145" s="14"/>
      <c r="D145" s="15"/>
      <c r="E145" s="15"/>
      <c r="F145" s="15"/>
      <c r="G145" s="15"/>
      <c r="H145" s="15"/>
      <c r="I145" s="10"/>
      <c r="J145" s="15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4"/>
      <c r="Y145" s="14"/>
      <c r="Z145" s="14"/>
      <c r="AA145" s="14"/>
      <c r="AB145" s="17"/>
      <c r="AC145" s="18"/>
    </row>
    <row r="146" spans="1:29" ht="12" customHeight="1" x14ac:dyDescent="0.4">
      <c r="A146" s="13"/>
      <c r="B146" s="14"/>
      <c r="C146" s="14"/>
      <c r="D146" s="15"/>
      <c r="E146" s="15"/>
      <c r="F146" s="15"/>
      <c r="G146" s="15"/>
      <c r="H146" s="15"/>
      <c r="I146" s="10"/>
      <c r="J146" s="15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4"/>
      <c r="Y146" s="14"/>
      <c r="Z146" s="14"/>
      <c r="AA146" s="14"/>
      <c r="AB146" s="17"/>
      <c r="AC146" s="18"/>
    </row>
    <row r="147" spans="1:29" ht="12" customHeight="1" x14ac:dyDescent="0.4">
      <c r="A147" s="13"/>
      <c r="B147" s="14"/>
      <c r="C147" s="14"/>
      <c r="D147" s="15"/>
      <c r="E147" s="15"/>
      <c r="F147" s="15"/>
      <c r="G147" s="15"/>
      <c r="H147" s="15"/>
      <c r="I147" s="10"/>
      <c r="J147" s="15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4"/>
      <c r="Y147" s="14"/>
      <c r="Z147" s="14"/>
      <c r="AA147" s="14"/>
      <c r="AB147" s="17"/>
      <c r="AC147" s="18"/>
    </row>
    <row r="148" spans="1:29" ht="12" customHeight="1" x14ac:dyDescent="0.4">
      <c r="A148" s="13"/>
      <c r="B148" s="14"/>
      <c r="C148" s="14"/>
      <c r="D148" s="15"/>
      <c r="E148" s="15"/>
      <c r="F148" s="15"/>
      <c r="G148" s="15"/>
      <c r="H148" s="15"/>
      <c r="I148" s="10"/>
      <c r="J148" s="15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4"/>
      <c r="Y148" s="14"/>
      <c r="Z148" s="14"/>
      <c r="AA148" s="14"/>
      <c r="AB148" s="17"/>
      <c r="AC148" s="18"/>
    </row>
    <row r="149" spans="1:29" ht="12" customHeight="1" x14ac:dyDescent="0.4">
      <c r="A149" s="13"/>
      <c r="B149" s="14"/>
      <c r="C149" s="14"/>
      <c r="D149" s="15"/>
      <c r="E149" s="15"/>
      <c r="F149" s="15"/>
      <c r="G149" s="15"/>
      <c r="H149" s="15"/>
      <c r="I149" s="10"/>
      <c r="J149" s="15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4"/>
      <c r="Y149" s="14"/>
      <c r="Z149" s="14"/>
      <c r="AA149" s="14"/>
      <c r="AB149" s="17"/>
      <c r="AC149" s="18"/>
    </row>
    <row r="150" spans="1:29" ht="12" customHeight="1" x14ac:dyDescent="0.4">
      <c r="A150" s="13"/>
      <c r="B150" s="14"/>
      <c r="C150" s="14"/>
      <c r="D150" s="15"/>
      <c r="E150" s="15"/>
      <c r="F150" s="15"/>
      <c r="G150" s="15"/>
      <c r="H150" s="15"/>
      <c r="I150" s="10"/>
      <c r="J150" s="15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4"/>
      <c r="Y150" s="14"/>
      <c r="Z150" s="14"/>
      <c r="AA150" s="14"/>
      <c r="AB150" s="17"/>
      <c r="AC150" s="18"/>
    </row>
    <row r="151" spans="1:29" ht="12" customHeight="1" x14ac:dyDescent="0.4">
      <c r="A151" s="13"/>
      <c r="B151" s="14"/>
      <c r="C151" s="14"/>
      <c r="D151" s="15"/>
      <c r="E151" s="15"/>
      <c r="F151" s="15"/>
      <c r="G151" s="15"/>
      <c r="H151" s="15"/>
      <c r="I151" s="10"/>
      <c r="J151" s="15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4"/>
      <c r="Y151" s="14"/>
      <c r="Z151" s="14"/>
      <c r="AA151" s="14"/>
      <c r="AB151" s="17"/>
      <c r="AC151" s="18"/>
    </row>
    <row r="152" spans="1:29" ht="12" customHeight="1" x14ac:dyDescent="0.4">
      <c r="A152" s="13"/>
      <c r="B152" s="14"/>
      <c r="C152" s="14"/>
      <c r="D152" s="15"/>
      <c r="E152" s="15"/>
      <c r="F152" s="15"/>
      <c r="G152" s="15"/>
      <c r="H152" s="15"/>
      <c r="I152" s="10"/>
      <c r="J152" s="15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4"/>
      <c r="Y152" s="14"/>
      <c r="Z152" s="14"/>
      <c r="AA152" s="14"/>
      <c r="AB152" s="17"/>
      <c r="AC152" s="18"/>
    </row>
    <row r="153" spans="1:29" ht="12" customHeight="1" x14ac:dyDescent="0.4">
      <c r="A153" s="13"/>
      <c r="B153" s="14"/>
      <c r="C153" s="14"/>
      <c r="D153" s="15"/>
      <c r="E153" s="15"/>
      <c r="F153" s="15"/>
      <c r="G153" s="15"/>
      <c r="H153" s="15"/>
      <c r="I153" s="10"/>
      <c r="J153" s="15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4"/>
      <c r="Y153" s="14"/>
      <c r="Z153" s="14"/>
      <c r="AA153" s="14"/>
      <c r="AB153" s="17"/>
      <c r="AC153" s="18"/>
    </row>
    <row r="154" spans="1:29" ht="12" customHeight="1" x14ac:dyDescent="0.4">
      <c r="A154" s="13"/>
      <c r="B154" s="14"/>
      <c r="C154" s="14"/>
      <c r="D154" s="15"/>
      <c r="E154" s="15"/>
      <c r="F154" s="15"/>
      <c r="G154" s="15"/>
      <c r="H154" s="15"/>
      <c r="I154" s="10"/>
      <c r="J154" s="15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4"/>
      <c r="Y154" s="14"/>
      <c r="Z154" s="14"/>
      <c r="AA154" s="14"/>
      <c r="AB154" s="17"/>
      <c r="AC154" s="18"/>
    </row>
    <row r="155" spans="1:29" ht="12" customHeight="1" x14ac:dyDescent="0.4">
      <c r="A155" s="13"/>
      <c r="B155" s="14"/>
      <c r="C155" s="14"/>
      <c r="D155" s="15"/>
      <c r="E155" s="15"/>
      <c r="F155" s="15"/>
      <c r="G155" s="15"/>
      <c r="H155" s="15"/>
      <c r="I155" s="10"/>
      <c r="J155" s="15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4"/>
      <c r="Y155" s="14"/>
      <c r="Z155" s="14"/>
      <c r="AA155" s="14"/>
      <c r="AB155" s="17"/>
      <c r="AC155" s="18"/>
    </row>
    <row r="156" spans="1:29" ht="12" customHeight="1" x14ac:dyDescent="0.4">
      <c r="A156" s="13"/>
      <c r="B156" s="14"/>
      <c r="C156" s="14"/>
      <c r="D156" s="15"/>
      <c r="E156" s="15"/>
      <c r="F156" s="15"/>
      <c r="G156" s="15"/>
      <c r="H156" s="15"/>
      <c r="I156" s="10"/>
      <c r="J156" s="15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4"/>
      <c r="Y156" s="14"/>
      <c r="Z156" s="14"/>
      <c r="AA156" s="14"/>
      <c r="AB156" s="17"/>
      <c r="AC156" s="18"/>
    </row>
    <row r="157" spans="1:29" ht="12" customHeight="1" x14ac:dyDescent="0.4">
      <c r="A157" s="13"/>
      <c r="B157" s="14"/>
      <c r="C157" s="14"/>
      <c r="D157" s="15"/>
      <c r="E157" s="15"/>
      <c r="F157" s="15"/>
      <c r="G157" s="15"/>
      <c r="H157" s="15"/>
      <c r="I157" s="10"/>
      <c r="J157" s="15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4"/>
      <c r="Y157" s="14"/>
      <c r="Z157" s="14"/>
      <c r="AA157" s="14"/>
      <c r="AB157" s="17"/>
      <c r="AC157" s="18"/>
    </row>
    <row r="158" spans="1:29" ht="12" customHeight="1" x14ac:dyDescent="0.4">
      <c r="A158" s="13"/>
      <c r="B158" s="14"/>
      <c r="C158" s="14"/>
      <c r="D158" s="15"/>
      <c r="E158" s="15"/>
      <c r="F158" s="15"/>
      <c r="G158" s="15"/>
      <c r="H158" s="15"/>
      <c r="I158" s="10"/>
      <c r="J158" s="15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4"/>
      <c r="Y158" s="14"/>
      <c r="Z158" s="14"/>
      <c r="AA158" s="14"/>
      <c r="AB158" s="17"/>
      <c r="AC158" s="18"/>
    </row>
    <row r="159" spans="1:29" ht="12" customHeight="1" x14ac:dyDescent="0.4">
      <c r="A159" s="13"/>
      <c r="B159" s="14"/>
      <c r="C159" s="14"/>
      <c r="D159" s="15"/>
      <c r="E159" s="15"/>
      <c r="F159" s="15"/>
      <c r="G159" s="15"/>
      <c r="H159" s="15"/>
      <c r="I159" s="10"/>
      <c r="J159" s="15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4"/>
      <c r="Y159" s="14"/>
      <c r="Z159" s="14"/>
      <c r="AA159" s="14"/>
      <c r="AB159" s="17"/>
      <c r="AC159" s="18"/>
    </row>
    <row r="160" spans="1:29" ht="12" customHeight="1" x14ac:dyDescent="0.4">
      <c r="A160" s="13"/>
      <c r="B160" s="14"/>
      <c r="C160" s="14"/>
      <c r="D160" s="15"/>
      <c r="E160" s="15"/>
      <c r="F160" s="15"/>
      <c r="G160" s="15"/>
      <c r="H160" s="15"/>
      <c r="I160" s="10"/>
      <c r="J160" s="15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4"/>
      <c r="Y160" s="14"/>
      <c r="Z160" s="14"/>
      <c r="AA160" s="14"/>
      <c r="AB160" s="17"/>
      <c r="AC160" s="18"/>
    </row>
    <row r="161" spans="1:29" ht="12" customHeight="1" x14ac:dyDescent="0.4">
      <c r="A161" s="13"/>
      <c r="B161" s="14"/>
      <c r="C161" s="14"/>
      <c r="D161" s="15"/>
      <c r="E161" s="15"/>
      <c r="F161" s="15"/>
      <c r="G161" s="15"/>
      <c r="H161" s="15"/>
      <c r="I161" s="10"/>
      <c r="J161" s="15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4"/>
      <c r="Y161" s="14"/>
      <c r="Z161" s="14"/>
      <c r="AA161" s="14"/>
      <c r="AB161" s="17"/>
      <c r="AC161" s="18"/>
    </row>
    <row r="162" spans="1:29" ht="12" customHeight="1" x14ac:dyDescent="0.4">
      <c r="A162" s="13"/>
      <c r="B162" s="14"/>
      <c r="C162" s="14"/>
      <c r="D162" s="15"/>
      <c r="E162" s="15"/>
      <c r="F162" s="15"/>
      <c r="G162" s="15"/>
      <c r="H162" s="15"/>
      <c r="I162" s="10"/>
      <c r="J162" s="15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4"/>
      <c r="Y162" s="14"/>
      <c r="Z162" s="14"/>
      <c r="AA162" s="14"/>
      <c r="AB162" s="17"/>
      <c r="AC162" s="18"/>
    </row>
    <row r="163" spans="1:29" ht="12" customHeight="1" x14ac:dyDescent="0.4">
      <c r="A163" s="13"/>
      <c r="B163" s="14"/>
      <c r="C163" s="14"/>
      <c r="D163" s="15"/>
      <c r="E163" s="15"/>
      <c r="F163" s="15"/>
      <c r="G163" s="15"/>
      <c r="H163" s="15"/>
      <c r="I163" s="10"/>
      <c r="J163" s="15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4"/>
      <c r="Y163" s="14"/>
      <c r="Z163" s="14"/>
      <c r="AA163" s="14"/>
      <c r="AB163" s="17"/>
      <c r="AC163" s="18"/>
    </row>
    <row r="164" spans="1:29" ht="12" customHeight="1" x14ac:dyDescent="0.4">
      <c r="A164" s="13"/>
      <c r="B164" s="14"/>
      <c r="C164" s="14"/>
      <c r="D164" s="15"/>
      <c r="E164" s="15"/>
      <c r="F164" s="15"/>
      <c r="G164" s="15"/>
      <c r="H164" s="15"/>
      <c r="I164" s="10"/>
      <c r="J164" s="15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4"/>
      <c r="Y164" s="14"/>
      <c r="Z164" s="14"/>
      <c r="AA164" s="14"/>
      <c r="AB164" s="17"/>
      <c r="AC164" s="18"/>
    </row>
    <row r="165" spans="1:29" ht="12" customHeight="1" x14ac:dyDescent="0.4">
      <c r="A165" s="13"/>
      <c r="B165" s="14"/>
      <c r="C165" s="14"/>
      <c r="D165" s="15"/>
      <c r="E165" s="15"/>
      <c r="F165" s="15"/>
      <c r="G165" s="15"/>
      <c r="H165" s="15"/>
      <c r="I165" s="10"/>
      <c r="J165" s="15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4"/>
      <c r="Y165" s="14"/>
      <c r="Z165" s="14"/>
      <c r="AA165" s="14"/>
      <c r="AB165" s="17"/>
      <c r="AC165" s="18"/>
    </row>
    <row r="166" spans="1:29" ht="12" customHeight="1" x14ac:dyDescent="0.4">
      <c r="A166" s="13"/>
      <c r="B166" s="14"/>
      <c r="C166" s="14"/>
      <c r="D166" s="15"/>
      <c r="E166" s="15"/>
      <c r="F166" s="15"/>
      <c r="G166" s="15"/>
      <c r="H166" s="15"/>
      <c r="I166" s="10"/>
      <c r="J166" s="15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4"/>
      <c r="Y166" s="14"/>
      <c r="Z166" s="14"/>
      <c r="AA166" s="14"/>
      <c r="AB166" s="17"/>
      <c r="AC166" s="18"/>
    </row>
    <row r="167" spans="1:29" ht="12" customHeight="1" x14ac:dyDescent="0.4">
      <c r="A167" s="13"/>
      <c r="B167" s="14"/>
      <c r="C167" s="14"/>
      <c r="D167" s="15"/>
      <c r="E167" s="15"/>
      <c r="F167" s="15"/>
      <c r="G167" s="15"/>
      <c r="H167" s="15"/>
      <c r="I167" s="10"/>
      <c r="J167" s="15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4"/>
      <c r="Y167" s="14"/>
      <c r="Z167" s="14"/>
      <c r="AA167" s="14"/>
      <c r="AB167" s="17"/>
      <c r="AC167" s="18"/>
    </row>
    <row r="168" spans="1:29" ht="12" customHeight="1" x14ac:dyDescent="0.4">
      <c r="A168" s="13"/>
      <c r="B168" s="14"/>
      <c r="C168" s="14"/>
      <c r="D168" s="15"/>
      <c r="E168" s="15"/>
      <c r="F168" s="15"/>
      <c r="G168" s="15"/>
      <c r="H168" s="15"/>
      <c r="I168" s="10"/>
      <c r="J168" s="15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4"/>
      <c r="Y168" s="14"/>
      <c r="Z168" s="14"/>
      <c r="AA168" s="14"/>
      <c r="AB168" s="17"/>
      <c r="AC168" s="18"/>
    </row>
    <row r="169" spans="1:29" ht="12" customHeight="1" x14ac:dyDescent="0.4">
      <c r="A169" s="13"/>
      <c r="B169" s="14"/>
      <c r="C169" s="14"/>
      <c r="D169" s="15"/>
      <c r="E169" s="15"/>
      <c r="F169" s="15"/>
      <c r="G169" s="15"/>
      <c r="H169" s="15"/>
      <c r="I169" s="10"/>
      <c r="J169" s="15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4"/>
      <c r="Y169" s="14"/>
      <c r="Z169" s="14"/>
      <c r="AA169" s="14"/>
      <c r="AB169" s="17"/>
      <c r="AC169" s="18"/>
    </row>
    <row r="170" spans="1:29" ht="12" customHeight="1" x14ac:dyDescent="0.4">
      <c r="A170" s="13"/>
      <c r="B170" s="14"/>
      <c r="C170" s="14"/>
      <c r="D170" s="15"/>
      <c r="E170" s="15"/>
      <c r="F170" s="15"/>
      <c r="G170" s="15"/>
      <c r="H170" s="15"/>
      <c r="I170" s="10"/>
      <c r="J170" s="15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4"/>
      <c r="Y170" s="14"/>
      <c r="Z170" s="14"/>
      <c r="AA170" s="14"/>
      <c r="AB170" s="17"/>
      <c r="AC170" s="18"/>
    </row>
    <row r="171" spans="1:29" ht="12" customHeight="1" x14ac:dyDescent="0.4">
      <c r="A171" s="13"/>
      <c r="B171" s="14"/>
      <c r="C171" s="14"/>
      <c r="D171" s="15"/>
      <c r="E171" s="15"/>
      <c r="F171" s="15"/>
      <c r="G171" s="15"/>
      <c r="H171" s="15"/>
      <c r="I171" s="10"/>
      <c r="J171" s="15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4"/>
      <c r="Y171" s="14"/>
      <c r="Z171" s="14"/>
      <c r="AA171" s="14"/>
      <c r="AB171" s="17"/>
      <c r="AC171" s="18"/>
    </row>
    <row r="172" spans="1:29" ht="12" customHeight="1" x14ac:dyDescent="0.4">
      <c r="A172" s="13"/>
      <c r="B172" s="14"/>
      <c r="C172" s="14"/>
      <c r="D172" s="15"/>
      <c r="E172" s="15"/>
      <c r="F172" s="15"/>
      <c r="G172" s="15"/>
      <c r="H172" s="15"/>
      <c r="I172" s="10"/>
      <c r="J172" s="15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4"/>
      <c r="Y172" s="14"/>
      <c r="Z172" s="14"/>
      <c r="AA172" s="14"/>
      <c r="AB172" s="17"/>
      <c r="AC172" s="18"/>
    </row>
    <row r="173" spans="1:29" ht="12" customHeight="1" x14ac:dyDescent="0.4">
      <c r="A173" s="13"/>
      <c r="B173" s="14"/>
      <c r="C173" s="14"/>
      <c r="D173" s="15"/>
      <c r="E173" s="15"/>
      <c r="F173" s="15"/>
      <c r="G173" s="15"/>
      <c r="H173" s="15"/>
      <c r="I173" s="10"/>
      <c r="J173" s="15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4"/>
      <c r="Y173" s="14"/>
      <c r="Z173" s="14"/>
      <c r="AA173" s="14"/>
      <c r="AB173" s="17"/>
      <c r="AC173" s="18"/>
    </row>
    <row r="174" spans="1:29" ht="12" customHeight="1" x14ac:dyDescent="0.4">
      <c r="A174" s="13"/>
      <c r="B174" s="14"/>
      <c r="C174" s="14"/>
      <c r="D174" s="15"/>
      <c r="E174" s="15"/>
      <c r="F174" s="15"/>
      <c r="G174" s="15"/>
      <c r="H174" s="15"/>
      <c r="I174" s="10"/>
      <c r="J174" s="15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4"/>
      <c r="Y174" s="14"/>
      <c r="Z174" s="14"/>
      <c r="AA174" s="14"/>
      <c r="AB174" s="17"/>
      <c r="AC174" s="18"/>
    </row>
    <row r="175" spans="1:29" ht="12" customHeight="1" x14ac:dyDescent="0.4">
      <c r="A175" s="13"/>
      <c r="B175" s="14"/>
      <c r="C175" s="14"/>
      <c r="D175" s="15"/>
      <c r="E175" s="15"/>
      <c r="F175" s="15"/>
      <c r="G175" s="15"/>
      <c r="H175" s="15"/>
      <c r="I175" s="10"/>
      <c r="J175" s="15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4"/>
      <c r="Y175" s="14"/>
      <c r="Z175" s="14"/>
      <c r="AA175" s="14"/>
      <c r="AB175" s="17"/>
      <c r="AC175" s="18"/>
    </row>
    <row r="176" spans="1:29" ht="12" customHeight="1" x14ac:dyDescent="0.4">
      <c r="A176" s="13"/>
      <c r="B176" s="14"/>
      <c r="C176" s="14"/>
      <c r="D176" s="15"/>
      <c r="E176" s="15"/>
      <c r="F176" s="15"/>
      <c r="G176" s="15"/>
      <c r="H176" s="15"/>
      <c r="I176" s="10"/>
      <c r="J176" s="15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4"/>
      <c r="Y176" s="14"/>
      <c r="Z176" s="14"/>
      <c r="AA176" s="14"/>
      <c r="AB176" s="17"/>
      <c r="AC176" s="18"/>
    </row>
    <row r="177" spans="1:29" ht="12" customHeight="1" x14ac:dyDescent="0.4">
      <c r="A177" s="13"/>
      <c r="B177" s="14"/>
      <c r="C177" s="14"/>
      <c r="D177" s="15"/>
      <c r="E177" s="15"/>
      <c r="F177" s="15"/>
      <c r="G177" s="15"/>
      <c r="H177" s="15"/>
      <c r="I177" s="10"/>
      <c r="J177" s="15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4"/>
      <c r="Y177" s="14"/>
      <c r="Z177" s="14"/>
      <c r="AA177" s="14"/>
      <c r="AB177" s="17"/>
      <c r="AC177" s="18"/>
    </row>
    <row r="178" spans="1:29" ht="12" customHeight="1" x14ac:dyDescent="0.4">
      <c r="A178" s="13"/>
      <c r="B178" s="14"/>
      <c r="C178" s="14"/>
      <c r="D178" s="15"/>
      <c r="E178" s="15"/>
      <c r="F178" s="15"/>
      <c r="G178" s="15"/>
      <c r="H178" s="15"/>
      <c r="I178" s="10"/>
      <c r="J178" s="15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4"/>
      <c r="Y178" s="14"/>
      <c r="Z178" s="14"/>
      <c r="AA178" s="14"/>
      <c r="AB178" s="17"/>
      <c r="AC178" s="18"/>
    </row>
    <row r="179" spans="1:29" ht="12" customHeight="1" x14ac:dyDescent="0.4">
      <c r="A179" s="13"/>
      <c r="B179" s="14"/>
      <c r="C179" s="14"/>
      <c r="D179" s="15"/>
      <c r="E179" s="15"/>
      <c r="F179" s="15"/>
      <c r="G179" s="15"/>
      <c r="H179" s="15"/>
      <c r="I179" s="10"/>
      <c r="J179" s="15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4"/>
      <c r="Y179" s="14"/>
      <c r="Z179" s="14"/>
      <c r="AA179" s="14"/>
      <c r="AB179" s="17"/>
      <c r="AC179" s="18"/>
    </row>
    <row r="180" spans="1:29" ht="12" customHeight="1" x14ac:dyDescent="0.4">
      <c r="A180" s="13"/>
      <c r="B180" s="14"/>
      <c r="C180" s="14"/>
      <c r="D180" s="15"/>
      <c r="E180" s="15"/>
      <c r="F180" s="15"/>
      <c r="G180" s="15"/>
      <c r="H180" s="15"/>
      <c r="I180" s="10"/>
      <c r="J180" s="15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4"/>
      <c r="Y180" s="14"/>
      <c r="Z180" s="14"/>
      <c r="AA180" s="14"/>
      <c r="AB180" s="17"/>
      <c r="AC180" s="18"/>
    </row>
    <row r="181" spans="1:29" ht="12" customHeight="1" x14ac:dyDescent="0.4">
      <c r="A181" s="13"/>
      <c r="B181" s="14"/>
      <c r="C181" s="14"/>
      <c r="D181" s="15"/>
      <c r="E181" s="15"/>
      <c r="F181" s="15"/>
      <c r="G181" s="15"/>
      <c r="H181" s="15"/>
      <c r="I181" s="10"/>
      <c r="J181" s="15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4"/>
      <c r="Y181" s="14"/>
      <c r="Z181" s="14"/>
      <c r="AA181" s="14"/>
      <c r="AB181" s="17"/>
      <c r="AC181" s="18"/>
    </row>
    <row r="182" spans="1:29" ht="12" customHeight="1" x14ac:dyDescent="0.4">
      <c r="A182" s="13"/>
      <c r="B182" s="14"/>
      <c r="C182" s="14"/>
      <c r="D182" s="15"/>
      <c r="E182" s="15"/>
      <c r="F182" s="15"/>
      <c r="G182" s="15"/>
      <c r="H182" s="15"/>
      <c r="I182" s="10"/>
      <c r="J182" s="15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4"/>
      <c r="Y182" s="14"/>
      <c r="Z182" s="14"/>
      <c r="AA182" s="14"/>
      <c r="AB182" s="17"/>
      <c r="AC182" s="18"/>
    </row>
    <row r="183" spans="1:29" ht="12" customHeight="1" x14ac:dyDescent="0.4">
      <c r="A183" s="13"/>
      <c r="B183" s="14"/>
      <c r="C183" s="14"/>
      <c r="D183" s="15"/>
      <c r="E183" s="15"/>
      <c r="F183" s="15"/>
      <c r="G183" s="15"/>
      <c r="H183" s="15"/>
      <c r="I183" s="10"/>
      <c r="J183" s="15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4"/>
      <c r="Y183" s="14"/>
      <c r="Z183" s="14"/>
      <c r="AA183" s="14"/>
      <c r="AB183" s="17"/>
      <c r="AC183" s="18"/>
    </row>
    <row r="184" spans="1:29" ht="12" customHeight="1" x14ac:dyDescent="0.4">
      <c r="A184" s="13"/>
      <c r="B184" s="14"/>
      <c r="C184" s="14"/>
      <c r="D184" s="15"/>
      <c r="E184" s="15"/>
      <c r="F184" s="15"/>
      <c r="G184" s="15"/>
      <c r="H184" s="15"/>
      <c r="I184" s="10"/>
      <c r="J184" s="15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4"/>
      <c r="Y184" s="14"/>
      <c r="Z184" s="14"/>
      <c r="AA184" s="14"/>
      <c r="AB184" s="17"/>
      <c r="AC184" s="18"/>
    </row>
    <row r="185" spans="1:29" ht="12" customHeight="1" x14ac:dyDescent="0.4">
      <c r="A185" s="13"/>
      <c r="B185" s="14"/>
      <c r="C185" s="14"/>
      <c r="D185" s="15"/>
      <c r="E185" s="15"/>
      <c r="F185" s="15"/>
      <c r="G185" s="15"/>
      <c r="H185" s="15"/>
      <c r="I185" s="10"/>
      <c r="J185" s="15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4"/>
      <c r="Y185" s="14"/>
      <c r="Z185" s="14"/>
      <c r="AA185" s="14"/>
      <c r="AB185" s="17"/>
      <c r="AC185" s="18"/>
    </row>
    <row r="186" spans="1:29" ht="12" customHeight="1" x14ac:dyDescent="0.4">
      <c r="A186" s="13"/>
      <c r="B186" s="14"/>
      <c r="C186" s="14"/>
      <c r="D186" s="15"/>
      <c r="E186" s="15"/>
      <c r="F186" s="15"/>
      <c r="G186" s="15"/>
      <c r="H186" s="15"/>
      <c r="I186" s="10"/>
      <c r="J186" s="15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4"/>
      <c r="Y186" s="14"/>
      <c r="Z186" s="14"/>
      <c r="AA186" s="14"/>
      <c r="AB186" s="17"/>
      <c r="AC186" s="18"/>
    </row>
    <row r="187" spans="1:29" ht="12" customHeight="1" x14ac:dyDescent="0.4">
      <c r="A187" s="13"/>
      <c r="B187" s="14"/>
      <c r="C187" s="14"/>
      <c r="D187" s="15"/>
      <c r="E187" s="15"/>
      <c r="F187" s="15"/>
      <c r="G187" s="15"/>
      <c r="H187" s="15"/>
      <c r="I187" s="10"/>
      <c r="J187" s="15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4"/>
      <c r="Y187" s="14"/>
      <c r="Z187" s="14"/>
      <c r="AA187" s="14"/>
      <c r="AB187" s="17"/>
      <c r="AC187" s="18"/>
    </row>
    <row r="188" spans="1:29" ht="12" customHeight="1" x14ac:dyDescent="0.4">
      <c r="A188" s="13"/>
      <c r="B188" s="14"/>
      <c r="C188" s="14"/>
      <c r="D188" s="15"/>
      <c r="E188" s="15"/>
      <c r="F188" s="15"/>
      <c r="G188" s="15"/>
      <c r="H188" s="15"/>
      <c r="I188" s="10"/>
      <c r="J188" s="15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4"/>
      <c r="Y188" s="14"/>
      <c r="Z188" s="14"/>
      <c r="AA188" s="14"/>
      <c r="AB188" s="17"/>
      <c r="AC188" s="18"/>
    </row>
    <row r="189" spans="1:29" ht="12" customHeight="1" x14ac:dyDescent="0.4">
      <c r="A189" s="13"/>
      <c r="B189" s="14"/>
      <c r="C189" s="14"/>
      <c r="D189" s="15"/>
      <c r="E189" s="15"/>
      <c r="F189" s="15"/>
      <c r="G189" s="15"/>
      <c r="H189" s="15"/>
      <c r="I189" s="10"/>
      <c r="J189" s="15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4"/>
      <c r="Y189" s="14"/>
      <c r="Z189" s="14"/>
      <c r="AA189" s="14"/>
      <c r="AB189" s="17"/>
      <c r="AC189" s="18"/>
    </row>
    <row r="190" spans="1:29" ht="12" customHeight="1" x14ac:dyDescent="0.4">
      <c r="A190" s="13"/>
      <c r="B190" s="14"/>
      <c r="C190" s="14"/>
      <c r="D190" s="15"/>
      <c r="E190" s="15"/>
      <c r="F190" s="15"/>
      <c r="G190" s="15"/>
      <c r="H190" s="15"/>
      <c r="I190" s="10"/>
      <c r="J190" s="15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4"/>
      <c r="Y190" s="14"/>
      <c r="Z190" s="14"/>
      <c r="AA190" s="14"/>
      <c r="AB190" s="17"/>
      <c r="AC190" s="18"/>
    </row>
    <row r="191" spans="1:29" ht="12" customHeight="1" x14ac:dyDescent="0.4">
      <c r="A191" s="13"/>
      <c r="B191" s="14"/>
      <c r="C191" s="14"/>
      <c r="D191" s="15"/>
      <c r="E191" s="15"/>
      <c r="F191" s="15"/>
      <c r="G191" s="15"/>
      <c r="H191" s="15"/>
      <c r="I191" s="10"/>
      <c r="J191" s="15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4"/>
      <c r="Y191" s="14"/>
      <c r="Z191" s="14"/>
      <c r="AA191" s="14"/>
      <c r="AB191" s="17"/>
      <c r="AC191" s="18"/>
    </row>
    <row r="192" spans="1:29" ht="12" customHeight="1" x14ac:dyDescent="0.4">
      <c r="A192" s="13"/>
      <c r="B192" s="14"/>
      <c r="C192" s="14"/>
      <c r="D192" s="15"/>
      <c r="E192" s="15"/>
      <c r="F192" s="15"/>
      <c r="G192" s="15"/>
      <c r="H192" s="15"/>
      <c r="I192" s="10"/>
      <c r="J192" s="15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4"/>
      <c r="Y192" s="14"/>
      <c r="Z192" s="14"/>
      <c r="AA192" s="14"/>
      <c r="AB192" s="17"/>
      <c r="AC192" s="18"/>
    </row>
    <row r="193" spans="1:29" ht="12" customHeight="1" x14ac:dyDescent="0.4">
      <c r="A193" s="13"/>
      <c r="B193" s="14"/>
      <c r="C193" s="14"/>
      <c r="D193" s="15"/>
      <c r="E193" s="15"/>
      <c r="F193" s="15"/>
      <c r="G193" s="15"/>
      <c r="H193" s="15"/>
      <c r="I193" s="10"/>
      <c r="J193" s="15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4"/>
      <c r="Y193" s="14"/>
      <c r="Z193" s="14"/>
      <c r="AA193" s="14"/>
      <c r="AB193" s="17"/>
      <c r="AC193" s="18"/>
    </row>
    <row r="194" spans="1:29" ht="12" customHeight="1" x14ac:dyDescent="0.4">
      <c r="A194" s="13"/>
      <c r="B194" s="14"/>
      <c r="C194" s="14"/>
      <c r="D194" s="15"/>
      <c r="E194" s="15"/>
      <c r="F194" s="15"/>
      <c r="G194" s="15"/>
      <c r="H194" s="15"/>
      <c r="I194" s="10"/>
      <c r="J194" s="15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4"/>
      <c r="Y194" s="14"/>
      <c r="Z194" s="14"/>
      <c r="AA194" s="14"/>
      <c r="AB194" s="17"/>
      <c r="AC194" s="18"/>
    </row>
    <row r="195" spans="1:29" ht="12" customHeight="1" x14ac:dyDescent="0.4">
      <c r="A195" s="13"/>
      <c r="B195" s="14"/>
      <c r="C195" s="14"/>
      <c r="D195" s="15"/>
      <c r="E195" s="15"/>
      <c r="F195" s="15"/>
      <c r="G195" s="15"/>
      <c r="H195" s="15"/>
      <c r="I195" s="10"/>
      <c r="J195" s="15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4"/>
      <c r="Y195" s="14"/>
      <c r="Z195" s="14"/>
      <c r="AA195" s="14"/>
      <c r="AB195" s="17"/>
      <c r="AC195" s="18"/>
    </row>
    <row r="196" spans="1:29" ht="12" customHeight="1" x14ac:dyDescent="0.4">
      <c r="A196" s="13"/>
      <c r="B196" s="14"/>
      <c r="C196" s="14"/>
      <c r="D196" s="15"/>
      <c r="E196" s="15"/>
      <c r="F196" s="15"/>
      <c r="G196" s="15"/>
      <c r="H196" s="15"/>
      <c r="I196" s="10"/>
      <c r="J196" s="15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4"/>
      <c r="Y196" s="14"/>
      <c r="Z196" s="14"/>
      <c r="AA196" s="14"/>
      <c r="AB196" s="17"/>
      <c r="AC196" s="18"/>
    </row>
    <row r="197" spans="1:29" ht="12" customHeight="1" x14ac:dyDescent="0.4">
      <c r="A197" s="13"/>
      <c r="B197" s="14"/>
      <c r="C197" s="14"/>
      <c r="D197" s="15"/>
      <c r="E197" s="15"/>
      <c r="F197" s="15"/>
      <c r="G197" s="15"/>
      <c r="H197" s="15"/>
      <c r="I197" s="10"/>
      <c r="J197" s="15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4"/>
      <c r="Y197" s="14"/>
      <c r="Z197" s="14"/>
      <c r="AA197" s="14"/>
      <c r="AB197" s="17"/>
      <c r="AC197" s="18"/>
    </row>
    <row r="198" spans="1:29" ht="12" customHeight="1" x14ac:dyDescent="0.4">
      <c r="A198" s="13"/>
      <c r="B198" s="14"/>
      <c r="C198" s="14"/>
      <c r="D198" s="15"/>
      <c r="E198" s="15"/>
      <c r="F198" s="15"/>
      <c r="G198" s="15"/>
      <c r="H198" s="15"/>
      <c r="I198" s="10"/>
      <c r="J198" s="15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4"/>
      <c r="Y198" s="14"/>
      <c r="Z198" s="14"/>
      <c r="AA198" s="14"/>
      <c r="AB198" s="17"/>
      <c r="AC198" s="18"/>
    </row>
    <row r="199" spans="1:29" ht="12" customHeight="1" x14ac:dyDescent="0.4">
      <c r="A199" s="13"/>
      <c r="B199" s="14"/>
      <c r="C199" s="14"/>
      <c r="D199" s="15"/>
      <c r="E199" s="15"/>
      <c r="F199" s="15"/>
      <c r="G199" s="15"/>
      <c r="H199" s="15"/>
      <c r="I199" s="10"/>
      <c r="J199" s="15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4"/>
      <c r="Y199" s="14"/>
      <c r="Z199" s="14"/>
      <c r="AA199" s="14"/>
      <c r="AB199" s="17"/>
      <c r="AC199" s="18"/>
    </row>
    <row r="200" spans="1:29" ht="12" customHeight="1" x14ac:dyDescent="0.4">
      <c r="A200" s="13"/>
      <c r="B200" s="14"/>
      <c r="C200" s="14"/>
      <c r="D200" s="15"/>
      <c r="E200" s="15"/>
      <c r="F200" s="15"/>
      <c r="G200" s="15"/>
      <c r="H200" s="15"/>
      <c r="I200" s="10"/>
      <c r="J200" s="15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4"/>
      <c r="Y200" s="14"/>
      <c r="Z200" s="14"/>
      <c r="AA200" s="14"/>
      <c r="AB200" s="17"/>
      <c r="AC200" s="18"/>
    </row>
    <row r="201" spans="1:29" ht="12" customHeight="1" x14ac:dyDescent="0.4">
      <c r="A201" s="13"/>
      <c r="B201" s="14"/>
      <c r="C201" s="14"/>
      <c r="D201" s="15"/>
      <c r="E201" s="15"/>
      <c r="F201" s="15"/>
      <c r="G201" s="15"/>
      <c r="H201" s="15"/>
      <c r="I201" s="10"/>
      <c r="J201" s="15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4"/>
      <c r="Y201" s="14"/>
      <c r="Z201" s="14"/>
      <c r="AA201" s="14"/>
      <c r="AB201" s="17"/>
      <c r="AC201" s="18"/>
    </row>
    <row r="202" spans="1:29" ht="12" customHeight="1" x14ac:dyDescent="0.4">
      <c r="A202" s="13"/>
      <c r="B202" s="14"/>
      <c r="C202" s="14"/>
      <c r="D202" s="15"/>
      <c r="E202" s="15"/>
      <c r="F202" s="15"/>
      <c r="G202" s="15"/>
      <c r="H202" s="15"/>
      <c r="I202" s="10"/>
      <c r="J202" s="15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4"/>
      <c r="Y202" s="14"/>
      <c r="Z202" s="14"/>
      <c r="AA202" s="14"/>
      <c r="AB202" s="17"/>
      <c r="AC202" s="18"/>
    </row>
    <row r="203" spans="1:29" ht="12" customHeight="1" x14ac:dyDescent="0.4">
      <c r="A203" s="13"/>
      <c r="B203" s="14"/>
      <c r="C203" s="14"/>
      <c r="D203" s="15"/>
      <c r="E203" s="15"/>
      <c r="F203" s="15"/>
      <c r="G203" s="15"/>
      <c r="H203" s="15"/>
      <c r="I203" s="10"/>
      <c r="J203" s="15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4"/>
      <c r="Y203" s="14"/>
      <c r="Z203" s="14"/>
      <c r="AA203" s="14"/>
      <c r="AB203" s="17"/>
      <c r="AC203" s="18"/>
    </row>
    <row r="204" spans="1:29" ht="12" customHeight="1" x14ac:dyDescent="0.4">
      <c r="A204" s="13"/>
      <c r="B204" s="14"/>
      <c r="C204" s="14"/>
      <c r="D204" s="15"/>
      <c r="E204" s="15"/>
      <c r="F204" s="15"/>
      <c r="G204" s="15"/>
      <c r="H204" s="15"/>
      <c r="I204" s="10"/>
      <c r="J204" s="15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4"/>
      <c r="Y204" s="14"/>
      <c r="Z204" s="14"/>
      <c r="AA204" s="14"/>
      <c r="AB204" s="17"/>
      <c r="AC204" s="18"/>
    </row>
    <row r="205" spans="1:29" ht="12" customHeight="1" x14ac:dyDescent="0.4">
      <c r="A205" s="13"/>
      <c r="B205" s="14"/>
      <c r="C205" s="14"/>
      <c r="D205" s="15"/>
      <c r="E205" s="15"/>
      <c r="F205" s="15"/>
      <c r="G205" s="15"/>
      <c r="H205" s="15"/>
      <c r="I205" s="10"/>
      <c r="J205" s="15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4"/>
      <c r="Y205" s="14"/>
      <c r="Z205" s="14"/>
      <c r="AA205" s="14"/>
      <c r="AB205" s="17"/>
      <c r="AC205" s="18"/>
    </row>
    <row r="206" spans="1:29" ht="12" customHeight="1" x14ac:dyDescent="0.4">
      <c r="A206" s="13"/>
      <c r="B206" s="14"/>
      <c r="C206" s="14"/>
      <c r="D206" s="15"/>
      <c r="E206" s="15"/>
      <c r="F206" s="15"/>
      <c r="G206" s="15"/>
      <c r="H206" s="15"/>
      <c r="I206" s="10"/>
      <c r="J206" s="15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4"/>
      <c r="Y206" s="14"/>
      <c r="Z206" s="14"/>
      <c r="AA206" s="14"/>
      <c r="AB206" s="17"/>
      <c r="AC206" s="18"/>
    </row>
    <row r="207" spans="1:29" ht="12" customHeight="1" x14ac:dyDescent="0.4">
      <c r="A207" s="13"/>
      <c r="B207" s="14"/>
      <c r="C207" s="14"/>
      <c r="D207" s="15"/>
      <c r="E207" s="15"/>
      <c r="F207" s="15"/>
      <c r="G207" s="15"/>
      <c r="H207" s="15"/>
      <c r="I207" s="10"/>
      <c r="J207" s="15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4"/>
      <c r="Y207" s="14"/>
      <c r="Z207" s="14"/>
      <c r="AA207" s="14"/>
      <c r="AB207" s="17"/>
      <c r="AC207" s="18"/>
    </row>
    <row r="208" spans="1:29" ht="12" customHeight="1" x14ac:dyDescent="0.4">
      <c r="A208" s="13"/>
      <c r="B208" s="14"/>
      <c r="C208" s="14"/>
      <c r="D208" s="15"/>
      <c r="E208" s="15"/>
      <c r="F208" s="15"/>
      <c r="G208" s="15"/>
      <c r="H208" s="15"/>
      <c r="I208" s="10"/>
      <c r="J208" s="15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4"/>
      <c r="Y208" s="14"/>
      <c r="Z208" s="14"/>
      <c r="AA208" s="14"/>
      <c r="AB208" s="17"/>
      <c r="AC208" s="18"/>
    </row>
    <row r="209" spans="1:29" ht="12" customHeight="1" x14ac:dyDescent="0.4">
      <c r="A209" s="13"/>
      <c r="B209" s="14"/>
      <c r="C209" s="14"/>
      <c r="D209" s="15"/>
      <c r="E209" s="15"/>
      <c r="F209" s="15"/>
      <c r="G209" s="15"/>
      <c r="H209" s="15"/>
      <c r="I209" s="10"/>
      <c r="J209" s="15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4"/>
      <c r="Y209" s="14"/>
      <c r="Z209" s="14"/>
      <c r="AA209" s="14"/>
      <c r="AB209" s="17"/>
      <c r="AC209" s="18"/>
    </row>
    <row r="210" spans="1:29" ht="12" customHeight="1" x14ac:dyDescent="0.4">
      <c r="A210" s="13"/>
      <c r="B210" s="14"/>
      <c r="C210" s="14"/>
      <c r="D210" s="15"/>
      <c r="E210" s="15"/>
      <c r="F210" s="15"/>
      <c r="G210" s="15"/>
      <c r="H210" s="15"/>
      <c r="I210" s="10"/>
      <c r="J210" s="15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4"/>
      <c r="Y210" s="14"/>
      <c r="Z210" s="14"/>
      <c r="AA210" s="14"/>
      <c r="AB210" s="17"/>
      <c r="AC210" s="18"/>
    </row>
    <row r="211" spans="1:29" ht="12" customHeight="1" x14ac:dyDescent="0.4">
      <c r="A211" s="13"/>
      <c r="B211" s="14"/>
      <c r="C211" s="14"/>
      <c r="D211" s="15"/>
      <c r="E211" s="15"/>
      <c r="F211" s="15"/>
      <c r="G211" s="15"/>
      <c r="H211" s="15"/>
      <c r="I211" s="10"/>
      <c r="J211" s="15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4"/>
      <c r="Y211" s="14"/>
      <c r="Z211" s="14"/>
      <c r="AA211" s="14"/>
      <c r="AB211" s="17"/>
      <c r="AC211" s="18"/>
    </row>
    <row r="212" spans="1:29" ht="12" customHeight="1" x14ac:dyDescent="0.4">
      <c r="A212" s="13"/>
      <c r="B212" s="14"/>
      <c r="C212" s="14"/>
      <c r="D212" s="15"/>
      <c r="E212" s="15"/>
      <c r="F212" s="15"/>
      <c r="G212" s="15"/>
      <c r="H212" s="15"/>
      <c r="I212" s="10"/>
      <c r="J212" s="15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4"/>
      <c r="Y212" s="14"/>
      <c r="Z212" s="14"/>
      <c r="AA212" s="14"/>
      <c r="AB212" s="17"/>
      <c r="AC212" s="18"/>
    </row>
    <row r="213" spans="1:29" ht="12" customHeight="1" x14ac:dyDescent="0.4">
      <c r="A213" s="13"/>
      <c r="B213" s="14"/>
      <c r="C213" s="14"/>
      <c r="D213" s="15"/>
      <c r="E213" s="15"/>
      <c r="F213" s="15"/>
      <c r="G213" s="15"/>
      <c r="H213" s="15"/>
      <c r="I213" s="10"/>
      <c r="J213" s="15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4"/>
      <c r="Y213" s="14"/>
      <c r="Z213" s="14"/>
      <c r="AA213" s="14"/>
      <c r="AB213" s="17"/>
      <c r="AC213" s="18"/>
    </row>
    <row r="214" spans="1:29" ht="12" customHeight="1" x14ac:dyDescent="0.4">
      <c r="A214" s="13"/>
      <c r="B214" s="14"/>
      <c r="C214" s="14"/>
      <c r="D214" s="15"/>
      <c r="E214" s="15"/>
      <c r="F214" s="15"/>
      <c r="G214" s="15"/>
      <c r="H214" s="15"/>
      <c r="I214" s="10"/>
      <c r="J214" s="15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4"/>
      <c r="Y214" s="14"/>
      <c r="Z214" s="14"/>
      <c r="AA214" s="14"/>
      <c r="AB214" s="17"/>
      <c r="AC214" s="18"/>
    </row>
    <row r="215" spans="1:29" ht="12" customHeight="1" x14ac:dyDescent="0.4">
      <c r="A215" s="13"/>
      <c r="B215" s="14"/>
      <c r="C215" s="14"/>
      <c r="D215" s="15"/>
      <c r="E215" s="15"/>
      <c r="F215" s="15"/>
      <c r="G215" s="15"/>
      <c r="H215" s="15"/>
      <c r="I215" s="10"/>
      <c r="J215" s="15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4"/>
      <c r="Y215" s="14"/>
      <c r="Z215" s="14"/>
      <c r="AA215" s="14"/>
      <c r="AB215" s="17"/>
      <c r="AC215" s="18"/>
    </row>
    <row r="216" spans="1:29" ht="12" customHeight="1" x14ac:dyDescent="0.4">
      <c r="A216" s="13"/>
      <c r="B216" s="14"/>
      <c r="C216" s="14"/>
      <c r="D216" s="15"/>
      <c r="E216" s="15"/>
      <c r="F216" s="15"/>
      <c r="G216" s="15"/>
      <c r="H216" s="15"/>
      <c r="I216" s="10"/>
      <c r="J216" s="15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4"/>
      <c r="Y216" s="14"/>
      <c r="Z216" s="14"/>
      <c r="AA216" s="14"/>
      <c r="AB216" s="17"/>
      <c r="AC216" s="18"/>
    </row>
    <row r="217" spans="1:29" ht="12" customHeight="1" x14ac:dyDescent="0.4">
      <c r="A217" s="13"/>
      <c r="B217" s="14"/>
      <c r="C217" s="14"/>
      <c r="D217" s="15"/>
      <c r="E217" s="15"/>
      <c r="F217" s="15"/>
      <c r="G217" s="15"/>
      <c r="H217" s="15"/>
      <c r="I217" s="10"/>
      <c r="J217" s="15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4"/>
      <c r="Y217" s="14"/>
      <c r="Z217" s="14"/>
      <c r="AA217" s="14"/>
      <c r="AB217" s="17"/>
      <c r="AC217" s="18"/>
    </row>
    <row r="218" spans="1:29" ht="12" customHeight="1" x14ac:dyDescent="0.4">
      <c r="A218" s="13"/>
      <c r="B218" s="14"/>
      <c r="C218" s="14"/>
      <c r="D218" s="15"/>
      <c r="E218" s="15"/>
      <c r="F218" s="15"/>
      <c r="G218" s="15"/>
      <c r="H218" s="15"/>
      <c r="I218" s="10"/>
      <c r="J218" s="15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4"/>
      <c r="Y218" s="14"/>
      <c r="Z218" s="14"/>
      <c r="AA218" s="14"/>
      <c r="AB218" s="17"/>
      <c r="AC218" s="18"/>
    </row>
    <row r="219" spans="1:29" ht="12" customHeight="1" x14ac:dyDescent="0.4">
      <c r="A219" s="13"/>
      <c r="B219" s="14"/>
      <c r="C219" s="14"/>
      <c r="D219" s="15"/>
      <c r="E219" s="15"/>
      <c r="F219" s="15"/>
      <c r="G219" s="15"/>
      <c r="H219" s="15"/>
      <c r="I219" s="10"/>
      <c r="J219" s="15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4"/>
      <c r="Y219" s="14"/>
      <c r="Z219" s="14"/>
      <c r="AA219" s="14"/>
      <c r="AB219" s="17"/>
      <c r="AC219" s="18"/>
    </row>
    <row r="220" spans="1:29" ht="12" customHeight="1" x14ac:dyDescent="0.4">
      <c r="A220" s="13"/>
      <c r="B220" s="14"/>
      <c r="C220" s="14"/>
      <c r="D220" s="15"/>
      <c r="E220" s="15"/>
      <c r="F220" s="15"/>
      <c r="G220" s="15"/>
      <c r="H220" s="15"/>
      <c r="I220" s="10"/>
      <c r="J220" s="15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4"/>
      <c r="Y220" s="14"/>
      <c r="Z220" s="14"/>
      <c r="AA220" s="14"/>
      <c r="AB220" s="17"/>
      <c r="AC220" s="18"/>
    </row>
    <row r="221" spans="1:29" ht="12" customHeight="1" x14ac:dyDescent="0.4">
      <c r="A221" s="13"/>
      <c r="B221" s="14"/>
      <c r="C221" s="14"/>
      <c r="D221" s="15"/>
      <c r="E221" s="15"/>
      <c r="F221" s="15"/>
      <c r="G221" s="15"/>
      <c r="H221" s="15"/>
      <c r="I221" s="10"/>
      <c r="J221" s="15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4"/>
      <c r="Y221" s="14"/>
      <c r="Z221" s="14"/>
      <c r="AA221" s="14"/>
      <c r="AB221" s="17"/>
      <c r="AC221" s="18"/>
    </row>
    <row r="222" spans="1:29" ht="12" customHeight="1" x14ac:dyDescent="0.4">
      <c r="A222" s="13"/>
      <c r="B222" s="14"/>
      <c r="C222" s="14"/>
      <c r="D222" s="15"/>
      <c r="E222" s="15"/>
      <c r="F222" s="15"/>
      <c r="G222" s="15"/>
      <c r="H222" s="15"/>
      <c r="I222" s="10"/>
      <c r="J222" s="15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4"/>
      <c r="Y222" s="14"/>
      <c r="Z222" s="14"/>
      <c r="AA222" s="14"/>
      <c r="AB222" s="17"/>
      <c r="AC222" s="18"/>
    </row>
    <row r="223" spans="1:29" ht="12" customHeight="1" x14ac:dyDescent="0.4">
      <c r="A223" s="13"/>
      <c r="B223" s="14"/>
      <c r="C223" s="14"/>
      <c r="D223" s="15"/>
      <c r="E223" s="15"/>
      <c r="F223" s="15"/>
      <c r="G223" s="15"/>
      <c r="H223" s="15"/>
      <c r="I223" s="10"/>
      <c r="J223" s="15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4"/>
      <c r="Y223" s="14"/>
      <c r="Z223" s="14"/>
      <c r="AA223" s="14"/>
      <c r="AB223" s="17"/>
      <c r="AC223" s="18"/>
    </row>
    <row r="224" spans="1:29" ht="12" customHeight="1" x14ac:dyDescent="0.4">
      <c r="A224" s="13"/>
      <c r="B224" s="14"/>
      <c r="C224" s="14"/>
      <c r="D224" s="15"/>
      <c r="E224" s="15"/>
      <c r="F224" s="15"/>
      <c r="G224" s="15"/>
      <c r="H224" s="15"/>
      <c r="I224" s="10"/>
      <c r="J224" s="15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4"/>
      <c r="Y224" s="14"/>
      <c r="Z224" s="14"/>
      <c r="AA224" s="14"/>
      <c r="AB224" s="17"/>
      <c r="AC224" s="18"/>
    </row>
    <row r="225" spans="1:29" ht="12" customHeight="1" x14ac:dyDescent="0.4">
      <c r="A225" s="13"/>
      <c r="B225" s="14"/>
      <c r="C225" s="14"/>
      <c r="D225" s="15"/>
      <c r="E225" s="15"/>
      <c r="F225" s="15"/>
      <c r="G225" s="15"/>
      <c r="H225" s="15"/>
      <c r="I225" s="10"/>
      <c r="J225" s="15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4"/>
      <c r="Y225" s="14"/>
      <c r="Z225" s="14"/>
      <c r="AA225" s="14"/>
      <c r="AB225" s="17"/>
      <c r="AC225" s="18"/>
    </row>
    <row r="226" spans="1:29" ht="12" customHeight="1" x14ac:dyDescent="0.4">
      <c r="A226" s="13"/>
      <c r="B226" s="14"/>
      <c r="C226" s="14"/>
      <c r="D226" s="15"/>
      <c r="E226" s="15"/>
      <c r="F226" s="15"/>
      <c r="G226" s="15"/>
      <c r="H226" s="15"/>
      <c r="I226" s="10"/>
      <c r="J226" s="15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4"/>
      <c r="Y226" s="14"/>
      <c r="Z226" s="14"/>
      <c r="AA226" s="14"/>
      <c r="AB226" s="17"/>
      <c r="AC226" s="18"/>
    </row>
    <row r="227" spans="1:29" ht="12" customHeight="1" x14ac:dyDescent="0.4">
      <c r="A227" s="13"/>
      <c r="B227" s="14"/>
      <c r="C227" s="14"/>
      <c r="D227" s="15"/>
      <c r="E227" s="15"/>
      <c r="F227" s="15"/>
      <c r="G227" s="15"/>
      <c r="H227" s="15"/>
      <c r="I227" s="10"/>
      <c r="J227" s="15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4"/>
      <c r="Y227" s="14"/>
      <c r="Z227" s="14"/>
      <c r="AA227" s="14"/>
      <c r="AB227" s="17"/>
      <c r="AC227" s="18"/>
    </row>
    <row r="228" spans="1:29" ht="12" customHeight="1" x14ac:dyDescent="0.4">
      <c r="A228" s="13"/>
      <c r="B228" s="14"/>
      <c r="C228" s="14"/>
      <c r="D228" s="15"/>
      <c r="E228" s="15"/>
      <c r="F228" s="15"/>
      <c r="G228" s="15"/>
      <c r="H228" s="15"/>
      <c r="I228" s="10"/>
      <c r="J228" s="15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4"/>
      <c r="Y228" s="14"/>
      <c r="Z228" s="14"/>
      <c r="AA228" s="14"/>
      <c r="AB228" s="17"/>
      <c r="AC228" s="18"/>
    </row>
    <row r="229" spans="1:29" ht="12" customHeight="1" x14ac:dyDescent="0.4">
      <c r="A229" s="13"/>
      <c r="B229" s="14"/>
      <c r="C229" s="14"/>
      <c r="D229" s="15"/>
      <c r="E229" s="15"/>
      <c r="F229" s="15"/>
      <c r="G229" s="15"/>
      <c r="H229" s="15"/>
      <c r="I229" s="10"/>
      <c r="J229" s="15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4"/>
      <c r="Y229" s="14"/>
      <c r="Z229" s="14"/>
      <c r="AA229" s="14"/>
      <c r="AB229" s="17"/>
      <c r="AC229" s="18"/>
    </row>
    <row r="230" spans="1:29" ht="12" customHeight="1" x14ac:dyDescent="0.4">
      <c r="A230" s="13"/>
      <c r="B230" s="14"/>
      <c r="C230" s="14"/>
      <c r="D230" s="15"/>
      <c r="E230" s="15"/>
      <c r="F230" s="15"/>
      <c r="G230" s="15"/>
      <c r="H230" s="15"/>
      <c r="I230" s="10"/>
      <c r="J230" s="15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4"/>
      <c r="Y230" s="14"/>
      <c r="Z230" s="14"/>
      <c r="AA230" s="14"/>
      <c r="AB230" s="17"/>
      <c r="AC230" s="18"/>
    </row>
    <row r="231" spans="1:29" ht="12" customHeight="1" x14ac:dyDescent="0.4">
      <c r="A231" s="13"/>
      <c r="B231" s="14"/>
      <c r="C231" s="14"/>
      <c r="D231" s="15"/>
      <c r="E231" s="15"/>
      <c r="F231" s="15"/>
      <c r="G231" s="15"/>
      <c r="H231" s="15"/>
      <c r="I231" s="10"/>
      <c r="J231" s="15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4"/>
      <c r="Y231" s="14"/>
      <c r="Z231" s="14"/>
      <c r="AA231" s="14"/>
      <c r="AB231" s="17"/>
      <c r="AC231" s="18"/>
    </row>
    <row r="232" spans="1:29" ht="12" customHeight="1" x14ac:dyDescent="0.4">
      <c r="A232" s="13"/>
      <c r="B232" s="14"/>
      <c r="C232" s="14"/>
      <c r="D232" s="15"/>
      <c r="E232" s="15"/>
      <c r="F232" s="15"/>
      <c r="G232" s="15"/>
      <c r="H232" s="15"/>
      <c r="I232" s="10"/>
      <c r="J232" s="15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4"/>
      <c r="Y232" s="14"/>
      <c r="Z232" s="14"/>
      <c r="AA232" s="14"/>
      <c r="AB232" s="17"/>
      <c r="AC232" s="18"/>
    </row>
    <row r="233" spans="1:29" ht="12" customHeight="1" x14ac:dyDescent="0.4">
      <c r="A233" s="13"/>
      <c r="B233" s="14"/>
      <c r="C233" s="14"/>
      <c r="D233" s="15"/>
      <c r="E233" s="15"/>
      <c r="F233" s="15"/>
      <c r="G233" s="15"/>
      <c r="H233" s="15"/>
      <c r="I233" s="10"/>
      <c r="J233" s="15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4"/>
      <c r="Y233" s="14"/>
      <c r="Z233" s="14"/>
      <c r="AA233" s="14"/>
      <c r="AB233" s="17"/>
      <c r="AC233" s="18"/>
    </row>
    <row r="234" spans="1:29" ht="12" customHeight="1" x14ac:dyDescent="0.4">
      <c r="A234" s="13"/>
      <c r="B234" s="14"/>
      <c r="C234" s="14"/>
      <c r="D234" s="15"/>
      <c r="E234" s="15"/>
      <c r="F234" s="15"/>
      <c r="G234" s="15"/>
      <c r="H234" s="15"/>
      <c r="I234" s="10"/>
      <c r="J234" s="15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4"/>
      <c r="Y234" s="14"/>
      <c r="Z234" s="14"/>
      <c r="AA234" s="14"/>
      <c r="AB234" s="17"/>
      <c r="AC234" s="18"/>
    </row>
    <row r="235" spans="1:29" ht="12" customHeight="1" x14ac:dyDescent="0.4">
      <c r="A235" s="13"/>
      <c r="B235" s="14"/>
      <c r="C235" s="14"/>
      <c r="D235" s="15"/>
      <c r="E235" s="15"/>
      <c r="F235" s="15"/>
      <c r="G235" s="15"/>
      <c r="H235" s="15"/>
      <c r="I235" s="10"/>
      <c r="J235" s="15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4"/>
      <c r="Y235" s="14"/>
      <c r="Z235" s="14"/>
      <c r="AA235" s="14"/>
      <c r="AB235" s="17"/>
      <c r="AC235" s="18"/>
    </row>
    <row r="236" spans="1:29" ht="12" customHeight="1" x14ac:dyDescent="0.4">
      <c r="A236" s="13"/>
      <c r="B236" s="14"/>
      <c r="C236" s="14"/>
      <c r="D236" s="15"/>
      <c r="E236" s="15"/>
      <c r="F236" s="15"/>
      <c r="G236" s="15"/>
      <c r="H236" s="15"/>
      <c r="I236" s="10"/>
      <c r="J236" s="15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4"/>
      <c r="Y236" s="14"/>
      <c r="Z236" s="14"/>
      <c r="AA236" s="14"/>
      <c r="AB236" s="17"/>
      <c r="AC236" s="18"/>
    </row>
    <row r="237" spans="1:29" ht="12" customHeight="1" x14ac:dyDescent="0.4">
      <c r="A237" s="13"/>
      <c r="B237" s="14"/>
      <c r="C237" s="14"/>
      <c r="D237" s="15"/>
      <c r="E237" s="15"/>
      <c r="F237" s="15"/>
      <c r="G237" s="15"/>
      <c r="H237" s="15"/>
      <c r="I237" s="10"/>
      <c r="J237" s="15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4"/>
      <c r="Y237" s="14"/>
      <c r="Z237" s="14"/>
      <c r="AA237" s="14"/>
      <c r="AB237" s="17"/>
      <c r="AC237" s="18"/>
    </row>
    <row r="238" spans="1:29" ht="12" customHeight="1" x14ac:dyDescent="0.4">
      <c r="A238" s="13"/>
      <c r="B238" s="14"/>
      <c r="C238" s="14"/>
      <c r="D238" s="15"/>
      <c r="E238" s="15"/>
      <c r="F238" s="15"/>
      <c r="G238" s="15"/>
      <c r="H238" s="15"/>
      <c r="I238" s="10"/>
      <c r="J238" s="15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4"/>
      <c r="Y238" s="14"/>
      <c r="Z238" s="14"/>
      <c r="AA238" s="14"/>
      <c r="AB238" s="17"/>
      <c r="AC238" s="18"/>
    </row>
    <row r="239" spans="1:29" ht="12" customHeight="1" x14ac:dyDescent="0.4">
      <c r="A239" s="13"/>
      <c r="B239" s="14"/>
      <c r="C239" s="14"/>
      <c r="D239" s="15"/>
      <c r="E239" s="15"/>
      <c r="F239" s="15"/>
      <c r="G239" s="15"/>
      <c r="H239" s="15"/>
      <c r="I239" s="10"/>
      <c r="J239" s="15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4"/>
      <c r="Y239" s="14"/>
      <c r="Z239" s="14"/>
      <c r="AA239" s="14"/>
      <c r="AB239" s="17"/>
      <c r="AC239" s="18"/>
    </row>
    <row r="240" spans="1:29" ht="12" customHeight="1" x14ac:dyDescent="0.4">
      <c r="A240" s="13"/>
      <c r="B240" s="14"/>
      <c r="C240" s="14"/>
      <c r="D240" s="15"/>
      <c r="E240" s="15"/>
      <c r="F240" s="15"/>
      <c r="G240" s="15"/>
      <c r="H240" s="15"/>
      <c r="I240" s="10"/>
      <c r="J240" s="15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4"/>
      <c r="Y240" s="14"/>
      <c r="Z240" s="14"/>
      <c r="AA240" s="14"/>
      <c r="AB240" s="17"/>
      <c r="AC240" s="18"/>
    </row>
    <row r="241" spans="1:29" ht="12" customHeight="1" x14ac:dyDescent="0.4">
      <c r="A241" s="13"/>
      <c r="B241" s="14"/>
      <c r="C241" s="14"/>
      <c r="D241" s="15"/>
      <c r="E241" s="15"/>
      <c r="F241" s="15"/>
      <c r="G241" s="15"/>
      <c r="H241" s="15"/>
      <c r="I241" s="10"/>
      <c r="J241" s="15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4"/>
      <c r="Y241" s="14"/>
      <c r="Z241" s="14"/>
      <c r="AA241" s="14"/>
      <c r="AB241" s="17"/>
      <c r="AC241" s="18"/>
    </row>
    <row r="242" spans="1:29" ht="12" customHeight="1" x14ac:dyDescent="0.4">
      <c r="A242" s="13"/>
      <c r="B242" s="14"/>
      <c r="C242" s="14"/>
      <c r="D242" s="15"/>
      <c r="E242" s="15"/>
      <c r="F242" s="15"/>
      <c r="G242" s="15"/>
      <c r="H242" s="15"/>
      <c r="I242" s="10"/>
      <c r="J242" s="15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4"/>
      <c r="Y242" s="14"/>
      <c r="Z242" s="14"/>
      <c r="AA242" s="14"/>
      <c r="AB242" s="17"/>
      <c r="AC242" s="18"/>
    </row>
    <row r="243" spans="1:29" ht="12" customHeight="1" x14ac:dyDescent="0.4">
      <c r="A243" s="13"/>
      <c r="B243" s="14"/>
      <c r="C243" s="14"/>
      <c r="D243" s="15"/>
      <c r="E243" s="15"/>
      <c r="F243" s="15"/>
      <c r="G243" s="15"/>
      <c r="H243" s="15"/>
      <c r="I243" s="10"/>
      <c r="J243" s="15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4"/>
      <c r="Y243" s="14"/>
      <c r="Z243" s="14"/>
      <c r="AA243" s="14"/>
      <c r="AB243" s="17"/>
      <c r="AC243" s="18"/>
    </row>
    <row r="244" spans="1:29" ht="12" customHeight="1" x14ac:dyDescent="0.4">
      <c r="A244" s="13"/>
      <c r="B244" s="14"/>
      <c r="C244" s="14"/>
      <c r="D244" s="15"/>
      <c r="E244" s="15"/>
      <c r="F244" s="15"/>
      <c r="G244" s="15"/>
      <c r="H244" s="15"/>
      <c r="I244" s="10"/>
      <c r="J244" s="15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4"/>
      <c r="Y244" s="14"/>
      <c r="Z244" s="14"/>
      <c r="AA244" s="14"/>
      <c r="AB244" s="17"/>
      <c r="AC244" s="18"/>
    </row>
    <row r="245" spans="1:29" ht="12" customHeight="1" x14ac:dyDescent="0.4">
      <c r="A245" s="13"/>
      <c r="B245" s="14"/>
      <c r="C245" s="14"/>
      <c r="D245" s="15"/>
      <c r="E245" s="15"/>
      <c r="F245" s="15"/>
      <c r="G245" s="15"/>
      <c r="H245" s="15"/>
      <c r="I245" s="10"/>
      <c r="J245" s="15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4"/>
      <c r="Y245" s="14"/>
      <c r="Z245" s="14"/>
      <c r="AA245" s="14"/>
      <c r="AB245" s="17"/>
      <c r="AC245" s="18"/>
    </row>
    <row r="246" spans="1:29" ht="12" customHeight="1" x14ac:dyDescent="0.4">
      <c r="A246" s="13"/>
      <c r="B246" s="14"/>
      <c r="C246" s="14"/>
      <c r="D246" s="15"/>
      <c r="E246" s="15"/>
      <c r="F246" s="15"/>
      <c r="G246" s="15"/>
      <c r="H246" s="15"/>
      <c r="I246" s="10"/>
      <c r="J246" s="15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4"/>
      <c r="Y246" s="14"/>
      <c r="Z246" s="14"/>
      <c r="AA246" s="14"/>
      <c r="AB246" s="17"/>
      <c r="AC246" s="18"/>
    </row>
    <row r="247" spans="1:29" ht="12" customHeight="1" x14ac:dyDescent="0.4">
      <c r="A247" s="13"/>
      <c r="B247" s="14"/>
      <c r="C247" s="14"/>
      <c r="D247" s="15"/>
      <c r="E247" s="15"/>
      <c r="F247" s="15"/>
      <c r="G247" s="15"/>
      <c r="H247" s="15"/>
      <c r="I247" s="10"/>
      <c r="J247" s="15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4"/>
      <c r="Y247" s="14"/>
      <c r="Z247" s="14"/>
      <c r="AA247" s="14"/>
      <c r="AB247" s="17"/>
      <c r="AC247" s="18"/>
    </row>
    <row r="248" spans="1:29" ht="12" customHeight="1" x14ac:dyDescent="0.4">
      <c r="A248" s="13"/>
      <c r="B248" s="14"/>
      <c r="C248" s="14"/>
      <c r="D248" s="15"/>
      <c r="E248" s="15"/>
      <c r="F248" s="15"/>
      <c r="G248" s="15"/>
      <c r="H248" s="15"/>
      <c r="I248" s="10"/>
      <c r="J248" s="15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4"/>
      <c r="Y248" s="14"/>
      <c r="Z248" s="14"/>
      <c r="AA248" s="14"/>
      <c r="AB248" s="17"/>
      <c r="AC248" s="18"/>
    </row>
    <row r="249" spans="1:29" ht="12" customHeight="1" x14ac:dyDescent="0.4">
      <c r="A249" s="13"/>
      <c r="B249" s="14"/>
      <c r="C249" s="14"/>
      <c r="D249" s="15"/>
      <c r="E249" s="15"/>
      <c r="F249" s="15"/>
      <c r="G249" s="15"/>
      <c r="H249" s="15"/>
      <c r="I249" s="10"/>
      <c r="J249" s="15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4"/>
      <c r="Y249" s="14"/>
      <c r="Z249" s="14"/>
      <c r="AA249" s="14"/>
      <c r="AB249" s="17"/>
      <c r="AC249" s="18"/>
    </row>
    <row r="250" spans="1:29" ht="12" customHeight="1" x14ac:dyDescent="0.4">
      <c r="A250" s="13"/>
      <c r="B250" s="14"/>
      <c r="C250" s="14"/>
      <c r="D250" s="15"/>
      <c r="E250" s="15"/>
      <c r="F250" s="15"/>
      <c r="G250" s="15"/>
      <c r="H250" s="15"/>
      <c r="I250" s="10"/>
      <c r="J250" s="15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4"/>
      <c r="Y250" s="14"/>
      <c r="Z250" s="14"/>
      <c r="AA250" s="14"/>
      <c r="AB250" s="17"/>
      <c r="AC250" s="18"/>
    </row>
    <row r="251" spans="1:29" ht="12" customHeight="1" x14ac:dyDescent="0.4">
      <c r="A251" s="13"/>
      <c r="B251" s="14"/>
      <c r="C251" s="14"/>
      <c r="D251" s="15"/>
      <c r="E251" s="15"/>
      <c r="F251" s="15"/>
      <c r="G251" s="15"/>
      <c r="H251" s="15"/>
      <c r="I251" s="10"/>
      <c r="J251" s="15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4"/>
      <c r="Y251" s="14"/>
      <c r="Z251" s="14"/>
      <c r="AA251" s="14"/>
      <c r="AB251" s="17"/>
      <c r="AC251" s="18"/>
    </row>
    <row r="252" spans="1:29" ht="12" customHeight="1" x14ac:dyDescent="0.4">
      <c r="A252" s="13"/>
      <c r="B252" s="14"/>
      <c r="C252" s="14"/>
      <c r="D252" s="15"/>
      <c r="E252" s="15"/>
      <c r="F252" s="15"/>
      <c r="G252" s="15"/>
      <c r="H252" s="15"/>
      <c r="I252" s="10"/>
      <c r="J252" s="15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4"/>
      <c r="Y252" s="14"/>
      <c r="Z252" s="14"/>
      <c r="AA252" s="14"/>
      <c r="AB252" s="17"/>
      <c r="AC252" s="18"/>
    </row>
    <row r="253" spans="1:29" ht="12" customHeight="1" x14ac:dyDescent="0.4">
      <c r="A253" s="13"/>
      <c r="B253" s="14"/>
      <c r="C253" s="14"/>
      <c r="D253" s="15"/>
      <c r="E253" s="15"/>
      <c r="F253" s="15"/>
      <c r="G253" s="15"/>
      <c r="H253" s="15"/>
      <c r="I253" s="10"/>
      <c r="J253" s="15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4"/>
      <c r="Y253" s="14"/>
      <c r="Z253" s="14"/>
      <c r="AA253" s="14"/>
      <c r="AB253" s="17"/>
      <c r="AC253" s="18"/>
    </row>
    <row r="254" spans="1:29" ht="12" customHeight="1" x14ac:dyDescent="0.4">
      <c r="A254" s="13"/>
      <c r="B254" s="14"/>
      <c r="C254" s="14"/>
      <c r="D254" s="15"/>
      <c r="E254" s="15"/>
      <c r="F254" s="15"/>
      <c r="G254" s="15"/>
      <c r="H254" s="15"/>
      <c r="I254" s="10"/>
      <c r="J254" s="15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4"/>
      <c r="Y254" s="14"/>
      <c r="Z254" s="14"/>
      <c r="AA254" s="14"/>
      <c r="AB254" s="17"/>
      <c r="AC254" s="18"/>
    </row>
    <row r="255" spans="1:29" ht="12" customHeight="1" x14ac:dyDescent="0.4">
      <c r="A255" s="13"/>
      <c r="B255" s="14"/>
      <c r="C255" s="14"/>
      <c r="D255" s="15"/>
      <c r="E255" s="15"/>
      <c r="F255" s="15"/>
      <c r="G255" s="15"/>
      <c r="H255" s="15"/>
      <c r="I255" s="10"/>
      <c r="J255" s="15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4"/>
      <c r="Y255" s="14"/>
      <c r="Z255" s="14"/>
      <c r="AA255" s="14"/>
      <c r="AB255" s="17"/>
      <c r="AC255" s="18"/>
    </row>
    <row r="256" spans="1:29" ht="12" customHeight="1" x14ac:dyDescent="0.4">
      <c r="A256" s="13"/>
      <c r="B256" s="14"/>
      <c r="C256" s="14"/>
      <c r="D256" s="15"/>
      <c r="E256" s="15"/>
      <c r="F256" s="15"/>
      <c r="G256" s="15"/>
      <c r="H256" s="15"/>
      <c r="I256" s="10"/>
      <c r="J256" s="15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4"/>
      <c r="Y256" s="14"/>
      <c r="Z256" s="14"/>
      <c r="AA256" s="14"/>
      <c r="AB256" s="17"/>
      <c r="AC256" s="18"/>
    </row>
    <row r="257" spans="1:29" ht="12" customHeight="1" x14ac:dyDescent="0.4">
      <c r="A257" s="13"/>
      <c r="B257" s="14"/>
      <c r="C257" s="14"/>
      <c r="D257" s="15"/>
      <c r="E257" s="15"/>
      <c r="F257" s="15"/>
      <c r="G257" s="15"/>
      <c r="H257" s="15"/>
      <c r="I257" s="10"/>
      <c r="J257" s="15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4"/>
      <c r="Y257" s="14"/>
      <c r="Z257" s="14"/>
      <c r="AA257" s="14"/>
      <c r="AB257" s="17"/>
      <c r="AC257" s="18"/>
    </row>
    <row r="258" spans="1:29" ht="12" customHeight="1" x14ac:dyDescent="0.4">
      <c r="A258" s="13"/>
      <c r="B258" s="14"/>
      <c r="C258" s="14"/>
      <c r="D258" s="15"/>
      <c r="E258" s="15"/>
      <c r="F258" s="15"/>
      <c r="G258" s="15"/>
      <c r="H258" s="15"/>
      <c r="I258" s="10"/>
      <c r="J258" s="15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4"/>
      <c r="Y258" s="14"/>
      <c r="Z258" s="14"/>
      <c r="AA258" s="14"/>
      <c r="AB258" s="17"/>
      <c r="AC258" s="18"/>
    </row>
    <row r="259" spans="1:29" ht="12" customHeight="1" x14ac:dyDescent="0.4">
      <c r="A259" s="13"/>
      <c r="B259" s="14"/>
      <c r="C259" s="14"/>
      <c r="D259" s="15"/>
      <c r="E259" s="15"/>
      <c r="F259" s="15"/>
      <c r="G259" s="15"/>
      <c r="H259" s="15"/>
      <c r="I259" s="10"/>
      <c r="J259" s="15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4"/>
      <c r="Y259" s="14"/>
      <c r="Z259" s="14"/>
      <c r="AA259" s="14"/>
      <c r="AB259" s="17"/>
      <c r="AC259" s="18"/>
    </row>
    <row r="260" spans="1:29" ht="12" customHeight="1" x14ac:dyDescent="0.4">
      <c r="A260" s="13"/>
      <c r="B260" s="14"/>
      <c r="C260" s="14"/>
      <c r="D260" s="15"/>
      <c r="E260" s="15"/>
      <c r="F260" s="15"/>
      <c r="G260" s="15"/>
      <c r="H260" s="15"/>
      <c r="I260" s="10"/>
      <c r="J260" s="15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4"/>
      <c r="Y260" s="14"/>
      <c r="Z260" s="14"/>
      <c r="AA260" s="14"/>
      <c r="AB260" s="17"/>
      <c r="AC260" s="18"/>
    </row>
    <row r="261" spans="1:29" ht="12" customHeight="1" x14ac:dyDescent="0.4">
      <c r="A261" s="13"/>
      <c r="B261" s="14"/>
      <c r="C261" s="14"/>
      <c r="D261" s="15"/>
      <c r="E261" s="15"/>
      <c r="F261" s="15"/>
      <c r="G261" s="15"/>
      <c r="H261" s="15"/>
      <c r="I261" s="10"/>
      <c r="J261" s="15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4"/>
      <c r="Y261" s="14"/>
      <c r="Z261" s="14"/>
      <c r="AA261" s="14"/>
      <c r="AB261" s="17"/>
      <c r="AC261" s="18"/>
    </row>
    <row r="262" spans="1:29" ht="12" customHeight="1" x14ac:dyDescent="0.4">
      <c r="A262" s="13"/>
      <c r="B262" s="14"/>
      <c r="C262" s="14"/>
      <c r="D262" s="15"/>
      <c r="E262" s="15"/>
      <c r="F262" s="15"/>
      <c r="G262" s="15"/>
      <c r="H262" s="15"/>
      <c r="I262" s="10"/>
      <c r="J262" s="15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4"/>
      <c r="Y262" s="14"/>
      <c r="Z262" s="14"/>
      <c r="AA262" s="14"/>
      <c r="AB262" s="17"/>
      <c r="AC262" s="18"/>
    </row>
    <row r="263" spans="1:29" ht="12" customHeight="1" x14ac:dyDescent="0.4">
      <c r="A263" s="13"/>
      <c r="B263" s="14"/>
      <c r="C263" s="14"/>
      <c r="D263" s="15"/>
      <c r="E263" s="15"/>
      <c r="F263" s="15"/>
      <c r="G263" s="15"/>
      <c r="H263" s="15"/>
      <c r="I263" s="10"/>
      <c r="J263" s="15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4"/>
      <c r="Y263" s="14"/>
      <c r="Z263" s="14"/>
      <c r="AA263" s="14"/>
      <c r="AB263" s="17"/>
      <c r="AC263" s="18"/>
    </row>
    <row r="264" spans="1:29" ht="12" customHeight="1" x14ac:dyDescent="0.4">
      <c r="A264" s="13"/>
      <c r="B264" s="14"/>
      <c r="C264" s="14"/>
      <c r="D264" s="15"/>
      <c r="E264" s="15"/>
      <c r="F264" s="15"/>
      <c r="G264" s="15"/>
      <c r="H264" s="15"/>
      <c r="I264" s="10"/>
      <c r="J264" s="15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4"/>
      <c r="Y264" s="14"/>
      <c r="Z264" s="14"/>
      <c r="AA264" s="14"/>
      <c r="AB264" s="17"/>
      <c r="AC264" s="18"/>
    </row>
    <row r="265" spans="1:29" ht="12" customHeight="1" x14ac:dyDescent="0.4">
      <c r="A265" s="13"/>
      <c r="B265" s="14"/>
      <c r="C265" s="14"/>
      <c r="D265" s="15"/>
      <c r="E265" s="15"/>
      <c r="F265" s="15"/>
      <c r="G265" s="15"/>
      <c r="H265" s="15"/>
      <c r="I265" s="10"/>
      <c r="J265" s="15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4"/>
      <c r="Y265" s="14"/>
      <c r="Z265" s="14"/>
      <c r="AA265" s="14"/>
      <c r="AB265" s="17"/>
      <c r="AC265" s="18"/>
    </row>
    <row r="266" spans="1:29" ht="12" customHeight="1" x14ac:dyDescent="0.4">
      <c r="A266" s="13"/>
      <c r="B266" s="14"/>
      <c r="C266" s="14"/>
      <c r="D266" s="15"/>
      <c r="E266" s="15"/>
      <c r="F266" s="15"/>
      <c r="G266" s="15"/>
      <c r="H266" s="15"/>
      <c r="I266" s="10"/>
      <c r="J266" s="15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4"/>
      <c r="Y266" s="14"/>
      <c r="Z266" s="14"/>
      <c r="AA266" s="14"/>
      <c r="AB266" s="17"/>
      <c r="AC266" s="18"/>
    </row>
    <row r="267" spans="1:29" ht="12" customHeight="1" x14ac:dyDescent="0.4">
      <c r="A267" s="13"/>
      <c r="B267" s="14"/>
      <c r="C267" s="14"/>
      <c r="D267" s="15"/>
      <c r="E267" s="15"/>
      <c r="F267" s="15"/>
      <c r="G267" s="15"/>
      <c r="H267" s="15"/>
      <c r="I267" s="10"/>
      <c r="J267" s="15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4"/>
      <c r="Y267" s="14"/>
      <c r="Z267" s="14"/>
      <c r="AA267" s="14"/>
      <c r="AB267" s="17"/>
      <c r="AC267" s="18"/>
    </row>
    <row r="268" spans="1:29" ht="12" customHeight="1" x14ac:dyDescent="0.4">
      <c r="A268" s="13"/>
      <c r="B268" s="14"/>
      <c r="C268" s="14"/>
      <c r="D268" s="15"/>
      <c r="E268" s="15"/>
      <c r="F268" s="15"/>
      <c r="G268" s="15"/>
      <c r="H268" s="15"/>
      <c r="I268" s="10"/>
      <c r="J268" s="15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4"/>
      <c r="Y268" s="14"/>
      <c r="Z268" s="14"/>
      <c r="AA268" s="14"/>
      <c r="AB268" s="17"/>
      <c r="AC268" s="18"/>
    </row>
    <row r="269" spans="1:29" ht="12" customHeight="1" x14ac:dyDescent="0.4">
      <c r="A269" s="13"/>
      <c r="B269" s="14"/>
      <c r="C269" s="14"/>
      <c r="D269" s="15"/>
      <c r="E269" s="15"/>
      <c r="F269" s="15"/>
      <c r="G269" s="15"/>
      <c r="H269" s="15"/>
      <c r="I269" s="10"/>
      <c r="J269" s="15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4"/>
      <c r="Y269" s="14"/>
      <c r="Z269" s="14"/>
      <c r="AA269" s="14"/>
      <c r="AB269" s="17"/>
      <c r="AC269" s="18"/>
    </row>
    <row r="270" spans="1:29" ht="12" customHeight="1" x14ac:dyDescent="0.4">
      <c r="A270" s="13"/>
      <c r="B270" s="14"/>
      <c r="C270" s="14"/>
      <c r="D270" s="15"/>
      <c r="E270" s="15"/>
      <c r="F270" s="15"/>
      <c r="G270" s="15"/>
      <c r="H270" s="15"/>
      <c r="I270" s="10"/>
      <c r="J270" s="15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4"/>
      <c r="Y270" s="14"/>
      <c r="Z270" s="14"/>
      <c r="AA270" s="14"/>
      <c r="AB270" s="17"/>
      <c r="AC270" s="18"/>
    </row>
    <row r="271" spans="1:29" ht="12" customHeight="1" x14ac:dyDescent="0.4">
      <c r="A271" s="13"/>
      <c r="B271" s="14"/>
      <c r="C271" s="14"/>
      <c r="D271" s="15"/>
      <c r="E271" s="15"/>
      <c r="F271" s="15"/>
      <c r="G271" s="15"/>
      <c r="H271" s="15"/>
      <c r="I271" s="10"/>
      <c r="J271" s="15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4"/>
      <c r="Y271" s="14"/>
      <c r="Z271" s="14"/>
      <c r="AA271" s="14"/>
      <c r="AB271" s="17"/>
      <c r="AC271" s="18"/>
    </row>
    <row r="272" spans="1:29" ht="12" customHeight="1" x14ac:dyDescent="0.4">
      <c r="A272" s="13"/>
      <c r="B272" s="14"/>
      <c r="C272" s="14"/>
      <c r="D272" s="15"/>
      <c r="E272" s="15"/>
      <c r="F272" s="15"/>
      <c r="G272" s="15"/>
      <c r="H272" s="15"/>
      <c r="I272" s="10"/>
      <c r="J272" s="15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4"/>
      <c r="Y272" s="14"/>
      <c r="Z272" s="14"/>
      <c r="AA272" s="14"/>
      <c r="AB272" s="17"/>
      <c r="AC272" s="18"/>
    </row>
    <row r="273" spans="1:29" ht="12" customHeight="1" x14ac:dyDescent="0.4">
      <c r="A273" s="13"/>
      <c r="B273" s="14"/>
      <c r="C273" s="14"/>
      <c r="D273" s="15"/>
      <c r="E273" s="15"/>
      <c r="F273" s="15"/>
      <c r="G273" s="15"/>
      <c r="H273" s="15"/>
      <c r="I273" s="10"/>
      <c r="J273" s="15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4"/>
      <c r="Y273" s="14"/>
      <c r="Z273" s="14"/>
      <c r="AA273" s="14"/>
      <c r="AB273" s="17"/>
      <c r="AC273" s="18"/>
    </row>
    <row r="274" spans="1:29" ht="12" customHeight="1" x14ac:dyDescent="0.4">
      <c r="A274" s="13"/>
      <c r="B274" s="14"/>
      <c r="C274" s="14"/>
      <c r="D274" s="15"/>
      <c r="E274" s="15"/>
      <c r="F274" s="15"/>
      <c r="G274" s="15"/>
      <c r="H274" s="15"/>
      <c r="I274" s="10"/>
      <c r="J274" s="15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4"/>
      <c r="Y274" s="14"/>
      <c r="Z274" s="14"/>
      <c r="AA274" s="14"/>
      <c r="AB274" s="17"/>
      <c r="AC274" s="18"/>
    </row>
    <row r="275" spans="1:29" ht="12" customHeight="1" x14ac:dyDescent="0.4">
      <c r="A275" s="13"/>
      <c r="B275" s="14"/>
      <c r="C275" s="14"/>
      <c r="D275" s="15"/>
      <c r="E275" s="15"/>
      <c r="F275" s="15"/>
      <c r="G275" s="15"/>
      <c r="H275" s="15"/>
      <c r="I275" s="10"/>
      <c r="J275" s="15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4"/>
      <c r="Y275" s="14"/>
      <c r="Z275" s="14"/>
      <c r="AA275" s="14"/>
      <c r="AB275" s="17"/>
      <c r="AC275" s="18"/>
    </row>
    <row r="276" spans="1:29" ht="12" customHeight="1" x14ac:dyDescent="0.4">
      <c r="A276" s="13"/>
      <c r="B276" s="14"/>
      <c r="C276" s="14"/>
      <c r="D276" s="15"/>
      <c r="E276" s="15"/>
      <c r="F276" s="15"/>
      <c r="G276" s="15"/>
      <c r="H276" s="15"/>
      <c r="I276" s="10"/>
      <c r="J276" s="15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4"/>
      <c r="Y276" s="14"/>
      <c r="Z276" s="14"/>
      <c r="AA276" s="14"/>
      <c r="AB276" s="17"/>
      <c r="AC276" s="18"/>
    </row>
    <row r="277" spans="1:29" ht="12" customHeight="1" x14ac:dyDescent="0.4">
      <c r="A277" s="13"/>
      <c r="B277" s="14"/>
      <c r="C277" s="14"/>
      <c r="D277" s="15"/>
      <c r="E277" s="15"/>
      <c r="F277" s="15"/>
      <c r="G277" s="15"/>
      <c r="H277" s="15"/>
      <c r="I277" s="10"/>
      <c r="J277" s="15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4"/>
      <c r="Y277" s="14"/>
      <c r="Z277" s="14"/>
      <c r="AA277" s="14"/>
      <c r="AB277" s="17"/>
      <c r="AC277" s="18"/>
    </row>
    <row r="278" spans="1:29" ht="12" customHeight="1" x14ac:dyDescent="0.4">
      <c r="A278" s="13"/>
      <c r="B278" s="14"/>
      <c r="C278" s="14"/>
      <c r="D278" s="15"/>
      <c r="E278" s="15"/>
      <c r="F278" s="15"/>
      <c r="G278" s="15"/>
      <c r="H278" s="15"/>
      <c r="I278" s="10"/>
      <c r="J278" s="15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4"/>
      <c r="Y278" s="14"/>
      <c r="Z278" s="14"/>
      <c r="AA278" s="14"/>
      <c r="AB278" s="17"/>
      <c r="AC278" s="18"/>
    </row>
    <row r="279" spans="1:29" ht="12" customHeight="1" x14ac:dyDescent="0.4">
      <c r="A279" s="13"/>
      <c r="B279" s="14"/>
      <c r="C279" s="14"/>
      <c r="D279" s="15"/>
      <c r="E279" s="15"/>
      <c r="F279" s="15"/>
      <c r="G279" s="15"/>
      <c r="H279" s="15"/>
      <c r="I279" s="10"/>
      <c r="J279" s="15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4"/>
      <c r="Y279" s="14"/>
      <c r="Z279" s="14"/>
      <c r="AA279" s="14"/>
      <c r="AB279" s="17"/>
      <c r="AC279" s="18"/>
    </row>
    <row r="280" spans="1:29" ht="12" customHeight="1" x14ac:dyDescent="0.4">
      <c r="A280" s="13"/>
      <c r="B280" s="14"/>
      <c r="C280" s="14"/>
      <c r="D280" s="15"/>
      <c r="E280" s="15"/>
      <c r="F280" s="15"/>
      <c r="G280" s="15"/>
      <c r="H280" s="15"/>
      <c r="I280" s="10"/>
      <c r="J280" s="15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4"/>
      <c r="Y280" s="14"/>
      <c r="Z280" s="14"/>
      <c r="AA280" s="14"/>
      <c r="AB280" s="17"/>
      <c r="AC280" s="18"/>
    </row>
    <row r="281" spans="1:29" ht="12" customHeight="1" x14ac:dyDescent="0.4">
      <c r="A281" s="13"/>
      <c r="B281" s="14"/>
      <c r="C281" s="14"/>
      <c r="D281" s="15"/>
      <c r="E281" s="15"/>
      <c r="F281" s="15"/>
      <c r="G281" s="15"/>
      <c r="H281" s="15"/>
      <c r="I281" s="10"/>
      <c r="J281" s="15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4"/>
      <c r="Y281" s="14"/>
      <c r="Z281" s="14"/>
      <c r="AA281" s="14"/>
      <c r="AB281" s="17"/>
      <c r="AC281" s="18"/>
    </row>
    <row r="282" spans="1:29" ht="12" customHeight="1" x14ac:dyDescent="0.4">
      <c r="A282" s="13"/>
      <c r="B282" s="14"/>
      <c r="C282" s="14"/>
      <c r="D282" s="15"/>
      <c r="E282" s="15"/>
      <c r="F282" s="15"/>
      <c r="G282" s="15"/>
      <c r="H282" s="15"/>
      <c r="I282" s="10"/>
      <c r="J282" s="15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4"/>
      <c r="Y282" s="14"/>
      <c r="Z282" s="14"/>
      <c r="AA282" s="14"/>
      <c r="AB282" s="17"/>
      <c r="AC282" s="18"/>
    </row>
    <row r="283" spans="1:29" ht="12" customHeight="1" x14ac:dyDescent="0.4">
      <c r="A283" s="13"/>
      <c r="B283" s="14"/>
      <c r="C283" s="14"/>
      <c r="D283" s="15"/>
      <c r="E283" s="15"/>
      <c r="F283" s="15"/>
      <c r="G283" s="15"/>
      <c r="H283" s="15"/>
      <c r="I283" s="10"/>
      <c r="J283" s="15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4"/>
      <c r="Y283" s="14"/>
      <c r="Z283" s="14"/>
      <c r="AA283" s="14"/>
      <c r="AB283" s="17"/>
      <c r="AC283" s="18"/>
    </row>
  </sheetData>
  <mergeCells count="2">
    <mergeCell ref="B1:Y1"/>
    <mergeCell ref="B2:Y2"/>
  </mergeCells>
  <dataValidations count="8">
    <dataValidation type="list" allowBlank="1" showInputMessage="1" showErrorMessage="1" sqref="I87 I92 I95" xr:uid="{00000000-0002-0000-0200-000000000000}">
      <formula1>TRNCodes</formula1>
    </dataValidation>
    <dataValidation type="list" allowBlank="1" showInputMessage="1" showErrorMessage="1" sqref="K87 K92 K95" xr:uid="{00000000-0002-0000-0200-000002000000}">
      <formula1>Date</formula1>
    </dataValidation>
    <dataValidation type="list" allowBlank="1" showInputMessage="1" showErrorMessage="1" sqref="J87 J92 J95" xr:uid="{00000000-0002-0000-0200-000003000000}">
      <formula1>Month</formula1>
    </dataValidation>
    <dataValidation type="list" allowBlank="1" showInputMessage="1" sqref="D92 D100" xr:uid="{00000000-0002-0000-0200-000005000000}">
      <formula1>INDIRECT(VLOOKUP(C92,ProductLookup,2,0))</formula1>
    </dataValidation>
    <dataValidation type="list" allowBlank="1" showInputMessage="1" sqref="C92 C100" xr:uid="{00000000-0002-0000-0200-000006000000}">
      <formula1>BankCodes</formula1>
    </dataValidation>
    <dataValidation type="whole" allowBlank="1" showErrorMessage="1" errorTitle="Transection ID" error="This field can contain only 8 digits and cannot contain any text._x000a__x000a_Enter the Transection ID. 1 - 99999999" sqref="A87 A92" xr:uid="{00000000-0002-0000-0200-000007000000}">
      <formula1>1</formula1>
      <formula2>99999999</formula2>
    </dataValidation>
    <dataValidation type="whole" operator="lessThanOrEqual" allowBlank="1" showInputMessage="1" showErrorMessage="1" errorTitle="Invalid Credit Account No" error="Input the Credit Account No without dots(.), dashes(-) or slashes(/)._x000a__x000a_Input only the numbers. Text are not allowed." sqref="E92:H92 E87:H87" xr:uid="{00000000-0002-0000-0200-000008000000}">
      <formula1>999999999999</formula1>
    </dataValidation>
    <dataValidation type="list" allowBlank="1" showErrorMessage="1" sqref="F5:F75" xr:uid="{00000000-0002-0000-0200-000009000000}">
      <formula1>#REF!</formula1>
    </dataValidation>
  </dataValidations>
  <printOptions horizontalCentered="1"/>
  <pageMargins left="0.25" right="0.25" top="0.75" bottom="0.75" header="0.3" footer="0.3"/>
  <pageSetup paperSize="9" scale="37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2B28C-7644-4B43-9E12-63B32A5CA050}">
  <sheetPr codeName="Sheet2"/>
  <dimension ref="C3:G45"/>
  <sheetViews>
    <sheetView tabSelected="1" workbookViewId="0">
      <selection activeCell="F10" sqref="F10:G10"/>
    </sheetView>
  </sheetViews>
  <sheetFormatPr defaultRowHeight="16.2" x14ac:dyDescent="0.4"/>
  <cols>
    <col min="3" max="3" width="11.69921875" customWidth="1"/>
    <col min="7" max="7" width="10.296875" bestFit="1" customWidth="1"/>
  </cols>
  <sheetData>
    <row r="3" spans="3:7" ht="16.8" thickBot="1" x14ac:dyDescent="0.45"/>
    <row r="4" spans="3:7" x14ac:dyDescent="0.4">
      <c r="C4" s="162"/>
      <c r="D4" s="161"/>
      <c r="E4" s="161"/>
      <c r="F4" s="160"/>
      <c r="G4" s="159"/>
    </row>
    <row r="5" spans="3:7" x14ac:dyDescent="0.4">
      <c r="C5" s="122"/>
      <c r="D5" s="27"/>
      <c r="E5" s="27"/>
      <c r="F5" s="121"/>
      <c r="G5" s="120"/>
    </row>
    <row r="6" spans="3:7" x14ac:dyDescent="0.4">
      <c r="C6" s="122"/>
      <c r="D6" s="27"/>
      <c r="E6" s="27"/>
      <c r="F6" s="121"/>
      <c r="G6" s="120"/>
    </row>
    <row r="7" spans="3:7" ht="18.600000000000001" x14ac:dyDescent="0.4">
      <c r="C7" s="158" t="s">
        <v>0</v>
      </c>
      <c r="D7" s="157"/>
      <c r="E7" s="157"/>
      <c r="F7" s="157"/>
      <c r="G7" s="149"/>
    </row>
    <row r="8" spans="3:7" x14ac:dyDescent="0.4">
      <c r="C8" s="156"/>
      <c r="D8" s="155" t="s">
        <v>124</v>
      </c>
      <c r="E8" s="155"/>
      <c r="F8" s="154">
        <v>45385</v>
      </c>
      <c r="G8" s="153"/>
    </row>
    <row r="9" spans="3:7" x14ac:dyDescent="0.4">
      <c r="C9" s="122"/>
      <c r="D9" s="27" t="s">
        <v>123</v>
      </c>
      <c r="E9" s="27"/>
      <c r="F9" s="152">
        <v>123</v>
      </c>
      <c r="G9" s="151"/>
    </row>
    <row r="10" spans="3:7" x14ac:dyDescent="0.4">
      <c r="C10" s="122"/>
      <c r="D10" s="27" t="s">
        <v>122</v>
      </c>
      <c r="E10" s="27"/>
      <c r="F10" s="150" t="str">
        <f>VLOOKUP(F9,salaryrange,2,)</f>
        <v>K Lakjaya Silva</v>
      </c>
      <c r="G10" s="149"/>
    </row>
    <row r="11" spans="3:7" x14ac:dyDescent="0.4">
      <c r="C11" s="122"/>
      <c r="D11" s="27" t="s">
        <v>3</v>
      </c>
      <c r="E11" s="27"/>
      <c r="F11" s="121" t="str">
        <f>VLOOKUP(F9,salaryrange,3,)</f>
        <v xml:space="preserve">IT specialist </v>
      </c>
      <c r="G11" s="120"/>
    </row>
    <row r="12" spans="3:7" x14ac:dyDescent="0.4">
      <c r="C12" s="122"/>
      <c r="D12" s="27"/>
      <c r="E12" s="27"/>
      <c r="F12" s="121"/>
      <c r="G12" s="120"/>
    </row>
    <row r="13" spans="3:7" x14ac:dyDescent="0.4">
      <c r="C13" s="122"/>
      <c r="D13" s="27"/>
      <c r="E13" s="27"/>
      <c r="F13" s="121"/>
      <c r="G13" s="120"/>
    </row>
    <row r="14" spans="3:7" x14ac:dyDescent="0.4">
      <c r="C14" s="148"/>
      <c r="D14" s="147"/>
      <c r="E14" s="147"/>
      <c r="F14" s="146"/>
      <c r="G14" s="145"/>
    </row>
    <row r="15" spans="3:7" ht="16.8" thickBot="1" x14ac:dyDescent="0.45">
      <c r="C15" s="144"/>
      <c r="D15" s="143"/>
      <c r="E15" s="143"/>
      <c r="F15" s="142"/>
      <c r="G15" s="130"/>
    </row>
    <row r="16" spans="3:7" ht="16.8" thickTop="1" x14ac:dyDescent="0.4">
      <c r="C16" s="141"/>
      <c r="D16" s="140"/>
      <c r="E16" s="140"/>
      <c r="F16" s="139"/>
      <c r="G16" s="138"/>
    </row>
    <row r="17" spans="3:7" x14ac:dyDescent="0.4">
      <c r="C17" s="123" t="s">
        <v>5</v>
      </c>
      <c r="D17" s="121"/>
      <c r="E17" s="121"/>
      <c r="F17" s="121"/>
      <c r="G17" s="120">
        <f>VLOOKUP(F9,salaryrange,8,)</f>
        <v>90000</v>
      </c>
    </row>
    <row r="18" spans="3:7" x14ac:dyDescent="0.4">
      <c r="C18" s="123" t="s">
        <v>126</v>
      </c>
      <c r="D18" s="121"/>
      <c r="E18" s="27"/>
      <c r="F18" s="121"/>
      <c r="G18" s="164">
        <f>VLOOKUP(F9,salaryrange,6,)</f>
        <v>30</v>
      </c>
    </row>
    <row r="19" spans="3:7" x14ac:dyDescent="0.4">
      <c r="C19" s="123"/>
      <c r="D19" s="121"/>
      <c r="E19" s="121"/>
      <c r="F19" s="121"/>
      <c r="G19" s="120"/>
    </row>
    <row r="20" spans="3:7" x14ac:dyDescent="0.4">
      <c r="C20" s="135" t="s">
        <v>121</v>
      </c>
      <c r="D20" s="121"/>
      <c r="E20" s="121"/>
      <c r="F20" s="121"/>
      <c r="G20" s="120"/>
    </row>
    <row r="21" spans="3:7" x14ac:dyDescent="0.4">
      <c r="C21" s="123" t="s">
        <v>120</v>
      </c>
      <c r="D21" s="121"/>
      <c r="E21" s="121"/>
      <c r="F21" s="121"/>
      <c r="G21" s="120">
        <f>VLOOKUP(F9,salaryrange,11,)</f>
        <v>40000</v>
      </c>
    </row>
    <row r="22" spans="3:7" x14ac:dyDescent="0.4">
      <c r="C22" s="123" t="s">
        <v>127</v>
      </c>
      <c r="D22" s="121"/>
      <c r="E22" s="121"/>
      <c r="F22" s="121"/>
      <c r="G22" s="120">
        <f>VLOOKUP(F9,salaryrange,12,)</f>
        <v>0</v>
      </c>
    </row>
    <row r="23" spans="3:7" x14ac:dyDescent="0.4">
      <c r="C23" s="123" t="s">
        <v>97</v>
      </c>
      <c r="D23" s="121"/>
      <c r="E23" s="121"/>
      <c r="F23" s="121"/>
      <c r="G23" s="120">
        <f>VLOOKUP(F9,salaryrange,12,)</f>
        <v>0</v>
      </c>
    </row>
    <row r="24" spans="3:7" x14ac:dyDescent="0.4">
      <c r="C24" s="123" t="s">
        <v>95</v>
      </c>
      <c r="D24" s="121"/>
      <c r="E24" s="121"/>
      <c r="F24" s="121"/>
      <c r="G24" s="137">
        <f>VLOOKUP(F9,salaryrange,14,)</f>
        <v>8620</v>
      </c>
    </row>
    <row r="25" spans="3:7" x14ac:dyDescent="0.4">
      <c r="C25" s="123" t="s">
        <v>128</v>
      </c>
      <c r="D25" s="121"/>
      <c r="E25" s="121"/>
      <c r="F25" s="121"/>
      <c r="G25" s="120">
        <f>VLOOKUP(F9,salaryrange,15,)</f>
        <v>138620</v>
      </c>
    </row>
    <row r="26" spans="3:7" x14ac:dyDescent="0.4">
      <c r="C26" s="135" t="s">
        <v>119</v>
      </c>
      <c r="D26" s="121"/>
      <c r="E26" s="121"/>
      <c r="F26" s="121"/>
      <c r="G26" s="120"/>
    </row>
    <row r="27" spans="3:7" x14ac:dyDescent="0.4">
      <c r="C27" s="123" t="s">
        <v>118</v>
      </c>
      <c r="D27" s="121"/>
      <c r="E27" s="121"/>
      <c r="F27" s="121"/>
      <c r="G27" s="120">
        <f>VLOOKUP(F9,salaryrange,21,)</f>
        <v>11089.6</v>
      </c>
    </row>
    <row r="28" spans="3:7" x14ac:dyDescent="0.4">
      <c r="C28" s="123" t="s">
        <v>9</v>
      </c>
      <c r="D28" s="121"/>
      <c r="E28" s="121"/>
      <c r="F28" s="136"/>
      <c r="G28" s="120">
        <f>VLOOKUP(F9,salaryrange,18,)</f>
        <v>2317.1999999999989</v>
      </c>
    </row>
    <row r="29" spans="3:7" x14ac:dyDescent="0.4">
      <c r="C29" s="123" t="s">
        <v>10</v>
      </c>
      <c r="D29" s="121"/>
      <c r="E29" s="121"/>
      <c r="F29" s="136"/>
      <c r="G29" s="120">
        <f>VLOOKUP(F9,salaryrange,19,)</f>
        <v>0</v>
      </c>
    </row>
    <row r="30" spans="3:7" x14ac:dyDescent="0.4">
      <c r="C30" s="123" t="s">
        <v>117</v>
      </c>
      <c r="D30" s="121"/>
      <c r="E30" s="121"/>
      <c r="F30" s="136"/>
      <c r="G30" s="120">
        <f>VLOOKUP(F9,salaryrange,20,)</f>
        <v>0</v>
      </c>
    </row>
    <row r="31" spans="3:7" x14ac:dyDescent="0.4">
      <c r="C31" s="123" t="s">
        <v>129</v>
      </c>
      <c r="D31" s="121"/>
      <c r="E31" s="121"/>
      <c r="F31" s="121"/>
      <c r="G31" s="120">
        <f>VLOOKUP(F9,salaryrange,22,)</f>
        <v>13406.8</v>
      </c>
    </row>
    <row r="32" spans="3:7" ht="16.8" thickBot="1" x14ac:dyDescent="0.45">
      <c r="C32" s="135" t="s">
        <v>8</v>
      </c>
      <c r="D32" s="134"/>
      <c r="E32" s="134"/>
      <c r="F32" s="134"/>
      <c r="G32" s="133">
        <f>VLOOKUP(F9,salaryrange,23,)</f>
        <v>125213.2</v>
      </c>
    </row>
    <row r="33" spans="3:7" ht="17.399999999999999" thickTop="1" thickBot="1" x14ac:dyDescent="0.45">
      <c r="C33" s="132"/>
      <c r="D33" s="131"/>
      <c r="E33" s="131"/>
      <c r="F33" s="131"/>
      <c r="G33" s="130"/>
    </row>
    <row r="34" spans="3:7" ht="17.399999999999999" thickTop="1" thickBot="1" x14ac:dyDescent="0.45">
      <c r="C34" s="129"/>
      <c r="D34" s="128"/>
      <c r="E34" s="128"/>
      <c r="F34" s="128"/>
      <c r="G34" s="127"/>
    </row>
    <row r="35" spans="3:7" ht="16.8" thickTop="1" x14ac:dyDescent="0.4">
      <c r="C35" s="123" t="s">
        <v>116</v>
      </c>
      <c r="D35" s="121"/>
      <c r="E35" s="121"/>
      <c r="F35" s="121"/>
      <c r="G35" s="120">
        <f>VLOOKUP(F9,salaryrange,24,)</f>
        <v>16634.399999999998</v>
      </c>
    </row>
    <row r="36" spans="3:7" x14ac:dyDescent="0.4">
      <c r="C36" s="123" t="s">
        <v>115</v>
      </c>
      <c r="D36" s="121"/>
      <c r="E36" s="121"/>
      <c r="F36" s="121"/>
      <c r="G36" s="120">
        <f>VLOOKUP(F9,salaryrange,25,)</f>
        <v>4158.5999999999995</v>
      </c>
    </row>
    <row r="37" spans="3:7" ht="16.8" thickBot="1" x14ac:dyDescent="0.45">
      <c r="C37" s="126"/>
      <c r="D37" s="125"/>
      <c r="E37" s="125"/>
      <c r="F37" s="125"/>
      <c r="G37" s="124"/>
    </row>
    <row r="38" spans="3:7" x14ac:dyDescent="0.4">
      <c r="C38" s="123"/>
      <c r="D38" s="121"/>
      <c r="E38" s="121"/>
      <c r="F38" s="121"/>
      <c r="G38" s="120"/>
    </row>
    <row r="39" spans="3:7" x14ac:dyDescent="0.4">
      <c r="C39" s="123"/>
      <c r="D39" s="121"/>
      <c r="E39" s="121"/>
      <c r="F39" s="121"/>
      <c r="G39" s="120"/>
    </row>
    <row r="40" spans="3:7" x14ac:dyDescent="0.4">
      <c r="C40" s="122"/>
      <c r="D40" s="27"/>
      <c r="E40" s="27"/>
      <c r="F40" s="121"/>
      <c r="G40" s="120"/>
    </row>
    <row r="41" spans="3:7" x14ac:dyDescent="0.4">
      <c r="C41" s="122"/>
      <c r="D41" s="27"/>
      <c r="E41" s="27"/>
      <c r="F41" s="121"/>
      <c r="G41" s="120"/>
    </row>
    <row r="42" spans="3:7" x14ac:dyDescent="0.4">
      <c r="C42" s="122"/>
      <c r="D42" s="27"/>
      <c r="E42" s="27"/>
      <c r="F42" s="121"/>
      <c r="G42" s="120"/>
    </row>
    <row r="43" spans="3:7" x14ac:dyDescent="0.4">
      <c r="C43" s="122"/>
      <c r="D43" s="30"/>
      <c r="F43" s="121"/>
      <c r="G43" s="120"/>
    </row>
    <row r="44" spans="3:7" x14ac:dyDescent="0.4">
      <c r="C44" s="122"/>
      <c r="E44" s="27"/>
      <c r="F44" s="121"/>
      <c r="G44" s="120"/>
    </row>
    <row r="45" spans="3:7" ht="16.8" thickBot="1" x14ac:dyDescent="0.45">
      <c r="C45" s="119"/>
      <c r="D45" s="118"/>
      <c r="E45" s="118"/>
      <c r="F45" s="117"/>
      <c r="G45" s="116"/>
    </row>
  </sheetData>
  <mergeCells count="3">
    <mergeCell ref="C7:G7"/>
    <mergeCell ref="F8:G8"/>
    <mergeCell ref="F10:G10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"/>
  <dimension ref="F1:G100"/>
  <sheetViews>
    <sheetView workbookViewId="0"/>
  </sheetViews>
  <sheetFormatPr defaultColWidth="12.59765625" defaultRowHeight="15" customHeight="1" x14ac:dyDescent="0.4"/>
  <cols>
    <col min="1" max="5" width="8.59765625" customWidth="1"/>
    <col min="6" max="6" width="19.296875" customWidth="1"/>
    <col min="7" max="7" width="11.296875" customWidth="1"/>
    <col min="8" max="11" width="8.59765625" customWidth="1"/>
  </cols>
  <sheetData>
    <row r="1" spans="6:7" ht="16.2" x14ac:dyDescent="0.4">
      <c r="G1" s="3"/>
    </row>
    <row r="2" spans="6:7" ht="16.2" x14ac:dyDescent="0.4">
      <c r="G2" s="3"/>
    </row>
    <row r="3" spans="6:7" ht="16.2" x14ac:dyDescent="0.4">
      <c r="G3" s="3"/>
    </row>
    <row r="4" spans="6:7" ht="16.2" x14ac:dyDescent="0.4">
      <c r="G4" s="3"/>
    </row>
    <row r="5" spans="6:7" ht="16.8" x14ac:dyDescent="0.45">
      <c r="F5" s="114" t="s">
        <v>42</v>
      </c>
      <c r="G5" s="115"/>
    </row>
    <row r="6" spans="6:7" ht="16.2" x14ac:dyDescent="0.4">
      <c r="G6" s="3"/>
    </row>
    <row r="7" spans="6:7" ht="16.8" x14ac:dyDescent="0.45">
      <c r="F7" s="1" t="s">
        <v>43</v>
      </c>
      <c r="G7" s="2" t="s">
        <v>44</v>
      </c>
    </row>
    <row r="8" spans="6:7" ht="9" customHeight="1" x14ac:dyDescent="0.4">
      <c r="F8" s="4"/>
      <c r="G8" s="5"/>
    </row>
    <row r="9" spans="6:7" ht="16.2" x14ac:dyDescent="0.4">
      <c r="F9" s="4" t="s">
        <v>45</v>
      </c>
      <c r="G9" s="6">
        <v>0</v>
      </c>
    </row>
    <row r="10" spans="6:7" ht="16.2" x14ac:dyDescent="0.4">
      <c r="F10" s="4" t="s">
        <v>46</v>
      </c>
      <c r="G10" s="5" t="s">
        <v>47</v>
      </c>
    </row>
    <row r="11" spans="6:7" ht="16.2" x14ac:dyDescent="0.4">
      <c r="F11" s="4" t="s">
        <v>48</v>
      </c>
      <c r="G11" s="5" t="s">
        <v>49</v>
      </c>
    </row>
    <row r="12" spans="6:7" ht="16.2" x14ac:dyDescent="0.4">
      <c r="F12" s="4" t="s">
        <v>50</v>
      </c>
      <c r="G12" s="5" t="s">
        <v>51</v>
      </c>
    </row>
    <row r="13" spans="6:7" ht="16.2" x14ac:dyDescent="0.4">
      <c r="F13" s="4" t="s">
        <v>52</v>
      </c>
      <c r="G13" s="5" t="s">
        <v>53</v>
      </c>
    </row>
    <row r="14" spans="6:7" ht="16.2" x14ac:dyDescent="0.4">
      <c r="G14" s="3"/>
    </row>
    <row r="15" spans="6:7" ht="16.2" x14ac:dyDescent="0.4">
      <c r="G15" s="3"/>
    </row>
    <row r="16" spans="6:7" ht="16.2" x14ac:dyDescent="0.4">
      <c r="G16" s="3"/>
    </row>
    <row r="17" spans="7:7" ht="16.2" x14ac:dyDescent="0.4">
      <c r="G17" s="3"/>
    </row>
    <row r="18" spans="7:7" ht="16.2" x14ac:dyDescent="0.4">
      <c r="G18" s="3"/>
    </row>
    <row r="19" spans="7:7" ht="16.2" x14ac:dyDescent="0.4">
      <c r="G19" s="3"/>
    </row>
    <row r="20" spans="7:7" ht="16.2" x14ac:dyDescent="0.4">
      <c r="G20" s="3"/>
    </row>
    <row r="21" spans="7:7" ht="15.75" customHeight="1" x14ac:dyDescent="0.4">
      <c r="G21" s="3"/>
    </row>
    <row r="22" spans="7:7" ht="15.75" customHeight="1" x14ac:dyDescent="0.4">
      <c r="G22" s="3"/>
    </row>
    <row r="23" spans="7:7" ht="15.75" customHeight="1" x14ac:dyDescent="0.4">
      <c r="G23" s="3"/>
    </row>
    <row r="24" spans="7:7" ht="15.75" customHeight="1" x14ac:dyDescent="0.4">
      <c r="G24" s="3"/>
    </row>
    <row r="25" spans="7:7" ht="15.75" customHeight="1" x14ac:dyDescent="0.4">
      <c r="G25" s="3"/>
    </row>
    <row r="26" spans="7:7" ht="15.75" customHeight="1" x14ac:dyDescent="0.4">
      <c r="G26" s="3"/>
    </row>
    <row r="27" spans="7:7" ht="15.75" customHeight="1" x14ac:dyDescent="0.4">
      <c r="G27" s="3"/>
    </row>
    <row r="28" spans="7:7" ht="15.75" customHeight="1" x14ac:dyDescent="0.4">
      <c r="G28" s="3"/>
    </row>
    <row r="29" spans="7:7" ht="15.75" customHeight="1" x14ac:dyDescent="0.4">
      <c r="G29" s="3"/>
    </row>
    <row r="30" spans="7:7" ht="15.75" customHeight="1" x14ac:dyDescent="0.4">
      <c r="G30" s="3"/>
    </row>
    <row r="31" spans="7:7" ht="15.75" customHeight="1" x14ac:dyDescent="0.4">
      <c r="G31" s="3"/>
    </row>
    <row r="32" spans="7:7" ht="15.75" customHeight="1" x14ac:dyDescent="0.4">
      <c r="G32" s="3"/>
    </row>
    <row r="33" spans="7:7" ht="15.75" customHeight="1" x14ac:dyDescent="0.4">
      <c r="G33" s="3"/>
    </row>
    <row r="34" spans="7:7" ht="15.75" customHeight="1" x14ac:dyDescent="0.4">
      <c r="G34" s="3"/>
    </row>
    <row r="35" spans="7:7" ht="15.75" customHeight="1" x14ac:dyDescent="0.4">
      <c r="G35" s="3"/>
    </row>
    <row r="36" spans="7:7" ht="15.75" customHeight="1" x14ac:dyDescent="0.4">
      <c r="G36" s="3"/>
    </row>
    <row r="37" spans="7:7" ht="15.75" customHeight="1" x14ac:dyDescent="0.4">
      <c r="G37" s="3"/>
    </row>
    <row r="38" spans="7:7" ht="15.75" customHeight="1" x14ac:dyDescent="0.4">
      <c r="G38" s="3"/>
    </row>
    <row r="39" spans="7:7" ht="15.75" customHeight="1" x14ac:dyDescent="0.4">
      <c r="G39" s="3"/>
    </row>
    <row r="40" spans="7:7" ht="15.75" customHeight="1" x14ac:dyDescent="0.4">
      <c r="G40" s="3"/>
    </row>
    <row r="41" spans="7:7" ht="15.75" customHeight="1" x14ac:dyDescent="0.4">
      <c r="G41" s="3"/>
    </row>
    <row r="42" spans="7:7" ht="15.75" customHeight="1" x14ac:dyDescent="0.4">
      <c r="G42" s="3"/>
    </row>
    <row r="43" spans="7:7" ht="15.75" customHeight="1" x14ac:dyDescent="0.4">
      <c r="G43" s="3"/>
    </row>
    <row r="44" spans="7:7" ht="15.75" customHeight="1" x14ac:dyDescent="0.4">
      <c r="G44" s="3"/>
    </row>
    <row r="45" spans="7:7" ht="15.75" customHeight="1" x14ac:dyDescent="0.4">
      <c r="G45" s="3"/>
    </row>
    <row r="46" spans="7:7" ht="15.75" customHeight="1" x14ac:dyDescent="0.4">
      <c r="G46" s="3"/>
    </row>
    <row r="47" spans="7:7" ht="15.75" customHeight="1" x14ac:dyDescent="0.4">
      <c r="G47" s="3"/>
    </row>
    <row r="48" spans="7:7" ht="15.75" customHeight="1" x14ac:dyDescent="0.4">
      <c r="G48" s="3"/>
    </row>
    <row r="49" spans="7:7" ht="15.75" customHeight="1" x14ac:dyDescent="0.4">
      <c r="G49" s="3"/>
    </row>
    <row r="50" spans="7:7" ht="15.75" customHeight="1" x14ac:dyDescent="0.4">
      <c r="G50" s="3"/>
    </row>
    <row r="51" spans="7:7" ht="15.75" customHeight="1" x14ac:dyDescent="0.4">
      <c r="G51" s="3"/>
    </row>
    <row r="52" spans="7:7" ht="15.75" customHeight="1" x14ac:dyDescent="0.4">
      <c r="G52" s="3"/>
    </row>
    <row r="53" spans="7:7" ht="15.75" customHeight="1" x14ac:dyDescent="0.4">
      <c r="G53" s="3"/>
    </row>
    <row r="54" spans="7:7" ht="15.75" customHeight="1" x14ac:dyDescent="0.4">
      <c r="G54" s="3"/>
    </row>
    <row r="55" spans="7:7" ht="15.75" customHeight="1" x14ac:dyDescent="0.4">
      <c r="G55" s="3"/>
    </row>
    <row r="56" spans="7:7" ht="15.75" customHeight="1" x14ac:dyDescent="0.4">
      <c r="G56" s="3"/>
    </row>
    <row r="57" spans="7:7" ht="15.75" customHeight="1" x14ac:dyDescent="0.4">
      <c r="G57" s="3"/>
    </row>
    <row r="58" spans="7:7" ht="15.75" customHeight="1" x14ac:dyDescent="0.4">
      <c r="G58" s="3"/>
    </row>
    <row r="59" spans="7:7" ht="15.75" customHeight="1" x14ac:dyDescent="0.4">
      <c r="G59" s="3"/>
    </row>
    <row r="60" spans="7:7" ht="15.75" customHeight="1" x14ac:dyDescent="0.4">
      <c r="G60" s="3"/>
    </row>
    <row r="61" spans="7:7" ht="15.75" customHeight="1" x14ac:dyDescent="0.4">
      <c r="G61" s="3"/>
    </row>
    <row r="62" spans="7:7" ht="15.75" customHeight="1" x14ac:dyDescent="0.4">
      <c r="G62" s="3"/>
    </row>
    <row r="63" spans="7:7" ht="15.75" customHeight="1" x14ac:dyDescent="0.4">
      <c r="G63" s="3"/>
    </row>
    <row r="64" spans="7:7" ht="15.75" customHeight="1" x14ac:dyDescent="0.4">
      <c r="G64" s="3"/>
    </row>
    <row r="65" spans="7:7" ht="15.75" customHeight="1" x14ac:dyDescent="0.4">
      <c r="G65" s="3"/>
    </row>
    <row r="66" spans="7:7" ht="15.75" customHeight="1" x14ac:dyDescent="0.4">
      <c r="G66" s="3"/>
    </row>
    <row r="67" spans="7:7" ht="15.75" customHeight="1" x14ac:dyDescent="0.4">
      <c r="G67" s="3"/>
    </row>
    <row r="68" spans="7:7" ht="15.75" customHeight="1" x14ac:dyDescent="0.4">
      <c r="G68" s="3"/>
    </row>
    <row r="69" spans="7:7" ht="15.75" customHeight="1" x14ac:dyDescent="0.4">
      <c r="G69" s="3"/>
    </row>
    <row r="70" spans="7:7" ht="15.75" customHeight="1" x14ac:dyDescent="0.4">
      <c r="G70" s="3"/>
    </row>
    <row r="71" spans="7:7" ht="15.75" customHeight="1" x14ac:dyDescent="0.4">
      <c r="G71" s="3"/>
    </row>
    <row r="72" spans="7:7" ht="15.75" customHeight="1" x14ac:dyDescent="0.4">
      <c r="G72" s="3"/>
    </row>
    <row r="73" spans="7:7" ht="15.75" customHeight="1" x14ac:dyDescent="0.4">
      <c r="G73" s="3"/>
    </row>
    <row r="74" spans="7:7" ht="15.75" customHeight="1" x14ac:dyDescent="0.4">
      <c r="G74" s="3"/>
    </row>
    <row r="75" spans="7:7" ht="15.75" customHeight="1" x14ac:dyDescent="0.4">
      <c r="G75" s="3"/>
    </row>
    <row r="76" spans="7:7" ht="15.75" customHeight="1" x14ac:dyDescent="0.4">
      <c r="G76" s="3"/>
    </row>
    <row r="77" spans="7:7" ht="15.75" customHeight="1" x14ac:dyDescent="0.4">
      <c r="G77" s="3"/>
    </row>
    <row r="78" spans="7:7" ht="15.75" customHeight="1" x14ac:dyDescent="0.4">
      <c r="G78" s="3"/>
    </row>
    <row r="79" spans="7:7" ht="15.75" customHeight="1" x14ac:dyDescent="0.4">
      <c r="G79" s="3"/>
    </row>
    <row r="80" spans="7:7" ht="15.75" customHeight="1" x14ac:dyDescent="0.4">
      <c r="G80" s="3"/>
    </row>
    <row r="81" spans="7:7" ht="15.75" customHeight="1" x14ac:dyDescent="0.4">
      <c r="G81" s="3"/>
    </row>
    <row r="82" spans="7:7" ht="15.75" customHeight="1" x14ac:dyDescent="0.4">
      <c r="G82" s="3"/>
    </row>
    <row r="83" spans="7:7" ht="15.75" customHeight="1" x14ac:dyDescent="0.4">
      <c r="G83" s="3"/>
    </row>
    <row r="84" spans="7:7" ht="15.75" customHeight="1" x14ac:dyDescent="0.4">
      <c r="G84" s="3"/>
    </row>
    <row r="85" spans="7:7" ht="15.75" customHeight="1" x14ac:dyDescent="0.4">
      <c r="G85" s="3"/>
    </row>
    <row r="86" spans="7:7" ht="15.75" customHeight="1" x14ac:dyDescent="0.4">
      <c r="G86" s="3"/>
    </row>
    <row r="87" spans="7:7" ht="15.75" customHeight="1" x14ac:dyDescent="0.4">
      <c r="G87" s="3"/>
    </row>
    <row r="88" spans="7:7" ht="15.75" customHeight="1" x14ac:dyDescent="0.4">
      <c r="G88" s="3"/>
    </row>
    <row r="89" spans="7:7" ht="15.75" customHeight="1" x14ac:dyDescent="0.4">
      <c r="G89" s="3"/>
    </row>
    <row r="90" spans="7:7" ht="15.75" customHeight="1" x14ac:dyDescent="0.4">
      <c r="G90" s="3"/>
    </row>
    <row r="91" spans="7:7" ht="15.75" customHeight="1" x14ac:dyDescent="0.4">
      <c r="G91" s="3"/>
    </row>
    <row r="92" spans="7:7" ht="15.75" customHeight="1" x14ac:dyDescent="0.4">
      <c r="G92" s="3"/>
    </row>
    <row r="93" spans="7:7" ht="15.75" customHeight="1" x14ac:dyDescent="0.4">
      <c r="G93" s="3"/>
    </row>
    <row r="94" spans="7:7" ht="15.75" customHeight="1" x14ac:dyDescent="0.4">
      <c r="G94" s="3"/>
    </row>
    <row r="95" spans="7:7" ht="15.75" customHeight="1" x14ac:dyDescent="0.4">
      <c r="G95" s="3"/>
    </row>
    <row r="96" spans="7:7" ht="15.75" customHeight="1" x14ac:dyDescent="0.4">
      <c r="G96" s="3"/>
    </row>
    <row r="97" spans="7:7" ht="15.75" customHeight="1" x14ac:dyDescent="0.4">
      <c r="G97" s="3"/>
    </row>
    <row r="98" spans="7:7" ht="15.75" customHeight="1" x14ac:dyDescent="0.4">
      <c r="G98" s="3"/>
    </row>
    <row r="99" spans="7:7" ht="15.75" customHeight="1" x14ac:dyDescent="0.4">
      <c r="G99" s="3"/>
    </row>
    <row r="100" spans="7:7" ht="15.75" customHeight="1" x14ac:dyDescent="0.4">
      <c r="G100" s="3"/>
    </row>
  </sheetData>
  <mergeCells count="1">
    <mergeCell ref="F5:G5"/>
  </mergeCells>
  <pageMargins left="0.7" right="0.7" top="0.75" bottom="0.75" header="0" footer="0"/>
  <pageSetup paperSize="9" scale="20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Salary</vt:lpstr>
      <vt:lpstr>Pdf</vt:lpstr>
      <vt:lpstr>Sheet1</vt:lpstr>
      <vt:lpstr>empid</vt:lpstr>
      <vt:lpstr>Salary!Print_Area</vt:lpstr>
      <vt:lpstr>salaryrange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Aslam</dc:creator>
  <cp:lastModifiedBy>Lakjaya Silva</cp:lastModifiedBy>
  <cp:revision/>
  <cp:lastPrinted>2024-04-02T06:02:20Z</cp:lastPrinted>
  <dcterms:created xsi:type="dcterms:W3CDTF">2006-07-04T10:20:42Z</dcterms:created>
  <dcterms:modified xsi:type="dcterms:W3CDTF">2024-04-02T06:04:31Z</dcterms:modified>
</cp:coreProperties>
</file>