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4482f117619d7/Desktop/Proj/"/>
    </mc:Choice>
  </mc:AlternateContent>
  <xr:revisionPtr revIDLastSave="0" documentId="8_{6B8199E2-4780-4CF5-B392-77838491591D}" xr6:coauthVersionLast="47" xr6:coauthVersionMax="47" xr10:uidLastSave="{00000000-0000-0000-0000-000000000000}"/>
  <bookViews>
    <workbookView xWindow="-108" yWindow="-108" windowWidth="23256" windowHeight="12456" activeTab="4" xr2:uid="{6856C71E-41B6-4886-A718-4324392953F6}"/>
  </bookViews>
  <sheets>
    <sheet name="IF,AND,NESTED" sheetId="1" r:id="rId1"/>
    <sheet name="SumIF" sheetId="2" r:id="rId2"/>
    <sheet name="LEFT,MID,RIGHT" sheetId="3" r:id="rId3"/>
    <sheet name="Search, Concat" sheetId="4" r:id="rId4"/>
    <sheet name="INDIRECT" sheetId="5" r:id="rId5"/>
  </sheets>
  <externalReferences>
    <externalReference r:id="rId6"/>
  </externalReferences>
  <definedNames>
    <definedName name="April">INDIRECT!$E$2:$E$6</definedName>
    <definedName name="David">INDIRECT!$B$2:$E$2</definedName>
    <definedName name="February">INDIRECT!$C$2:$C$6</definedName>
    <definedName name="January">INDIRECT!$B$2:$B$6</definedName>
    <definedName name="Lara">INDIRECT!$B$6:$E$6</definedName>
    <definedName name="March">INDIRECT!$D$2:$D$6</definedName>
    <definedName name="Mark">INDIRECT!$B$3:$E$3</definedName>
    <definedName name="Ravi">INDIRECT!$B$4:$E$4</definedName>
    <definedName name="Supriya">INDIRECT!$B$5:$E$5</definedName>
    <definedName name="Target" localSheetId="4">'[1]IF,AND,NESTED'!$I$1</definedName>
    <definedName name="Target" localSheetId="2">'[1]IF,AND,NESTED'!$I$1</definedName>
    <definedName name="Target" localSheetId="3">'[1]IF,AND,NESTED'!$I$1</definedName>
    <definedName name="Target" localSheetId="1">'[1]IF,AND,NESTED'!$I$1</definedName>
    <definedName name="Target">'IF,AND,NESTED'!$I$1</definedName>
    <definedName name="Total">INDIRECT!$F$2:$F$6</definedName>
    <definedName name="Week_1">INDIRECT!$B$2:$B$6</definedName>
    <definedName name="Week_2">INDIRECT!$C$2:$C$6</definedName>
    <definedName name="Week_3">INDIRECT!$D$2:$D$6</definedName>
    <definedName name="Week_4">INDIRECT!$E$2:$E$6</definedName>
    <definedName name="Week1" localSheetId="4">'[1]IF,AND,NESTED'!$B$4:$B$8</definedName>
    <definedName name="Week1" localSheetId="2">'[1]IF,AND,NESTED'!$B$4:$B$8</definedName>
    <definedName name="Week1" localSheetId="3">'[1]IF,AND,NESTED'!$B$4:$B$8</definedName>
    <definedName name="Week1" localSheetId="1">'[1]IF,AND,NESTED'!$B$4:$B$8</definedName>
    <definedName name="Week1">'IF,AND,NESTED'!$B$4:$B$8</definedName>
    <definedName name="Week2" localSheetId="4">'[1]IF,AND,NESTED'!$C$4:$C$8</definedName>
    <definedName name="Week2" localSheetId="2">'[1]IF,AND,NESTED'!$C$4:$C$8</definedName>
    <definedName name="Week2" localSheetId="3">'[1]IF,AND,NESTED'!$C$4:$C$8</definedName>
    <definedName name="Week2" localSheetId="1">'[1]IF,AND,NESTED'!$C$4:$C$8</definedName>
    <definedName name="Week2">'IF,AND,NESTED'!$C$4:$C$8</definedName>
    <definedName name="Week3" localSheetId="4">'[1]IF,AND,NESTED'!$D$4:$D$8</definedName>
    <definedName name="Week3" localSheetId="2">'[1]IF,AND,NESTED'!$D$4:$D$8</definedName>
    <definedName name="Week3" localSheetId="3">'[1]IF,AND,NESTED'!$D$4:$D$8</definedName>
    <definedName name="Week3" localSheetId="1">'[1]IF,AND,NESTED'!$D$4:$D$8</definedName>
    <definedName name="Week3">'IF,AND,NESTED'!$D$4:$D$8</definedName>
    <definedName name="Week4" localSheetId="4">'[1]IF,AND,NESTED'!$E$4:$E$8</definedName>
    <definedName name="Week4" localSheetId="2">'[1]IF,AND,NESTED'!$E$4:$E$8</definedName>
    <definedName name="Week4" localSheetId="3">'[1]IF,AND,NESTED'!$E$4:$E$8</definedName>
    <definedName name="Week4" localSheetId="1">'[1]IF,AND,NESTED'!$E$4:$E$8</definedName>
    <definedName name="Week4">'IF,AND,NESTED'!$E$4:$E$8</definedName>
    <definedName name="Weekly_Total">INDIRECT!#REF!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F5" i="5"/>
  <c r="F4" i="5"/>
  <c r="F3" i="5"/>
  <c r="F2" i="5"/>
  <c r="B2" i="4"/>
  <c r="C2" i="4"/>
  <c r="B3" i="4"/>
  <c r="C3" i="4"/>
  <c r="B4" i="4"/>
  <c r="C4" i="4"/>
  <c r="B5" i="4"/>
  <c r="C5" i="4"/>
  <c r="B6" i="4"/>
  <c r="C6" i="4"/>
  <c r="C12" i="4"/>
  <c r="C13" i="4"/>
  <c r="C14" i="4"/>
  <c r="C15" i="4"/>
  <c r="C16" i="4"/>
  <c r="I10" i="3"/>
  <c r="H10" i="3"/>
  <c r="G10" i="3"/>
  <c r="K10" i="3" s="1"/>
  <c r="K9" i="3"/>
  <c r="I9" i="3"/>
  <c r="H9" i="3"/>
  <c r="G9" i="3"/>
  <c r="I8" i="3"/>
  <c r="H8" i="3"/>
  <c r="G8" i="3"/>
  <c r="K8" i="3" s="1"/>
  <c r="I7" i="3"/>
  <c r="H7" i="3"/>
  <c r="G7" i="3"/>
  <c r="K7" i="3" s="1"/>
  <c r="I6" i="3"/>
  <c r="H6" i="3"/>
  <c r="G6" i="3"/>
  <c r="K6" i="3" s="1"/>
  <c r="I5" i="3"/>
  <c r="H5" i="3"/>
  <c r="G5" i="3"/>
  <c r="K5" i="3" s="1"/>
  <c r="I4" i="3"/>
  <c r="H4" i="3"/>
  <c r="G4" i="3"/>
  <c r="K4" i="3" s="1"/>
  <c r="I3" i="3"/>
  <c r="H3" i="3"/>
  <c r="G3" i="3"/>
  <c r="K3" i="3" s="1"/>
  <c r="I2" i="3"/>
  <c r="H2" i="3"/>
  <c r="G2" i="3"/>
  <c r="K2" i="3" s="1"/>
  <c r="J4" i="2"/>
  <c r="I4" i="2"/>
  <c r="J2" i="2"/>
  <c r="I2" i="2"/>
  <c r="E9" i="1"/>
  <c r="D9" i="1"/>
  <c r="C9" i="1"/>
  <c r="B9" i="1"/>
  <c r="F8" i="1"/>
  <c r="K9" i="1" s="1"/>
  <c r="L9" i="1" s="1"/>
  <c r="F7" i="1"/>
  <c r="K8" i="1" s="1"/>
  <c r="L8" i="1" s="1"/>
  <c r="H6" i="1"/>
  <c r="F6" i="1"/>
  <c r="I7" i="1" s="1"/>
  <c r="F5" i="1"/>
  <c r="I6" i="1" s="1"/>
  <c r="F4" i="1"/>
  <c r="K5" i="1" s="1"/>
  <c r="L5" i="1" s="1"/>
  <c r="F10" i="5"/>
  <c r="C10" i="5"/>
  <c r="K7" i="1" l="1"/>
  <c r="L7" i="1" s="1"/>
  <c r="K6" i="1"/>
  <c r="L6" i="1" s="1"/>
  <c r="H8" i="1"/>
  <c r="F9" i="1"/>
  <c r="H5" i="1"/>
  <c r="I8" i="1"/>
  <c r="H9" i="1"/>
  <c r="I9" i="1"/>
  <c r="I5" i="1"/>
  <c r="H7" i="1"/>
</calcChain>
</file>

<file path=xl/sharedStrings.xml><?xml version="1.0" encoding="utf-8"?>
<sst xmlns="http://schemas.openxmlformats.org/spreadsheetml/2006/main" count="630" uniqueCount="86">
  <si>
    <t>Sales Figures - December 2021</t>
  </si>
  <si>
    <t>Monthly Target</t>
  </si>
  <si>
    <t>Sales Person</t>
  </si>
  <si>
    <t>Week 1</t>
  </si>
  <si>
    <t>Week 2</t>
  </si>
  <si>
    <t>Week 3</t>
  </si>
  <si>
    <t>Week 4</t>
  </si>
  <si>
    <t>Total</t>
  </si>
  <si>
    <t>using =AND(MIN) for Incentive Status</t>
  </si>
  <si>
    <t xml:space="preserve">Nested IF(AND) for incentive status </t>
  </si>
  <si>
    <t xml:space="preserve">David </t>
  </si>
  <si>
    <t>Target Achieved</t>
  </si>
  <si>
    <t>Incentive Status</t>
  </si>
  <si>
    <t>Mark</t>
  </si>
  <si>
    <t>Ravi</t>
  </si>
  <si>
    <t>Supriya</t>
  </si>
  <si>
    <t>Lara</t>
  </si>
  <si>
    <t>Weekly Total</t>
  </si>
  <si>
    <t>Conditions</t>
  </si>
  <si>
    <t>1)</t>
  </si>
  <si>
    <t>2)</t>
  </si>
  <si>
    <t>Weekly Sales &gt;= 8000</t>
  </si>
  <si>
    <t>Month</t>
  </si>
  <si>
    <t>Store #</t>
  </si>
  <si>
    <t>SKU</t>
  </si>
  <si>
    <t>Sales</t>
  </si>
  <si>
    <t>Units</t>
  </si>
  <si>
    <t>Total Units</t>
  </si>
  <si>
    <t>Total Sales</t>
  </si>
  <si>
    <t>JAN</t>
  </si>
  <si>
    <t>B0032M</t>
  </si>
  <si>
    <t>MAR</t>
  </si>
  <si>
    <t>B0028M</t>
  </si>
  <si>
    <t>C0034M</t>
  </si>
  <si>
    <t>C0030M</t>
  </si>
  <si>
    <t>FEB</t>
  </si>
  <si>
    <t>C0028M</t>
  </si>
  <si>
    <t>B0030M</t>
  </si>
  <si>
    <t>E0030M</t>
  </si>
  <si>
    <t>C0036M</t>
  </si>
  <si>
    <t>B0036M</t>
  </si>
  <si>
    <t>C0032M</t>
  </si>
  <si>
    <t>E0032M</t>
  </si>
  <si>
    <t>A0033Z</t>
  </si>
  <si>
    <t>B0034M</t>
  </si>
  <si>
    <t>D0036M</t>
  </si>
  <si>
    <t>E0034M</t>
  </si>
  <si>
    <t>E0036M</t>
  </si>
  <si>
    <t>E0028M</t>
  </si>
  <si>
    <t>B0067Z</t>
  </si>
  <si>
    <t xml:space="preserve">Model </t>
  </si>
  <si>
    <t>Retail Price</t>
  </si>
  <si>
    <t>Supplier ID</t>
  </si>
  <si>
    <t>Part #</t>
  </si>
  <si>
    <t>Product Code</t>
  </si>
  <si>
    <t>CONCAT</t>
  </si>
  <si>
    <t>AAW110WW</t>
  </si>
  <si>
    <t>AW322DP</t>
  </si>
  <si>
    <t>ACM325DP</t>
  </si>
  <si>
    <t>ACM330DP</t>
  </si>
  <si>
    <t>ACM450DP</t>
  </si>
  <si>
    <t>ACM46009UUP</t>
  </si>
  <si>
    <t>Allen</t>
  </si>
  <si>
    <t xml:space="preserve">Andrew </t>
  </si>
  <si>
    <t>Hoffman</t>
  </si>
  <si>
    <t xml:space="preserve">Brosina </t>
  </si>
  <si>
    <t>O'Donnell</t>
  </si>
  <si>
    <t xml:space="preserve">Sean </t>
  </si>
  <si>
    <t>Van Huff</t>
  </si>
  <si>
    <t xml:space="preserve">Darrin </t>
  </si>
  <si>
    <t>Gute</t>
  </si>
  <si>
    <t xml:space="preserve">Claire </t>
  </si>
  <si>
    <t>Full Name</t>
  </si>
  <si>
    <t>Last Name</t>
  </si>
  <si>
    <t>First Name</t>
  </si>
  <si>
    <t>Andrew Allen</t>
  </si>
  <si>
    <t>Brosina Hoffman</t>
  </si>
  <si>
    <t>Sean O'Donnell</t>
  </si>
  <si>
    <t>Darrin Van Huff</t>
  </si>
  <si>
    <t>Dinesh N</t>
  </si>
  <si>
    <t>Name</t>
  </si>
  <si>
    <t>January</t>
  </si>
  <si>
    <t>February</t>
  </si>
  <si>
    <t>March</t>
  </si>
  <si>
    <t>April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</si>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</sst>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₹&quot;\ #,##0.00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[$₹-4009]\ #,##0.00;[$₹-4009]\ \-#,##0.00"/>
    <numFmt numFmtId="168" formatCode="&quot;$&quot;#,##0.00;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MS Sans Serif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0" fontId="6" fillId="0" borderId="0"/>
    <xf numFmtId="0" fontId="4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65" fontId="1" fillId="2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" xfId="0" applyNumberFormat="1" applyBorder="1"/>
    <xf numFmtId="165" fontId="0" fillId="0" borderId="1" xfId="0" applyNumberFormat="1" applyBorder="1" applyProtection="1">
      <protection locked="0"/>
    </xf>
    <xf numFmtId="165" fontId="0" fillId="3" borderId="1" xfId="0" applyNumberFormat="1" applyFill="1" applyBorder="1"/>
    <xf numFmtId="165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3" fillId="0" borderId="0" xfId="0" applyFont="1"/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1" xfId="0" applyFill="1" applyBorder="1"/>
    <xf numFmtId="0" fontId="0" fillId="0" borderId="4" xfId="0" applyBorder="1" applyAlignment="1">
      <alignment horizontal="center" wrapText="1"/>
    </xf>
    <xf numFmtId="0" fontId="5" fillId="2" borderId="1" xfId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164" fontId="4" fillId="0" borderId="1" xfId="2" applyNumberFormat="1" applyBorder="1" applyAlignment="1">
      <alignment horizontal="center"/>
    </xf>
    <xf numFmtId="0" fontId="2" fillId="0" borderId="1" xfId="0" applyFont="1" applyBorder="1"/>
    <xf numFmtId="167" fontId="2" fillId="0" borderId="1" xfId="0" applyNumberFormat="1" applyFont="1" applyBorder="1"/>
    <xf numFmtId="0" fontId="7" fillId="4" borderId="7" xfId="3" applyFont="1" applyFill="1" applyBorder="1" applyAlignment="1">
      <alignment horizontal="center"/>
    </xf>
    <xf numFmtId="164" fontId="7" fillId="4" borderId="7" xfId="3" applyNumberFormat="1" applyFont="1" applyFill="1" applyBorder="1" applyAlignment="1">
      <alignment horizontal="center"/>
    </xf>
    <xf numFmtId="0" fontId="7" fillId="0" borderId="0" xfId="3" applyFont="1" applyAlignment="1">
      <alignment horizontal="center"/>
    </xf>
    <xf numFmtId="0" fontId="7" fillId="4" borderId="1" xfId="3" applyFont="1" applyFill="1" applyBorder="1" applyAlignment="1">
      <alignment horizontal="center"/>
    </xf>
    <xf numFmtId="0" fontId="6" fillId="0" borderId="1" xfId="3" applyBorder="1" applyAlignment="1">
      <alignment horizontal="left"/>
    </xf>
    <xf numFmtId="164" fontId="6" fillId="0" borderId="1" xfId="3" applyNumberFormat="1" applyBorder="1" applyAlignment="1">
      <alignment horizontal="center"/>
    </xf>
    <xf numFmtId="168" fontId="6" fillId="0" borderId="0" xfId="3" applyNumberFormat="1" applyAlignment="1">
      <alignment horizontal="center"/>
    </xf>
    <xf numFmtId="0" fontId="8" fillId="0" borderId="1" xfId="4" applyFont="1" applyBorder="1" applyAlignment="1">
      <alignment horizontal="center"/>
    </xf>
    <xf numFmtId="0" fontId="4" fillId="0" borderId="1" xfId="4" applyBorder="1"/>
    <xf numFmtId="0" fontId="9" fillId="4" borderId="1" xfId="4" applyFont="1" applyFill="1" applyBorder="1"/>
    <xf numFmtId="0" fontId="0" fillId="0" borderId="1" xfId="0" quotePrefix="1" applyBorder="1" applyProtection="1">
      <protection locked="0"/>
    </xf>
  </cellXfs>
  <cellStyles count="5">
    <cellStyle name="Currency_Book1" xfId="2" xr:uid="{E7B3D5F6-7B4F-4AAA-86B1-2AB4725BB1DB}"/>
    <cellStyle name="Normal" xfId="0" builtinId="0"/>
    <cellStyle name="Normal 4" xfId="4" xr:uid="{D13ED62C-1BF3-4259-AC77-28FF8B21FC87}"/>
    <cellStyle name="Normal_Book1" xfId="1" xr:uid="{149315BA-7FD1-4670-A9E9-76D64130431A}"/>
    <cellStyle name="Normal_Sheet6" xfId="3" xr:uid="{BC7BB037-3F97-448B-910A-E896DDB4D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</xdr:row>
      <xdr:rowOff>76200</xdr:rowOff>
    </xdr:from>
    <xdr:to>
      <xdr:col>5</xdr:col>
      <xdr:colOff>708660</xdr:colOff>
      <xdr:row>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E94343-9860-4AE4-A624-5CEA04C08B45}"/>
            </a:ext>
          </a:extLst>
        </xdr:cNvPr>
        <xdr:cNvSpPr txBox="1"/>
      </xdr:nvSpPr>
      <xdr:spPr>
        <a:xfrm>
          <a:off x="1851660" y="259080"/>
          <a:ext cx="249174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Supplier ID : first 3</a:t>
          </a:r>
          <a:r>
            <a:rPr lang="en-IN" sz="1100" baseline="0"/>
            <a:t> letters from Model</a:t>
          </a:r>
        </a:p>
        <a:p>
          <a:r>
            <a:rPr lang="en-IN" sz="1100" baseline="0"/>
            <a:t>Part No: Digits from Model</a:t>
          </a:r>
        </a:p>
        <a:p>
          <a:r>
            <a:rPr lang="en-IN" sz="1100" baseline="0"/>
            <a:t>Product Code: Last letters from Model</a:t>
          </a:r>
        </a:p>
        <a:p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284482f117619d7/Documents/CloudyML%20Datasets/Dataset%20Excel/MySaved/Functions.xlsx" TargetMode="External"/><Relationship Id="rId1" Type="http://schemas.openxmlformats.org/officeDocument/2006/relationships/externalLinkPath" Target="/9284482f117619d7/Documents/CloudyML%20Datasets/Dataset%20Excel/MySaved/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F,AND,NESTED"/>
      <sheetName val="SumIF"/>
      <sheetName val="TOTAL EMP LIST"/>
      <sheetName val="VLookup"/>
      <sheetName val="HLookup"/>
      <sheetName val="INDX,MTCH,NEST"/>
      <sheetName val="LEFT,MID,RIGHT"/>
      <sheetName val="INDIRECT"/>
      <sheetName val="OFFSET"/>
    </sheetNames>
    <sheetDataSet>
      <sheetData sheetId="0">
        <row r="1">
          <cell r="I1">
            <v>33500</v>
          </cell>
        </row>
        <row r="4">
          <cell r="B4">
            <v>9650</v>
          </cell>
          <cell r="C4">
            <v>9290</v>
          </cell>
          <cell r="D4">
            <v>8230</v>
          </cell>
          <cell r="E4">
            <v>8765</v>
          </cell>
        </row>
        <row r="5">
          <cell r="B5">
            <v>6745</v>
          </cell>
          <cell r="C5">
            <v>7250</v>
          </cell>
          <cell r="D5">
            <v>8500</v>
          </cell>
          <cell r="E5">
            <v>10200</v>
          </cell>
        </row>
        <row r="6">
          <cell r="B6">
            <v>7456</v>
          </cell>
          <cell r="C6">
            <v>8345</v>
          </cell>
          <cell r="D6">
            <v>9200</v>
          </cell>
          <cell r="E6">
            <v>6435</v>
          </cell>
        </row>
        <row r="7">
          <cell r="B7">
            <v>9789</v>
          </cell>
          <cell r="C7">
            <v>10234</v>
          </cell>
          <cell r="D7">
            <v>10456</v>
          </cell>
          <cell r="E7">
            <v>9765</v>
          </cell>
        </row>
        <row r="8">
          <cell r="B8">
            <v>7680</v>
          </cell>
          <cell r="C8">
            <v>7545</v>
          </cell>
          <cell r="D8">
            <v>9560</v>
          </cell>
          <cell r="E8">
            <v>10678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C84C-4C08-42C1-ABE8-05137C1800C9}">
  <dimension ref="A1:N15"/>
  <sheetViews>
    <sheetView workbookViewId="0">
      <selection activeCell="J12" sqref="J12:K14"/>
    </sheetView>
  </sheetViews>
  <sheetFormatPr defaultRowHeight="14.4" x14ac:dyDescent="0.3"/>
  <cols>
    <col min="1" max="1" width="13.109375" bestFit="1" customWidth="1"/>
    <col min="2" max="2" width="12.77734375" bestFit="1" customWidth="1"/>
    <col min="3" max="5" width="11.109375" bestFit="1" customWidth="1"/>
    <col min="6" max="6" width="12.5546875" bestFit="1" customWidth="1"/>
    <col min="8" max="8" width="15.77734375" bestFit="1" customWidth="1"/>
    <col min="9" max="9" width="17.6640625" bestFit="1" customWidth="1"/>
    <col min="10" max="10" width="2.5546875" bestFit="1" customWidth="1"/>
    <col min="11" max="11" width="18.6640625" bestFit="1" customWidth="1"/>
    <col min="12" max="12" width="17.6640625" bestFit="1" customWidth="1"/>
    <col min="13" max="13" width="20.5546875" customWidth="1"/>
    <col min="14" max="14" width="15.6640625" bestFit="1" customWidth="1"/>
  </cols>
  <sheetData>
    <row r="1" spans="1:14" x14ac:dyDescent="0.3">
      <c r="B1" s="1" t="s">
        <v>0</v>
      </c>
      <c r="C1" s="1"/>
      <c r="D1" s="1"/>
      <c r="H1" s="2" t="s">
        <v>1</v>
      </c>
      <c r="I1" s="3">
        <v>33500</v>
      </c>
    </row>
    <row r="2" spans="1:14" ht="14.4" customHeight="1" x14ac:dyDescent="0.3"/>
    <row r="3" spans="1:14" ht="14.4" customHeight="1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H3" s="5" t="s">
        <v>8</v>
      </c>
      <c r="I3" s="5"/>
      <c r="K3" s="6" t="s">
        <v>9</v>
      </c>
      <c r="L3" s="7"/>
      <c r="N3" s="8"/>
    </row>
    <row r="4" spans="1:14" x14ac:dyDescent="0.3">
      <c r="A4" s="9" t="s">
        <v>10</v>
      </c>
      <c r="B4" s="10">
        <v>9650</v>
      </c>
      <c r="C4" s="10">
        <v>9290</v>
      </c>
      <c r="D4" s="10">
        <v>8230</v>
      </c>
      <c r="E4" s="10">
        <v>8765</v>
      </c>
      <c r="F4" s="11">
        <f>SUM(B4:E4)</f>
        <v>35935</v>
      </c>
      <c r="H4" s="12" t="s">
        <v>11</v>
      </c>
      <c r="I4" s="12" t="s">
        <v>12</v>
      </c>
      <c r="K4" s="12" t="s">
        <v>11</v>
      </c>
      <c r="L4" s="12" t="s">
        <v>12</v>
      </c>
      <c r="N4" s="8"/>
    </row>
    <row r="5" spans="1:14" x14ac:dyDescent="0.3">
      <c r="A5" s="9" t="s">
        <v>13</v>
      </c>
      <c r="B5" s="10">
        <v>6745</v>
      </c>
      <c r="C5" s="10">
        <v>7250</v>
      </c>
      <c r="D5" s="10">
        <v>8500</v>
      </c>
      <c r="E5" s="10">
        <v>10200</v>
      </c>
      <c r="F5" s="11">
        <f>SUM(B5:E5)</f>
        <v>32695</v>
      </c>
      <c r="H5" s="13" t="str">
        <f>IF(F4&gt;=$I$1,"Yes","No")</f>
        <v>Yes</v>
      </c>
      <c r="I5" s="13" t="b">
        <f>AND(F4&gt;=Target,MIN(B4:E4)&gt;=8000)</f>
        <v>1</v>
      </c>
      <c r="J5" s="14"/>
      <c r="K5" s="15" t="str">
        <f>IF(F4&gt;=Target,"Yes","No")</f>
        <v>Yes</v>
      </c>
      <c r="L5" s="15" t="str">
        <f>IF(AND(K5="Yes",MIN(B4:E4)&gt;=8000),"Eligible for Incentive","Not Eligible ")</f>
        <v>Eligible for Incentive</v>
      </c>
    </row>
    <row r="6" spans="1:14" ht="14.4" customHeight="1" x14ac:dyDescent="0.3">
      <c r="A6" s="9" t="s">
        <v>14</v>
      </c>
      <c r="B6" s="10">
        <v>7456</v>
      </c>
      <c r="C6" s="10">
        <v>8345</v>
      </c>
      <c r="D6" s="10">
        <v>9200</v>
      </c>
      <c r="E6" s="10">
        <v>6435</v>
      </c>
      <c r="F6" s="11">
        <f>SUM(B6:E6)</f>
        <v>31436</v>
      </c>
      <c r="H6" s="13" t="str">
        <f>IF(F5&gt;=$I$1,"Yes","No")</f>
        <v>No</v>
      </c>
      <c r="I6" s="13" t="b">
        <f>AND(F5&gt;=Target,MIN(B5:E5)&gt;=8000)</f>
        <v>0</v>
      </c>
      <c r="K6" s="15" t="str">
        <f>IF(F5&gt;=Target,"Yes","No")</f>
        <v>No</v>
      </c>
      <c r="L6" s="15" t="str">
        <f>IF(AND(K6="Yes",MIN(B5:E5)&gt;=8000),"Eligible for Incentive","Not Eligible ")</f>
        <v xml:space="preserve">Not Eligible </v>
      </c>
    </row>
    <row r="7" spans="1:14" x14ac:dyDescent="0.3">
      <c r="A7" s="9" t="s">
        <v>15</v>
      </c>
      <c r="B7" s="10">
        <v>9789</v>
      </c>
      <c r="C7" s="10">
        <v>10234</v>
      </c>
      <c r="D7" s="10">
        <v>10456</v>
      </c>
      <c r="E7" s="10">
        <v>9765</v>
      </c>
      <c r="F7" s="11">
        <f>SUM(B7:E7)</f>
        <v>40244</v>
      </c>
      <c r="H7" s="13" t="str">
        <f>IF(F6&gt;=$I$1,"Yes","No")</f>
        <v>No</v>
      </c>
      <c r="I7" s="13" t="b">
        <f>AND(F6&gt;=Target,MIN(B6:E6)&gt;=8000)</f>
        <v>0</v>
      </c>
      <c r="K7" s="15" t="str">
        <f>IF(F6&gt;=Target,"Yes","No")</f>
        <v>No</v>
      </c>
      <c r="L7" s="15" t="str">
        <f>IF(AND(K7="Yes",MIN(B6:E6)&gt;=8000),"Eligible for Incentive","Not Eligible ")</f>
        <v xml:space="preserve">Not Eligible </v>
      </c>
    </row>
    <row r="8" spans="1:14" x14ac:dyDescent="0.3">
      <c r="A8" s="9" t="s">
        <v>16</v>
      </c>
      <c r="B8" s="10">
        <v>7680</v>
      </c>
      <c r="C8" s="10">
        <v>7545</v>
      </c>
      <c r="D8" s="10">
        <v>9560</v>
      </c>
      <c r="E8" s="10">
        <v>10678</v>
      </c>
      <c r="F8" s="11">
        <f>SUM(B8:E8)</f>
        <v>35463</v>
      </c>
      <c r="H8" s="13" t="str">
        <f>IF(F7&gt;=$I$1,"Yes","No")</f>
        <v>Yes</v>
      </c>
      <c r="I8" s="13" t="b">
        <f>AND(F7&gt;=Target,MIN(B7:E7)&gt;=8000)</f>
        <v>1</v>
      </c>
      <c r="K8" s="15" t="str">
        <f>IF(F7&gt;=Target,"Yes","No")</f>
        <v>Yes</v>
      </c>
      <c r="L8" s="15" t="str">
        <f>IF(AND(K8="Yes",MIN(B7:E7)&gt;=8000),"Eligible for Incentive","Not Eligible ")</f>
        <v>Eligible for Incentive</v>
      </c>
    </row>
    <row r="9" spans="1:14" x14ac:dyDescent="0.3">
      <c r="A9" s="4" t="s">
        <v>17</v>
      </c>
      <c r="B9" s="9">
        <f>SUM(Week1)</f>
        <v>41320</v>
      </c>
      <c r="C9" s="9">
        <f>SUM(Week2)</f>
        <v>42664</v>
      </c>
      <c r="D9" s="9">
        <f>SUM(Week3)</f>
        <v>45946</v>
      </c>
      <c r="E9" s="9">
        <f>SUM(Week4)</f>
        <v>45843</v>
      </c>
      <c r="F9" s="9">
        <f>SUM(F4:F8)</f>
        <v>175773</v>
      </c>
      <c r="H9" s="13" t="str">
        <f>IF(F8&gt;=$I$1,"Yes","No")</f>
        <v>Yes</v>
      </c>
      <c r="I9" s="13" t="b">
        <f>AND(F8&gt;=Target,MIN(B8:E8)&gt;=8000)</f>
        <v>0</v>
      </c>
      <c r="K9" s="15" t="str">
        <f>IF(F8&gt;=Target,"Yes","No")</f>
        <v>Yes</v>
      </c>
      <c r="L9" s="15" t="str">
        <f>IF(AND(K9="Yes",MIN(B8:E8)&gt;=8000),"Eligible for Incentive","Not Eligible ")</f>
        <v xml:space="preserve">Not Eligible </v>
      </c>
    </row>
    <row r="10" spans="1:14" ht="14.4" customHeight="1" x14ac:dyDescent="0.3"/>
    <row r="11" spans="1:14" x14ac:dyDescent="0.3">
      <c r="B11" s="16"/>
    </row>
    <row r="12" spans="1:14" x14ac:dyDescent="0.3">
      <c r="J12" s="17" t="s">
        <v>18</v>
      </c>
      <c r="K12" s="18"/>
    </row>
    <row r="13" spans="1:14" x14ac:dyDescent="0.3">
      <c r="J13" s="19" t="s">
        <v>19</v>
      </c>
      <c r="K13" s="19" t="s">
        <v>11</v>
      </c>
      <c r="L13" s="8"/>
    </row>
    <row r="14" spans="1:14" ht="14.4" customHeight="1" x14ac:dyDescent="0.3">
      <c r="J14" s="19" t="s">
        <v>20</v>
      </c>
      <c r="K14" s="19" t="s">
        <v>21</v>
      </c>
      <c r="L14" s="8"/>
    </row>
    <row r="15" spans="1:14" x14ac:dyDescent="0.3">
      <c r="J15" s="20"/>
      <c r="K15" s="8"/>
    </row>
  </sheetData>
  <dataConsolidate/>
  <mergeCells count="4">
    <mergeCell ref="B1:D1"/>
    <mergeCell ref="H3:I3"/>
    <mergeCell ref="K3:L3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E145-C7D9-4109-B06F-59595F4E456C}">
  <dimension ref="A1:J271"/>
  <sheetViews>
    <sheetView workbookViewId="0">
      <selection activeCell="M2" sqref="M2"/>
    </sheetView>
  </sheetViews>
  <sheetFormatPr defaultRowHeight="14.4" x14ac:dyDescent="0.3"/>
  <cols>
    <col min="2" max="2" width="9" bestFit="1" customWidth="1"/>
    <col min="3" max="3" width="7.77734375" bestFit="1" customWidth="1"/>
    <col min="4" max="4" width="10.6640625" bestFit="1" customWidth="1"/>
    <col min="8" max="8" width="13.109375" customWidth="1"/>
    <col min="9" max="9" width="12.77734375" bestFit="1" customWidth="1"/>
    <col min="10" max="10" width="13.5546875" bestFit="1" customWidth="1"/>
  </cols>
  <sheetData>
    <row r="1" spans="1:10" ht="15.6" x14ac:dyDescent="0.3">
      <c r="A1" s="21" t="s">
        <v>22</v>
      </c>
      <c r="B1" s="21" t="s">
        <v>23</v>
      </c>
      <c r="C1" s="21" t="s">
        <v>24</v>
      </c>
      <c r="D1" s="22" t="s">
        <v>25</v>
      </c>
      <c r="E1" s="21" t="s">
        <v>26</v>
      </c>
      <c r="H1" s="21" t="s">
        <v>23</v>
      </c>
      <c r="I1" s="21" t="s">
        <v>27</v>
      </c>
      <c r="J1" s="21" t="s">
        <v>28</v>
      </c>
    </row>
    <row r="2" spans="1:10" x14ac:dyDescent="0.3">
      <c r="A2" s="23" t="s">
        <v>29</v>
      </c>
      <c r="B2" s="15">
        <v>1032</v>
      </c>
      <c r="C2" s="23" t="s">
        <v>30</v>
      </c>
      <c r="D2" s="24">
        <v>18456</v>
      </c>
      <c r="E2" s="15">
        <v>182</v>
      </c>
      <c r="H2" s="15">
        <v>1099</v>
      </c>
      <c r="I2" s="25">
        <f>SUMIF(B2:B271,H2,E2:E271)</f>
        <v>599</v>
      </c>
      <c r="J2" s="26">
        <f>SUMIF(B2:B271,H2,D2:D271)</f>
        <v>11416</v>
      </c>
    </row>
    <row r="3" spans="1:10" ht="15.6" x14ac:dyDescent="0.3">
      <c r="A3" s="23" t="s">
        <v>31</v>
      </c>
      <c r="B3" s="15">
        <v>1060</v>
      </c>
      <c r="C3" s="23" t="s">
        <v>32</v>
      </c>
      <c r="D3" s="24">
        <v>18078</v>
      </c>
      <c r="E3" s="15">
        <v>433</v>
      </c>
      <c r="H3" s="21" t="s">
        <v>24</v>
      </c>
      <c r="I3" s="21" t="s">
        <v>27</v>
      </c>
      <c r="J3" s="21" t="s">
        <v>28</v>
      </c>
    </row>
    <row r="4" spans="1:10" x14ac:dyDescent="0.3">
      <c r="A4" s="23" t="s">
        <v>29</v>
      </c>
      <c r="B4" s="15">
        <v>1072</v>
      </c>
      <c r="C4" s="23" t="s">
        <v>33</v>
      </c>
      <c r="D4" s="24">
        <v>9362</v>
      </c>
      <c r="E4" s="15">
        <v>439</v>
      </c>
      <c r="H4" s="23" t="s">
        <v>34</v>
      </c>
      <c r="I4" s="25">
        <f>SUMIF(C2:C271,H4,E2:E271)</f>
        <v>6957</v>
      </c>
      <c r="J4" s="26">
        <f>SUMIF(C2:C271,H4,D2:D271)</f>
        <v>249730</v>
      </c>
    </row>
    <row r="5" spans="1:10" x14ac:dyDescent="0.3">
      <c r="A5" s="23" t="s">
        <v>35</v>
      </c>
      <c r="B5" s="15">
        <v>1072</v>
      </c>
      <c r="C5" s="23" t="s">
        <v>36</v>
      </c>
      <c r="D5" s="24">
        <v>11247</v>
      </c>
      <c r="E5" s="15">
        <v>403</v>
      </c>
    </row>
    <row r="6" spans="1:10" x14ac:dyDescent="0.3">
      <c r="A6" s="23" t="s">
        <v>35</v>
      </c>
      <c r="B6" s="15">
        <v>1093</v>
      </c>
      <c r="C6" s="23" t="s">
        <v>37</v>
      </c>
      <c r="D6" s="24">
        <v>14440</v>
      </c>
      <c r="E6" s="15">
        <v>500</v>
      </c>
    </row>
    <row r="7" spans="1:10" x14ac:dyDescent="0.3">
      <c r="A7" s="23" t="s">
        <v>31</v>
      </c>
      <c r="B7" s="15">
        <v>1094</v>
      </c>
      <c r="C7" s="23" t="s">
        <v>38</v>
      </c>
      <c r="D7" s="24">
        <v>18147</v>
      </c>
      <c r="E7" s="15">
        <v>480</v>
      </c>
    </row>
    <row r="8" spans="1:10" x14ac:dyDescent="0.3">
      <c r="A8" s="23" t="s">
        <v>35</v>
      </c>
      <c r="B8" s="15">
        <v>1099</v>
      </c>
      <c r="C8" s="23" t="s">
        <v>39</v>
      </c>
      <c r="D8" s="24">
        <v>11416</v>
      </c>
      <c r="E8" s="15">
        <v>599</v>
      </c>
    </row>
    <row r="9" spans="1:10" x14ac:dyDescent="0.3">
      <c r="A9" s="23" t="s">
        <v>31</v>
      </c>
      <c r="B9" s="15">
        <v>1101</v>
      </c>
      <c r="C9" s="23" t="s">
        <v>40</v>
      </c>
      <c r="D9" s="24">
        <v>10122</v>
      </c>
      <c r="E9" s="15">
        <v>500</v>
      </c>
    </row>
    <row r="10" spans="1:10" x14ac:dyDescent="0.3">
      <c r="A10" s="23" t="s">
        <v>35</v>
      </c>
      <c r="B10" s="15">
        <v>1105</v>
      </c>
      <c r="C10" s="23" t="s">
        <v>37</v>
      </c>
      <c r="D10" s="24">
        <v>14333</v>
      </c>
      <c r="E10" s="15">
        <v>110</v>
      </c>
    </row>
    <row r="11" spans="1:10" x14ac:dyDescent="0.3">
      <c r="A11" s="23" t="s">
        <v>29</v>
      </c>
      <c r="B11" s="15">
        <v>1108</v>
      </c>
      <c r="C11" s="23" t="s">
        <v>41</v>
      </c>
      <c r="D11" s="24">
        <v>9112</v>
      </c>
      <c r="E11" s="15">
        <v>358</v>
      </c>
    </row>
    <row r="12" spans="1:10" x14ac:dyDescent="0.3">
      <c r="A12" s="23" t="s">
        <v>35</v>
      </c>
      <c r="B12" s="15">
        <v>1124</v>
      </c>
      <c r="C12" s="23" t="s">
        <v>42</v>
      </c>
      <c r="D12" s="24">
        <v>18653</v>
      </c>
      <c r="E12" s="15">
        <v>368</v>
      </c>
    </row>
    <row r="13" spans="1:10" x14ac:dyDescent="0.3">
      <c r="A13" s="23" t="s">
        <v>29</v>
      </c>
      <c r="B13" s="15">
        <v>1131</v>
      </c>
      <c r="C13" s="23" t="s">
        <v>43</v>
      </c>
      <c r="D13" s="24">
        <v>9553</v>
      </c>
      <c r="E13" s="15">
        <v>116</v>
      </c>
    </row>
    <row r="14" spans="1:10" x14ac:dyDescent="0.3">
      <c r="A14" s="23" t="s">
        <v>31</v>
      </c>
      <c r="B14" s="15">
        <v>1135</v>
      </c>
      <c r="C14" s="23" t="s">
        <v>34</v>
      </c>
      <c r="D14" s="24">
        <v>14814</v>
      </c>
      <c r="E14" s="15">
        <v>100</v>
      </c>
    </row>
    <row r="15" spans="1:10" x14ac:dyDescent="0.3">
      <c r="A15" s="23" t="s">
        <v>29</v>
      </c>
      <c r="B15" s="15">
        <v>1142</v>
      </c>
      <c r="C15" s="23" t="s">
        <v>37</v>
      </c>
      <c r="D15" s="24">
        <v>16298</v>
      </c>
      <c r="E15" s="15">
        <v>599</v>
      </c>
    </row>
    <row r="16" spans="1:10" x14ac:dyDescent="0.3">
      <c r="A16" s="23" t="s">
        <v>35</v>
      </c>
      <c r="B16" s="15">
        <v>1183</v>
      </c>
      <c r="C16" s="23" t="s">
        <v>34</v>
      </c>
      <c r="D16" s="24">
        <v>15523</v>
      </c>
      <c r="E16" s="15">
        <v>433</v>
      </c>
    </row>
    <row r="17" spans="1:5" x14ac:dyDescent="0.3">
      <c r="A17" s="23" t="s">
        <v>29</v>
      </c>
      <c r="B17" s="15">
        <v>1192</v>
      </c>
      <c r="C17" s="23" t="s">
        <v>44</v>
      </c>
      <c r="D17" s="24">
        <v>16373</v>
      </c>
      <c r="E17" s="15">
        <v>504</v>
      </c>
    </row>
    <row r="18" spans="1:5" x14ac:dyDescent="0.3">
      <c r="A18" s="23" t="s">
        <v>35</v>
      </c>
      <c r="B18" s="15">
        <v>1207</v>
      </c>
      <c r="C18" s="23" t="s">
        <v>41</v>
      </c>
      <c r="D18" s="24">
        <v>15843</v>
      </c>
      <c r="E18" s="15">
        <v>288</v>
      </c>
    </row>
    <row r="19" spans="1:5" x14ac:dyDescent="0.3">
      <c r="A19" s="23" t="s">
        <v>29</v>
      </c>
      <c r="B19" s="15">
        <v>1213</v>
      </c>
      <c r="C19" s="23" t="s">
        <v>41</v>
      </c>
      <c r="D19" s="24">
        <v>18036</v>
      </c>
      <c r="E19" s="15">
        <v>268</v>
      </c>
    </row>
    <row r="20" spans="1:5" x14ac:dyDescent="0.3">
      <c r="A20" s="23" t="s">
        <v>29</v>
      </c>
      <c r="B20" s="15">
        <v>1218</v>
      </c>
      <c r="C20" s="23" t="s">
        <v>43</v>
      </c>
      <c r="D20" s="24">
        <v>9035</v>
      </c>
      <c r="E20" s="15">
        <v>284</v>
      </c>
    </row>
    <row r="21" spans="1:5" x14ac:dyDescent="0.3">
      <c r="A21" s="23" t="s">
        <v>35</v>
      </c>
      <c r="B21" s="15">
        <v>1221</v>
      </c>
      <c r="C21" s="23" t="s">
        <v>44</v>
      </c>
      <c r="D21" s="24">
        <v>14477</v>
      </c>
      <c r="E21" s="15">
        <v>505</v>
      </c>
    </row>
    <row r="22" spans="1:5" x14ac:dyDescent="0.3">
      <c r="A22" s="23" t="s">
        <v>35</v>
      </c>
      <c r="B22" s="15">
        <v>1226</v>
      </c>
      <c r="C22" s="23" t="s">
        <v>42</v>
      </c>
      <c r="D22" s="24">
        <v>18315</v>
      </c>
      <c r="E22" s="15">
        <v>112</v>
      </c>
    </row>
    <row r="23" spans="1:5" x14ac:dyDescent="0.3">
      <c r="A23" s="23" t="s">
        <v>31</v>
      </c>
      <c r="B23" s="15">
        <v>1262</v>
      </c>
      <c r="C23" s="23" t="s">
        <v>44</v>
      </c>
      <c r="D23" s="24">
        <v>15570</v>
      </c>
      <c r="E23" s="15">
        <v>349</v>
      </c>
    </row>
    <row r="24" spans="1:5" x14ac:dyDescent="0.3">
      <c r="A24" s="23" t="s">
        <v>35</v>
      </c>
      <c r="B24" s="15">
        <v>1265</v>
      </c>
      <c r="C24" s="23" t="s">
        <v>38</v>
      </c>
      <c r="D24" s="24">
        <v>12513</v>
      </c>
      <c r="E24" s="15">
        <v>213</v>
      </c>
    </row>
    <row r="25" spans="1:5" x14ac:dyDescent="0.3">
      <c r="A25" s="23" t="s">
        <v>35</v>
      </c>
      <c r="B25" s="15">
        <v>1270</v>
      </c>
      <c r="C25" s="23" t="s">
        <v>34</v>
      </c>
      <c r="D25" s="24">
        <v>13846</v>
      </c>
      <c r="E25" s="15">
        <v>335</v>
      </c>
    </row>
    <row r="26" spans="1:5" x14ac:dyDescent="0.3">
      <c r="A26" s="23" t="s">
        <v>29</v>
      </c>
      <c r="B26" s="15">
        <v>1271</v>
      </c>
      <c r="C26" s="23" t="s">
        <v>45</v>
      </c>
      <c r="D26" s="24">
        <v>15803</v>
      </c>
      <c r="E26" s="15">
        <v>174</v>
      </c>
    </row>
    <row r="27" spans="1:5" x14ac:dyDescent="0.3">
      <c r="A27" s="23" t="s">
        <v>31</v>
      </c>
      <c r="B27" s="15">
        <v>1277</v>
      </c>
      <c r="C27" s="23" t="s">
        <v>46</v>
      </c>
      <c r="D27" s="24">
        <v>19351</v>
      </c>
      <c r="E27" s="15">
        <v>294</v>
      </c>
    </row>
    <row r="28" spans="1:5" x14ac:dyDescent="0.3">
      <c r="A28" s="23" t="s">
        <v>29</v>
      </c>
      <c r="B28" s="15">
        <v>1287</v>
      </c>
      <c r="C28" s="23" t="s">
        <v>33</v>
      </c>
      <c r="D28" s="24">
        <v>12626</v>
      </c>
      <c r="E28" s="15">
        <v>329</v>
      </c>
    </row>
    <row r="29" spans="1:5" x14ac:dyDescent="0.3">
      <c r="A29" s="23" t="s">
        <v>35</v>
      </c>
      <c r="B29" s="15">
        <v>1310</v>
      </c>
      <c r="C29" s="23" t="s">
        <v>38</v>
      </c>
      <c r="D29" s="24">
        <v>9639</v>
      </c>
      <c r="E29" s="15">
        <v>483</v>
      </c>
    </row>
    <row r="30" spans="1:5" x14ac:dyDescent="0.3">
      <c r="A30" s="23" t="s">
        <v>31</v>
      </c>
      <c r="B30" s="15">
        <v>1311</v>
      </c>
      <c r="C30" s="23" t="s">
        <v>38</v>
      </c>
      <c r="D30" s="24">
        <v>13713</v>
      </c>
      <c r="E30" s="15">
        <v>109</v>
      </c>
    </row>
    <row r="31" spans="1:5" x14ac:dyDescent="0.3">
      <c r="A31" s="23" t="s">
        <v>31</v>
      </c>
      <c r="B31" s="15">
        <v>1315</v>
      </c>
      <c r="C31" s="23" t="s">
        <v>36</v>
      </c>
      <c r="D31" s="24">
        <v>10439</v>
      </c>
      <c r="E31" s="15">
        <v>506</v>
      </c>
    </row>
    <row r="32" spans="1:5" x14ac:dyDescent="0.3">
      <c r="A32" s="23" t="s">
        <v>29</v>
      </c>
      <c r="B32" s="15">
        <v>1329</v>
      </c>
      <c r="C32" s="23" t="s">
        <v>41</v>
      </c>
      <c r="D32" s="24">
        <v>10907</v>
      </c>
      <c r="E32" s="15">
        <v>108</v>
      </c>
    </row>
    <row r="33" spans="1:5" x14ac:dyDescent="0.3">
      <c r="A33" s="23" t="s">
        <v>29</v>
      </c>
      <c r="B33" s="15">
        <v>1338</v>
      </c>
      <c r="C33" s="23" t="s">
        <v>32</v>
      </c>
      <c r="D33" s="24">
        <v>11753</v>
      </c>
      <c r="E33" s="15">
        <v>310</v>
      </c>
    </row>
    <row r="34" spans="1:5" x14ac:dyDescent="0.3">
      <c r="A34" s="23" t="s">
        <v>29</v>
      </c>
      <c r="B34" s="15">
        <v>1344</v>
      </c>
      <c r="C34" s="23" t="s">
        <v>39</v>
      </c>
      <c r="D34" s="24">
        <v>8872</v>
      </c>
      <c r="E34" s="15">
        <v>408</v>
      </c>
    </row>
    <row r="35" spans="1:5" x14ac:dyDescent="0.3">
      <c r="A35" s="23" t="s">
        <v>35</v>
      </c>
      <c r="B35" s="15">
        <v>1347</v>
      </c>
      <c r="C35" s="23" t="s">
        <v>41</v>
      </c>
      <c r="D35" s="24">
        <v>17732</v>
      </c>
      <c r="E35" s="15">
        <v>594</v>
      </c>
    </row>
    <row r="36" spans="1:5" x14ac:dyDescent="0.3">
      <c r="A36" s="23" t="s">
        <v>31</v>
      </c>
      <c r="B36" s="15">
        <v>1378</v>
      </c>
      <c r="C36" s="23" t="s">
        <v>32</v>
      </c>
      <c r="D36" s="24">
        <v>11789</v>
      </c>
      <c r="E36" s="15">
        <v>302</v>
      </c>
    </row>
    <row r="37" spans="1:5" x14ac:dyDescent="0.3">
      <c r="A37" s="23" t="s">
        <v>35</v>
      </c>
      <c r="B37" s="15">
        <v>1415</v>
      </c>
      <c r="C37" s="23" t="s">
        <v>47</v>
      </c>
      <c r="D37" s="24">
        <v>8708</v>
      </c>
      <c r="E37" s="15">
        <v>264</v>
      </c>
    </row>
    <row r="38" spans="1:5" x14ac:dyDescent="0.3">
      <c r="A38" s="23" t="s">
        <v>35</v>
      </c>
      <c r="B38" s="15">
        <v>1420</v>
      </c>
      <c r="C38" s="23" t="s">
        <v>33</v>
      </c>
      <c r="D38" s="24">
        <v>12543</v>
      </c>
      <c r="E38" s="15">
        <v>233</v>
      </c>
    </row>
    <row r="39" spans="1:5" x14ac:dyDescent="0.3">
      <c r="A39" s="23" t="s">
        <v>31</v>
      </c>
      <c r="B39" s="15">
        <v>1429</v>
      </c>
      <c r="C39" s="23" t="s">
        <v>48</v>
      </c>
      <c r="D39" s="24">
        <v>17418</v>
      </c>
      <c r="E39" s="15">
        <v>241</v>
      </c>
    </row>
    <row r="40" spans="1:5" x14ac:dyDescent="0.3">
      <c r="A40" s="23" t="s">
        <v>35</v>
      </c>
      <c r="B40" s="15">
        <v>1460</v>
      </c>
      <c r="C40" s="23" t="s">
        <v>30</v>
      </c>
      <c r="D40" s="24">
        <v>9663</v>
      </c>
      <c r="E40" s="15">
        <v>420</v>
      </c>
    </row>
    <row r="41" spans="1:5" x14ac:dyDescent="0.3">
      <c r="A41" s="23" t="s">
        <v>31</v>
      </c>
      <c r="B41" s="15">
        <v>1476</v>
      </c>
      <c r="C41" s="23" t="s">
        <v>40</v>
      </c>
      <c r="D41" s="24">
        <v>12095</v>
      </c>
      <c r="E41" s="15">
        <v>456</v>
      </c>
    </row>
    <row r="42" spans="1:5" x14ac:dyDescent="0.3">
      <c r="A42" s="23" t="s">
        <v>29</v>
      </c>
      <c r="B42" s="15">
        <v>1498</v>
      </c>
      <c r="C42" s="23" t="s">
        <v>36</v>
      </c>
      <c r="D42" s="24">
        <v>10201</v>
      </c>
      <c r="E42" s="15">
        <v>561</v>
      </c>
    </row>
    <row r="43" spans="1:5" x14ac:dyDescent="0.3">
      <c r="A43" s="23" t="s">
        <v>31</v>
      </c>
      <c r="B43" s="15">
        <v>1500</v>
      </c>
      <c r="C43" s="23" t="s">
        <v>39</v>
      </c>
      <c r="D43" s="24">
        <v>16098</v>
      </c>
      <c r="E43" s="15">
        <v>228</v>
      </c>
    </row>
    <row r="44" spans="1:5" x14ac:dyDescent="0.3">
      <c r="A44" s="23" t="s">
        <v>29</v>
      </c>
      <c r="B44" s="15">
        <v>1502</v>
      </c>
      <c r="C44" s="23" t="s">
        <v>40</v>
      </c>
      <c r="D44" s="24">
        <v>14790</v>
      </c>
      <c r="E44" s="15">
        <v>222</v>
      </c>
    </row>
    <row r="45" spans="1:5" x14ac:dyDescent="0.3">
      <c r="A45" s="23" t="s">
        <v>35</v>
      </c>
      <c r="B45" s="15">
        <v>1503</v>
      </c>
      <c r="C45" s="23" t="s">
        <v>44</v>
      </c>
      <c r="D45" s="24">
        <v>19291</v>
      </c>
      <c r="E45" s="15">
        <v>123</v>
      </c>
    </row>
    <row r="46" spans="1:5" x14ac:dyDescent="0.3">
      <c r="A46" s="23" t="s">
        <v>31</v>
      </c>
      <c r="B46" s="15">
        <v>1503</v>
      </c>
      <c r="C46" s="23" t="s">
        <v>48</v>
      </c>
      <c r="D46" s="24">
        <v>10455</v>
      </c>
      <c r="E46" s="15">
        <v>230</v>
      </c>
    </row>
    <row r="47" spans="1:5" x14ac:dyDescent="0.3">
      <c r="A47" s="23" t="s">
        <v>35</v>
      </c>
      <c r="B47" s="15">
        <v>1507</v>
      </c>
      <c r="C47" s="23" t="s">
        <v>34</v>
      </c>
      <c r="D47" s="24">
        <v>17134</v>
      </c>
      <c r="E47" s="15">
        <v>270</v>
      </c>
    </row>
    <row r="48" spans="1:5" x14ac:dyDescent="0.3">
      <c r="A48" s="23" t="s">
        <v>29</v>
      </c>
      <c r="B48" s="15">
        <v>1532</v>
      </c>
      <c r="C48" s="23" t="s">
        <v>36</v>
      </c>
      <c r="D48" s="24">
        <v>18761</v>
      </c>
      <c r="E48" s="15">
        <v>213</v>
      </c>
    </row>
    <row r="49" spans="1:5" x14ac:dyDescent="0.3">
      <c r="A49" s="23" t="s">
        <v>29</v>
      </c>
      <c r="B49" s="15">
        <v>1550</v>
      </c>
      <c r="C49" s="23" t="s">
        <v>41</v>
      </c>
      <c r="D49" s="24">
        <v>10770</v>
      </c>
      <c r="E49" s="15">
        <v>562</v>
      </c>
    </row>
    <row r="50" spans="1:5" x14ac:dyDescent="0.3">
      <c r="A50" s="23" t="s">
        <v>29</v>
      </c>
      <c r="B50" s="15">
        <v>1550</v>
      </c>
      <c r="C50" s="23" t="s">
        <v>39</v>
      </c>
      <c r="D50" s="24">
        <v>14895</v>
      </c>
      <c r="E50" s="15">
        <v>372</v>
      </c>
    </row>
    <row r="51" spans="1:5" x14ac:dyDescent="0.3">
      <c r="A51" s="23" t="s">
        <v>29</v>
      </c>
      <c r="B51" s="15">
        <v>1554</v>
      </c>
      <c r="C51" s="23" t="s">
        <v>32</v>
      </c>
      <c r="D51" s="24">
        <v>15730</v>
      </c>
      <c r="E51" s="15">
        <v>190</v>
      </c>
    </row>
    <row r="52" spans="1:5" x14ac:dyDescent="0.3">
      <c r="A52" s="23" t="s">
        <v>35</v>
      </c>
      <c r="B52" s="15">
        <v>1572</v>
      </c>
      <c r="C52" s="23" t="s">
        <v>37</v>
      </c>
      <c r="D52" s="24">
        <v>10135</v>
      </c>
      <c r="E52" s="15">
        <v>231</v>
      </c>
    </row>
    <row r="53" spans="1:5" x14ac:dyDescent="0.3">
      <c r="A53" s="23" t="s">
        <v>29</v>
      </c>
      <c r="B53" s="15">
        <v>1589</v>
      </c>
      <c r="C53" s="23" t="s">
        <v>45</v>
      </c>
      <c r="D53" s="24">
        <v>16926</v>
      </c>
      <c r="E53" s="15">
        <v>330</v>
      </c>
    </row>
    <row r="54" spans="1:5" x14ac:dyDescent="0.3">
      <c r="A54" s="23" t="s">
        <v>31</v>
      </c>
      <c r="B54" s="15">
        <v>1596</v>
      </c>
      <c r="C54" s="23" t="s">
        <v>39</v>
      </c>
      <c r="D54" s="24">
        <v>10009</v>
      </c>
      <c r="E54" s="15">
        <v>106</v>
      </c>
    </row>
    <row r="55" spans="1:5" x14ac:dyDescent="0.3">
      <c r="A55" s="23" t="s">
        <v>29</v>
      </c>
      <c r="B55" s="15">
        <v>1599</v>
      </c>
      <c r="C55" s="23" t="s">
        <v>39</v>
      </c>
      <c r="D55" s="24">
        <v>10376</v>
      </c>
      <c r="E55" s="15">
        <v>537</v>
      </c>
    </row>
    <row r="56" spans="1:5" x14ac:dyDescent="0.3">
      <c r="A56" s="23" t="s">
        <v>31</v>
      </c>
      <c r="B56" s="15">
        <v>1600</v>
      </c>
      <c r="C56" s="23" t="s">
        <v>40</v>
      </c>
      <c r="D56" s="24">
        <v>18403</v>
      </c>
      <c r="E56" s="15">
        <v>349</v>
      </c>
    </row>
    <row r="57" spans="1:5" x14ac:dyDescent="0.3">
      <c r="A57" s="23" t="s">
        <v>31</v>
      </c>
      <c r="B57" s="15">
        <v>1619</v>
      </c>
      <c r="C57" s="23" t="s">
        <v>34</v>
      </c>
      <c r="D57" s="24">
        <v>16775</v>
      </c>
      <c r="E57" s="15">
        <v>356</v>
      </c>
    </row>
    <row r="58" spans="1:5" x14ac:dyDescent="0.3">
      <c r="A58" s="23" t="s">
        <v>31</v>
      </c>
      <c r="B58" s="15">
        <v>1630</v>
      </c>
      <c r="C58" s="23" t="s">
        <v>44</v>
      </c>
      <c r="D58" s="24">
        <v>13318</v>
      </c>
      <c r="E58" s="15">
        <v>474</v>
      </c>
    </row>
    <row r="59" spans="1:5" x14ac:dyDescent="0.3">
      <c r="A59" s="23" t="s">
        <v>29</v>
      </c>
      <c r="B59" s="15">
        <v>1631</v>
      </c>
      <c r="C59" s="23" t="s">
        <v>49</v>
      </c>
      <c r="D59" s="24">
        <v>11068</v>
      </c>
      <c r="E59" s="15">
        <v>541</v>
      </c>
    </row>
    <row r="60" spans="1:5" x14ac:dyDescent="0.3">
      <c r="A60" s="23" t="s">
        <v>35</v>
      </c>
      <c r="B60" s="15">
        <v>1673</v>
      </c>
      <c r="C60" s="23" t="s">
        <v>39</v>
      </c>
      <c r="D60" s="24">
        <v>19822</v>
      </c>
      <c r="E60" s="15">
        <v>106</v>
      </c>
    </row>
    <row r="61" spans="1:5" x14ac:dyDescent="0.3">
      <c r="A61" s="23" t="s">
        <v>35</v>
      </c>
      <c r="B61" s="15">
        <v>1692</v>
      </c>
      <c r="C61" s="23" t="s">
        <v>30</v>
      </c>
      <c r="D61" s="24">
        <v>13721</v>
      </c>
      <c r="E61" s="15">
        <v>145</v>
      </c>
    </row>
    <row r="62" spans="1:5" x14ac:dyDescent="0.3">
      <c r="A62" s="23" t="s">
        <v>29</v>
      </c>
      <c r="B62" s="15">
        <v>1703</v>
      </c>
      <c r="C62" s="23" t="s">
        <v>34</v>
      </c>
      <c r="D62" s="24">
        <v>9190</v>
      </c>
      <c r="E62" s="15">
        <v>596</v>
      </c>
    </row>
    <row r="63" spans="1:5" x14ac:dyDescent="0.3">
      <c r="A63" s="23" t="s">
        <v>29</v>
      </c>
      <c r="B63" s="15">
        <v>1716</v>
      </c>
      <c r="C63" s="23" t="s">
        <v>41</v>
      </c>
      <c r="D63" s="24">
        <v>15939</v>
      </c>
      <c r="E63" s="15">
        <v>309</v>
      </c>
    </row>
    <row r="64" spans="1:5" x14ac:dyDescent="0.3">
      <c r="A64" s="23" t="s">
        <v>29</v>
      </c>
      <c r="B64" s="15">
        <v>1723</v>
      </c>
      <c r="C64" s="23" t="s">
        <v>49</v>
      </c>
      <c r="D64" s="24">
        <v>10654</v>
      </c>
      <c r="E64" s="15">
        <v>499</v>
      </c>
    </row>
    <row r="65" spans="1:5" x14ac:dyDescent="0.3">
      <c r="A65" s="23" t="s">
        <v>35</v>
      </c>
      <c r="B65" s="15">
        <v>1724</v>
      </c>
      <c r="C65" s="23" t="s">
        <v>34</v>
      </c>
      <c r="D65" s="24">
        <v>9306</v>
      </c>
      <c r="E65" s="15">
        <v>590</v>
      </c>
    </row>
    <row r="66" spans="1:5" x14ac:dyDescent="0.3">
      <c r="A66" s="23" t="s">
        <v>31</v>
      </c>
      <c r="B66" s="15">
        <v>1724</v>
      </c>
      <c r="C66" s="23" t="s">
        <v>33</v>
      </c>
      <c r="D66" s="24">
        <v>17047</v>
      </c>
      <c r="E66" s="15">
        <v>519</v>
      </c>
    </row>
    <row r="67" spans="1:5" x14ac:dyDescent="0.3">
      <c r="A67" s="23" t="s">
        <v>31</v>
      </c>
      <c r="B67" s="15">
        <v>1726</v>
      </c>
      <c r="C67" s="23" t="s">
        <v>30</v>
      </c>
      <c r="D67" s="24">
        <v>16706</v>
      </c>
      <c r="E67" s="15">
        <v>333</v>
      </c>
    </row>
    <row r="68" spans="1:5" x14ac:dyDescent="0.3">
      <c r="A68" s="23" t="s">
        <v>31</v>
      </c>
      <c r="B68" s="15">
        <v>1744</v>
      </c>
      <c r="C68" s="23" t="s">
        <v>48</v>
      </c>
      <c r="D68" s="24">
        <v>10955</v>
      </c>
      <c r="E68" s="15">
        <v>527</v>
      </c>
    </row>
    <row r="69" spans="1:5" x14ac:dyDescent="0.3">
      <c r="A69" s="23" t="s">
        <v>31</v>
      </c>
      <c r="B69" s="15">
        <v>1761</v>
      </c>
      <c r="C69" s="23" t="s">
        <v>42</v>
      </c>
      <c r="D69" s="24">
        <v>12029</v>
      </c>
      <c r="E69" s="15">
        <v>400</v>
      </c>
    </row>
    <row r="70" spans="1:5" x14ac:dyDescent="0.3">
      <c r="A70" s="23" t="s">
        <v>29</v>
      </c>
      <c r="B70" s="15">
        <v>1774</v>
      </c>
      <c r="C70" s="23" t="s">
        <v>45</v>
      </c>
      <c r="D70" s="24">
        <v>15851</v>
      </c>
      <c r="E70" s="15">
        <v>306</v>
      </c>
    </row>
    <row r="71" spans="1:5" x14ac:dyDescent="0.3">
      <c r="A71" s="23" t="s">
        <v>31</v>
      </c>
      <c r="B71" s="15">
        <v>1804</v>
      </c>
      <c r="C71" s="23" t="s">
        <v>41</v>
      </c>
      <c r="D71" s="24">
        <v>11301</v>
      </c>
      <c r="E71" s="15">
        <v>398</v>
      </c>
    </row>
    <row r="72" spans="1:5" x14ac:dyDescent="0.3">
      <c r="A72" s="23" t="s">
        <v>35</v>
      </c>
      <c r="B72" s="15">
        <v>1844</v>
      </c>
      <c r="C72" s="23" t="s">
        <v>33</v>
      </c>
      <c r="D72" s="24">
        <v>14888</v>
      </c>
      <c r="E72" s="15">
        <v>575</v>
      </c>
    </row>
    <row r="73" spans="1:5" x14ac:dyDescent="0.3">
      <c r="A73" s="23" t="s">
        <v>31</v>
      </c>
      <c r="B73" s="15">
        <v>1860</v>
      </c>
      <c r="C73" s="23" t="s">
        <v>40</v>
      </c>
      <c r="D73" s="24">
        <v>13817</v>
      </c>
      <c r="E73" s="15">
        <v>300</v>
      </c>
    </row>
    <row r="74" spans="1:5" x14ac:dyDescent="0.3">
      <c r="A74" s="23" t="s">
        <v>31</v>
      </c>
      <c r="B74" s="15">
        <v>1896</v>
      </c>
      <c r="C74" s="23" t="s">
        <v>42</v>
      </c>
      <c r="D74" s="24">
        <v>19127</v>
      </c>
      <c r="E74" s="15">
        <v>448</v>
      </c>
    </row>
    <row r="75" spans="1:5" x14ac:dyDescent="0.3">
      <c r="A75" s="23" t="s">
        <v>35</v>
      </c>
      <c r="B75" s="15">
        <v>1933</v>
      </c>
      <c r="C75" s="23" t="s">
        <v>33</v>
      </c>
      <c r="D75" s="24">
        <v>12606</v>
      </c>
      <c r="E75" s="15">
        <v>226</v>
      </c>
    </row>
    <row r="76" spans="1:5" x14ac:dyDescent="0.3">
      <c r="A76" s="23" t="s">
        <v>29</v>
      </c>
      <c r="B76" s="15">
        <v>1952</v>
      </c>
      <c r="C76" s="23" t="s">
        <v>36</v>
      </c>
      <c r="D76" s="24">
        <v>19808</v>
      </c>
      <c r="E76" s="15">
        <v>238</v>
      </c>
    </row>
    <row r="77" spans="1:5" x14ac:dyDescent="0.3">
      <c r="A77" s="23" t="s">
        <v>35</v>
      </c>
      <c r="B77" s="15">
        <v>1975</v>
      </c>
      <c r="C77" s="23" t="s">
        <v>47</v>
      </c>
      <c r="D77" s="24">
        <v>9592</v>
      </c>
      <c r="E77" s="15">
        <v>265</v>
      </c>
    </row>
    <row r="78" spans="1:5" x14ac:dyDescent="0.3">
      <c r="A78" s="23" t="s">
        <v>31</v>
      </c>
      <c r="B78" s="15">
        <v>1982</v>
      </c>
      <c r="C78" s="23" t="s">
        <v>47</v>
      </c>
      <c r="D78" s="24">
        <v>15089</v>
      </c>
      <c r="E78" s="15">
        <v>476</v>
      </c>
    </row>
    <row r="79" spans="1:5" x14ac:dyDescent="0.3">
      <c r="A79" s="23" t="s">
        <v>29</v>
      </c>
      <c r="B79" s="15">
        <v>1987</v>
      </c>
      <c r="C79" s="23" t="s">
        <v>33</v>
      </c>
      <c r="D79" s="24">
        <v>14143</v>
      </c>
      <c r="E79" s="15">
        <v>495</v>
      </c>
    </row>
    <row r="80" spans="1:5" x14ac:dyDescent="0.3">
      <c r="A80" s="23" t="s">
        <v>29</v>
      </c>
      <c r="B80" s="15">
        <v>1996</v>
      </c>
      <c r="C80" s="23" t="s">
        <v>44</v>
      </c>
      <c r="D80" s="24">
        <v>15959</v>
      </c>
      <c r="E80" s="15">
        <v>154</v>
      </c>
    </row>
    <row r="81" spans="1:5" x14ac:dyDescent="0.3">
      <c r="A81" s="23" t="s">
        <v>35</v>
      </c>
      <c r="B81" s="15">
        <v>1999</v>
      </c>
      <c r="C81" s="23" t="s">
        <v>48</v>
      </c>
      <c r="D81" s="24">
        <v>16728</v>
      </c>
      <c r="E81" s="15">
        <v>342</v>
      </c>
    </row>
    <row r="82" spans="1:5" x14ac:dyDescent="0.3">
      <c r="A82" s="23" t="s">
        <v>31</v>
      </c>
      <c r="B82" s="15">
        <v>1999</v>
      </c>
      <c r="C82" s="23" t="s">
        <v>44</v>
      </c>
      <c r="D82" s="24">
        <v>11792</v>
      </c>
      <c r="E82" s="15">
        <v>314</v>
      </c>
    </row>
    <row r="83" spans="1:5" x14ac:dyDescent="0.3">
      <c r="A83" s="23" t="s">
        <v>31</v>
      </c>
      <c r="B83" s="15">
        <v>2019</v>
      </c>
      <c r="C83" s="23" t="s">
        <v>34</v>
      </c>
      <c r="D83" s="24">
        <v>12652</v>
      </c>
      <c r="E83" s="15">
        <v>570</v>
      </c>
    </row>
    <row r="84" spans="1:5" x14ac:dyDescent="0.3">
      <c r="A84" s="23" t="s">
        <v>29</v>
      </c>
      <c r="B84" s="15">
        <v>2025</v>
      </c>
      <c r="C84" s="23" t="s">
        <v>36</v>
      </c>
      <c r="D84" s="24">
        <v>16105</v>
      </c>
      <c r="E84" s="15">
        <v>460</v>
      </c>
    </row>
    <row r="85" spans="1:5" x14ac:dyDescent="0.3">
      <c r="A85" s="23" t="s">
        <v>31</v>
      </c>
      <c r="B85" s="15">
        <v>2025</v>
      </c>
      <c r="C85" s="23" t="s">
        <v>47</v>
      </c>
      <c r="D85" s="24">
        <v>17474</v>
      </c>
      <c r="E85" s="15">
        <v>334</v>
      </c>
    </row>
    <row r="86" spans="1:5" x14ac:dyDescent="0.3">
      <c r="A86" s="23" t="s">
        <v>31</v>
      </c>
      <c r="B86" s="15">
        <v>2031</v>
      </c>
      <c r="C86" s="23" t="s">
        <v>39</v>
      </c>
      <c r="D86" s="24">
        <v>9953</v>
      </c>
      <c r="E86" s="15">
        <v>415</v>
      </c>
    </row>
    <row r="87" spans="1:5" x14ac:dyDescent="0.3">
      <c r="A87" s="23" t="s">
        <v>35</v>
      </c>
      <c r="B87" s="15">
        <v>2047</v>
      </c>
      <c r="C87" s="23" t="s">
        <v>42</v>
      </c>
      <c r="D87" s="24">
        <v>9292</v>
      </c>
      <c r="E87" s="15">
        <v>574</v>
      </c>
    </row>
    <row r="88" spans="1:5" x14ac:dyDescent="0.3">
      <c r="A88" s="23" t="s">
        <v>35</v>
      </c>
      <c r="B88" s="15">
        <v>2064</v>
      </c>
      <c r="C88" s="23" t="s">
        <v>46</v>
      </c>
      <c r="D88" s="24">
        <v>11925</v>
      </c>
      <c r="E88" s="15">
        <v>146</v>
      </c>
    </row>
    <row r="89" spans="1:5" x14ac:dyDescent="0.3">
      <c r="A89" s="23" t="s">
        <v>29</v>
      </c>
      <c r="B89" s="15">
        <v>2072</v>
      </c>
      <c r="C89" s="23" t="s">
        <v>45</v>
      </c>
      <c r="D89" s="24">
        <v>16542</v>
      </c>
      <c r="E89" s="15">
        <v>108</v>
      </c>
    </row>
    <row r="90" spans="1:5" x14ac:dyDescent="0.3">
      <c r="A90" s="23" t="s">
        <v>31</v>
      </c>
      <c r="B90" s="15">
        <v>2074</v>
      </c>
      <c r="C90" s="23" t="s">
        <v>32</v>
      </c>
      <c r="D90" s="24">
        <v>14000</v>
      </c>
      <c r="E90" s="15">
        <v>162</v>
      </c>
    </row>
    <row r="91" spans="1:5" x14ac:dyDescent="0.3">
      <c r="A91" s="23" t="s">
        <v>35</v>
      </c>
      <c r="B91" s="15">
        <v>2128</v>
      </c>
      <c r="C91" s="23" t="s">
        <v>33</v>
      </c>
      <c r="D91" s="24">
        <v>18452</v>
      </c>
      <c r="E91" s="15">
        <v>346</v>
      </c>
    </row>
    <row r="92" spans="1:5" x14ac:dyDescent="0.3">
      <c r="A92" s="23" t="s">
        <v>29</v>
      </c>
      <c r="B92" s="15">
        <v>2129</v>
      </c>
      <c r="C92" s="23" t="s">
        <v>40</v>
      </c>
      <c r="D92" s="24">
        <v>11985</v>
      </c>
      <c r="E92" s="15">
        <v>410</v>
      </c>
    </row>
    <row r="93" spans="1:5" x14ac:dyDescent="0.3">
      <c r="A93" s="23" t="s">
        <v>35</v>
      </c>
      <c r="B93" s="15">
        <v>2143</v>
      </c>
      <c r="C93" s="23" t="s">
        <v>38</v>
      </c>
      <c r="D93" s="24">
        <v>9735</v>
      </c>
      <c r="E93" s="15">
        <v>316</v>
      </c>
    </row>
    <row r="94" spans="1:5" x14ac:dyDescent="0.3">
      <c r="A94" s="23" t="s">
        <v>31</v>
      </c>
      <c r="B94" s="15">
        <v>2148</v>
      </c>
      <c r="C94" s="23" t="s">
        <v>36</v>
      </c>
      <c r="D94" s="24">
        <v>9296</v>
      </c>
      <c r="E94" s="15">
        <v>433</v>
      </c>
    </row>
    <row r="95" spans="1:5" x14ac:dyDescent="0.3">
      <c r="A95" s="23" t="s">
        <v>31</v>
      </c>
      <c r="B95" s="15">
        <v>2156</v>
      </c>
      <c r="C95" s="23" t="s">
        <v>36</v>
      </c>
      <c r="D95" s="24">
        <v>16046</v>
      </c>
      <c r="E95" s="15">
        <v>427</v>
      </c>
    </row>
    <row r="96" spans="1:5" x14ac:dyDescent="0.3">
      <c r="A96" s="23" t="s">
        <v>31</v>
      </c>
      <c r="B96" s="15">
        <v>2162</v>
      </c>
      <c r="C96" s="23" t="s">
        <v>38</v>
      </c>
      <c r="D96" s="24">
        <v>10825</v>
      </c>
      <c r="E96" s="15">
        <v>237</v>
      </c>
    </row>
    <row r="97" spans="1:5" x14ac:dyDescent="0.3">
      <c r="A97" s="23" t="s">
        <v>31</v>
      </c>
      <c r="B97" s="15">
        <v>2166</v>
      </c>
      <c r="C97" s="23" t="s">
        <v>46</v>
      </c>
      <c r="D97" s="24">
        <v>10820</v>
      </c>
      <c r="E97" s="15">
        <v>562</v>
      </c>
    </row>
    <row r="98" spans="1:5" x14ac:dyDescent="0.3">
      <c r="A98" s="23" t="s">
        <v>35</v>
      </c>
      <c r="B98" s="15">
        <v>2167</v>
      </c>
      <c r="C98" s="23" t="s">
        <v>37</v>
      </c>
      <c r="D98" s="24">
        <v>12270</v>
      </c>
      <c r="E98" s="15">
        <v>362</v>
      </c>
    </row>
    <row r="99" spans="1:5" x14ac:dyDescent="0.3">
      <c r="A99" s="23" t="s">
        <v>35</v>
      </c>
      <c r="B99" s="15">
        <v>2171</v>
      </c>
      <c r="C99" s="23" t="s">
        <v>44</v>
      </c>
      <c r="D99" s="24">
        <v>11701</v>
      </c>
      <c r="E99" s="15">
        <v>166</v>
      </c>
    </row>
    <row r="100" spans="1:5" x14ac:dyDescent="0.3">
      <c r="A100" s="23" t="s">
        <v>31</v>
      </c>
      <c r="B100" s="15">
        <v>2179</v>
      </c>
      <c r="C100" s="23" t="s">
        <v>34</v>
      </c>
      <c r="D100" s="24">
        <v>11735</v>
      </c>
      <c r="E100" s="15">
        <v>535</v>
      </c>
    </row>
    <row r="101" spans="1:5" x14ac:dyDescent="0.3">
      <c r="A101" s="23" t="s">
        <v>35</v>
      </c>
      <c r="B101" s="15">
        <v>2181</v>
      </c>
      <c r="C101" s="23" t="s">
        <v>46</v>
      </c>
      <c r="D101" s="24">
        <v>18983</v>
      </c>
      <c r="E101" s="15">
        <v>157</v>
      </c>
    </row>
    <row r="102" spans="1:5" x14ac:dyDescent="0.3">
      <c r="A102" s="23" t="s">
        <v>35</v>
      </c>
      <c r="B102" s="15">
        <v>2186</v>
      </c>
      <c r="C102" s="23" t="s">
        <v>46</v>
      </c>
      <c r="D102" s="24">
        <v>10464</v>
      </c>
      <c r="E102" s="15">
        <v>104</v>
      </c>
    </row>
    <row r="103" spans="1:5" x14ac:dyDescent="0.3">
      <c r="A103" s="23" t="s">
        <v>31</v>
      </c>
      <c r="B103" s="15">
        <v>2189</v>
      </c>
      <c r="C103" s="23" t="s">
        <v>30</v>
      </c>
      <c r="D103" s="24">
        <v>9396</v>
      </c>
      <c r="E103" s="15">
        <v>109</v>
      </c>
    </row>
    <row r="104" spans="1:5" x14ac:dyDescent="0.3">
      <c r="A104" s="23" t="s">
        <v>31</v>
      </c>
      <c r="B104" s="15">
        <v>2230</v>
      </c>
      <c r="C104" s="23" t="s">
        <v>39</v>
      </c>
      <c r="D104" s="24">
        <v>13637</v>
      </c>
      <c r="E104" s="15">
        <v>506</v>
      </c>
    </row>
    <row r="105" spans="1:5" x14ac:dyDescent="0.3">
      <c r="A105" s="23" t="s">
        <v>31</v>
      </c>
      <c r="B105" s="15">
        <v>2233</v>
      </c>
      <c r="C105" s="23" t="s">
        <v>44</v>
      </c>
      <c r="D105" s="24">
        <v>13405</v>
      </c>
      <c r="E105" s="15">
        <v>218</v>
      </c>
    </row>
    <row r="106" spans="1:5" x14ac:dyDescent="0.3">
      <c r="A106" s="23" t="s">
        <v>31</v>
      </c>
      <c r="B106" s="15">
        <v>2235</v>
      </c>
      <c r="C106" s="23" t="s">
        <v>41</v>
      </c>
      <c r="D106" s="24">
        <v>15201</v>
      </c>
      <c r="E106" s="15">
        <v>283</v>
      </c>
    </row>
    <row r="107" spans="1:5" x14ac:dyDescent="0.3">
      <c r="A107" s="23" t="s">
        <v>35</v>
      </c>
      <c r="B107" s="15">
        <v>2236</v>
      </c>
      <c r="C107" s="23" t="s">
        <v>41</v>
      </c>
      <c r="D107" s="24">
        <v>9426</v>
      </c>
      <c r="E107" s="15">
        <v>132</v>
      </c>
    </row>
    <row r="108" spans="1:5" x14ac:dyDescent="0.3">
      <c r="A108" s="23" t="s">
        <v>31</v>
      </c>
      <c r="B108" s="15">
        <v>2238</v>
      </c>
      <c r="C108" s="23" t="s">
        <v>42</v>
      </c>
      <c r="D108" s="24">
        <v>11266</v>
      </c>
      <c r="E108" s="15">
        <v>236</v>
      </c>
    </row>
    <row r="109" spans="1:5" x14ac:dyDescent="0.3">
      <c r="A109" s="23" t="s">
        <v>29</v>
      </c>
      <c r="B109" s="15">
        <v>2260</v>
      </c>
      <c r="C109" s="23" t="s">
        <v>34</v>
      </c>
      <c r="D109" s="24">
        <v>16020</v>
      </c>
      <c r="E109" s="15">
        <v>133</v>
      </c>
    </row>
    <row r="110" spans="1:5" x14ac:dyDescent="0.3">
      <c r="A110" s="23" t="s">
        <v>31</v>
      </c>
      <c r="B110" s="15">
        <v>2261</v>
      </c>
      <c r="C110" s="23" t="s">
        <v>34</v>
      </c>
      <c r="D110" s="24">
        <v>14104</v>
      </c>
      <c r="E110" s="15">
        <v>233</v>
      </c>
    </row>
    <row r="111" spans="1:5" x14ac:dyDescent="0.3">
      <c r="A111" s="23" t="s">
        <v>29</v>
      </c>
      <c r="B111" s="15">
        <v>2289</v>
      </c>
      <c r="C111" s="23" t="s">
        <v>33</v>
      </c>
      <c r="D111" s="24">
        <v>14573</v>
      </c>
      <c r="E111" s="15">
        <v>328</v>
      </c>
    </row>
    <row r="112" spans="1:5" x14ac:dyDescent="0.3">
      <c r="A112" s="23" t="s">
        <v>35</v>
      </c>
      <c r="B112" s="15">
        <v>2291</v>
      </c>
      <c r="C112" s="23" t="s">
        <v>39</v>
      </c>
      <c r="D112" s="24">
        <v>15364</v>
      </c>
      <c r="E112" s="15">
        <v>312</v>
      </c>
    </row>
    <row r="113" spans="1:5" x14ac:dyDescent="0.3">
      <c r="A113" s="23" t="s">
        <v>29</v>
      </c>
      <c r="B113" s="15">
        <v>2303</v>
      </c>
      <c r="C113" s="23" t="s">
        <v>30</v>
      </c>
      <c r="D113" s="24">
        <v>13588</v>
      </c>
      <c r="E113" s="15">
        <v>485</v>
      </c>
    </row>
    <row r="114" spans="1:5" x14ac:dyDescent="0.3">
      <c r="A114" s="23" t="s">
        <v>29</v>
      </c>
      <c r="B114" s="15">
        <v>2306</v>
      </c>
      <c r="C114" s="23" t="s">
        <v>43</v>
      </c>
      <c r="D114" s="24">
        <v>9674</v>
      </c>
      <c r="E114" s="15">
        <v>191</v>
      </c>
    </row>
    <row r="115" spans="1:5" x14ac:dyDescent="0.3">
      <c r="A115" s="23" t="s">
        <v>31</v>
      </c>
      <c r="B115" s="15">
        <v>2327</v>
      </c>
      <c r="C115" s="23" t="s">
        <v>34</v>
      </c>
      <c r="D115" s="24">
        <v>15922</v>
      </c>
      <c r="E115" s="15">
        <v>193</v>
      </c>
    </row>
    <row r="116" spans="1:5" x14ac:dyDescent="0.3">
      <c r="A116" s="23" t="s">
        <v>29</v>
      </c>
      <c r="B116" s="15">
        <v>2338</v>
      </c>
      <c r="C116" s="23" t="s">
        <v>34</v>
      </c>
      <c r="D116" s="24">
        <v>8537</v>
      </c>
      <c r="E116" s="15">
        <v>591</v>
      </c>
    </row>
    <row r="117" spans="1:5" x14ac:dyDescent="0.3">
      <c r="A117" s="23" t="s">
        <v>35</v>
      </c>
      <c r="B117" s="15">
        <v>2370</v>
      </c>
      <c r="C117" s="23" t="s">
        <v>30</v>
      </c>
      <c r="D117" s="24">
        <v>9594</v>
      </c>
      <c r="E117" s="15">
        <v>333</v>
      </c>
    </row>
    <row r="118" spans="1:5" x14ac:dyDescent="0.3">
      <c r="A118" s="23" t="s">
        <v>35</v>
      </c>
      <c r="B118" s="15">
        <v>2377</v>
      </c>
      <c r="C118" s="23" t="s">
        <v>41</v>
      </c>
      <c r="D118" s="24">
        <v>17749</v>
      </c>
      <c r="E118" s="15">
        <v>516</v>
      </c>
    </row>
    <row r="119" spans="1:5" x14ac:dyDescent="0.3">
      <c r="A119" s="23" t="s">
        <v>35</v>
      </c>
      <c r="B119" s="15">
        <v>2381</v>
      </c>
      <c r="C119" s="23" t="s">
        <v>32</v>
      </c>
      <c r="D119" s="24">
        <v>17578</v>
      </c>
      <c r="E119" s="15">
        <v>364</v>
      </c>
    </row>
    <row r="120" spans="1:5" x14ac:dyDescent="0.3">
      <c r="A120" s="23" t="s">
        <v>31</v>
      </c>
      <c r="B120" s="15">
        <v>2386</v>
      </c>
      <c r="C120" s="23" t="s">
        <v>30</v>
      </c>
      <c r="D120" s="24">
        <v>10433</v>
      </c>
      <c r="E120" s="15">
        <v>247</v>
      </c>
    </row>
    <row r="121" spans="1:5" x14ac:dyDescent="0.3">
      <c r="A121" s="23" t="s">
        <v>31</v>
      </c>
      <c r="B121" s="15">
        <v>2420</v>
      </c>
      <c r="C121" s="23" t="s">
        <v>46</v>
      </c>
      <c r="D121" s="24">
        <v>12593</v>
      </c>
      <c r="E121" s="15">
        <v>383</v>
      </c>
    </row>
    <row r="122" spans="1:5" x14ac:dyDescent="0.3">
      <c r="A122" s="23" t="s">
        <v>35</v>
      </c>
      <c r="B122" s="15">
        <v>2426</v>
      </c>
      <c r="C122" s="23" t="s">
        <v>37</v>
      </c>
      <c r="D122" s="24">
        <v>14307</v>
      </c>
      <c r="E122" s="15">
        <v>128</v>
      </c>
    </row>
    <row r="123" spans="1:5" x14ac:dyDescent="0.3">
      <c r="A123" s="23" t="s">
        <v>35</v>
      </c>
      <c r="B123" s="15">
        <v>2432</v>
      </c>
      <c r="C123" s="23" t="s">
        <v>48</v>
      </c>
      <c r="D123" s="24">
        <v>13046</v>
      </c>
      <c r="E123" s="15">
        <v>185</v>
      </c>
    </row>
    <row r="124" spans="1:5" x14ac:dyDescent="0.3">
      <c r="A124" s="23" t="s">
        <v>31</v>
      </c>
      <c r="B124" s="15">
        <v>2437</v>
      </c>
      <c r="C124" s="23" t="s">
        <v>37</v>
      </c>
      <c r="D124" s="24">
        <v>11380</v>
      </c>
      <c r="E124" s="15">
        <v>463</v>
      </c>
    </row>
    <row r="125" spans="1:5" x14ac:dyDescent="0.3">
      <c r="A125" s="23" t="s">
        <v>31</v>
      </c>
      <c r="B125" s="15">
        <v>2445</v>
      </c>
      <c r="C125" s="23" t="s">
        <v>32</v>
      </c>
      <c r="D125" s="24">
        <v>14821</v>
      </c>
      <c r="E125" s="15">
        <v>579</v>
      </c>
    </row>
    <row r="126" spans="1:5" x14ac:dyDescent="0.3">
      <c r="A126" s="23" t="s">
        <v>29</v>
      </c>
      <c r="B126" s="15">
        <v>2450</v>
      </c>
      <c r="C126" s="23" t="s">
        <v>33</v>
      </c>
      <c r="D126" s="24">
        <v>12337</v>
      </c>
      <c r="E126" s="15">
        <v>310</v>
      </c>
    </row>
    <row r="127" spans="1:5" x14ac:dyDescent="0.3">
      <c r="A127" s="23" t="s">
        <v>29</v>
      </c>
      <c r="B127" s="15">
        <v>2452</v>
      </c>
      <c r="C127" s="23" t="s">
        <v>44</v>
      </c>
      <c r="D127" s="24">
        <v>11210</v>
      </c>
      <c r="E127" s="15">
        <v>173</v>
      </c>
    </row>
    <row r="128" spans="1:5" x14ac:dyDescent="0.3">
      <c r="A128" s="23" t="s">
        <v>35</v>
      </c>
      <c r="B128" s="15">
        <v>2454</v>
      </c>
      <c r="C128" s="23" t="s">
        <v>39</v>
      </c>
      <c r="D128" s="24">
        <v>15401</v>
      </c>
      <c r="E128" s="15">
        <v>110</v>
      </c>
    </row>
    <row r="129" spans="1:5" x14ac:dyDescent="0.3">
      <c r="A129" s="23" t="s">
        <v>35</v>
      </c>
      <c r="B129" s="15">
        <v>2456</v>
      </c>
      <c r="C129" s="23" t="s">
        <v>48</v>
      </c>
      <c r="D129" s="24">
        <v>17575</v>
      </c>
      <c r="E129" s="15">
        <v>497</v>
      </c>
    </row>
    <row r="130" spans="1:5" x14ac:dyDescent="0.3">
      <c r="A130" s="23" t="s">
        <v>35</v>
      </c>
      <c r="B130" s="15">
        <v>2458</v>
      </c>
      <c r="C130" s="23" t="s">
        <v>30</v>
      </c>
      <c r="D130" s="24">
        <v>14546</v>
      </c>
      <c r="E130" s="15">
        <v>467</v>
      </c>
    </row>
    <row r="131" spans="1:5" x14ac:dyDescent="0.3">
      <c r="A131" s="23" t="s">
        <v>35</v>
      </c>
      <c r="B131" s="15">
        <v>2461</v>
      </c>
      <c r="C131" s="23" t="s">
        <v>46</v>
      </c>
      <c r="D131" s="24">
        <v>11300</v>
      </c>
      <c r="E131" s="15">
        <v>233</v>
      </c>
    </row>
    <row r="132" spans="1:5" x14ac:dyDescent="0.3">
      <c r="A132" s="23" t="s">
        <v>35</v>
      </c>
      <c r="B132" s="15">
        <v>2471</v>
      </c>
      <c r="C132" s="23" t="s">
        <v>47</v>
      </c>
      <c r="D132" s="24">
        <v>17968</v>
      </c>
      <c r="E132" s="15">
        <v>380</v>
      </c>
    </row>
    <row r="133" spans="1:5" x14ac:dyDescent="0.3">
      <c r="A133" s="23" t="s">
        <v>35</v>
      </c>
      <c r="B133" s="15">
        <v>2471</v>
      </c>
      <c r="C133" s="23" t="s">
        <v>41</v>
      </c>
      <c r="D133" s="24">
        <v>13623</v>
      </c>
      <c r="E133" s="15">
        <v>152</v>
      </c>
    </row>
    <row r="134" spans="1:5" x14ac:dyDescent="0.3">
      <c r="A134" s="23" t="s">
        <v>29</v>
      </c>
      <c r="B134" s="15">
        <v>2491</v>
      </c>
      <c r="C134" s="23" t="s">
        <v>33</v>
      </c>
      <c r="D134" s="24">
        <v>8827</v>
      </c>
      <c r="E134" s="15">
        <v>178</v>
      </c>
    </row>
    <row r="135" spans="1:5" x14ac:dyDescent="0.3">
      <c r="A135" s="23" t="s">
        <v>31</v>
      </c>
      <c r="B135" s="15">
        <v>2496</v>
      </c>
      <c r="C135" s="23" t="s">
        <v>41</v>
      </c>
      <c r="D135" s="24">
        <v>12671</v>
      </c>
      <c r="E135" s="15">
        <v>345</v>
      </c>
    </row>
    <row r="136" spans="1:5" x14ac:dyDescent="0.3">
      <c r="A136" s="23" t="s">
        <v>31</v>
      </c>
      <c r="B136" s="15">
        <v>2497</v>
      </c>
      <c r="C136" s="23" t="s">
        <v>37</v>
      </c>
      <c r="D136" s="24">
        <v>11127</v>
      </c>
      <c r="E136" s="15">
        <v>340</v>
      </c>
    </row>
    <row r="137" spans="1:5" x14ac:dyDescent="0.3">
      <c r="A137" s="23" t="s">
        <v>29</v>
      </c>
      <c r="B137" s="15">
        <v>2509</v>
      </c>
      <c r="C137" s="23" t="s">
        <v>49</v>
      </c>
      <c r="D137" s="24">
        <v>14743</v>
      </c>
      <c r="E137" s="15">
        <v>595</v>
      </c>
    </row>
    <row r="138" spans="1:5" x14ac:dyDescent="0.3">
      <c r="A138" s="23" t="s">
        <v>31</v>
      </c>
      <c r="B138" s="15">
        <v>2515</v>
      </c>
      <c r="C138" s="23" t="s">
        <v>30</v>
      </c>
      <c r="D138" s="24">
        <v>11730</v>
      </c>
      <c r="E138" s="15">
        <v>471</v>
      </c>
    </row>
    <row r="139" spans="1:5" x14ac:dyDescent="0.3">
      <c r="A139" s="23" t="s">
        <v>29</v>
      </c>
      <c r="B139" s="15">
        <v>2519</v>
      </c>
      <c r="C139" s="23" t="s">
        <v>32</v>
      </c>
      <c r="D139" s="24">
        <v>16273</v>
      </c>
      <c r="E139" s="15">
        <v>406</v>
      </c>
    </row>
    <row r="140" spans="1:5" x14ac:dyDescent="0.3">
      <c r="A140" s="23" t="s">
        <v>29</v>
      </c>
      <c r="B140" s="15">
        <v>2554</v>
      </c>
      <c r="C140" s="23" t="s">
        <v>41</v>
      </c>
      <c r="D140" s="24">
        <v>15868</v>
      </c>
      <c r="E140" s="15">
        <v>320</v>
      </c>
    </row>
    <row r="141" spans="1:5" x14ac:dyDescent="0.3">
      <c r="A141" s="23" t="s">
        <v>29</v>
      </c>
      <c r="B141" s="15">
        <v>2563</v>
      </c>
      <c r="C141" s="23" t="s">
        <v>45</v>
      </c>
      <c r="D141" s="24">
        <v>17134</v>
      </c>
      <c r="E141" s="15">
        <v>562</v>
      </c>
    </row>
    <row r="142" spans="1:5" x14ac:dyDescent="0.3">
      <c r="A142" s="23" t="s">
        <v>29</v>
      </c>
      <c r="B142" s="15">
        <v>2567</v>
      </c>
      <c r="C142" s="23" t="s">
        <v>37</v>
      </c>
      <c r="D142" s="24">
        <v>14344</v>
      </c>
      <c r="E142" s="15">
        <v>551</v>
      </c>
    </row>
    <row r="143" spans="1:5" x14ac:dyDescent="0.3">
      <c r="A143" s="23" t="s">
        <v>29</v>
      </c>
      <c r="B143" s="15">
        <v>2573</v>
      </c>
      <c r="C143" s="23" t="s">
        <v>37</v>
      </c>
      <c r="D143" s="24">
        <v>10116</v>
      </c>
      <c r="E143" s="15">
        <v>144</v>
      </c>
    </row>
    <row r="144" spans="1:5" x14ac:dyDescent="0.3">
      <c r="A144" s="23" t="s">
        <v>31</v>
      </c>
      <c r="B144" s="15">
        <v>2574</v>
      </c>
      <c r="C144" s="23" t="s">
        <v>37</v>
      </c>
      <c r="D144" s="24">
        <v>16132</v>
      </c>
      <c r="E144" s="15">
        <v>107</v>
      </c>
    </row>
    <row r="145" spans="1:5" x14ac:dyDescent="0.3">
      <c r="A145" s="23" t="s">
        <v>29</v>
      </c>
      <c r="B145" s="15">
        <v>2578</v>
      </c>
      <c r="C145" s="23" t="s">
        <v>43</v>
      </c>
      <c r="D145" s="24">
        <v>11647</v>
      </c>
      <c r="E145" s="15">
        <v>482</v>
      </c>
    </row>
    <row r="146" spans="1:5" x14ac:dyDescent="0.3">
      <c r="A146" s="23" t="s">
        <v>31</v>
      </c>
      <c r="B146" s="15">
        <v>2592</v>
      </c>
      <c r="C146" s="23" t="s">
        <v>30</v>
      </c>
      <c r="D146" s="24">
        <v>12662</v>
      </c>
      <c r="E146" s="15">
        <v>500</v>
      </c>
    </row>
    <row r="147" spans="1:5" x14ac:dyDescent="0.3">
      <c r="A147" s="23" t="s">
        <v>29</v>
      </c>
      <c r="B147" s="15">
        <v>2601</v>
      </c>
      <c r="C147" s="23" t="s">
        <v>36</v>
      </c>
      <c r="D147" s="24">
        <v>17004</v>
      </c>
      <c r="E147" s="15">
        <v>302</v>
      </c>
    </row>
    <row r="148" spans="1:5" x14ac:dyDescent="0.3">
      <c r="A148" s="23" t="s">
        <v>29</v>
      </c>
      <c r="B148" s="15">
        <v>2633</v>
      </c>
      <c r="C148" s="23" t="s">
        <v>36</v>
      </c>
      <c r="D148" s="24">
        <v>12811</v>
      </c>
      <c r="E148" s="15">
        <v>438</v>
      </c>
    </row>
    <row r="149" spans="1:5" x14ac:dyDescent="0.3">
      <c r="A149" s="23" t="s">
        <v>35</v>
      </c>
      <c r="B149" s="15">
        <v>2638</v>
      </c>
      <c r="C149" s="23" t="s">
        <v>41</v>
      </c>
      <c r="D149" s="24">
        <v>13308</v>
      </c>
      <c r="E149" s="15">
        <v>161</v>
      </c>
    </row>
    <row r="150" spans="1:5" x14ac:dyDescent="0.3">
      <c r="A150" s="23" t="s">
        <v>31</v>
      </c>
      <c r="B150" s="15">
        <v>2656</v>
      </c>
      <c r="C150" s="23" t="s">
        <v>48</v>
      </c>
      <c r="D150" s="24">
        <v>16203</v>
      </c>
      <c r="E150" s="15">
        <v>484</v>
      </c>
    </row>
    <row r="151" spans="1:5" x14ac:dyDescent="0.3">
      <c r="A151" s="23" t="s">
        <v>31</v>
      </c>
      <c r="B151" s="15">
        <v>2693</v>
      </c>
      <c r="C151" s="23" t="s">
        <v>48</v>
      </c>
      <c r="D151" s="24">
        <v>10349</v>
      </c>
      <c r="E151" s="15">
        <v>464</v>
      </c>
    </row>
    <row r="152" spans="1:5" x14ac:dyDescent="0.3">
      <c r="A152" s="23" t="s">
        <v>29</v>
      </c>
      <c r="B152" s="15">
        <v>2705</v>
      </c>
      <c r="C152" s="23" t="s">
        <v>32</v>
      </c>
      <c r="D152" s="24">
        <v>19860</v>
      </c>
      <c r="E152" s="15">
        <v>262</v>
      </c>
    </row>
    <row r="153" spans="1:5" x14ac:dyDescent="0.3">
      <c r="A153" s="23" t="s">
        <v>35</v>
      </c>
      <c r="B153" s="15">
        <v>2728</v>
      </c>
      <c r="C153" s="23" t="s">
        <v>48</v>
      </c>
      <c r="D153" s="24">
        <v>10955</v>
      </c>
      <c r="E153" s="15">
        <v>245</v>
      </c>
    </row>
    <row r="154" spans="1:5" x14ac:dyDescent="0.3">
      <c r="A154" s="23" t="s">
        <v>35</v>
      </c>
      <c r="B154" s="15">
        <v>2730</v>
      </c>
      <c r="C154" s="23" t="s">
        <v>40</v>
      </c>
      <c r="D154" s="24">
        <v>17585</v>
      </c>
      <c r="E154" s="15">
        <v>181</v>
      </c>
    </row>
    <row r="155" spans="1:5" x14ac:dyDescent="0.3">
      <c r="A155" s="23" t="s">
        <v>31</v>
      </c>
      <c r="B155" s="15">
        <v>2736</v>
      </c>
      <c r="C155" s="23" t="s">
        <v>33</v>
      </c>
      <c r="D155" s="24">
        <v>11065</v>
      </c>
      <c r="E155" s="15">
        <v>527</v>
      </c>
    </row>
    <row r="156" spans="1:5" x14ac:dyDescent="0.3">
      <c r="A156" s="23" t="s">
        <v>35</v>
      </c>
      <c r="B156" s="15">
        <v>2738</v>
      </c>
      <c r="C156" s="23" t="s">
        <v>32</v>
      </c>
      <c r="D156" s="24">
        <v>16836</v>
      </c>
      <c r="E156" s="15">
        <v>345</v>
      </c>
    </row>
    <row r="157" spans="1:5" x14ac:dyDescent="0.3">
      <c r="A157" s="23" t="s">
        <v>29</v>
      </c>
      <c r="B157" s="15">
        <v>2799</v>
      </c>
      <c r="C157" s="23" t="s">
        <v>33</v>
      </c>
      <c r="D157" s="24">
        <v>19068</v>
      </c>
      <c r="E157" s="15">
        <v>597</v>
      </c>
    </row>
    <row r="158" spans="1:5" x14ac:dyDescent="0.3">
      <c r="A158" s="23" t="s">
        <v>31</v>
      </c>
      <c r="B158" s="15">
        <v>2814</v>
      </c>
      <c r="C158" s="23" t="s">
        <v>47</v>
      </c>
      <c r="D158" s="24">
        <v>17274</v>
      </c>
      <c r="E158" s="15">
        <v>395</v>
      </c>
    </row>
    <row r="159" spans="1:5" x14ac:dyDescent="0.3">
      <c r="A159" s="23" t="s">
        <v>35</v>
      </c>
      <c r="B159" s="15">
        <v>2815</v>
      </c>
      <c r="C159" s="23" t="s">
        <v>48</v>
      </c>
      <c r="D159" s="24">
        <v>16246</v>
      </c>
      <c r="E159" s="15">
        <v>140</v>
      </c>
    </row>
    <row r="160" spans="1:5" x14ac:dyDescent="0.3">
      <c r="A160" s="23" t="s">
        <v>35</v>
      </c>
      <c r="B160" s="15">
        <v>2815</v>
      </c>
      <c r="C160" s="23" t="s">
        <v>33</v>
      </c>
      <c r="D160" s="24">
        <v>19334</v>
      </c>
      <c r="E160" s="15">
        <v>577</v>
      </c>
    </row>
    <row r="161" spans="1:5" x14ac:dyDescent="0.3">
      <c r="A161" s="23" t="s">
        <v>35</v>
      </c>
      <c r="B161" s="15">
        <v>2829</v>
      </c>
      <c r="C161" s="23" t="s">
        <v>40</v>
      </c>
      <c r="D161" s="24">
        <v>11276</v>
      </c>
      <c r="E161" s="15">
        <v>474</v>
      </c>
    </row>
    <row r="162" spans="1:5" x14ac:dyDescent="0.3">
      <c r="A162" s="23" t="s">
        <v>35</v>
      </c>
      <c r="B162" s="15">
        <v>2846</v>
      </c>
      <c r="C162" s="23" t="s">
        <v>32</v>
      </c>
      <c r="D162" s="24">
        <v>16397</v>
      </c>
      <c r="E162" s="15">
        <v>341</v>
      </c>
    </row>
    <row r="163" spans="1:5" x14ac:dyDescent="0.3">
      <c r="A163" s="23" t="s">
        <v>29</v>
      </c>
      <c r="B163" s="15">
        <v>2852</v>
      </c>
      <c r="C163" s="23" t="s">
        <v>33</v>
      </c>
      <c r="D163" s="24">
        <v>13623</v>
      </c>
      <c r="E163" s="15">
        <v>205</v>
      </c>
    </row>
    <row r="164" spans="1:5" x14ac:dyDescent="0.3">
      <c r="A164" s="23" t="s">
        <v>29</v>
      </c>
      <c r="B164" s="15">
        <v>2885</v>
      </c>
      <c r="C164" s="23" t="s">
        <v>43</v>
      </c>
      <c r="D164" s="24">
        <v>13710</v>
      </c>
      <c r="E164" s="15">
        <v>145</v>
      </c>
    </row>
    <row r="165" spans="1:5" x14ac:dyDescent="0.3">
      <c r="A165" s="23" t="s">
        <v>31</v>
      </c>
      <c r="B165" s="15">
        <v>2885</v>
      </c>
      <c r="C165" s="23" t="s">
        <v>38</v>
      </c>
      <c r="D165" s="24">
        <v>15572</v>
      </c>
      <c r="E165" s="15">
        <v>138</v>
      </c>
    </row>
    <row r="166" spans="1:5" x14ac:dyDescent="0.3">
      <c r="A166" s="23" t="s">
        <v>35</v>
      </c>
      <c r="B166" s="15">
        <v>2893</v>
      </c>
      <c r="C166" s="23" t="s">
        <v>40</v>
      </c>
      <c r="D166" s="24">
        <v>12299</v>
      </c>
      <c r="E166" s="15">
        <v>115</v>
      </c>
    </row>
    <row r="167" spans="1:5" x14ac:dyDescent="0.3">
      <c r="A167" s="23" t="s">
        <v>31</v>
      </c>
      <c r="B167" s="15">
        <v>2898</v>
      </c>
      <c r="C167" s="23" t="s">
        <v>39</v>
      </c>
      <c r="D167" s="24">
        <v>17177</v>
      </c>
      <c r="E167" s="15">
        <v>419</v>
      </c>
    </row>
    <row r="168" spans="1:5" x14ac:dyDescent="0.3">
      <c r="A168" s="23" t="s">
        <v>35</v>
      </c>
      <c r="B168" s="15">
        <v>2904</v>
      </c>
      <c r="C168" s="23" t="s">
        <v>38</v>
      </c>
      <c r="D168" s="24">
        <v>18082</v>
      </c>
      <c r="E168" s="15">
        <v>104</v>
      </c>
    </row>
    <row r="169" spans="1:5" x14ac:dyDescent="0.3">
      <c r="A169" s="23" t="s">
        <v>31</v>
      </c>
      <c r="B169" s="15">
        <v>2906</v>
      </c>
      <c r="C169" s="23" t="s">
        <v>36</v>
      </c>
      <c r="D169" s="24">
        <v>10366</v>
      </c>
      <c r="E169" s="15">
        <v>132</v>
      </c>
    </row>
    <row r="170" spans="1:5" x14ac:dyDescent="0.3">
      <c r="A170" s="23" t="s">
        <v>29</v>
      </c>
      <c r="B170" s="15">
        <v>2920</v>
      </c>
      <c r="C170" s="23" t="s">
        <v>41</v>
      </c>
      <c r="D170" s="24">
        <v>16277</v>
      </c>
      <c r="E170" s="15">
        <v>158</v>
      </c>
    </row>
    <row r="171" spans="1:5" x14ac:dyDescent="0.3">
      <c r="A171" s="23" t="s">
        <v>35</v>
      </c>
      <c r="B171" s="15">
        <v>2923</v>
      </c>
      <c r="C171" s="23" t="s">
        <v>46</v>
      </c>
      <c r="D171" s="24">
        <v>9995</v>
      </c>
      <c r="E171" s="15">
        <v>213</v>
      </c>
    </row>
    <row r="172" spans="1:5" x14ac:dyDescent="0.3">
      <c r="A172" s="23" t="s">
        <v>29</v>
      </c>
      <c r="B172" s="15">
        <v>2942</v>
      </c>
      <c r="C172" s="23" t="s">
        <v>39</v>
      </c>
      <c r="D172" s="24">
        <v>17613</v>
      </c>
      <c r="E172" s="15">
        <v>444</v>
      </c>
    </row>
    <row r="173" spans="1:5" x14ac:dyDescent="0.3">
      <c r="A173" s="23" t="s">
        <v>35</v>
      </c>
      <c r="B173" s="15">
        <v>2949</v>
      </c>
      <c r="C173" s="23" t="s">
        <v>36</v>
      </c>
      <c r="D173" s="24">
        <v>19298</v>
      </c>
      <c r="E173" s="15">
        <v>159</v>
      </c>
    </row>
    <row r="174" spans="1:5" x14ac:dyDescent="0.3">
      <c r="A174" s="23" t="s">
        <v>29</v>
      </c>
      <c r="B174" s="15">
        <v>3006</v>
      </c>
      <c r="C174" s="23" t="s">
        <v>40</v>
      </c>
      <c r="D174" s="24">
        <v>9246</v>
      </c>
      <c r="E174" s="15">
        <v>542</v>
      </c>
    </row>
    <row r="175" spans="1:5" x14ac:dyDescent="0.3">
      <c r="A175" s="23" t="s">
        <v>29</v>
      </c>
      <c r="B175" s="15">
        <v>3029</v>
      </c>
      <c r="C175" s="23" t="s">
        <v>49</v>
      </c>
      <c r="D175" s="24">
        <v>19406</v>
      </c>
      <c r="E175" s="15">
        <v>234</v>
      </c>
    </row>
    <row r="176" spans="1:5" x14ac:dyDescent="0.3">
      <c r="A176" s="23" t="s">
        <v>29</v>
      </c>
      <c r="B176" s="15">
        <v>3032</v>
      </c>
      <c r="C176" s="23" t="s">
        <v>41</v>
      </c>
      <c r="D176" s="24">
        <v>10186</v>
      </c>
      <c r="E176" s="15">
        <v>578</v>
      </c>
    </row>
    <row r="177" spans="1:5" x14ac:dyDescent="0.3">
      <c r="A177" s="23" t="s">
        <v>29</v>
      </c>
      <c r="B177" s="15">
        <v>3033</v>
      </c>
      <c r="C177" s="23" t="s">
        <v>30</v>
      </c>
      <c r="D177" s="24">
        <v>19157</v>
      </c>
      <c r="E177" s="15">
        <v>435</v>
      </c>
    </row>
    <row r="178" spans="1:5" x14ac:dyDescent="0.3">
      <c r="A178" s="23" t="s">
        <v>31</v>
      </c>
      <c r="B178" s="15">
        <v>3035</v>
      </c>
      <c r="C178" s="23" t="s">
        <v>32</v>
      </c>
      <c r="D178" s="24">
        <v>8515</v>
      </c>
      <c r="E178" s="15">
        <v>378</v>
      </c>
    </row>
    <row r="179" spans="1:5" x14ac:dyDescent="0.3">
      <c r="A179" s="23" t="s">
        <v>29</v>
      </c>
      <c r="B179" s="15">
        <v>3056</v>
      </c>
      <c r="C179" s="23" t="s">
        <v>41</v>
      </c>
      <c r="D179" s="24">
        <v>14624</v>
      </c>
      <c r="E179" s="15">
        <v>514</v>
      </c>
    </row>
    <row r="180" spans="1:5" x14ac:dyDescent="0.3">
      <c r="A180" s="23" t="s">
        <v>31</v>
      </c>
      <c r="B180" s="15">
        <v>3065</v>
      </c>
      <c r="C180" s="23" t="s">
        <v>46</v>
      </c>
      <c r="D180" s="24">
        <v>8774</v>
      </c>
      <c r="E180" s="15">
        <v>109</v>
      </c>
    </row>
    <row r="181" spans="1:5" x14ac:dyDescent="0.3">
      <c r="A181" s="23" t="s">
        <v>35</v>
      </c>
      <c r="B181" s="15">
        <v>3068</v>
      </c>
      <c r="C181" s="23" t="s">
        <v>47</v>
      </c>
      <c r="D181" s="24">
        <v>9598</v>
      </c>
      <c r="E181" s="15">
        <v>168</v>
      </c>
    </row>
    <row r="182" spans="1:5" x14ac:dyDescent="0.3">
      <c r="A182" s="23" t="s">
        <v>31</v>
      </c>
      <c r="B182" s="15">
        <v>3079</v>
      </c>
      <c r="C182" s="23" t="s">
        <v>33</v>
      </c>
      <c r="D182" s="24">
        <v>10314</v>
      </c>
      <c r="E182" s="15">
        <v>293</v>
      </c>
    </row>
    <row r="183" spans="1:5" x14ac:dyDescent="0.3">
      <c r="A183" s="23" t="s">
        <v>35</v>
      </c>
      <c r="B183" s="15">
        <v>3080</v>
      </c>
      <c r="C183" s="23" t="s">
        <v>38</v>
      </c>
      <c r="D183" s="24">
        <v>14501</v>
      </c>
      <c r="E183" s="15">
        <v>264</v>
      </c>
    </row>
    <row r="184" spans="1:5" x14ac:dyDescent="0.3">
      <c r="A184" s="23" t="s">
        <v>31</v>
      </c>
      <c r="B184" s="15">
        <v>3088</v>
      </c>
      <c r="C184" s="23" t="s">
        <v>42</v>
      </c>
      <c r="D184" s="24">
        <v>14751</v>
      </c>
      <c r="E184" s="15">
        <v>475</v>
      </c>
    </row>
    <row r="185" spans="1:5" x14ac:dyDescent="0.3">
      <c r="A185" s="23" t="s">
        <v>29</v>
      </c>
      <c r="B185" s="15">
        <v>3089</v>
      </c>
      <c r="C185" s="23" t="s">
        <v>40</v>
      </c>
      <c r="D185" s="24">
        <v>19595</v>
      </c>
      <c r="E185" s="15">
        <v>551</v>
      </c>
    </row>
    <row r="186" spans="1:5" x14ac:dyDescent="0.3">
      <c r="A186" s="23" t="s">
        <v>31</v>
      </c>
      <c r="B186" s="15">
        <v>3092</v>
      </c>
      <c r="C186" s="23" t="s">
        <v>30</v>
      </c>
      <c r="D186" s="24">
        <v>13779</v>
      </c>
      <c r="E186" s="15">
        <v>198</v>
      </c>
    </row>
    <row r="187" spans="1:5" x14ac:dyDescent="0.3">
      <c r="A187" s="23" t="s">
        <v>35</v>
      </c>
      <c r="B187" s="15">
        <v>3094</v>
      </c>
      <c r="C187" s="23" t="s">
        <v>44</v>
      </c>
      <c r="D187" s="24">
        <v>11601</v>
      </c>
      <c r="E187" s="15">
        <v>404</v>
      </c>
    </row>
    <row r="188" spans="1:5" x14ac:dyDescent="0.3">
      <c r="A188" s="23" t="s">
        <v>35</v>
      </c>
      <c r="B188" s="15">
        <v>3097</v>
      </c>
      <c r="C188" s="23" t="s">
        <v>42</v>
      </c>
      <c r="D188" s="24">
        <v>15226</v>
      </c>
      <c r="E188" s="15">
        <v>119</v>
      </c>
    </row>
    <row r="189" spans="1:5" x14ac:dyDescent="0.3">
      <c r="A189" s="23" t="s">
        <v>35</v>
      </c>
      <c r="B189" s="15">
        <v>3116</v>
      </c>
      <c r="C189" s="23" t="s">
        <v>34</v>
      </c>
      <c r="D189" s="24">
        <v>11556</v>
      </c>
      <c r="E189" s="15">
        <v>531</v>
      </c>
    </row>
    <row r="190" spans="1:5" x14ac:dyDescent="0.3">
      <c r="A190" s="23" t="s">
        <v>29</v>
      </c>
      <c r="B190" s="15">
        <v>3169</v>
      </c>
      <c r="C190" s="23" t="s">
        <v>30</v>
      </c>
      <c r="D190" s="24">
        <v>13072</v>
      </c>
      <c r="E190" s="15">
        <v>274</v>
      </c>
    </row>
    <row r="191" spans="1:5" x14ac:dyDescent="0.3">
      <c r="A191" s="23" t="s">
        <v>29</v>
      </c>
      <c r="B191" s="15">
        <v>3169</v>
      </c>
      <c r="C191" s="23" t="s">
        <v>30</v>
      </c>
      <c r="D191" s="24">
        <v>9359</v>
      </c>
      <c r="E191" s="15">
        <v>181</v>
      </c>
    </row>
    <row r="192" spans="1:5" x14ac:dyDescent="0.3">
      <c r="A192" s="23" t="s">
        <v>35</v>
      </c>
      <c r="B192" s="15">
        <v>3179</v>
      </c>
      <c r="C192" s="23" t="s">
        <v>44</v>
      </c>
      <c r="D192" s="24">
        <v>8514</v>
      </c>
      <c r="E192" s="15">
        <v>188</v>
      </c>
    </row>
    <row r="193" spans="1:5" x14ac:dyDescent="0.3">
      <c r="A193" s="23" t="s">
        <v>29</v>
      </c>
      <c r="B193" s="15">
        <v>3197</v>
      </c>
      <c r="C193" s="23" t="s">
        <v>40</v>
      </c>
      <c r="D193" s="24">
        <v>8774</v>
      </c>
      <c r="E193" s="15">
        <v>537</v>
      </c>
    </row>
    <row r="194" spans="1:5" x14ac:dyDescent="0.3">
      <c r="A194" s="23" t="s">
        <v>31</v>
      </c>
      <c r="B194" s="15">
        <v>3214</v>
      </c>
      <c r="C194" s="23" t="s">
        <v>37</v>
      </c>
      <c r="D194" s="24">
        <v>17030</v>
      </c>
      <c r="E194" s="15">
        <v>325</v>
      </c>
    </row>
    <row r="195" spans="1:5" x14ac:dyDescent="0.3">
      <c r="A195" s="23" t="s">
        <v>29</v>
      </c>
      <c r="B195" s="15">
        <v>3224</v>
      </c>
      <c r="C195" s="23" t="s">
        <v>49</v>
      </c>
      <c r="D195" s="24">
        <v>17103</v>
      </c>
      <c r="E195" s="15">
        <v>446</v>
      </c>
    </row>
    <row r="196" spans="1:5" x14ac:dyDescent="0.3">
      <c r="A196" s="23" t="s">
        <v>35</v>
      </c>
      <c r="B196" s="15">
        <v>3225</v>
      </c>
      <c r="C196" s="23" t="s">
        <v>36</v>
      </c>
      <c r="D196" s="24">
        <v>8724</v>
      </c>
      <c r="E196" s="15">
        <v>600</v>
      </c>
    </row>
    <row r="197" spans="1:5" x14ac:dyDescent="0.3">
      <c r="A197" s="23" t="s">
        <v>31</v>
      </c>
      <c r="B197" s="15">
        <v>3226</v>
      </c>
      <c r="C197" s="23" t="s">
        <v>36</v>
      </c>
      <c r="D197" s="24">
        <v>13024</v>
      </c>
      <c r="E197" s="15">
        <v>391</v>
      </c>
    </row>
    <row r="198" spans="1:5" x14ac:dyDescent="0.3">
      <c r="A198" s="23" t="s">
        <v>35</v>
      </c>
      <c r="B198" s="15">
        <v>3229</v>
      </c>
      <c r="C198" s="23" t="s">
        <v>33</v>
      </c>
      <c r="D198" s="24">
        <v>11873</v>
      </c>
      <c r="E198" s="15">
        <v>126</v>
      </c>
    </row>
    <row r="199" spans="1:5" x14ac:dyDescent="0.3">
      <c r="A199" s="23" t="s">
        <v>35</v>
      </c>
      <c r="B199" s="15">
        <v>3240</v>
      </c>
      <c r="C199" s="23" t="s">
        <v>30</v>
      </c>
      <c r="D199" s="24">
        <v>16417</v>
      </c>
      <c r="E199" s="15">
        <v>488</v>
      </c>
    </row>
    <row r="200" spans="1:5" x14ac:dyDescent="0.3">
      <c r="A200" s="23" t="s">
        <v>31</v>
      </c>
      <c r="B200" s="15">
        <v>3240</v>
      </c>
      <c r="C200" s="23" t="s">
        <v>41</v>
      </c>
      <c r="D200" s="24">
        <v>10705</v>
      </c>
      <c r="E200" s="15">
        <v>110</v>
      </c>
    </row>
    <row r="201" spans="1:5" x14ac:dyDescent="0.3">
      <c r="A201" s="23" t="s">
        <v>31</v>
      </c>
      <c r="B201" s="15">
        <v>3277</v>
      </c>
      <c r="C201" s="23" t="s">
        <v>33</v>
      </c>
      <c r="D201" s="24">
        <v>14608</v>
      </c>
      <c r="E201" s="15">
        <v>488</v>
      </c>
    </row>
    <row r="202" spans="1:5" x14ac:dyDescent="0.3">
      <c r="A202" s="23" t="s">
        <v>29</v>
      </c>
      <c r="B202" s="15">
        <v>3293</v>
      </c>
      <c r="C202" s="23" t="s">
        <v>41</v>
      </c>
      <c r="D202" s="24">
        <v>17234</v>
      </c>
      <c r="E202" s="15">
        <v>207</v>
      </c>
    </row>
    <row r="203" spans="1:5" x14ac:dyDescent="0.3">
      <c r="A203" s="23" t="s">
        <v>35</v>
      </c>
      <c r="B203" s="15">
        <v>3303</v>
      </c>
      <c r="C203" s="23" t="s">
        <v>32</v>
      </c>
      <c r="D203" s="24">
        <v>12037</v>
      </c>
      <c r="E203" s="15">
        <v>597</v>
      </c>
    </row>
    <row r="204" spans="1:5" x14ac:dyDescent="0.3">
      <c r="A204" s="23" t="s">
        <v>31</v>
      </c>
      <c r="B204" s="15">
        <v>3313</v>
      </c>
      <c r="C204" s="23" t="s">
        <v>47</v>
      </c>
      <c r="D204" s="24">
        <v>9841</v>
      </c>
      <c r="E204" s="15">
        <v>442</v>
      </c>
    </row>
    <row r="205" spans="1:5" x14ac:dyDescent="0.3">
      <c r="A205" s="23" t="s">
        <v>35</v>
      </c>
      <c r="B205" s="15">
        <v>3323</v>
      </c>
      <c r="C205" s="23" t="s">
        <v>48</v>
      </c>
      <c r="D205" s="24">
        <v>10603</v>
      </c>
      <c r="E205" s="15">
        <v>510</v>
      </c>
    </row>
    <row r="206" spans="1:5" x14ac:dyDescent="0.3">
      <c r="A206" s="23" t="s">
        <v>35</v>
      </c>
      <c r="B206" s="15">
        <v>3328</v>
      </c>
      <c r="C206" s="23" t="s">
        <v>37</v>
      </c>
      <c r="D206" s="24">
        <v>12968</v>
      </c>
      <c r="E206" s="15">
        <v>229</v>
      </c>
    </row>
    <row r="207" spans="1:5" x14ac:dyDescent="0.3">
      <c r="A207" s="23" t="s">
        <v>31</v>
      </c>
      <c r="B207" s="15">
        <v>3355</v>
      </c>
      <c r="C207" s="23" t="s">
        <v>40</v>
      </c>
      <c r="D207" s="24">
        <v>10666</v>
      </c>
      <c r="E207" s="15">
        <v>185</v>
      </c>
    </row>
    <row r="208" spans="1:5" x14ac:dyDescent="0.3">
      <c r="A208" s="23" t="s">
        <v>35</v>
      </c>
      <c r="B208" s="15">
        <v>3357</v>
      </c>
      <c r="C208" s="23" t="s">
        <v>36</v>
      </c>
      <c r="D208" s="24">
        <v>8552</v>
      </c>
      <c r="E208" s="15">
        <v>437</v>
      </c>
    </row>
    <row r="209" spans="1:5" x14ac:dyDescent="0.3">
      <c r="A209" s="23" t="s">
        <v>35</v>
      </c>
      <c r="B209" s="15">
        <v>3379</v>
      </c>
      <c r="C209" s="23" t="s">
        <v>36</v>
      </c>
      <c r="D209" s="24">
        <v>18456</v>
      </c>
      <c r="E209" s="15">
        <v>464</v>
      </c>
    </row>
    <row r="210" spans="1:5" x14ac:dyDescent="0.3">
      <c r="A210" s="23" t="s">
        <v>35</v>
      </c>
      <c r="B210" s="15">
        <v>3383</v>
      </c>
      <c r="C210" s="23" t="s">
        <v>30</v>
      </c>
      <c r="D210" s="24">
        <v>16240</v>
      </c>
      <c r="E210" s="15">
        <v>150</v>
      </c>
    </row>
    <row r="211" spans="1:5" x14ac:dyDescent="0.3">
      <c r="A211" s="23" t="s">
        <v>29</v>
      </c>
      <c r="B211" s="15">
        <v>3387</v>
      </c>
      <c r="C211" s="23" t="s">
        <v>49</v>
      </c>
      <c r="D211" s="24">
        <v>15745</v>
      </c>
      <c r="E211" s="15">
        <v>269</v>
      </c>
    </row>
    <row r="212" spans="1:5" x14ac:dyDescent="0.3">
      <c r="A212" s="23" t="s">
        <v>29</v>
      </c>
      <c r="B212" s="15">
        <v>3387</v>
      </c>
      <c r="C212" s="23" t="s">
        <v>41</v>
      </c>
      <c r="D212" s="24">
        <v>16483</v>
      </c>
      <c r="E212" s="15">
        <v>332</v>
      </c>
    </row>
    <row r="213" spans="1:5" x14ac:dyDescent="0.3">
      <c r="A213" s="23" t="s">
        <v>35</v>
      </c>
      <c r="B213" s="15">
        <v>3387</v>
      </c>
      <c r="C213" s="23" t="s">
        <v>42</v>
      </c>
      <c r="D213" s="24">
        <v>13771</v>
      </c>
      <c r="E213" s="15">
        <v>176</v>
      </c>
    </row>
    <row r="214" spans="1:5" x14ac:dyDescent="0.3">
      <c r="A214" s="23" t="s">
        <v>35</v>
      </c>
      <c r="B214" s="15">
        <v>3387</v>
      </c>
      <c r="C214" s="23" t="s">
        <v>46</v>
      </c>
      <c r="D214" s="24">
        <v>19394</v>
      </c>
      <c r="E214" s="15">
        <v>212</v>
      </c>
    </row>
    <row r="215" spans="1:5" x14ac:dyDescent="0.3">
      <c r="A215" s="23" t="s">
        <v>35</v>
      </c>
      <c r="B215" s="15">
        <v>3396</v>
      </c>
      <c r="C215" s="23" t="s">
        <v>40</v>
      </c>
      <c r="D215" s="24">
        <v>19274</v>
      </c>
      <c r="E215" s="15">
        <v>573</v>
      </c>
    </row>
    <row r="216" spans="1:5" x14ac:dyDescent="0.3">
      <c r="A216" s="23" t="s">
        <v>31</v>
      </c>
      <c r="B216" s="15">
        <v>3401</v>
      </c>
      <c r="C216" s="23" t="s">
        <v>46</v>
      </c>
      <c r="D216" s="24">
        <v>15033</v>
      </c>
      <c r="E216" s="15">
        <v>430</v>
      </c>
    </row>
    <row r="217" spans="1:5" x14ac:dyDescent="0.3">
      <c r="A217" s="23" t="s">
        <v>35</v>
      </c>
      <c r="B217" s="15">
        <v>3409</v>
      </c>
      <c r="C217" s="23" t="s">
        <v>38</v>
      </c>
      <c r="D217" s="24">
        <v>13722</v>
      </c>
      <c r="E217" s="15">
        <v>443</v>
      </c>
    </row>
    <row r="218" spans="1:5" x14ac:dyDescent="0.3">
      <c r="A218" s="23" t="s">
        <v>31</v>
      </c>
      <c r="B218" s="15">
        <v>3420</v>
      </c>
      <c r="C218" s="23" t="s">
        <v>38</v>
      </c>
      <c r="D218" s="24">
        <v>16339</v>
      </c>
      <c r="E218" s="15">
        <v>501</v>
      </c>
    </row>
    <row r="219" spans="1:5" x14ac:dyDescent="0.3">
      <c r="A219" s="23" t="s">
        <v>35</v>
      </c>
      <c r="B219" s="15">
        <v>3439</v>
      </c>
      <c r="C219" s="23" t="s">
        <v>47</v>
      </c>
      <c r="D219" s="24">
        <v>9682</v>
      </c>
      <c r="E219" s="15">
        <v>318</v>
      </c>
    </row>
    <row r="220" spans="1:5" x14ac:dyDescent="0.3">
      <c r="A220" s="23" t="s">
        <v>31</v>
      </c>
      <c r="B220" s="15">
        <v>3449</v>
      </c>
      <c r="C220" s="23" t="s">
        <v>33</v>
      </c>
      <c r="D220" s="24">
        <v>17019</v>
      </c>
      <c r="E220" s="15">
        <v>377</v>
      </c>
    </row>
    <row r="221" spans="1:5" x14ac:dyDescent="0.3">
      <c r="A221" s="23" t="s">
        <v>35</v>
      </c>
      <c r="B221" s="15">
        <v>3475</v>
      </c>
      <c r="C221" s="23" t="s">
        <v>42</v>
      </c>
      <c r="D221" s="24">
        <v>16885</v>
      </c>
      <c r="E221" s="15">
        <v>158</v>
      </c>
    </row>
    <row r="222" spans="1:5" x14ac:dyDescent="0.3">
      <c r="A222" s="23" t="s">
        <v>35</v>
      </c>
      <c r="B222" s="15">
        <v>3484</v>
      </c>
      <c r="C222" s="23" t="s">
        <v>44</v>
      </c>
      <c r="D222" s="24">
        <v>18559</v>
      </c>
      <c r="E222" s="15">
        <v>340</v>
      </c>
    </row>
    <row r="223" spans="1:5" x14ac:dyDescent="0.3">
      <c r="A223" s="23" t="s">
        <v>29</v>
      </c>
      <c r="B223" s="15">
        <v>3485</v>
      </c>
      <c r="C223" s="23" t="s">
        <v>34</v>
      </c>
      <c r="D223" s="24">
        <v>13739</v>
      </c>
      <c r="E223" s="15">
        <v>510</v>
      </c>
    </row>
    <row r="224" spans="1:5" x14ac:dyDescent="0.3">
      <c r="A224" s="23" t="s">
        <v>35</v>
      </c>
      <c r="B224" s="15">
        <v>3491</v>
      </c>
      <c r="C224" s="23" t="s">
        <v>34</v>
      </c>
      <c r="D224" s="24">
        <v>17615</v>
      </c>
      <c r="E224" s="15">
        <v>343</v>
      </c>
    </row>
    <row r="225" spans="1:5" x14ac:dyDescent="0.3">
      <c r="A225" s="23" t="s">
        <v>29</v>
      </c>
      <c r="B225" s="15">
        <v>3511</v>
      </c>
      <c r="C225" s="23" t="s">
        <v>44</v>
      </c>
      <c r="D225" s="24">
        <v>15682</v>
      </c>
      <c r="E225" s="15">
        <v>137</v>
      </c>
    </row>
    <row r="226" spans="1:5" x14ac:dyDescent="0.3">
      <c r="A226" s="23" t="s">
        <v>35</v>
      </c>
      <c r="B226" s="15">
        <v>3519</v>
      </c>
      <c r="C226" s="23" t="s">
        <v>36</v>
      </c>
      <c r="D226" s="24">
        <v>14829</v>
      </c>
      <c r="E226" s="15">
        <v>497</v>
      </c>
    </row>
    <row r="227" spans="1:5" x14ac:dyDescent="0.3">
      <c r="A227" s="23" t="s">
        <v>31</v>
      </c>
      <c r="B227" s="15">
        <v>3541</v>
      </c>
      <c r="C227" s="23" t="s">
        <v>41</v>
      </c>
      <c r="D227" s="24">
        <v>9572</v>
      </c>
      <c r="E227" s="15">
        <v>504</v>
      </c>
    </row>
    <row r="228" spans="1:5" x14ac:dyDescent="0.3">
      <c r="A228" s="23" t="s">
        <v>35</v>
      </c>
      <c r="B228" s="15">
        <v>3561</v>
      </c>
      <c r="C228" s="23" t="s">
        <v>39</v>
      </c>
      <c r="D228" s="24">
        <v>17335</v>
      </c>
      <c r="E228" s="15">
        <v>156</v>
      </c>
    </row>
    <row r="229" spans="1:5" x14ac:dyDescent="0.3">
      <c r="A229" s="23" t="s">
        <v>31</v>
      </c>
      <c r="B229" s="15">
        <v>3566</v>
      </c>
      <c r="C229" s="23" t="s">
        <v>47</v>
      </c>
      <c r="D229" s="24">
        <v>18364</v>
      </c>
      <c r="E229" s="15">
        <v>533</v>
      </c>
    </row>
    <row r="230" spans="1:5" x14ac:dyDescent="0.3">
      <c r="A230" s="23" t="s">
        <v>31</v>
      </c>
      <c r="B230" s="15">
        <v>3568</v>
      </c>
      <c r="C230" s="23" t="s">
        <v>42</v>
      </c>
      <c r="D230" s="24">
        <v>17902</v>
      </c>
      <c r="E230" s="15">
        <v>260</v>
      </c>
    </row>
    <row r="231" spans="1:5" x14ac:dyDescent="0.3">
      <c r="A231" s="23" t="s">
        <v>31</v>
      </c>
      <c r="B231" s="15">
        <v>3573</v>
      </c>
      <c r="C231" s="23" t="s">
        <v>39</v>
      </c>
      <c r="D231" s="24">
        <v>15884</v>
      </c>
      <c r="E231" s="15">
        <v>109</v>
      </c>
    </row>
    <row r="232" spans="1:5" x14ac:dyDescent="0.3">
      <c r="A232" s="23" t="s">
        <v>29</v>
      </c>
      <c r="B232" s="15">
        <v>3578</v>
      </c>
      <c r="C232" s="23" t="s">
        <v>33</v>
      </c>
      <c r="D232" s="24">
        <v>10255</v>
      </c>
      <c r="E232" s="15">
        <v>206</v>
      </c>
    </row>
    <row r="233" spans="1:5" x14ac:dyDescent="0.3">
      <c r="A233" s="23" t="s">
        <v>29</v>
      </c>
      <c r="B233" s="15">
        <v>3580</v>
      </c>
      <c r="C233" s="23" t="s">
        <v>33</v>
      </c>
      <c r="D233" s="24">
        <v>9592</v>
      </c>
      <c r="E233" s="15">
        <v>114</v>
      </c>
    </row>
    <row r="234" spans="1:5" x14ac:dyDescent="0.3">
      <c r="A234" s="23" t="s">
        <v>29</v>
      </c>
      <c r="B234" s="15">
        <v>3583</v>
      </c>
      <c r="C234" s="23" t="s">
        <v>40</v>
      </c>
      <c r="D234" s="24">
        <v>9377</v>
      </c>
      <c r="E234" s="15">
        <v>206</v>
      </c>
    </row>
    <row r="235" spans="1:5" x14ac:dyDescent="0.3">
      <c r="A235" s="23" t="s">
        <v>29</v>
      </c>
      <c r="B235" s="15">
        <v>3588</v>
      </c>
      <c r="C235" s="23" t="s">
        <v>37</v>
      </c>
      <c r="D235" s="24">
        <v>9438</v>
      </c>
      <c r="E235" s="15">
        <v>238</v>
      </c>
    </row>
    <row r="236" spans="1:5" x14ac:dyDescent="0.3">
      <c r="A236" s="23" t="s">
        <v>35</v>
      </c>
      <c r="B236" s="15">
        <v>3595</v>
      </c>
      <c r="C236" s="23" t="s">
        <v>32</v>
      </c>
      <c r="D236" s="24">
        <v>15497</v>
      </c>
      <c r="E236" s="15">
        <v>197</v>
      </c>
    </row>
    <row r="237" spans="1:5" x14ac:dyDescent="0.3">
      <c r="A237" s="23" t="s">
        <v>31</v>
      </c>
      <c r="B237" s="15">
        <v>3608</v>
      </c>
      <c r="C237" s="23" t="s">
        <v>41</v>
      </c>
      <c r="D237" s="24">
        <v>14028</v>
      </c>
      <c r="E237" s="15">
        <v>480</v>
      </c>
    </row>
    <row r="238" spans="1:5" x14ac:dyDescent="0.3">
      <c r="A238" s="23" t="s">
        <v>29</v>
      </c>
      <c r="B238" s="15">
        <v>3610</v>
      </c>
      <c r="C238" s="23" t="s">
        <v>34</v>
      </c>
      <c r="D238" s="24">
        <v>12052</v>
      </c>
      <c r="E238" s="15">
        <v>464</v>
      </c>
    </row>
    <row r="239" spans="1:5" x14ac:dyDescent="0.3">
      <c r="A239" s="23" t="s">
        <v>29</v>
      </c>
      <c r="B239" s="15">
        <v>3612</v>
      </c>
      <c r="C239" s="23" t="s">
        <v>32</v>
      </c>
      <c r="D239" s="24">
        <v>17612</v>
      </c>
      <c r="E239" s="15">
        <v>570</v>
      </c>
    </row>
    <row r="240" spans="1:5" x14ac:dyDescent="0.3">
      <c r="A240" s="23" t="s">
        <v>31</v>
      </c>
      <c r="B240" s="15">
        <v>3614</v>
      </c>
      <c r="C240" s="23" t="s">
        <v>48</v>
      </c>
      <c r="D240" s="24">
        <v>11745</v>
      </c>
      <c r="E240" s="15">
        <v>424</v>
      </c>
    </row>
    <row r="241" spans="1:5" x14ac:dyDescent="0.3">
      <c r="A241" s="23" t="s">
        <v>29</v>
      </c>
      <c r="B241" s="15">
        <v>3615</v>
      </c>
      <c r="C241" s="23" t="s">
        <v>33</v>
      </c>
      <c r="D241" s="24">
        <v>19062</v>
      </c>
      <c r="E241" s="15">
        <v>357</v>
      </c>
    </row>
    <row r="242" spans="1:5" x14ac:dyDescent="0.3">
      <c r="A242" s="23" t="s">
        <v>29</v>
      </c>
      <c r="B242" s="15">
        <v>3628</v>
      </c>
      <c r="C242" s="23" t="s">
        <v>45</v>
      </c>
      <c r="D242" s="24">
        <v>9839</v>
      </c>
      <c r="E242" s="15">
        <v>364</v>
      </c>
    </row>
    <row r="243" spans="1:5" x14ac:dyDescent="0.3">
      <c r="A243" s="23" t="s">
        <v>31</v>
      </c>
      <c r="B243" s="15">
        <v>3636</v>
      </c>
      <c r="C243" s="23" t="s">
        <v>37</v>
      </c>
      <c r="D243" s="24">
        <v>16425</v>
      </c>
      <c r="E243" s="15">
        <v>192</v>
      </c>
    </row>
    <row r="244" spans="1:5" x14ac:dyDescent="0.3">
      <c r="A244" s="23" t="s">
        <v>31</v>
      </c>
      <c r="B244" s="15">
        <v>3643</v>
      </c>
      <c r="C244" s="23" t="s">
        <v>37</v>
      </c>
      <c r="D244" s="24">
        <v>8879</v>
      </c>
      <c r="E244" s="15">
        <v>419</v>
      </c>
    </row>
    <row r="245" spans="1:5" x14ac:dyDescent="0.3">
      <c r="A245" s="23" t="s">
        <v>31</v>
      </c>
      <c r="B245" s="15">
        <v>3657</v>
      </c>
      <c r="C245" s="23" t="s">
        <v>44</v>
      </c>
      <c r="D245" s="24">
        <v>18395</v>
      </c>
      <c r="E245" s="15">
        <v>524</v>
      </c>
    </row>
    <row r="246" spans="1:5" x14ac:dyDescent="0.3">
      <c r="A246" s="23" t="s">
        <v>29</v>
      </c>
      <c r="B246" s="15">
        <v>3659</v>
      </c>
      <c r="C246" s="23" t="s">
        <v>32</v>
      </c>
      <c r="D246" s="24">
        <v>17280</v>
      </c>
      <c r="E246" s="15">
        <v>428</v>
      </c>
    </row>
    <row r="247" spans="1:5" x14ac:dyDescent="0.3">
      <c r="A247" s="23" t="s">
        <v>29</v>
      </c>
      <c r="B247" s="15">
        <v>3687</v>
      </c>
      <c r="C247" s="23" t="s">
        <v>30</v>
      </c>
      <c r="D247" s="24">
        <v>15864</v>
      </c>
      <c r="E247" s="15">
        <v>536</v>
      </c>
    </row>
    <row r="248" spans="1:5" x14ac:dyDescent="0.3">
      <c r="A248" s="23" t="s">
        <v>31</v>
      </c>
      <c r="B248" s="15">
        <v>3690</v>
      </c>
      <c r="C248" s="23" t="s">
        <v>38</v>
      </c>
      <c r="D248" s="24">
        <v>10922</v>
      </c>
      <c r="E248" s="15">
        <v>444</v>
      </c>
    </row>
    <row r="249" spans="1:5" x14ac:dyDescent="0.3">
      <c r="A249" s="23" t="s">
        <v>31</v>
      </c>
      <c r="B249" s="15">
        <v>3697</v>
      </c>
      <c r="C249" s="23" t="s">
        <v>40</v>
      </c>
      <c r="D249" s="24">
        <v>14694</v>
      </c>
      <c r="E249" s="15">
        <v>102</v>
      </c>
    </row>
    <row r="250" spans="1:5" x14ac:dyDescent="0.3">
      <c r="A250" s="23" t="s">
        <v>31</v>
      </c>
      <c r="B250" s="15">
        <v>3738</v>
      </c>
      <c r="C250" s="23" t="s">
        <v>46</v>
      </c>
      <c r="D250" s="24">
        <v>16681</v>
      </c>
      <c r="E250" s="15">
        <v>293</v>
      </c>
    </row>
    <row r="251" spans="1:5" x14ac:dyDescent="0.3">
      <c r="A251" s="23" t="s">
        <v>31</v>
      </c>
      <c r="B251" s="15">
        <v>3753</v>
      </c>
      <c r="C251" s="23" t="s">
        <v>47</v>
      </c>
      <c r="D251" s="24">
        <v>11127</v>
      </c>
      <c r="E251" s="15">
        <v>199</v>
      </c>
    </row>
    <row r="252" spans="1:5" x14ac:dyDescent="0.3">
      <c r="A252" s="23" t="s">
        <v>35</v>
      </c>
      <c r="B252" s="15">
        <v>3761</v>
      </c>
      <c r="C252" s="23" t="s">
        <v>39</v>
      </c>
      <c r="D252" s="24">
        <v>18677</v>
      </c>
      <c r="E252" s="15">
        <v>389</v>
      </c>
    </row>
    <row r="253" spans="1:5" x14ac:dyDescent="0.3">
      <c r="A253" s="23" t="s">
        <v>29</v>
      </c>
      <c r="B253" s="15">
        <v>3763</v>
      </c>
      <c r="C253" s="23" t="s">
        <v>37</v>
      </c>
      <c r="D253" s="24">
        <v>14562</v>
      </c>
      <c r="E253" s="15">
        <v>469</v>
      </c>
    </row>
    <row r="254" spans="1:5" x14ac:dyDescent="0.3">
      <c r="A254" s="23" t="s">
        <v>29</v>
      </c>
      <c r="B254" s="15">
        <v>3770</v>
      </c>
      <c r="C254" s="23" t="s">
        <v>39</v>
      </c>
      <c r="D254" s="24">
        <v>18068</v>
      </c>
      <c r="E254" s="15">
        <v>590</v>
      </c>
    </row>
    <row r="255" spans="1:5" x14ac:dyDescent="0.3">
      <c r="A255" s="23" t="s">
        <v>35</v>
      </c>
      <c r="B255" s="15">
        <v>3776</v>
      </c>
      <c r="C255" s="23" t="s">
        <v>47</v>
      </c>
      <c r="D255" s="24">
        <v>10219</v>
      </c>
      <c r="E255" s="15">
        <v>250</v>
      </c>
    </row>
    <row r="256" spans="1:5" x14ac:dyDescent="0.3">
      <c r="A256" s="23" t="s">
        <v>29</v>
      </c>
      <c r="B256" s="15">
        <v>3783</v>
      </c>
      <c r="C256" s="23" t="s">
        <v>44</v>
      </c>
      <c r="D256" s="24">
        <v>17502</v>
      </c>
      <c r="E256" s="15">
        <v>563</v>
      </c>
    </row>
    <row r="257" spans="1:5" x14ac:dyDescent="0.3">
      <c r="A257" s="23" t="s">
        <v>29</v>
      </c>
      <c r="B257" s="15">
        <v>3791</v>
      </c>
      <c r="C257" s="23" t="s">
        <v>43</v>
      </c>
      <c r="D257" s="24">
        <v>12124</v>
      </c>
      <c r="E257" s="15">
        <v>478</v>
      </c>
    </row>
    <row r="258" spans="1:5" x14ac:dyDescent="0.3">
      <c r="A258" s="23" t="s">
        <v>29</v>
      </c>
      <c r="B258" s="15">
        <v>3834</v>
      </c>
      <c r="C258" s="23" t="s">
        <v>34</v>
      </c>
      <c r="D258" s="24">
        <v>19210</v>
      </c>
      <c r="E258" s="15">
        <v>174</v>
      </c>
    </row>
    <row r="259" spans="1:5" x14ac:dyDescent="0.3">
      <c r="A259" s="23" t="s">
        <v>31</v>
      </c>
      <c r="B259" s="15">
        <v>3834</v>
      </c>
      <c r="C259" s="23" t="s">
        <v>42</v>
      </c>
      <c r="D259" s="24">
        <v>17620</v>
      </c>
      <c r="E259" s="15">
        <v>434</v>
      </c>
    </row>
    <row r="260" spans="1:5" x14ac:dyDescent="0.3">
      <c r="A260" s="23" t="s">
        <v>31</v>
      </c>
      <c r="B260" s="15">
        <v>3842</v>
      </c>
      <c r="C260" s="23" t="s">
        <v>33</v>
      </c>
      <c r="D260" s="24">
        <v>9657</v>
      </c>
      <c r="E260" s="15">
        <v>527</v>
      </c>
    </row>
    <row r="261" spans="1:5" x14ac:dyDescent="0.3">
      <c r="A261" s="23" t="s">
        <v>35</v>
      </c>
      <c r="B261" s="15">
        <v>3850</v>
      </c>
      <c r="C261" s="23" t="s">
        <v>32</v>
      </c>
      <c r="D261" s="24">
        <v>12186</v>
      </c>
      <c r="E261" s="15">
        <v>539</v>
      </c>
    </row>
    <row r="262" spans="1:5" x14ac:dyDescent="0.3">
      <c r="A262" s="23" t="s">
        <v>35</v>
      </c>
      <c r="B262" s="15">
        <v>3855</v>
      </c>
      <c r="C262" s="23" t="s">
        <v>40</v>
      </c>
      <c r="D262" s="24">
        <v>13361</v>
      </c>
      <c r="E262" s="15">
        <v>252</v>
      </c>
    </row>
    <row r="263" spans="1:5" x14ac:dyDescent="0.3">
      <c r="A263" s="23" t="s">
        <v>35</v>
      </c>
      <c r="B263" s="15">
        <v>3858</v>
      </c>
      <c r="C263" s="23" t="s">
        <v>40</v>
      </c>
      <c r="D263" s="24">
        <v>9651</v>
      </c>
      <c r="E263" s="15">
        <v>211</v>
      </c>
    </row>
    <row r="264" spans="1:5" x14ac:dyDescent="0.3">
      <c r="A264" s="23" t="s">
        <v>29</v>
      </c>
      <c r="B264" s="15">
        <v>3886</v>
      </c>
      <c r="C264" s="23" t="s">
        <v>39</v>
      </c>
      <c r="D264" s="24">
        <v>10098</v>
      </c>
      <c r="E264" s="15">
        <v>435</v>
      </c>
    </row>
    <row r="265" spans="1:5" x14ac:dyDescent="0.3">
      <c r="A265" s="23" t="s">
        <v>31</v>
      </c>
      <c r="B265" s="15">
        <v>3889</v>
      </c>
      <c r="C265" s="23" t="s">
        <v>44</v>
      </c>
      <c r="D265" s="24">
        <v>11127</v>
      </c>
      <c r="E265" s="15">
        <v>548</v>
      </c>
    </row>
    <row r="266" spans="1:5" x14ac:dyDescent="0.3">
      <c r="A266" s="23" t="s">
        <v>31</v>
      </c>
      <c r="B266" s="15">
        <v>3890</v>
      </c>
      <c r="C266" s="23" t="s">
        <v>32</v>
      </c>
      <c r="D266" s="24">
        <v>13624</v>
      </c>
      <c r="E266" s="15">
        <v>555</v>
      </c>
    </row>
    <row r="267" spans="1:5" x14ac:dyDescent="0.3">
      <c r="A267" s="23" t="s">
        <v>31</v>
      </c>
      <c r="B267" s="15">
        <v>3899</v>
      </c>
      <c r="C267" s="23" t="s">
        <v>36</v>
      </c>
      <c r="D267" s="24">
        <v>8569</v>
      </c>
      <c r="E267" s="15">
        <v>371</v>
      </c>
    </row>
    <row r="268" spans="1:5" x14ac:dyDescent="0.3">
      <c r="A268" s="23" t="s">
        <v>29</v>
      </c>
      <c r="B268" s="15">
        <v>3915</v>
      </c>
      <c r="C268" s="23" t="s">
        <v>44</v>
      </c>
      <c r="D268" s="24">
        <v>11733</v>
      </c>
      <c r="E268" s="15">
        <v>202</v>
      </c>
    </row>
    <row r="269" spans="1:5" x14ac:dyDescent="0.3">
      <c r="A269" s="23" t="s">
        <v>29</v>
      </c>
      <c r="B269" s="15">
        <v>3917</v>
      </c>
      <c r="C269" s="23" t="s">
        <v>41</v>
      </c>
      <c r="D269" s="24">
        <v>8821</v>
      </c>
      <c r="E269" s="15">
        <v>292</v>
      </c>
    </row>
    <row r="270" spans="1:5" x14ac:dyDescent="0.3">
      <c r="A270" s="23" t="s">
        <v>29</v>
      </c>
      <c r="B270" s="15">
        <v>3941</v>
      </c>
      <c r="C270" s="23" t="s">
        <v>33</v>
      </c>
      <c r="D270" s="24">
        <v>14307</v>
      </c>
      <c r="E270" s="15">
        <v>131</v>
      </c>
    </row>
    <row r="271" spans="1:5" x14ac:dyDescent="0.3">
      <c r="A271" s="23" t="s">
        <v>29</v>
      </c>
      <c r="B271" s="15">
        <v>3983</v>
      </c>
      <c r="C271" s="23" t="s">
        <v>37</v>
      </c>
      <c r="D271" s="24">
        <v>10069</v>
      </c>
      <c r="E271" s="15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9B9F-E0D4-487B-B061-12737D613A29}">
  <dimension ref="A1:K10"/>
  <sheetViews>
    <sheetView topLeftCell="A4" workbookViewId="0">
      <selection activeCell="L2" sqref="L2"/>
    </sheetView>
  </sheetViews>
  <sheetFormatPr defaultRowHeight="14.4" x14ac:dyDescent="0.3"/>
  <cols>
    <col min="1" max="1" width="13.77734375" bestFit="1" customWidth="1"/>
    <col min="2" max="2" width="10.88671875" bestFit="1" customWidth="1"/>
    <col min="4" max="4" width="10.5546875" bestFit="1" customWidth="1"/>
    <col min="6" max="6" width="13.21875" bestFit="1" customWidth="1"/>
    <col min="7" max="7" width="10.5546875" bestFit="1" customWidth="1"/>
    <col min="9" max="9" width="13.21875" bestFit="1" customWidth="1"/>
    <col min="11" max="11" width="12.5546875" bestFit="1" customWidth="1"/>
    <col min="12" max="12" width="10.33203125" bestFit="1" customWidth="1"/>
    <col min="14" max="14" width="18.44140625" bestFit="1" customWidth="1"/>
  </cols>
  <sheetData>
    <row r="1" spans="1:11" x14ac:dyDescent="0.3">
      <c r="A1" s="27" t="s">
        <v>50</v>
      </c>
      <c r="B1" s="28" t="s">
        <v>51</v>
      </c>
      <c r="C1" s="29"/>
      <c r="G1" s="30" t="s">
        <v>52</v>
      </c>
      <c r="H1" s="30" t="s">
        <v>53</v>
      </c>
      <c r="I1" s="30" t="s">
        <v>54</v>
      </c>
      <c r="K1" s="30" t="s">
        <v>55</v>
      </c>
    </row>
    <row r="2" spans="1:11" x14ac:dyDescent="0.3">
      <c r="A2" s="31" t="s">
        <v>56</v>
      </c>
      <c r="B2" s="32">
        <v>20</v>
      </c>
      <c r="C2" s="33"/>
      <c r="G2" s="34" t="str">
        <f>LEFT(A2,3)</f>
        <v>AAW</v>
      </c>
      <c r="H2" s="34" t="str">
        <f>MID(A2,4,3)</f>
        <v>110</v>
      </c>
      <c r="I2" s="34" t="str">
        <f>RIGHT(A2,2)</f>
        <v>WW</v>
      </c>
      <c r="K2" s="25" t="str">
        <f>_xlfn.CONCAT(G2:I2)</f>
        <v>AAW110WW</v>
      </c>
    </row>
    <row r="3" spans="1:11" x14ac:dyDescent="0.3">
      <c r="A3" s="31" t="s">
        <v>56</v>
      </c>
      <c r="B3" s="32">
        <v>24</v>
      </c>
      <c r="C3" s="33"/>
      <c r="G3" s="34" t="str">
        <f>LEFT(A3,3)</f>
        <v>AAW</v>
      </c>
      <c r="H3" s="34" t="str">
        <f>MID(A3,4,3)</f>
        <v>110</v>
      </c>
      <c r="I3" s="34" t="str">
        <f>RIGHT(A3,2)</f>
        <v>WW</v>
      </c>
      <c r="K3" s="25" t="str">
        <f t="shared" ref="K3:K10" si="0">_xlfn.CONCAT(G3:I3)</f>
        <v>AAW110WW</v>
      </c>
    </row>
    <row r="4" spans="1:11" x14ac:dyDescent="0.3">
      <c r="A4" s="31" t="s">
        <v>56</v>
      </c>
      <c r="B4" s="32">
        <v>22</v>
      </c>
      <c r="C4" s="33"/>
      <c r="G4" s="34" t="str">
        <f>LEFT(A4,3)</f>
        <v>AAW</v>
      </c>
      <c r="H4" s="34" t="str">
        <f>MID(A4,4,3)</f>
        <v>110</v>
      </c>
      <c r="I4" s="34" t="str">
        <f>RIGHT(A4,2)</f>
        <v>WW</v>
      </c>
      <c r="K4" s="25" t="str">
        <f t="shared" si="0"/>
        <v>AAW110WW</v>
      </c>
    </row>
    <row r="5" spans="1:11" x14ac:dyDescent="0.3">
      <c r="A5" s="31" t="s">
        <v>56</v>
      </c>
      <c r="B5" s="32">
        <v>12</v>
      </c>
      <c r="C5" s="33"/>
      <c r="G5" s="34" t="str">
        <f>LEFT(A5,3)</f>
        <v>AAW</v>
      </c>
      <c r="H5" s="34" t="str">
        <f>MID(A5,4,3)</f>
        <v>110</v>
      </c>
      <c r="I5" s="34" t="str">
        <f>RIGHT(A5,2)</f>
        <v>WW</v>
      </c>
      <c r="K5" s="25" t="str">
        <f t="shared" si="0"/>
        <v>AAW110WW</v>
      </c>
    </row>
    <row r="6" spans="1:11" x14ac:dyDescent="0.3">
      <c r="A6" s="31" t="s">
        <v>57</v>
      </c>
      <c r="B6" s="32">
        <v>34</v>
      </c>
      <c r="C6" s="33"/>
      <c r="G6" s="34" t="str">
        <f>LEFT(A6,3)</f>
        <v>AW3</v>
      </c>
      <c r="H6" s="34" t="str">
        <f>MID(A6,4,3)</f>
        <v>22D</v>
      </c>
      <c r="I6" s="34" t="str">
        <f>RIGHT(A6,2)</f>
        <v>DP</v>
      </c>
      <c r="K6" s="25" t="str">
        <f t="shared" si="0"/>
        <v>AW322DDP</v>
      </c>
    </row>
    <row r="7" spans="1:11" x14ac:dyDescent="0.3">
      <c r="A7" s="31" t="s">
        <v>58</v>
      </c>
      <c r="B7" s="32">
        <v>25</v>
      </c>
      <c r="C7" s="33"/>
      <c r="G7" s="34" t="str">
        <f>LEFT(A7,3)</f>
        <v>ACM</v>
      </c>
      <c r="H7" s="34" t="str">
        <f>MID(A7,4,3)</f>
        <v>325</v>
      </c>
      <c r="I7" s="34" t="str">
        <f>RIGHT(A7,2)</f>
        <v>DP</v>
      </c>
      <c r="K7" s="25" t="str">
        <f t="shared" si="0"/>
        <v>ACM325DP</v>
      </c>
    </row>
    <row r="8" spans="1:11" x14ac:dyDescent="0.3">
      <c r="A8" s="31" t="s">
        <v>59</v>
      </c>
      <c r="B8" s="32">
        <v>12</v>
      </c>
      <c r="C8" s="33"/>
      <c r="G8" s="34" t="str">
        <f>LEFT(A8,3)</f>
        <v>ACM</v>
      </c>
      <c r="H8" s="34" t="str">
        <f>MID(A8,4,3)</f>
        <v>330</v>
      </c>
      <c r="I8" s="34" t="str">
        <f>RIGHT(A8,2)</f>
        <v>DP</v>
      </c>
      <c r="K8" s="25" t="str">
        <f t="shared" si="0"/>
        <v>ACM330DP</v>
      </c>
    </row>
    <row r="9" spans="1:11" x14ac:dyDescent="0.3">
      <c r="A9" s="31" t="s">
        <v>60</v>
      </c>
      <c r="B9" s="32">
        <v>23.89</v>
      </c>
      <c r="C9" s="33"/>
      <c r="G9" s="34" t="str">
        <f>LEFT(A9,3)</f>
        <v>ACM</v>
      </c>
      <c r="H9" s="34" t="str">
        <f>MID(A9,4,3)</f>
        <v>450</v>
      </c>
      <c r="I9" s="34" t="str">
        <f>RIGHT(A9,2)</f>
        <v>DP</v>
      </c>
      <c r="K9" s="25" t="str">
        <f t="shared" si="0"/>
        <v>ACM450DP</v>
      </c>
    </row>
    <row r="10" spans="1:11" x14ac:dyDescent="0.3">
      <c r="A10" s="31" t="s">
        <v>61</v>
      </c>
      <c r="B10" s="32">
        <v>12.45</v>
      </c>
      <c r="C10" s="33"/>
      <c r="G10" s="34" t="str">
        <f>LEFT(A10,3)</f>
        <v>ACM</v>
      </c>
      <c r="H10" s="34" t="str">
        <f>MID(A10,4,4)</f>
        <v>4600</v>
      </c>
      <c r="I10" s="34" t="str">
        <f>RIGHT(A10,3)</f>
        <v>UUP</v>
      </c>
      <c r="K10" s="25" t="str">
        <f t="shared" si="0"/>
        <v>ACM4600UUP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DE45-E872-4986-A1FF-E8771A7AC116}">
  <dimension ref="A1:C16"/>
  <sheetViews>
    <sheetView topLeftCell="A4" workbookViewId="0">
      <selection activeCell="C15" sqref="C15"/>
    </sheetView>
  </sheetViews>
  <sheetFormatPr defaultRowHeight="14.4" x14ac:dyDescent="0.3"/>
  <cols>
    <col min="1" max="1" width="14.88671875" bestFit="1" customWidth="1"/>
    <col min="2" max="2" width="12.33203125" bestFit="1" customWidth="1"/>
    <col min="3" max="3" width="15.33203125" bestFit="1" customWidth="1"/>
    <col min="6" max="6" width="14.88671875" bestFit="1" customWidth="1"/>
    <col min="7" max="7" width="16.6640625" bestFit="1" customWidth="1"/>
  </cols>
  <sheetData>
    <row r="1" spans="1:3" ht="15.6" x14ac:dyDescent="0.3">
      <c r="A1" s="36" t="s">
        <v>80</v>
      </c>
      <c r="B1" s="36" t="s">
        <v>74</v>
      </c>
      <c r="C1" s="36" t="s">
        <v>73</v>
      </c>
    </row>
    <row r="2" spans="1:3" x14ac:dyDescent="0.3">
      <c r="A2" s="37" t="s">
        <v>79</v>
      </c>
      <c r="B2" s="35" t="str">
        <f>LEFT(A2,SEARCH(" ",A2))</f>
        <v xml:space="preserve">Dinesh </v>
      </c>
      <c r="C2" s="35" t="str">
        <f>RIGHT(A2,LEN(A2)-SEARCH(" ",A2))</f>
        <v>N</v>
      </c>
    </row>
    <row r="3" spans="1:3" x14ac:dyDescent="0.3">
      <c r="A3" s="37" t="s">
        <v>78</v>
      </c>
      <c r="B3" s="35" t="str">
        <f>LEFT(A3,SEARCH(" ",A3))</f>
        <v xml:space="preserve">Darrin </v>
      </c>
      <c r="C3" s="35" t="str">
        <f>RIGHT(A3,LEN(A3)-SEARCH(" ",A3))</f>
        <v>Van Huff</v>
      </c>
    </row>
    <row r="4" spans="1:3" x14ac:dyDescent="0.3">
      <c r="A4" s="37" t="s">
        <v>77</v>
      </c>
      <c r="B4" s="35" t="str">
        <f>LEFT(A4,SEARCH(" ",A4))</f>
        <v xml:space="preserve">Sean </v>
      </c>
      <c r="C4" s="35" t="str">
        <f>RIGHT(A4,LEN(A4)-SEARCH(" ",A4))</f>
        <v>O'Donnell</v>
      </c>
    </row>
    <row r="5" spans="1:3" x14ac:dyDescent="0.3">
      <c r="A5" s="37" t="s">
        <v>76</v>
      </c>
      <c r="B5" s="35" t="str">
        <f>LEFT(A5,SEARCH(" ",A5))</f>
        <v xml:space="preserve">Brosina </v>
      </c>
      <c r="C5" s="35" t="str">
        <f>RIGHT(A5,LEN(A5)-SEARCH(" ",A5))</f>
        <v>Hoffman</v>
      </c>
    </row>
    <row r="6" spans="1:3" x14ac:dyDescent="0.3">
      <c r="A6" s="37" t="s">
        <v>75</v>
      </c>
      <c r="B6" s="35" t="str">
        <f>LEFT(A6,SEARCH(" ",A6))</f>
        <v xml:space="preserve">Andrew </v>
      </c>
      <c r="C6" s="35" t="str">
        <f>RIGHT(A6,LEN(A6)-SEARCH(" ",A6))</f>
        <v>Allen</v>
      </c>
    </row>
    <row r="11" spans="1:3" ht="15.6" x14ac:dyDescent="0.3">
      <c r="A11" s="36" t="s">
        <v>74</v>
      </c>
      <c r="B11" s="36" t="s">
        <v>73</v>
      </c>
      <c r="C11" s="36" t="s">
        <v>72</v>
      </c>
    </row>
    <row r="12" spans="1:3" x14ac:dyDescent="0.3">
      <c r="A12" s="35" t="s">
        <v>71</v>
      </c>
      <c r="B12" s="35" t="s">
        <v>70</v>
      </c>
      <c r="C12" s="15" t="str">
        <f>_xlfn.CONCAT(A12," ",B12)</f>
        <v>Claire  Gute</v>
      </c>
    </row>
    <row r="13" spans="1:3" x14ac:dyDescent="0.3">
      <c r="A13" s="35" t="s">
        <v>69</v>
      </c>
      <c r="B13" s="35" t="s">
        <v>68</v>
      </c>
      <c r="C13" s="15" t="str">
        <f>_xlfn.CONCAT(A13," ",B13)</f>
        <v>Darrin  Van Huff</v>
      </c>
    </row>
    <row r="14" spans="1:3" x14ac:dyDescent="0.3">
      <c r="A14" s="35" t="s">
        <v>67</v>
      </c>
      <c r="B14" s="35" t="s">
        <v>66</v>
      </c>
      <c r="C14" s="15" t="str">
        <f>_xlfn.CONCAT(A14," ",B14)</f>
        <v>Sean  O'Donnell</v>
      </c>
    </row>
    <row r="15" spans="1:3" x14ac:dyDescent="0.3">
      <c r="A15" s="35" t="s">
        <v>65</v>
      </c>
      <c r="B15" s="35" t="s">
        <v>64</v>
      </c>
      <c r="C15" s="15" t="str">
        <f>_xlfn.CONCAT(A15," ",B15)</f>
        <v>Brosina  Hoffman</v>
      </c>
    </row>
    <row r="16" spans="1:3" x14ac:dyDescent="0.3">
      <c r="A16" s="35" t="s">
        <v>63</v>
      </c>
      <c r="B16" s="35" t="s">
        <v>62</v>
      </c>
      <c r="C16" s="15" t="str">
        <f>_xlfn.CONCAT(A16," ",B16)</f>
        <v>Andrew  Allen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7E33-C634-4114-92FF-D748921DBCD2}">
  <dimension ref="A1:F10"/>
  <sheetViews>
    <sheetView tabSelected="1" workbookViewId="0">
      <selection activeCell="C15" sqref="C15"/>
    </sheetView>
  </sheetViews>
  <sheetFormatPr defaultRowHeight="14.4" x14ac:dyDescent="0.3"/>
  <cols>
    <col min="1" max="1" width="13.109375" bestFit="1" customWidth="1"/>
    <col min="2" max="5" width="11.109375" bestFit="1" customWidth="1"/>
    <col min="6" max="6" width="12.5546875" bestFit="1" customWidth="1"/>
  </cols>
  <sheetData>
    <row r="1" spans="1:6" x14ac:dyDescent="0.3">
      <c r="A1" s="4" t="s">
        <v>2</v>
      </c>
      <c r="B1" s="4" t="s">
        <v>81</v>
      </c>
      <c r="C1" s="4" t="s">
        <v>82</v>
      </c>
      <c r="D1" s="4" t="s">
        <v>83</v>
      </c>
      <c r="E1" s="4" t="s">
        <v>84</v>
      </c>
      <c r="F1" s="4" t="s">
        <v>7</v>
      </c>
    </row>
    <row r="2" spans="1:6" x14ac:dyDescent="0.3">
      <c r="A2" s="9" t="s">
        <v>10</v>
      </c>
      <c r="B2" s="10">
        <v>9650</v>
      </c>
      <c r="C2" s="10">
        <v>9290</v>
      </c>
      <c r="D2" s="10">
        <v>8230</v>
      </c>
      <c r="E2" s="10">
        <v>8765</v>
      </c>
      <c r="F2" s="11">
        <f>SUM(B2:E2)</f>
        <v>35935</v>
      </c>
    </row>
    <row r="3" spans="1:6" x14ac:dyDescent="0.3">
      <c r="A3" s="9" t="s">
        <v>13</v>
      </c>
      <c r="B3" s="10">
        <v>6745</v>
      </c>
      <c r="C3" s="10">
        <v>7250</v>
      </c>
      <c r="D3" s="10">
        <v>8500</v>
      </c>
      <c r="E3" s="10">
        <v>10200</v>
      </c>
      <c r="F3" s="11">
        <f>SUM(B3:E3)</f>
        <v>32695</v>
      </c>
    </row>
    <row r="4" spans="1:6" x14ac:dyDescent="0.3">
      <c r="A4" s="9" t="s">
        <v>14</v>
      </c>
      <c r="B4" s="10">
        <v>7456</v>
      </c>
      <c r="C4" s="10">
        <v>8345</v>
      </c>
      <c r="D4" s="10">
        <v>9200</v>
      </c>
      <c r="E4" s="10">
        <v>6435</v>
      </c>
      <c r="F4" s="11">
        <f>SUM(B4:E4)</f>
        <v>31436</v>
      </c>
    </row>
    <row r="5" spans="1:6" x14ac:dyDescent="0.3">
      <c r="A5" s="9" t="s">
        <v>15</v>
      </c>
      <c r="B5" s="10">
        <v>9789</v>
      </c>
      <c r="C5" s="10">
        <v>10234</v>
      </c>
      <c r="D5" s="10">
        <v>10456</v>
      </c>
      <c r="E5" s="10">
        <v>9765</v>
      </c>
      <c r="F5" s="11">
        <f>SUM(B5:E5)</f>
        <v>40244</v>
      </c>
    </row>
    <row r="6" spans="1:6" x14ac:dyDescent="0.3">
      <c r="A6" s="9" t="s">
        <v>16</v>
      </c>
      <c r="B6" s="10">
        <v>7680</v>
      </c>
      <c r="C6" s="10">
        <v>7545</v>
      </c>
      <c r="D6" s="10">
        <v>9560</v>
      </c>
      <c r="E6" s="10">
        <v>10678</v>
      </c>
      <c r="F6" s="11">
        <f>SUM(B6:E6)</f>
        <v>35463</v>
      </c>
    </row>
    <row r="9" spans="1:6" x14ac:dyDescent="0.3">
      <c r="B9" s="19" t="s">
        <v>85</v>
      </c>
      <c r="C9" s="19" t="s">
        <v>82</v>
      </c>
      <c r="E9" s="19" t="s">
        <v>80</v>
      </c>
      <c r="F9" s="19" t="s">
        <v>10</v>
      </c>
    </row>
    <row r="10" spans="1:6" x14ac:dyDescent="0.3">
      <c r="B10" s="19" t="s">
        <v>7</v>
      </c>
      <c r="C10" s="9">
        <f ca="1">SUM(INDIRECT(C9))</f>
        <v>42664</v>
      </c>
      <c r="E10" s="19" t="s">
        <v>7</v>
      </c>
      <c r="F10" s="9">
        <f ca="1">SUM(INDIRECT(F9))</f>
        <v>35935</v>
      </c>
    </row>
  </sheetData>
  <dataValidations count="2">
    <dataValidation type="list" allowBlank="1" showInputMessage="1" showErrorMessage="1" sqref="F9" xr:uid="{C006F90D-2C28-40A6-BF9F-DFDA345A8946}">
      <formula1>$A$2:$A$6</formula1>
    </dataValidation>
    <dataValidation type="list" allowBlank="1" showInputMessage="1" showErrorMessage="1" sqref="C9" xr:uid="{2B82B08F-CC62-4F2A-9141-016059BF536A}">
      <formula1>$B$1:$E$1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IF,AND,NESTED</vt:lpstr>
      <vt:lpstr>SumIF</vt:lpstr>
      <vt:lpstr>LEFT,MID,RIGHT</vt:lpstr>
      <vt:lpstr>Search, Concat</vt:lpstr>
      <vt:lpstr>INDIRECT</vt:lpstr>
      <vt:lpstr>April</vt:lpstr>
      <vt:lpstr>David</vt:lpstr>
      <vt:lpstr>February</vt:lpstr>
      <vt:lpstr>January</vt:lpstr>
      <vt:lpstr>Lara</vt:lpstr>
      <vt:lpstr>March</vt:lpstr>
      <vt:lpstr>Mark</vt:lpstr>
      <vt:lpstr>Ravi</vt:lpstr>
      <vt:lpstr>Supriya</vt:lpstr>
      <vt:lpstr>Target</vt:lpstr>
      <vt:lpstr>Total</vt:lpstr>
      <vt:lpstr>Week_1</vt:lpstr>
      <vt:lpstr>Week_2</vt:lpstr>
      <vt:lpstr>Week_3</vt:lpstr>
      <vt:lpstr>Week_4</vt:lpstr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N</dc:creator>
  <cp:lastModifiedBy>Dinesh N</cp:lastModifiedBy>
  <dcterms:created xsi:type="dcterms:W3CDTF">2024-03-23T13:30:17Z</dcterms:created>
  <dcterms:modified xsi:type="dcterms:W3CDTF">2024-03-23T13:33:05Z</dcterms:modified>
</cp:coreProperties>
</file>