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AnalystPrep\Project work\Project_Ablesjobs\Asian_Billionaire_Project_Excel\"/>
    </mc:Choice>
  </mc:AlternateContent>
  <xr:revisionPtr revIDLastSave="0" documentId="13_ncr:1_{0BFF937B-E7DC-471D-BDC2-AA9BA3BA3038}" xr6:coauthVersionLast="47" xr6:coauthVersionMax="47" xr10:uidLastSave="{00000000-0000-0000-0000-000000000000}"/>
  <bookViews>
    <workbookView xWindow="-108" yWindow="-108" windowWidth="23256" windowHeight="12456" tabRatio="807" xr2:uid="{CC2DCECD-8996-4510-8D45-2F4008B8A6DC}"/>
  </bookViews>
  <sheets>
    <sheet name="About Project" sheetId="4" r:id="rId1"/>
    <sheet name="Asia Top 20 Richest Families" sheetId="1" r:id="rId2"/>
    <sheet name="Pivot Table" sheetId="3" r:id="rId3"/>
    <sheet name="Dashboard" sheetId="2" r:id="rId4"/>
  </sheets>
  <definedNames>
    <definedName name="_xlnm._FilterDatabase" localSheetId="1" hidden="1">'Asia Top 20 Richest Families'!$B$45:$D$51</definedName>
    <definedName name="_xlnm.Extract" localSheetId="1">'Asia Top 20 Richest Families'!$B$24:$D$34</definedName>
    <definedName name="Slicer_Company_Name">#N/A</definedName>
    <definedName name="Slicer_Country">#N/A</definedName>
    <definedName name="Slicer_Fortune_Family">#N/A</definedName>
    <definedName name="Slicer_Wealth__Bill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 l="1"/>
  <c r="N6" i="1"/>
  <c r="N2" i="1"/>
  <c r="N3" i="1"/>
  <c r="N4" i="1"/>
  <c r="N5" i="1"/>
  <c r="N7" i="1"/>
  <c r="N8" i="1"/>
  <c r="N9" i="1"/>
  <c r="N11" i="1"/>
  <c r="N10" i="1"/>
  <c r="N12" i="1"/>
  <c r="N13" i="1"/>
  <c r="N14" i="1"/>
  <c r="N15" i="1"/>
  <c r="N16" i="1"/>
  <c r="N17" i="1"/>
  <c r="N18" i="1"/>
  <c r="N19" i="1"/>
  <c r="N20" i="1"/>
  <c r="N21" i="1"/>
  <c r="L20" i="1"/>
  <c r="L19" i="1"/>
  <c r="L18" i="1"/>
  <c r="L17" i="1"/>
  <c r="L16" i="1"/>
  <c r="L15" i="1"/>
  <c r="L14" i="1"/>
  <c r="L13" i="1"/>
  <c r="L12" i="1"/>
  <c r="L10" i="1"/>
  <c r="L11" i="1"/>
  <c r="L9" i="1"/>
  <c r="L8" i="1"/>
  <c r="L7" i="1"/>
  <c r="L6" i="1"/>
  <c r="L5" i="1"/>
  <c r="L4" i="1"/>
  <c r="L3" i="1"/>
  <c r="L2" i="1"/>
  <c r="L21" i="1"/>
  <c r="J2" i="1"/>
  <c r="K3" i="1"/>
  <c r="K4" i="1"/>
  <c r="K5" i="1"/>
  <c r="K6" i="1"/>
  <c r="K7" i="1"/>
  <c r="K8" i="1"/>
  <c r="K9" i="1"/>
  <c r="K10" i="1"/>
  <c r="K11" i="1"/>
  <c r="K12" i="1"/>
  <c r="K13" i="1"/>
  <c r="K14" i="1"/>
  <c r="K15" i="1"/>
  <c r="K16" i="1"/>
  <c r="K17" i="1"/>
  <c r="K18" i="1"/>
  <c r="K19" i="1"/>
  <c r="K20" i="1"/>
  <c r="K21" i="1"/>
  <c r="K2" i="1"/>
  <c r="J3" i="1"/>
  <c r="J4" i="1"/>
  <c r="J5" i="1"/>
  <c r="J6" i="1"/>
  <c r="J7" i="1"/>
  <c r="J8" i="1"/>
  <c r="J9" i="1"/>
  <c r="J10" i="1"/>
  <c r="J11" i="1"/>
  <c r="J12" i="1"/>
  <c r="J13" i="1"/>
  <c r="J14" i="1"/>
  <c r="J15" i="1"/>
  <c r="J16" i="1"/>
  <c r="J17" i="1"/>
  <c r="J18" i="1"/>
  <c r="J19" i="1"/>
  <c r="J20" i="1"/>
  <c r="J21" i="1"/>
  <c r="E8" i="3"/>
  <c r="B6" i="3"/>
  <c r="B17" i="3"/>
  <c r="E17" i="3"/>
  <c r="M3" i="1" l="1"/>
  <c r="M6" i="1"/>
  <c r="M19" i="1"/>
  <c r="M8" i="1"/>
  <c r="M5" i="1"/>
  <c r="M13" i="1"/>
  <c r="M14" i="1"/>
  <c r="M7" i="1"/>
  <c r="M2" i="1"/>
  <c r="M11" i="1"/>
  <c r="M15" i="1"/>
  <c r="M16" i="1"/>
  <c r="M21" i="1"/>
  <c r="M9" i="1"/>
  <c r="M17" i="1"/>
  <c r="M18" i="1"/>
  <c r="M10" i="1"/>
  <c r="M4" i="1"/>
  <c r="M12" i="1"/>
  <c r="M20" i="1"/>
  <c r="K25" i="1"/>
  <c r="J23" i="1"/>
  <c r="K23" i="1"/>
</calcChain>
</file>

<file path=xl/sharedStrings.xml><?xml version="1.0" encoding="utf-8"?>
<sst xmlns="http://schemas.openxmlformats.org/spreadsheetml/2006/main" count="199" uniqueCount="110">
  <si>
    <t>Country</t>
  </si>
  <si>
    <t>Fortune Family</t>
  </si>
  <si>
    <t>India</t>
  </si>
  <si>
    <t>Fortune Founded</t>
  </si>
  <si>
    <t>Mukesh Ambani</t>
  </si>
  <si>
    <t>Company Name</t>
  </si>
  <si>
    <t>Generations</t>
  </si>
  <si>
    <t>Reliance Industries</t>
  </si>
  <si>
    <t>Hartono</t>
  </si>
  <si>
    <t>Indonesia</t>
  </si>
  <si>
    <t>Djarum</t>
  </si>
  <si>
    <t>Key person</t>
  </si>
  <si>
    <t>Robert Budi Hartono</t>
  </si>
  <si>
    <t>Mistry</t>
  </si>
  <si>
    <t>Ambani</t>
  </si>
  <si>
    <t>Shapoorji Pallonji Group</t>
  </si>
  <si>
    <t>Shapoorji Mistry</t>
  </si>
  <si>
    <t>Wealth($Billion)</t>
  </si>
  <si>
    <t>Kwok</t>
  </si>
  <si>
    <t>Hong Kong</t>
  </si>
  <si>
    <t>Sun Kung Kai Properties</t>
  </si>
  <si>
    <t>Geoffrey Kwok</t>
  </si>
  <si>
    <t>Chearavanont</t>
  </si>
  <si>
    <t>Thailand</t>
  </si>
  <si>
    <t>Charoen Pokphand Group</t>
  </si>
  <si>
    <t>Dhanin Chearavanont</t>
  </si>
  <si>
    <t>Tsai</t>
  </si>
  <si>
    <t>Taiwan</t>
  </si>
  <si>
    <t>Cathay Fin</t>
  </si>
  <si>
    <t>Tsai Hong-tu</t>
  </si>
  <si>
    <t>Cheng</t>
  </si>
  <si>
    <t>Chow Tai Fook</t>
  </si>
  <si>
    <t>Henry Cheng</t>
  </si>
  <si>
    <t>Pao/Woo</t>
  </si>
  <si>
    <t xml:space="preserve">Douglas Woo Chun-kuen </t>
  </si>
  <si>
    <t>Wheelock &amp; Co.</t>
  </si>
  <si>
    <t>Lee</t>
  </si>
  <si>
    <t>Lee Kum Kee</t>
  </si>
  <si>
    <t>Charlie Lee</t>
  </si>
  <si>
    <t>Yoovidhya</t>
  </si>
  <si>
    <t>TCP Group</t>
  </si>
  <si>
    <t>Saravoot Yoovidhya</t>
  </si>
  <si>
    <t>Kwek/Quek</t>
  </si>
  <si>
    <t>Hong Leong Group</t>
  </si>
  <si>
    <t>Sherman Kwek</t>
  </si>
  <si>
    <t>Sy</t>
  </si>
  <si>
    <t>Philippines</t>
  </si>
  <si>
    <t>SM Investments</t>
  </si>
  <si>
    <t>Hans Sy Jr.</t>
  </si>
  <si>
    <t>Kadoorie</t>
  </si>
  <si>
    <t>CLP Holdings</t>
  </si>
  <si>
    <t>Philip Lawrence Kadoorie</t>
  </si>
  <si>
    <t>Birla</t>
  </si>
  <si>
    <t>Aditya Birla Group</t>
  </si>
  <si>
    <t>Kumar Mangalam Birla</t>
  </si>
  <si>
    <t>South Korea</t>
  </si>
  <si>
    <t>Samsung</t>
  </si>
  <si>
    <t>Jay Y. Lee </t>
  </si>
  <si>
    <t>Torii/Saji</t>
  </si>
  <si>
    <t>Japan</t>
  </si>
  <si>
    <t>Suntory</t>
  </si>
  <si>
    <t>Nobuhiro Torii</t>
  </si>
  <si>
    <t>Chung</t>
  </si>
  <si>
    <t>Hyundai</t>
  </si>
  <si>
    <t>Euisun Chung</t>
  </si>
  <si>
    <t>Hinduja</t>
  </si>
  <si>
    <t>Hinduja Group</t>
  </si>
  <si>
    <t>Zhang</t>
  </si>
  <si>
    <t>China</t>
  </si>
  <si>
    <t>China Hongqiao</t>
  </si>
  <si>
    <t>Zhang Bo</t>
  </si>
  <si>
    <t>Bajaj</t>
  </si>
  <si>
    <t>Bajaj Group</t>
  </si>
  <si>
    <t>Rajiv Bajaj</t>
  </si>
  <si>
    <t>Singapore</t>
  </si>
  <si>
    <t>Date of Birth</t>
  </si>
  <si>
    <t>Srichand Parmanand Hinduja</t>
  </si>
  <si>
    <t>(All)</t>
  </si>
  <si>
    <t>NetWorth ($)</t>
  </si>
  <si>
    <t>Total Fortune Family</t>
  </si>
  <si>
    <t>Sources:</t>
  </si>
  <si>
    <t>Top 20 Richest Families In Asia: Why $495B Dynasties Are Turning to Crypto, Tech</t>
  </si>
  <si>
    <t>https://www.forbes.com/asia-families/list/</t>
  </si>
  <si>
    <t>https://www.business-standard.com/article/international/asia-s-20-richest-families-control-nearly-495-billion-shows-data-122013000994_1.html</t>
  </si>
  <si>
    <t>https://www.prestigeonline.com/th/pursuits/wealth/10-richest-asian-families-in-the-world/</t>
  </si>
  <si>
    <t>Asia Rank</t>
  </si>
  <si>
    <t>Age Calculation(Years)</t>
  </si>
  <si>
    <t>Key Person</t>
  </si>
  <si>
    <t>Total NetWorth ($)</t>
  </si>
  <si>
    <t>Total Billionaires</t>
  </si>
  <si>
    <t>Age</t>
  </si>
  <si>
    <t>Total NetWorth ($ bn)</t>
  </si>
  <si>
    <t>Find total count if the Age is greater than 40 but less than 90 at K23.</t>
  </si>
  <si>
    <t>Find Average if the Networth($) is greater than $50,000,000 at J23.</t>
  </si>
  <si>
    <t>Find slope of Wealth vs Networth($) at K25.</t>
  </si>
  <si>
    <t>True if Indian Family</t>
  </si>
  <si>
    <t>If Country is India, return True else False in L column.</t>
  </si>
  <si>
    <t>Random Integers</t>
  </si>
  <si>
    <t>Find Random integer between Generation and Age.</t>
  </si>
  <si>
    <t>Subtotal NetWorth($) by Descending</t>
  </si>
  <si>
    <t>Fortune_Fam</t>
  </si>
  <si>
    <t>Net_Worth($)</t>
  </si>
  <si>
    <t>Perform VLOOKUP at F27.</t>
  </si>
  <si>
    <t>Questions:</t>
  </si>
  <si>
    <t>Perform Subtotal at column(N).</t>
  </si>
  <si>
    <t>Claculate NetWorth in Currency($) in new coumn (J).</t>
  </si>
  <si>
    <t>Calculate Age of the Key Person in new column(K).</t>
  </si>
  <si>
    <t>Create Charts , Pivots and Dashboards in new worksheets.</t>
  </si>
  <si>
    <t>Create new Table and perform Subtotal and Grouping.</t>
  </si>
  <si>
    <t>Submitted by: Dinesh Chand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</si>
</sst>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_ ;_-[$$-409]* \-#,##0\ ;_-[$$-409]* &quot;-&quot;??_ ;_-@_ "/>
    <numFmt numFmtId="165" formatCode="\$\ \ #,###,,,&quot;bn&quot;"/>
    <numFmt numFmtId="166" formatCode="#,,,"/>
    <numFmt numFmtId="167" formatCode="[$$-409]#,##0.00;[Red][$$-409]#,##0.00"/>
    <numFmt numFmtId="168" formatCode="&quot;$&quot;\ #,##0.00"/>
  </numFmts>
  <fonts count="24" x14ac:knownFonts="1">
    <font>
      <sz val="12"/>
      <color theme="1"/>
      <name val="Verdana"/>
      <family val="2"/>
    </font>
    <font>
      <b/>
      <sz val="11"/>
      <color theme="3"/>
      <name val="Verdana"/>
      <family val="2"/>
    </font>
    <font>
      <sz val="14"/>
      <color theme="1"/>
      <name val="Verdana"/>
      <family val="2"/>
    </font>
    <font>
      <u/>
      <sz val="12"/>
      <color theme="10"/>
      <name val="Verdana"/>
      <family val="2"/>
    </font>
    <font>
      <b/>
      <u/>
      <sz val="18"/>
      <color rgb="FF385723"/>
      <name val="Calibri"/>
      <family val="2"/>
    </font>
    <font>
      <b/>
      <sz val="14"/>
      <color theme="8" tint="-0.499984740745262"/>
      <name val="Open sans"/>
      <family val="2"/>
    </font>
    <font>
      <b/>
      <sz val="12"/>
      <color theme="1"/>
      <name val="Verdana"/>
      <family val="2"/>
    </font>
    <font>
      <sz val="12"/>
      <color theme="8" tint="-0.499984740745262"/>
      <name val="Verdana"/>
      <family val="2"/>
    </font>
    <font>
      <b/>
      <sz val="12"/>
      <color theme="8" tint="-0.499984740745262"/>
      <name val="Verdana"/>
      <family val="2"/>
    </font>
    <font>
      <b/>
      <sz val="14"/>
      <color theme="8" tint="-0.499984740745262"/>
      <name val="Verdana"/>
      <family val="2"/>
    </font>
    <font>
      <b/>
      <sz val="11"/>
      <color theme="8" tint="-0.499984740745262"/>
      <name val="Verdana"/>
      <family val="2"/>
    </font>
    <font>
      <sz val="14"/>
      <color theme="9" tint="-0.499984740745262"/>
      <name val="Verdana"/>
      <family val="2"/>
    </font>
    <font>
      <b/>
      <sz val="14"/>
      <color theme="9" tint="-0.499984740745262"/>
      <name val="Verdana"/>
      <family val="2"/>
    </font>
    <font>
      <b/>
      <sz val="11"/>
      <color theme="9" tint="-0.499984740745262"/>
      <name val="Verdana"/>
      <family val="2"/>
    </font>
    <font>
      <sz val="14"/>
      <color theme="8" tint="-0.499984740745262"/>
      <name val="Verdana"/>
      <family val="2"/>
    </font>
    <font>
      <b/>
      <sz val="12"/>
      <color theme="9" tint="-0.499984740745262"/>
      <name val="Verdana"/>
      <family val="2"/>
    </font>
    <font>
      <b/>
      <sz val="12"/>
      <color theme="3"/>
      <name val="Verdana"/>
      <family val="2"/>
    </font>
    <font>
      <b/>
      <sz val="12"/>
      <color theme="9" tint="-0.249977111117893"/>
      <name val="Verdana"/>
      <family val="2"/>
    </font>
    <font>
      <sz val="12"/>
      <color theme="9" tint="-0.249977111117893"/>
      <name val="Verdana"/>
      <family val="2"/>
    </font>
    <font>
      <b/>
      <u/>
      <sz val="9"/>
      <color theme="7" tint="-0.249977111117893"/>
      <name val="Verdana"/>
      <family val="2"/>
    </font>
    <font>
      <sz val="12"/>
      <color theme="7" tint="-0.249977111117893"/>
      <name val="Verdana"/>
      <family val="2"/>
    </font>
    <font>
      <b/>
      <sz val="11"/>
      <color theme="9" tint="-0.249977111117893"/>
      <name val="Verdana"/>
      <family val="2"/>
    </font>
    <font>
      <b/>
      <sz val="14"/>
      <color theme="9" tint="-0.249977111117893"/>
      <name val="Verdana"/>
      <family val="2"/>
    </font>
    <font>
      <sz val="12"/>
      <color theme="8" tint="-0.249977111117893"/>
      <name val="Verdana"/>
      <family val="2"/>
    </font>
  </fonts>
  <fills count="5">
    <fill>
      <patternFill patternType="none"/>
    </fill>
    <fill>
      <patternFill patternType="gray125"/>
    </fill>
    <fill>
      <patternFill patternType="solid">
        <fgColor theme="9" tint="0.79998168889431442"/>
        <bgColor theme="9" tint="0.79998168889431442"/>
      </patternFill>
    </fill>
    <fill>
      <patternFill patternType="solid">
        <fgColor theme="8" tint="0.79998168889431442"/>
        <bgColor indexed="64"/>
      </patternFill>
    </fill>
    <fill>
      <patternFill patternType="solid">
        <fgColor theme="2"/>
        <bgColor indexed="64"/>
      </patternFill>
    </fill>
  </fills>
  <borders count="32">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theme="9"/>
      </left>
      <right/>
      <top style="thin">
        <color theme="9"/>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thin">
        <color theme="4" tint="0.39997558519241921"/>
      </bottom>
      <diagonal/>
    </border>
    <border>
      <left style="thin">
        <color theme="9" tint="0.39997558519241921"/>
      </left>
      <right/>
      <top style="medium">
        <color indexed="64"/>
      </top>
      <bottom style="thin">
        <color theme="4" tint="0.39997558519241921"/>
      </bottom>
      <diagonal/>
    </border>
    <border>
      <left style="thin">
        <color theme="9" tint="0.39997558519241921"/>
      </left>
      <right style="medium">
        <color indexed="64"/>
      </right>
      <top style="medium">
        <color indexed="64"/>
      </top>
      <bottom style="thin">
        <color theme="4" tint="0.39997558519241921"/>
      </bottom>
      <diagonal/>
    </border>
    <border>
      <left style="medium">
        <color indexed="64"/>
      </left>
      <right/>
      <top style="thin">
        <color theme="9"/>
      </top>
      <bottom/>
      <diagonal/>
    </border>
    <border>
      <left style="thin">
        <color theme="9"/>
      </left>
      <right style="medium">
        <color indexed="64"/>
      </right>
      <top style="thin">
        <color theme="9"/>
      </top>
      <bottom/>
      <diagonal/>
    </border>
    <border>
      <left style="medium">
        <color indexed="64"/>
      </left>
      <right/>
      <top style="thin">
        <color theme="9"/>
      </top>
      <bottom style="medium">
        <color indexed="64"/>
      </bottom>
      <diagonal/>
    </border>
    <border>
      <left style="thin">
        <color theme="9"/>
      </left>
      <right/>
      <top style="thin">
        <color theme="9"/>
      </top>
      <bottom style="medium">
        <color indexed="64"/>
      </bottom>
      <diagonal/>
    </border>
    <border>
      <left style="thin">
        <color theme="9"/>
      </left>
      <right style="medium">
        <color indexed="64"/>
      </right>
      <top style="thin">
        <color theme="9"/>
      </top>
      <bottom style="medium">
        <color indexed="64"/>
      </bottom>
      <diagonal/>
    </border>
    <border>
      <left style="medium">
        <color theme="8" tint="-0.499984740745262"/>
      </left>
      <right style="medium">
        <color theme="8" tint="-0.499984740745262"/>
      </right>
      <top style="medium">
        <color theme="8" tint="-0.499984740745262"/>
      </top>
      <bottom style="medium">
        <color theme="8" tint="-0.499984740745262"/>
      </bottom>
      <diagonal/>
    </border>
    <border>
      <left style="medium">
        <color theme="8" tint="-0.499984740745262"/>
      </left>
      <right/>
      <top style="medium">
        <color theme="8" tint="-0.499984740745262"/>
      </top>
      <bottom style="medium">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medium">
        <color theme="8" tint="-0.499984740745262"/>
      </right>
      <top style="medium">
        <color theme="8" tint="-0.499984740745262"/>
      </top>
      <bottom style="medium">
        <color theme="8" tint="-0.499984740745262"/>
      </bottom>
      <diagonal/>
    </border>
    <border>
      <left style="thick">
        <color rgb="FF002060"/>
      </left>
      <right style="thick">
        <color rgb="FF002060"/>
      </right>
      <top style="thick">
        <color rgb="FF002060"/>
      </top>
      <bottom style="thick">
        <color rgb="FF002060"/>
      </bottom>
      <diagonal/>
    </border>
    <border>
      <left style="medium">
        <color rgb="FF002060"/>
      </left>
      <right/>
      <top style="medium">
        <color rgb="FF002060"/>
      </top>
      <bottom style="medium">
        <color rgb="FF002060"/>
      </bottom>
      <diagonal/>
    </border>
    <border>
      <left/>
      <right style="thick">
        <color rgb="FF002060"/>
      </right>
      <top/>
      <bottom style="thick">
        <color rgb="FF002060"/>
      </bottom>
      <diagonal/>
    </border>
    <border>
      <left style="thick">
        <color rgb="FF002060"/>
      </left>
      <right style="thick">
        <color rgb="FF002060"/>
      </right>
      <top style="thick">
        <color rgb="FF002060"/>
      </top>
      <bottom style="medium">
        <color rgb="FF002060"/>
      </bottom>
      <diagonal/>
    </border>
    <border>
      <left style="thick">
        <color theme="8" tint="-0.499984740745262"/>
      </left>
      <right style="thick">
        <color theme="8" tint="-0.499984740745262"/>
      </right>
      <top style="thick">
        <color theme="8" tint="-0.499984740745262"/>
      </top>
      <bottom style="thick">
        <color theme="8" tint="-0.499984740745262"/>
      </bottom>
      <diagonal/>
    </border>
    <border>
      <left style="thin">
        <color theme="8" tint="-0.499984740745262"/>
      </left>
      <right/>
      <top style="medium">
        <color rgb="FF002060"/>
      </top>
      <bottom style="medium">
        <color rgb="FF002060"/>
      </bottom>
      <diagonal/>
    </border>
    <border>
      <left/>
      <right style="thin">
        <color theme="8" tint="-0.499984740745262"/>
      </right>
      <top style="medium">
        <color rgb="FF002060"/>
      </top>
      <bottom style="medium">
        <color rgb="FF002060"/>
      </bottom>
      <diagonal/>
    </border>
    <border>
      <left/>
      <right/>
      <top style="medium">
        <color rgb="FF002060"/>
      </top>
      <bottom style="medium">
        <color rgb="FF002060"/>
      </bottom>
      <diagonal/>
    </border>
    <border>
      <left style="thick">
        <color rgb="FF002060"/>
      </left>
      <right style="thick">
        <color rgb="FF002060"/>
      </right>
      <top/>
      <bottom style="thick">
        <color rgb="FF002060"/>
      </bottom>
      <diagonal/>
    </border>
    <border>
      <left style="thick">
        <color theme="8" tint="-0.499984740745262"/>
      </left>
      <right/>
      <top style="thick">
        <color theme="8" tint="-0.499984740745262"/>
      </top>
      <bottom style="thick">
        <color theme="8" tint="-0.499984740745262"/>
      </bottom>
      <diagonal/>
    </border>
    <border>
      <left style="thick">
        <color theme="8" tint="-0.499984740745262"/>
      </left>
      <right style="thick">
        <color rgb="FF002060"/>
      </right>
      <top style="thick">
        <color rgb="FF002060"/>
      </top>
      <bottom style="thick">
        <color rgb="FF002060"/>
      </bottom>
      <diagonal/>
    </border>
    <border>
      <left style="thick">
        <color theme="8" tint="-0.499984740745262"/>
      </left>
      <right style="thick">
        <color rgb="FF002060"/>
      </right>
      <top style="thick">
        <color rgb="FF002060"/>
      </top>
      <bottom style="medium">
        <color rgb="FF002060"/>
      </bottom>
      <diagonal/>
    </border>
    <border>
      <left style="thick">
        <color theme="8" tint="-0.499984740745262"/>
      </left>
      <right style="thick">
        <color rgb="FF002060"/>
      </right>
      <top style="thick">
        <color theme="8" tint="-0.499984740745262"/>
      </top>
      <bottom style="thick">
        <color rgb="FF002060"/>
      </bottom>
      <diagonal/>
    </border>
  </borders>
  <cellStyleXfs count="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1" fillId="0" borderId="1" applyNumberFormat="0" applyFill="0" applyAlignment="0" applyProtection="0"/>
  </cellStyleXfs>
  <cellXfs count="74">
    <xf numFmtId="0" fontId="0" fillId="0" borderId="0" xfId="0"/>
    <xf numFmtId="0" fontId="2" fillId="0" borderId="0" xfId="0" applyFont="1"/>
    <xf numFmtId="14" fontId="2" fillId="0" borderId="0" xfId="0" applyNumberFormat="1" applyFont="1" applyAlignment="1">
      <alignment horizontal="right"/>
    </xf>
    <xf numFmtId="0" fontId="4" fillId="0" borderId="0" xfId="0" applyFont="1" applyAlignment="1">
      <alignment horizontal="left" vertical="center"/>
    </xf>
    <xf numFmtId="0" fontId="0" fillId="0" borderId="2" xfId="0" pivotButton="1" applyBorder="1"/>
    <xf numFmtId="0" fontId="0" fillId="0" borderId="2" xfId="0" applyBorder="1"/>
    <xf numFmtId="2" fontId="0" fillId="0" borderId="2" xfId="0" applyNumberFormat="1" applyBorder="1"/>
    <xf numFmtId="0" fontId="7" fillId="0" borderId="2" xfId="0" applyFont="1" applyBorder="1" applyAlignment="1">
      <alignment horizontal="right"/>
    </xf>
    <xf numFmtId="0" fontId="7" fillId="0" borderId="2" xfId="0" applyFont="1" applyBorder="1"/>
    <xf numFmtId="165" fontId="7" fillId="0" borderId="2" xfId="0" applyNumberFormat="1" applyFont="1" applyBorder="1"/>
    <xf numFmtId="0" fontId="8" fillId="0" borderId="2" xfId="0" applyFont="1" applyBorder="1"/>
    <xf numFmtId="165" fontId="8" fillId="0" borderId="2" xfId="0" applyNumberFormat="1" applyFont="1" applyBorder="1"/>
    <xf numFmtId="0" fontId="8" fillId="0" borderId="2" xfId="0" applyFont="1" applyBorder="1" applyAlignment="1">
      <alignment horizontal="right"/>
    </xf>
    <xf numFmtId="0" fontId="6" fillId="0" borderId="2" xfId="0" pivotButton="1" applyFont="1" applyBorder="1"/>
    <xf numFmtId="0" fontId="6" fillId="0" borderId="2" xfId="0" applyFont="1" applyBorder="1"/>
    <xf numFmtId="167" fontId="2" fillId="0" borderId="0" xfId="0" applyNumberFormat="1" applyFont="1" applyAlignment="1">
      <alignment horizontal="left"/>
    </xf>
    <xf numFmtId="0" fontId="10" fillId="0" borderId="0" xfId="0" applyFont="1"/>
    <xf numFmtId="0" fontId="11" fillId="0" borderId="0" xfId="0" applyFont="1"/>
    <xf numFmtId="0" fontId="13" fillId="0" borderId="0" xfId="0" applyFont="1"/>
    <xf numFmtId="0" fontId="1" fillId="2" borderId="3" xfId="1" applyFill="1" applyBorder="1"/>
    <xf numFmtId="0" fontId="14" fillId="0" borderId="0" xfId="0" applyFont="1"/>
    <xf numFmtId="0" fontId="9" fillId="0" borderId="0" xfId="0" applyFont="1"/>
    <xf numFmtId="0" fontId="1" fillId="2" borderId="9" xfId="1" applyFill="1" applyBorder="1"/>
    <xf numFmtId="0" fontId="1" fillId="2" borderId="10" xfId="1" applyFill="1" applyBorder="1"/>
    <xf numFmtId="0" fontId="1" fillId="2" borderId="11" xfId="1" applyFill="1" applyBorder="1"/>
    <xf numFmtId="0" fontId="1" fillId="2" borderId="12" xfId="1" applyFill="1" applyBorder="1"/>
    <xf numFmtId="0" fontId="1" fillId="2" borderId="13" xfId="1" applyFill="1" applyBorder="1"/>
    <xf numFmtId="0" fontId="5" fillId="0" borderId="16" xfId="0" applyFont="1" applyBorder="1" applyAlignment="1">
      <alignment horizontal="center" vertical="center"/>
    </xf>
    <xf numFmtId="0" fontId="7" fillId="0" borderId="2" xfId="0" applyFont="1" applyBorder="1" applyAlignment="1">
      <alignment horizontal="left"/>
    </xf>
    <xf numFmtId="166" fontId="7" fillId="0" borderId="2" xfId="0" applyNumberFormat="1" applyFont="1" applyBorder="1"/>
    <xf numFmtId="0" fontId="16" fillId="0" borderId="6" xfId="0" applyFont="1" applyBorder="1"/>
    <xf numFmtId="0" fontId="16" fillId="0" borderId="7" xfId="0" applyFont="1" applyBorder="1"/>
    <xf numFmtId="0" fontId="16" fillId="0" borderId="8" xfId="0" applyFont="1" applyBorder="1"/>
    <xf numFmtId="0" fontId="18" fillId="0" borderId="0" xfId="0" applyFont="1"/>
    <xf numFmtId="0" fontId="6" fillId="0" borderId="0" xfId="0" applyFont="1"/>
    <xf numFmtId="0" fontId="19" fillId="0" borderId="0" xfId="2" applyFont="1"/>
    <xf numFmtId="0" fontId="19" fillId="0" borderId="0" xfId="0" applyFont="1"/>
    <xf numFmtId="0" fontId="20" fillId="0" borderId="0" xfId="0" applyFont="1"/>
    <xf numFmtId="0" fontId="1" fillId="0" borderId="1" xfId="3"/>
    <xf numFmtId="0" fontId="1" fillId="0" borderId="1" xfId="3" applyAlignment="1">
      <alignment horizontal="left" vertical="center"/>
    </xf>
    <xf numFmtId="14" fontId="1" fillId="0" borderId="1" xfId="3" applyNumberFormat="1"/>
    <xf numFmtId="0" fontId="1" fillId="0" borderId="1" xfId="3" applyAlignment="1">
      <alignment horizontal="center"/>
    </xf>
    <xf numFmtId="164" fontId="1" fillId="0" borderId="1" xfId="3" applyNumberFormat="1" applyAlignment="1">
      <alignment horizontal="right" indent="3"/>
    </xf>
    <xf numFmtId="0" fontId="1" fillId="0" borderId="1" xfId="3" applyNumberFormat="1" applyFill="1" applyAlignment="1">
      <alignment horizontal="center"/>
    </xf>
    <xf numFmtId="1" fontId="1" fillId="0" borderId="1" xfId="3" applyNumberFormat="1" applyAlignment="1">
      <alignment horizontal="center"/>
    </xf>
    <xf numFmtId="0" fontId="1" fillId="3" borderId="15" xfId="0" applyFont="1" applyFill="1" applyBorder="1"/>
    <xf numFmtId="0" fontId="1" fillId="3" borderId="18" xfId="0" applyFont="1" applyFill="1" applyBorder="1"/>
    <xf numFmtId="0" fontId="1" fillId="3" borderId="5" xfId="0" applyFont="1" applyFill="1" applyBorder="1"/>
    <xf numFmtId="0" fontId="1" fillId="3" borderId="4" xfId="0" applyFont="1" applyFill="1" applyBorder="1"/>
    <xf numFmtId="0" fontId="5" fillId="0" borderId="17" xfId="0" applyFont="1" applyBorder="1" applyAlignment="1">
      <alignment horizontal="center" vertical="center"/>
    </xf>
    <xf numFmtId="0" fontId="15" fillId="0" borderId="0" xfId="0" applyFont="1"/>
    <xf numFmtId="0" fontId="1" fillId="0" borderId="23" xfId="1" applyFill="1" applyBorder="1" applyAlignment="1">
      <alignment horizontal="center" vertical="center"/>
    </xf>
    <xf numFmtId="0" fontId="1" fillId="0" borderId="24" xfId="1" applyFill="1" applyBorder="1" applyAlignment="1">
      <alignment horizontal="center" vertical="center" wrapText="1"/>
    </xf>
    <xf numFmtId="14" fontId="1" fillId="0" borderId="26" xfId="1" applyNumberFormat="1" applyFill="1" applyBorder="1" applyAlignment="1">
      <alignment horizontal="right" vertical="center"/>
    </xf>
    <xf numFmtId="0" fontId="1" fillId="0" borderId="25" xfId="1" applyFill="1" applyBorder="1" applyAlignment="1">
      <alignment horizontal="center" vertical="center"/>
    </xf>
    <xf numFmtId="167" fontId="1" fillId="0" borderId="23" xfId="1" applyNumberFormat="1" applyFill="1" applyBorder="1" applyAlignment="1">
      <alignment horizontal="center" vertical="center"/>
    </xf>
    <xf numFmtId="0" fontId="1" fillId="0" borderId="20" xfId="1" applyFill="1" applyBorder="1" applyAlignment="1">
      <alignment horizontal="center" vertical="center"/>
    </xf>
    <xf numFmtId="0" fontId="1" fillId="0" borderId="28" xfId="1" applyNumberFormat="1" applyFill="1" applyBorder="1" applyAlignment="1">
      <alignment horizontal="center" vertical="center"/>
    </xf>
    <xf numFmtId="0" fontId="15" fillId="4" borderId="23" xfId="0" applyFont="1" applyFill="1" applyBorder="1" applyAlignment="1">
      <alignment horizontal="center" vertical="center"/>
    </xf>
    <xf numFmtId="0" fontId="13" fillId="4" borderId="23" xfId="0" applyFont="1" applyFill="1" applyBorder="1" applyAlignment="1">
      <alignment horizontal="center"/>
    </xf>
    <xf numFmtId="0" fontId="21" fillId="4" borderId="21" xfId="0" applyFont="1" applyFill="1" applyBorder="1" applyAlignment="1">
      <alignment horizontal="center"/>
    </xf>
    <xf numFmtId="168" fontId="17" fillId="4" borderId="27" xfId="0" applyNumberFormat="1" applyFont="1" applyFill="1" applyBorder="1" applyAlignment="1">
      <alignment horizontal="right" indent="3"/>
    </xf>
    <xf numFmtId="0" fontId="13" fillId="4" borderId="31" xfId="0" applyFont="1" applyFill="1" applyBorder="1" applyAlignment="1">
      <alignment horizontal="center"/>
    </xf>
    <xf numFmtId="0" fontId="21" fillId="4" borderId="19" xfId="0" applyFont="1" applyFill="1" applyBorder="1" applyAlignment="1">
      <alignment horizontal="center"/>
    </xf>
    <xf numFmtId="168" fontId="17" fillId="4" borderId="19" xfId="0" applyNumberFormat="1" applyFont="1" applyFill="1" applyBorder="1" applyAlignment="1">
      <alignment horizontal="right" indent="3"/>
    </xf>
    <xf numFmtId="0" fontId="13" fillId="4" borderId="29" xfId="0" applyFont="1" applyFill="1" applyBorder="1" applyAlignment="1">
      <alignment horizontal="center"/>
    </xf>
    <xf numFmtId="0" fontId="13" fillId="4" borderId="30" xfId="0" applyFont="1" applyFill="1" applyBorder="1" applyAlignment="1">
      <alignment horizontal="center"/>
    </xf>
    <xf numFmtId="0" fontId="21" fillId="4" borderId="22" xfId="0" applyFont="1" applyFill="1" applyBorder="1" applyAlignment="1">
      <alignment horizontal="center"/>
    </xf>
    <xf numFmtId="168" fontId="17" fillId="4" borderId="22" xfId="0" applyNumberFormat="1" applyFont="1" applyFill="1" applyBorder="1" applyAlignment="1">
      <alignment horizontal="right" indent="3"/>
    </xf>
    <xf numFmtId="0" fontId="12" fillId="0" borderId="0" xfId="0" applyFont="1"/>
    <xf numFmtId="167" fontId="12" fillId="0" borderId="0" xfId="0" applyNumberFormat="1" applyFont="1" applyAlignment="1">
      <alignment horizontal="left"/>
    </xf>
    <xf numFmtId="0" fontId="1" fillId="0" borderId="1" xfId="3" applyAlignment="1">
      <alignment horizontal="center" vertical="center"/>
    </xf>
    <xf numFmtId="0" fontId="22" fillId="0" borderId="14" xfId="0" applyFont="1" applyBorder="1"/>
    <xf numFmtId="0" fontId="23" fillId="0" borderId="0" xfId="0" applyFont="1"/>
  </cellXfs>
  <cellStyles count="4">
    <cellStyle name="Heading 3" xfId="3" builtinId="18"/>
    <cellStyle name="Heading 4" xfId="1" builtinId="19"/>
    <cellStyle name="Hyperlink" xfId="2" builtinId="8"/>
    <cellStyle name="Normal" xfId="0" builtinId="0"/>
  </cellStyles>
  <dxfs count="78">
    <dxf>
      <font>
        <b val="0"/>
      </font>
    </dxf>
    <dxf>
      <font>
        <b val="0"/>
      </font>
    </dxf>
    <dxf>
      <font>
        <color theme="8" tint="-0.499984740745262"/>
      </font>
    </dxf>
    <dxf>
      <font>
        <color theme="8" tint="-0.49998474074526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font>
    </dxf>
    <dxf>
      <font>
        <color theme="8" tint="-0.499984740745262"/>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val="0"/>
      </font>
    </dxf>
    <dxf>
      <font>
        <b val="0"/>
      </font>
    </dxf>
    <dxf>
      <font>
        <color theme="8" tint="-0.499984740745262"/>
      </font>
    </dxf>
    <dxf>
      <font>
        <color theme="8" tint="-0.499984740745262"/>
      </font>
    </dxf>
    <dxf>
      <alignment horizontal="right"/>
    </dxf>
    <dxf>
      <numFmt numFmtId="166" formatCode="#,,,"/>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val="0"/>
      </font>
    </dxf>
    <dxf>
      <font>
        <b val="0"/>
      </font>
    </dxf>
    <dxf>
      <font>
        <color theme="8" tint="-0.499984740745262"/>
      </font>
    </dxf>
    <dxf>
      <font>
        <color theme="8" tint="-0.499984740745262"/>
      </font>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font>
    </dxf>
    <dxf>
      <font>
        <color theme="8" tint="-0.49998474074526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val="0"/>
      </font>
    </dxf>
    <dxf>
      <font>
        <b/>
      </font>
    </dxf>
    <dxf>
      <font>
        <b/>
      </font>
    </dxf>
    <dxf>
      <font>
        <color theme="8" tint="-0.49998474074526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val="0"/>
      </font>
    </dxf>
    <dxf>
      <font>
        <color theme="8" tint="-0.499984740745262"/>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 #,###,,,&quot;bn&quot;"/>
    </dxf>
    <dxf>
      <font>
        <b/>
      </font>
      <numFmt numFmtId="0" formatCode="General"/>
      <alignment horizontal="center" vertical="bottom" textRotation="0" wrapText="0" indent="0" justifyLastLine="0" shrinkToFit="0" readingOrder="0"/>
    </dxf>
    <dxf>
      <font>
        <b/>
      </font>
      <numFmt numFmtId="164" formatCode="_-[$$-409]* #,##0_ ;_-[$$-409]* \-#,##0\ ;_-[$$-409]* &quot;-&quot;??_ ;_-@_ "/>
      <alignment horizontal="right" vertical="bottom" textRotation="0" wrapText="0" relativeIndent="1" justifyLastLine="0" shrinkToFit="0" readingOrder="0"/>
    </dxf>
    <dxf>
      <font>
        <b/>
      </font>
      <alignment horizontal="center" vertical="bottom" textRotation="0" wrapText="0" indent="0" justifyLastLine="0" shrinkToFit="0" readingOrder="0"/>
    </dxf>
    <dxf>
      <font>
        <b/>
      </font>
    </dxf>
    <dxf>
      <font>
        <b/>
      </font>
      <numFmt numFmtId="19" formatCode="dd/mm/yyyy"/>
    </dxf>
    <dxf>
      <font>
        <b/>
      </font>
      <alignment horizontal="left" vertical="center" textRotation="0" wrapText="0" indent="0" justifyLastLine="0" shrinkToFit="0" readingOrder="0"/>
    </dxf>
    <dxf>
      <font>
        <b/>
      </font>
    </dxf>
    <dxf>
      <font>
        <b/>
      </font>
      <alignment horizontal="center" vertical="bottom" textRotation="0" wrapText="0" indent="0" justifyLastLine="0" shrinkToFit="0" readingOrder="0"/>
    </dxf>
    <dxf>
      <font>
        <b/>
      </font>
    </dxf>
    <dxf>
      <font>
        <b/>
      </font>
    </dxf>
    <dxf>
      <font>
        <b/>
      </font>
      <alignment horizontal="center" vertical="center" textRotation="0" wrapText="0" indent="0" justifyLastLine="0" shrinkToFit="0" readingOrder="0"/>
    </dxf>
    <dxf>
      <border>
        <top style="thin">
          <color theme="8" tint="-0.499984740745262"/>
        </top>
      </border>
    </dxf>
    <dxf>
      <border diagonalUp="0" diagonalDown="0">
        <left style="thin">
          <color theme="8" tint="-0.499984740745262"/>
        </left>
        <right style="thin">
          <color theme="8" tint="-0.499984740745262"/>
        </right>
        <top style="thin">
          <color theme="8" tint="-0.499984740745262"/>
        </top>
        <bottom style="thin">
          <color theme="8" tint="-0.499984740745262"/>
        </bottom>
      </border>
    </dxf>
    <dxf>
      <font>
        <b/>
      </font>
    </dxf>
    <dxf>
      <border>
        <bottom style="medium">
          <color rgb="FF002060"/>
        </bottom>
      </border>
    </dxf>
    <dxf>
      <fill>
        <patternFill patternType="none">
          <fgColor indexed="64"/>
          <bgColor auto="1"/>
        </patternFill>
      </fill>
      <alignment horizontal="center" vertical="center" textRotation="0" wrapText="0" indent="0" justifyLastLine="0" shrinkToFit="0" readingOrder="0"/>
      <border diagonalUp="0" diagonalDown="0">
        <left style="thin">
          <color theme="8" tint="-0.499984740745262"/>
        </left>
        <right style="thin">
          <color theme="8" tint="-0.499984740745262"/>
        </right>
        <top/>
        <bottom/>
        <vertical style="thin">
          <color theme="8" tint="-0.499984740745262"/>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[Dinesh_Analyst_230608_Excel.xlsx]Pivot Table!Person-Networth</c:name>
    <c:fmtId val="2"/>
  </c:pivotSource>
  <c:chart>
    <c:title>
      <c:tx>
        <c:rich>
          <a:bodyPr rot="0" spcFirstLastPara="1" vertOverflow="ellipsis" vert="horz" wrap="square" anchor="ctr" anchorCtr="1"/>
          <a:lstStyle/>
          <a:p>
            <a:pPr>
              <a:defRPr sz="2000" b="0" i="0" u="none" strike="noStrike" kern="1200" spc="0" baseline="0">
                <a:ln>
                  <a:solidFill>
                    <a:schemeClr val="accent1">
                      <a:lumMod val="50000"/>
                    </a:schemeClr>
                  </a:solidFill>
                </a:ln>
                <a:solidFill>
                  <a:schemeClr val="accent5">
                    <a:lumMod val="50000"/>
                  </a:schemeClr>
                </a:solidFill>
                <a:latin typeface="Arial Black" panose="020B0A04020102020204" pitchFamily="34" charset="0"/>
                <a:ea typeface="+mn-ea"/>
                <a:cs typeface="+mn-cs"/>
              </a:defRPr>
            </a:pPr>
            <a:r>
              <a:rPr lang="en-US" sz="1800" b="0" cap="all" spc="50" baseline="0">
                <a:latin typeface="Arial Black" panose="020B0A04020102020204" pitchFamily="34" charset="0"/>
                <a:ea typeface="Verdana" panose="020B0604030504040204" pitchFamily="34" charset="0"/>
              </a:rPr>
              <a:t>Top 10 Asian Billionaires</a:t>
            </a:r>
          </a:p>
        </c:rich>
      </c:tx>
      <c:layout>
        <c:manualLayout>
          <c:xMode val="edge"/>
          <c:yMode val="edge"/>
          <c:x val="0.16303241553404552"/>
          <c:y val="1.6486186649349244E-2"/>
        </c:manualLayout>
      </c:layout>
      <c:overlay val="0"/>
      <c:spPr>
        <a:noFill/>
        <a:ln>
          <a:noFill/>
        </a:ln>
        <a:effectLst/>
      </c:spPr>
      <c:txPr>
        <a:bodyPr rot="0" spcFirstLastPara="1" vertOverflow="ellipsis" vert="horz" wrap="square" anchor="ctr" anchorCtr="1"/>
        <a:lstStyle/>
        <a:p>
          <a:pPr>
            <a:defRPr sz="2000" b="0" i="0" u="none" strike="noStrike" kern="1200" spc="0" baseline="0">
              <a:ln>
                <a:solidFill>
                  <a:schemeClr val="accent1">
                    <a:lumMod val="50000"/>
                  </a:schemeClr>
                </a:solidFill>
              </a:ln>
              <a:solidFill>
                <a:schemeClr val="accent5">
                  <a:lumMod val="50000"/>
                </a:schemeClr>
              </a:solidFill>
              <a:latin typeface="Arial Black" panose="020B0A04020102020204" pitchFamily="34"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lumMod val="50000"/>
                      </a:schemeClr>
                    </a:solid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lumMod val="50000"/>
                      </a:schemeClr>
                    </a:solid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lumMod val="50000"/>
                      </a:schemeClr>
                    </a:solid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4939251432999"/>
          <c:y val="0.14912886406262299"/>
          <c:w val="0.83612088234598658"/>
          <c:h val="0.50582612023548768"/>
        </c:manualLayout>
      </c:layout>
      <c:barChart>
        <c:barDir val="col"/>
        <c:grouping val="clustered"/>
        <c:varyColors val="0"/>
        <c:ser>
          <c:idx val="0"/>
          <c:order val="0"/>
          <c:tx>
            <c:strRef>
              <c:f>'Pivot Table'!$C$21</c:f>
              <c:strCache>
                <c:ptCount val="1"/>
                <c:pt idx="0">
                  <c:v>Total</c:v>
                </c:pt>
              </c:strCache>
            </c:strRef>
          </c:tx>
          <c:spPr>
            <a:solidFill>
              <a:schemeClr val="accent5">
                <a:lumMod val="50000"/>
              </a:schemeClr>
            </a:solidFill>
            <a:ln>
              <a:noFill/>
            </a:ln>
            <a:effectLst/>
          </c:spPr>
          <c:invertIfNegative val="0"/>
          <c:cat>
            <c:strRef>
              <c:f>'Pivot Table'!$B$22:$B$31</c:f>
              <c:strCache>
                <c:ptCount val="10"/>
                <c:pt idx="0">
                  <c:v>Mukesh Ambani</c:v>
                </c:pt>
                <c:pt idx="1">
                  <c:v>Robert Budi Hartono</c:v>
                </c:pt>
                <c:pt idx="2">
                  <c:v>Shapoorji Mistry</c:v>
                </c:pt>
                <c:pt idx="3">
                  <c:v>Geoffrey Kwok</c:v>
                </c:pt>
                <c:pt idx="4">
                  <c:v>Dhanin Chearavanont</c:v>
                </c:pt>
                <c:pt idx="5">
                  <c:v>Tsai Hong-tu</c:v>
                </c:pt>
                <c:pt idx="6">
                  <c:v>Henry Cheng</c:v>
                </c:pt>
                <c:pt idx="7">
                  <c:v>Douglas Woo Chun-kuen </c:v>
                </c:pt>
                <c:pt idx="8">
                  <c:v>Charlie Lee</c:v>
                </c:pt>
                <c:pt idx="9">
                  <c:v>Saravoot Yoovidhya</c:v>
                </c:pt>
              </c:strCache>
            </c:strRef>
          </c:cat>
          <c:val>
            <c:numRef>
              <c:f>'Pivot Table'!$C$22:$C$31</c:f>
              <c:numCache>
                <c:formatCode>\$\ \ #,###,,,"bn"</c:formatCode>
                <c:ptCount val="10"/>
                <c:pt idx="0">
                  <c:v>90300000000</c:v>
                </c:pt>
                <c:pt idx="1">
                  <c:v>36300000000</c:v>
                </c:pt>
                <c:pt idx="2">
                  <c:v>34000000000</c:v>
                </c:pt>
                <c:pt idx="3">
                  <c:v>31100000000</c:v>
                </c:pt>
                <c:pt idx="4">
                  <c:v>30000000000</c:v>
                </c:pt>
                <c:pt idx="5">
                  <c:v>28600000000</c:v>
                </c:pt>
                <c:pt idx="6">
                  <c:v>23100000000</c:v>
                </c:pt>
                <c:pt idx="7">
                  <c:v>23000000000</c:v>
                </c:pt>
                <c:pt idx="8">
                  <c:v>20600000000</c:v>
                </c:pt>
                <c:pt idx="9">
                  <c:v>19600000000</c:v>
                </c:pt>
              </c:numCache>
            </c:numRef>
          </c:val>
          <c:extLst>
            <c:ext xmlns:c16="http://schemas.microsoft.com/office/drawing/2014/chart" uri="{C3380CC4-5D6E-409C-BE32-E72D297353CC}">
              <c16:uniqueId val="{00000000-184F-4A65-811A-4C0A707A74A3}"/>
            </c:ext>
          </c:extLst>
        </c:ser>
        <c:dLbls>
          <c:showLegendKey val="0"/>
          <c:showVal val="0"/>
          <c:showCatName val="0"/>
          <c:showSerName val="0"/>
          <c:showPercent val="0"/>
          <c:showBubbleSize val="0"/>
        </c:dLbls>
        <c:gapWidth val="219"/>
        <c:overlap val="-27"/>
        <c:axId val="642268992"/>
        <c:axId val="642266080"/>
      </c:barChart>
      <c:catAx>
        <c:axId val="6422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spc="50" baseline="0">
                <a:ln>
                  <a:solidFill>
                    <a:schemeClr val="accent1">
                      <a:lumMod val="50000"/>
                    </a:schemeClr>
                  </a:solidFill>
                </a:ln>
                <a:solidFill>
                  <a:schemeClr val="accent1">
                    <a:lumMod val="50000"/>
                  </a:schemeClr>
                </a:solidFill>
                <a:latin typeface="+mn-lt"/>
                <a:ea typeface="+mn-ea"/>
                <a:cs typeface="Arial" panose="020B0604020202020204" pitchFamily="34" charset="0"/>
              </a:defRPr>
            </a:pPr>
            <a:endParaRPr lang="en-US"/>
          </a:p>
        </c:txPr>
        <c:crossAx val="642266080"/>
        <c:crosses val="autoZero"/>
        <c:auto val="1"/>
        <c:lblAlgn val="ctr"/>
        <c:lblOffset val="100"/>
        <c:noMultiLvlLbl val="0"/>
      </c:catAx>
      <c:valAx>
        <c:axId val="642266080"/>
        <c:scaling>
          <c:orientation val="minMax"/>
        </c:scaling>
        <c:delete val="0"/>
        <c:axPos val="l"/>
        <c:majorGridlines>
          <c:spPr>
            <a:ln w="9525" cap="flat" cmpd="sng" algn="ctr">
              <a:solidFill>
                <a:schemeClr val="tx1">
                  <a:lumMod val="15000"/>
                  <a:lumOff val="85000"/>
                </a:schemeClr>
              </a:solidFill>
              <a:round/>
            </a:ln>
            <a:effectLst/>
          </c:spPr>
        </c:majorGridlines>
        <c:numFmt formatCode="\$\ \ #,###,,,&quot;bn&quot;"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ln>
                  <a:solidFill>
                    <a:schemeClr val="accent1">
                      <a:lumMod val="50000"/>
                    </a:schemeClr>
                  </a:solidFill>
                </a:ln>
                <a:solidFill>
                  <a:schemeClr val="accent5">
                    <a:lumMod val="50000"/>
                  </a:schemeClr>
                </a:solidFill>
                <a:latin typeface="+mn-lt"/>
                <a:ea typeface="+mn-ea"/>
                <a:cs typeface="+mn-cs"/>
              </a:defRPr>
            </a:pPr>
            <a:endParaRPr lang="en-US"/>
          </a:p>
        </c:txPr>
        <c:crossAx val="642268992"/>
        <c:crosses val="autoZero"/>
        <c:crossBetween val="between"/>
      </c:valAx>
      <c:spPr>
        <a:solidFill>
          <a:schemeClr val="accent5">
            <a:lumMod val="20000"/>
            <a:lumOff val="80000"/>
          </a:schemeClr>
        </a:solidFill>
        <a:ln w="38100">
          <a:solidFill>
            <a:schemeClr val="accent5">
              <a:lumMod val="50000"/>
            </a:schemeClr>
          </a:solidFill>
        </a:ln>
        <a:effectLst/>
      </c:spPr>
    </c:plotArea>
    <c:legend>
      <c:legendPos val="r"/>
      <c:layout>
        <c:manualLayout>
          <c:xMode val="edge"/>
          <c:yMode val="edge"/>
          <c:x val="0.8959429554612508"/>
          <c:y val="0.87653375024088898"/>
          <c:w val="8.3432051545101305E-2"/>
          <c:h val="6.6308141894634298E-2"/>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accent1">
                    <a:lumMod val="50000"/>
                  </a:schemeClr>
                </a:solidFill>
              </a:ln>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solidFill>
        <a:schemeClr val="accent1">
          <a:lumMod val="50000"/>
        </a:schemeClr>
      </a:solidFill>
      <a:round/>
    </a:ln>
    <a:effectLst/>
  </c:spPr>
  <c:txPr>
    <a:bodyPr/>
    <a:lstStyle/>
    <a:p>
      <a:pPr>
        <a:defRPr>
          <a:ln>
            <a:solidFill>
              <a:schemeClr val="accent1">
                <a:lumMod val="50000"/>
              </a:schemeClr>
            </a:solidFill>
          </a:ln>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[Dinesh_Analyst_230608_Excel.xlsx]Pivot Table!Country_wise-NetWorth</c:name>
    <c:fmtId val="5"/>
  </c:pivotSource>
  <c:chart>
    <c:title>
      <c:tx>
        <c:rich>
          <a:bodyPr rot="0" spcFirstLastPara="1" vertOverflow="ellipsis" vert="horz" wrap="square" anchor="ctr" anchorCtr="1"/>
          <a:lstStyle/>
          <a:p>
            <a:pPr>
              <a:defRPr sz="1800" b="1" i="0" u="none" strike="noStrike" kern="1200" cap="all" spc="150" baseline="0">
                <a:solidFill>
                  <a:schemeClr val="accent5">
                    <a:lumMod val="50000"/>
                  </a:schemeClr>
                </a:solidFill>
                <a:latin typeface="Arial Black" panose="020B0A04020102020204" pitchFamily="34" charset="0"/>
                <a:ea typeface="Verdana" panose="020B0604030504040204" pitchFamily="34" charset="0"/>
                <a:cs typeface="+mn-cs"/>
              </a:defRPr>
            </a:pPr>
            <a:r>
              <a:rPr lang="en-IN">
                <a:solidFill>
                  <a:schemeClr val="accent5">
                    <a:lumMod val="50000"/>
                  </a:schemeClr>
                </a:solidFill>
                <a:latin typeface="Arial Black" panose="020B0A04020102020204" pitchFamily="34" charset="0"/>
                <a:ea typeface="Verdana" panose="020B0604030504040204" pitchFamily="34" charset="0"/>
              </a:rPr>
              <a:t>BILLIONAIRES BY COUNTRY</a:t>
            </a:r>
          </a:p>
        </c:rich>
      </c:tx>
      <c:layout>
        <c:manualLayout>
          <c:xMode val="edge"/>
          <c:yMode val="edge"/>
          <c:x val="0.16947788267304281"/>
          <c:y val="6.0169704814295472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5">
                  <a:lumMod val="50000"/>
                </a:schemeClr>
              </a:solidFill>
              <a:latin typeface="Arial Black" panose="020B0A04020102020204" pitchFamily="34" charset="0"/>
              <a:ea typeface="Verdana" panose="020B0604030504040204" pitchFamily="34"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6"/>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97686232127563"/>
          <c:y val="0.14025934032614154"/>
          <c:w val="0.52339238845144354"/>
          <c:h val="0.71010680956547101"/>
        </c:manualLayout>
      </c:layout>
      <c:barChart>
        <c:barDir val="col"/>
        <c:grouping val="clustered"/>
        <c:varyColors val="0"/>
        <c:ser>
          <c:idx val="0"/>
          <c:order val="0"/>
          <c:tx>
            <c:strRef>
              <c:f>'Pivot Table'!$F$21</c:f>
              <c:strCache>
                <c:ptCount val="1"/>
                <c:pt idx="0">
                  <c:v>Total Billionaires</c:v>
                </c:pt>
              </c:strCache>
            </c:strRef>
          </c:tx>
          <c:spPr>
            <a:pattFill prst="narHorz">
              <a:fgClr>
                <a:schemeClr val="accent2">
                  <a:tint val="77000"/>
                </a:schemeClr>
              </a:fgClr>
              <a:bgClr>
                <a:schemeClr val="accent2">
                  <a:tint val="77000"/>
                  <a:lumMod val="20000"/>
                  <a:lumOff val="80000"/>
                </a:schemeClr>
              </a:bgClr>
            </a:pattFill>
            <a:ln>
              <a:noFill/>
            </a:ln>
            <a:effectLst>
              <a:innerShdw blurRad="114300">
                <a:schemeClr val="accent2">
                  <a:tint val="77000"/>
                </a:schemeClr>
              </a:innerShdw>
            </a:effectLst>
          </c:spPr>
          <c:invertIfNegative val="0"/>
          <c:cat>
            <c:strRef>
              <c:f>'Pivot Table'!$E$22:$E$31</c:f>
              <c:strCache>
                <c:ptCount val="10"/>
                <c:pt idx="0">
                  <c:v>India</c:v>
                </c:pt>
                <c:pt idx="1">
                  <c:v>Hong Kong</c:v>
                </c:pt>
                <c:pt idx="2">
                  <c:v>Thailand</c:v>
                </c:pt>
                <c:pt idx="3">
                  <c:v>Indonesia</c:v>
                </c:pt>
                <c:pt idx="4">
                  <c:v>South Korea</c:v>
                </c:pt>
                <c:pt idx="5">
                  <c:v>Taiwan</c:v>
                </c:pt>
                <c:pt idx="6">
                  <c:v>Singapore</c:v>
                </c:pt>
                <c:pt idx="7">
                  <c:v>Philippines</c:v>
                </c:pt>
                <c:pt idx="8">
                  <c:v>Japan</c:v>
                </c:pt>
                <c:pt idx="9">
                  <c:v>China</c:v>
                </c:pt>
              </c:strCache>
            </c:strRef>
          </c:cat>
          <c:val>
            <c:numRef>
              <c:f>'Pivot Table'!$F$22:$F$31</c:f>
              <c:numCache>
                <c:formatCode>General</c:formatCode>
                <c:ptCount val="10"/>
                <c:pt idx="0">
                  <c:v>5</c:v>
                </c:pt>
                <c:pt idx="1">
                  <c:v>5</c:v>
                </c:pt>
                <c:pt idx="2">
                  <c:v>2</c:v>
                </c:pt>
                <c:pt idx="3">
                  <c:v>1</c:v>
                </c:pt>
                <c:pt idx="4">
                  <c:v>2</c:v>
                </c:pt>
                <c:pt idx="5">
                  <c:v>1</c:v>
                </c:pt>
                <c:pt idx="6">
                  <c:v>1</c:v>
                </c:pt>
                <c:pt idx="7">
                  <c:v>1</c:v>
                </c:pt>
                <c:pt idx="8">
                  <c:v>1</c:v>
                </c:pt>
                <c:pt idx="9">
                  <c:v>1</c:v>
                </c:pt>
              </c:numCache>
            </c:numRef>
          </c:val>
          <c:extLst>
            <c:ext xmlns:c16="http://schemas.microsoft.com/office/drawing/2014/chart" uri="{C3380CC4-5D6E-409C-BE32-E72D297353CC}">
              <c16:uniqueId val="{00000000-0499-4E6A-A5A5-563987A28D62}"/>
            </c:ext>
          </c:extLst>
        </c:ser>
        <c:dLbls>
          <c:showLegendKey val="0"/>
          <c:showVal val="0"/>
          <c:showCatName val="0"/>
          <c:showSerName val="0"/>
          <c:showPercent val="0"/>
          <c:showBubbleSize val="0"/>
        </c:dLbls>
        <c:gapWidth val="269"/>
        <c:axId val="1035278592"/>
        <c:axId val="1035296896"/>
      </c:barChart>
      <c:lineChart>
        <c:grouping val="standard"/>
        <c:varyColors val="0"/>
        <c:ser>
          <c:idx val="1"/>
          <c:order val="1"/>
          <c:tx>
            <c:strRef>
              <c:f>'Pivot Table'!$G$21</c:f>
              <c:strCache>
                <c:ptCount val="1"/>
                <c:pt idx="0">
                  <c:v>Total NetWorth ($)</c:v>
                </c:pt>
              </c:strCache>
            </c:strRef>
          </c:tx>
          <c:spPr>
            <a:ln w="28575" cap="rnd">
              <a:solidFill>
                <a:schemeClr val="accent2">
                  <a:shade val="76000"/>
                </a:schemeClr>
              </a:solidFill>
              <a:round/>
            </a:ln>
            <a:effectLst/>
          </c:spPr>
          <c:marker>
            <c:symbol val="circle"/>
            <c:size val="6"/>
            <c:spPr>
              <a:solidFill>
                <a:schemeClr val="accent2">
                  <a:shade val="76000"/>
                </a:schemeClr>
              </a:solidFill>
              <a:ln>
                <a:noFill/>
              </a:ln>
              <a:effectLst/>
            </c:spPr>
          </c:marker>
          <c:cat>
            <c:strRef>
              <c:f>'Pivot Table'!$E$22:$E$31</c:f>
              <c:strCache>
                <c:ptCount val="10"/>
                <c:pt idx="0">
                  <c:v>India</c:v>
                </c:pt>
                <c:pt idx="1">
                  <c:v>Hong Kong</c:v>
                </c:pt>
                <c:pt idx="2">
                  <c:v>Thailand</c:v>
                </c:pt>
                <c:pt idx="3">
                  <c:v>Indonesia</c:v>
                </c:pt>
                <c:pt idx="4">
                  <c:v>South Korea</c:v>
                </c:pt>
                <c:pt idx="5">
                  <c:v>Taiwan</c:v>
                </c:pt>
                <c:pt idx="6">
                  <c:v>Singapore</c:v>
                </c:pt>
                <c:pt idx="7">
                  <c:v>Philippines</c:v>
                </c:pt>
                <c:pt idx="8">
                  <c:v>Japan</c:v>
                </c:pt>
                <c:pt idx="9">
                  <c:v>China</c:v>
                </c:pt>
              </c:strCache>
            </c:strRef>
          </c:cat>
          <c:val>
            <c:numRef>
              <c:f>'Pivot Table'!$G$22:$G$31</c:f>
              <c:numCache>
                <c:formatCode>\$\ \ #,###,,,"bn"</c:formatCode>
                <c:ptCount val="10"/>
                <c:pt idx="0">
                  <c:v>168700000000</c:v>
                </c:pt>
                <c:pt idx="1">
                  <c:v>115200000000</c:v>
                </c:pt>
                <c:pt idx="2">
                  <c:v>49600000000</c:v>
                </c:pt>
                <c:pt idx="3">
                  <c:v>36300000000</c:v>
                </c:pt>
                <c:pt idx="4">
                  <c:v>31900000000</c:v>
                </c:pt>
                <c:pt idx="5">
                  <c:v>28600000000</c:v>
                </c:pt>
                <c:pt idx="6">
                  <c:v>17800000000</c:v>
                </c:pt>
                <c:pt idx="7">
                  <c:v>17800000000</c:v>
                </c:pt>
                <c:pt idx="8">
                  <c:v>16100000000.000002</c:v>
                </c:pt>
                <c:pt idx="9">
                  <c:v>13800000000</c:v>
                </c:pt>
              </c:numCache>
            </c:numRef>
          </c:val>
          <c:smooth val="0"/>
          <c:extLst>
            <c:ext xmlns:c16="http://schemas.microsoft.com/office/drawing/2014/chart" uri="{C3380CC4-5D6E-409C-BE32-E72D297353CC}">
              <c16:uniqueId val="{00000001-0499-4E6A-A5A5-563987A28D62}"/>
            </c:ext>
          </c:extLst>
        </c:ser>
        <c:dLbls>
          <c:showLegendKey val="0"/>
          <c:showVal val="0"/>
          <c:showCatName val="0"/>
          <c:showSerName val="0"/>
          <c:showPercent val="0"/>
          <c:showBubbleSize val="0"/>
        </c:dLbls>
        <c:marker val="1"/>
        <c:smooth val="0"/>
        <c:axId val="1035309376"/>
        <c:axId val="1035316864"/>
      </c:lineChart>
      <c:catAx>
        <c:axId val="10352785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96896"/>
        <c:crosses val="autoZero"/>
        <c:auto val="1"/>
        <c:lblAlgn val="ctr"/>
        <c:lblOffset val="100"/>
        <c:noMultiLvlLbl val="0"/>
      </c:catAx>
      <c:valAx>
        <c:axId val="103529689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78592"/>
        <c:crosses val="autoZero"/>
        <c:crossBetween val="between"/>
      </c:valAx>
      <c:valAx>
        <c:axId val="1035316864"/>
        <c:scaling>
          <c:orientation val="minMax"/>
        </c:scaling>
        <c:delete val="0"/>
        <c:axPos val="r"/>
        <c:numFmt formatCode="\$\ \ #,###,,,&quot;b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09376"/>
        <c:crosses val="max"/>
        <c:crossBetween val="between"/>
      </c:valAx>
      <c:catAx>
        <c:axId val="1035309376"/>
        <c:scaling>
          <c:orientation val="minMax"/>
        </c:scaling>
        <c:delete val="1"/>
        <c:axPos val="b"/>
        <c:numFmt formatCode="General" sourceLinked="1"/>
        <c:majorTickMark val="none"/>
        <c:minorTickMark val="none"/>
        <c:tickLblPos val="nextTo"/>
        <c:crossAx val="1035316864"/>
        <c:crossesAt val="0"/>
        <c:auto val="1"/>
        <c:lblAlgn val="ctr"/>
        <c:lblOffset val="100"/>
        <c:noMultiLvlLbl val="0"/>
      </c:catAx>
      <c:spPr>
        <a:noFill/>
        <a:ln>
          <a:noFill/>
        </a:ln>
        <a:effectLst/>
      </c:spPr>
    </c:plotArea>
    <c:legend>
      <c:legendPos val="r"/>
      <c:layout>
        <c:manualLayout>
          <c:xMode val="edge"/>
          <c:yMode val="edge"/>
          <c:x val="0.78364015051751768"/>
          <c:y val="0.88085390425097965"/>
          <c:w val="0.20954094210140584"/>
          <c:h val="0.11598019319749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38100"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[Dinesh_Analyst_230608_Excel.xlsx]Pivot Table!Bill_Age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latin typeface="Verdana" panose="020B0604030504040204" pitchFamily="34" charset="0"/>
                <a:ea typeface="Verdana" panose="020B0604030504040204" pitchFamily="34" charset="0"/>
              </a:rPr>
              <a:t>Age - NetWorth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Table'!$C$34</c:f>
              <c:strCache>
                <c:ptCount val="1"/>
                <c:pt idx="0">
                  <c:v>Total</c:v>
                </c:pt>
              </c:strCache>
            </c:strRef>
          </c:tx>
          <c:spPr>
            <a:solidFill>
              <a:schemeClr val="accent5">
                <a:lumMod val="60000"/>
                <a:lumOff val="40000"/>
              </a:schemeClr>
            </a:solidFill>
            <a:ln>
              <a:solidFill>
                <a:schemeClr val="accent5">
                  <a:lumMod val="50000"/>
                </a:schemeClr>
              </a:solidFill>
            </a:ln>
            <a:effectLst/>
          </c:spPr>
          <c:invertIfNegative val="0"/>
          <c:cat>
            <c:strRef>
              <c:f>'Pivot Table'!$B$35:$B$52</c:f>
              <c:strCache>
                <c:ptCount val="18"/>
                <c:pt idx="0">
                  <c:v>30</c:v>
                </c:pt>
                <c:pt idx="1">
                  <c:v>37</c:v>
                </c:pt>
                <c:pt idx="2">
                  <c:v>38</c:v>
                </c:pt>
                <c:pt idx="3">
                  <c:v>44</c:v>
                </c:pt>
                <c:pt idx="4">
                  <c:v>47</c:v>
                </c:pt>
                <c:pt idx="5">
                  <c:v>49</c:v>
                </c:pt>
                <c:pt idx="6">
                  <c:v>52</c:v>
                </c:pt>
                <c:pt idx="7">
                  <c:v>54</c:v>
                </c:pt>
                <c:pt idx="8">
                  <c:v>55</c:v>
                </c:pt>
                <c:pt idx="9">
                  <c:v>56</c:v>
                </c:pt>
                <c:pt idx="10">
                  <c:v>58</c:v>
                </c:pt>
                <c:pt idx="11">
                  <c:v>61</c:v>
                </c:pt>
                <c:pt idx="12">
                  <c:v>65</c:v>
                </c:pt>
                <c:pt idx="13">
                  <c:v>70</c:v>
                </c:pt>
                <c:pt idx="14">
                  <c:v>76</c:v>
                </c:pt>
                <c:pt idx="15">
                  <c:v>81</c:v>
                </c:pt>
                <c:pt idx="16">
                  <c:v>83</c:v>
                </c:pt>
                <c:pt idx="17">
                  <c:v>87</c:v>
                </c:pt>
              </c:strCache>
            </c:strRef>
          </c:cat>
          <c:val>
            <c:numRef>
              <c:f>'Pivot Table'!$C$35:$C$52</c:f>
              <c:numCache>
                <c:formatCode>#,,,</c:formatCode>
                <c:ptCount val="18"/>
                <c:pt idx="0">
                  <c:v>17400000000</c:v>
                </c:pt>
                <c:pt idx="1">
                  <c:v>31100000000</c:v>
                </c:pt>
                <c:pt idx="2">
                  <c:v>17800000000</c:v>
                </c:pt>
                <c:pt idx="3">
                  <c:v>23000000000</c:v>
                </c:pt>
                <c:pt idx="4">
                  <c:v>17800000000</c:v>
                </c:pt>
                <c:pt idx="5">
                  <c:v>19600000000</c:v>
                </c:pt>
                <c:pt idx="6">
                  <c:v>29400000000</c:v>
                </c:pt>
                <c:pt idx="7">
                  <c:v>16300000000</c:v>
                </c:pt>
                <c:pt idx="8">
                  <c:v>16700000000</c:v>
                </c:pt>
                <c:pt idx="9">
                  <c:v>29800000000</c:v>
                </c:pt>
                <c:pt idx="10">
                  <c:v>34000000000</c:v>
                </c:pt>
                <c:pt idx="11">
                  <c:v>20600000000</c:v>
                </c:pt>
                <c:pt idx="12">
                  <c:v>90300000000</c:v>
                </c:pt>
                <c:pt idx="13">
                  <c:v>28600000000</c:v>
                </c:pt>
                <c:pt idx="14">
                  <c:v>23100000000</c:v>
                </c:pt>
                <c:pt idx="15">
                  <c:v>36300000000</c:v>
                </c:pt>
                <c:pt idx="16">
                  <c:v>30000000000</c:v>
                </c:pt>
                <c:pt idx="17">
                  <c:v>14000000000</c:v>
                </c:pt>
              </c:numCache>
            </c:numRef>
          </c:val>
          <c:extLst>
            <c:ext xmlns:c16="http://schemas.microsoft.com/office/drawing/2014/chart" uri="{C3380CC4-5D6E-409C-BE32-E72D297353CC}">
              <c16:uniqueId val="{00000000-A6D7-4DC9-8C27-EF4E29A7BB16}"/>
            </c:ext>
          </c:extLst>
        </c:ser>
        <c:dLbls>
          <c:showLegendKey val="0"/>
          <c:showVal val="0"/>
          <c:showCatName val="0"/>
          <c:showSerName val="0"/>
          <c:showPercent val="0"/>
          <c:showBubbleSize val="0"/>
        </c:dLbls>
        <c:gapWidth val="182"/>
        <c:axId val="513764880"/>
        <c:axId val="513764048"/>
      </c:barChart>
      <c:catAx>
        <c:axId val="51376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64048"/>
        <c:crosses val="autoZero"/>
        <c:auto val="1"/>
        <c:lblAlgn val="ctr"/>
        <c:lblOffset val="100"/>
        <c:noMultiLvlLbl val="0"/>
      </c:catAx>
      <c:valAx>
        <c:axId val="513764048"/>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64880"/>
        <c:crosses val="autoZero"/>
        <c:crossBetween val="between"/>
      </c:valAx>
      <c:spPr>
        <a:noFill/>
        <a:ln w="28575">
          <a:noFill/>
        </a:ln>
        <a:effectLst/>
      </c:spPr>
    </c:plotArea>
    <c:plotVisOnly val="1"/>
    <c:dispBlanksAs val="gap"/>
    <c:showDLblsOverMax val="0"/>
  </c:chart>
  <c:spPr>
    <a:solidFill>
      <a:schemeClr val="bg1"/>
    </a:solidFill>
    <a:ln w="38100"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739140</xdr:colOff>
      <xdr:row>11</xdr:row>
      <xdr:rowOff>167640</xdr:rowOff>
    </xdr:from>
    <xdr:to>
      <xdr:col>1</xdr:col>
      <xdr:colOff>556260</xdr:colOff>
      <xdr:row>19</xdr:row>
      <xdr:rowOff>152400</xdr:rowOff>
    </xdr:to>
    <xdr:sp macro="" textlink="">
      <xdr:nvSpPr>
        <xdr:cNvPr id="6" name="Arrow: Curved Right 5">
          <a:extLst>
            <a:ext uri="{FF2B5EF4-FFF2-40B4-BE49-F238E27FC236}">
              <a16:creationId xmlns:a16="http://schemas.microsoft.com/office/drawing/2014/main" id="{6CE82751-5C12-85B3-7306-E20DC635598B}"/>
            </a:ext>
          </a:extLst>
        </xdr:cNvPr>
        <xdr:cNvSpPr/>
      </xdr:nvSpPr>
      <xdr:spPr>
        <a:xfrm>
          <a:off x="739140" y="2430780"/>
          <a:ext cx="731520" cy="1676400"/>
        </a:xfrm>
        <a:prstGeom prst="curvedRight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12</xdr:col>
      <xdr:colOff>365760</xdr:colOff>
      <xdr:row>11</xdr:row>
      <xdr:rowOff>114300</xdr:rowOff>
    </xdr:from>
    <xdr:to>
      <xdr:col>13</xdr:col>
      <xdr:colOff>182880</xdr:colOff>
      <xdr:row>19</xdr:row>
      <xdr:rowOff>99060</xdr:rowOff>
    </xdr:to>
    <xdr:sp macro="" textlink="">
      <xdr:nvSpPr>
        <xdr:cNvPr id="8" name="Arrow: Curved Right 7">
          <a:extLst>
            <a:ext uri="{FF2B5EF4-FFF2-40B4-BE49-F238E27FC236}">
              <a16:creationId xmlns:a16="http://schemas.microsoft.com/office/drawing/2014/main" id="{06F5DDE3-64A6-4C36-A1FC-CF330EDB8613}"/>
            </a:ext>
          </a:extLst>
        </xdr:cNvPr>
        <xdr:cNvSpPr/>
      </xdr:nvSpPr>
      <xdr:spPr>
        <a:xfrm rot="10800000">
          <a:off x="11338560" y="2377440"/>
          <a:ext cx="731520" cy="1676400"/>
        </a:xfrm>
        <a:prstGeom prst="curvedRight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822960</xdr:colOff>
      <xdr:row>6</xdr:row>
      <xdr:rowOff>7620</xdr:rowOff>
    </xdr:from>
    <xdr:to>
      <xdr:col>13</xdr:col>
      <xdr:colOff>205740</xdr:colOff>
      <xdr:row>12</xdr:row>
      <xdr:rowOff>15240</xdr:rowOff>
    </xdr:to>
    <xdr:sp macro="" textlink="">
      <xdr:nvSpPr>
        <xdr:cNvPr id="9" name="Flowchart: Off-page Connector 8">
          <a:extLst>
            <a:ext uri="{FF2B5EF4-FFF2-40B4-BE49-F238E27FC236}">
              <a16:creationId xmlns:a16="http://schemas.microsoft.com/office/drawing/2014/main" id="{79F5249C-32D0-C3DC-330A-2A22E002C56E}"/>
            </a:ext>
          </a:extLst>
        </xdr:cNvPr>
        <xdr:cNvSpPr/>
      </xdr:nvSpPr>
      <xdr:spPr>
        <a:xfrm>
          <a:off x="822960" y="1242060"/>
          <a:ext cx="11269980" cy="1242060"/>
        </a:xfrm>
        <a:prstGeom prst="flowChartOffpageConnector">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126515</xdr:colOff>
      <xdr:row>7</xdr:row>
      <xdr:rowOff>60775</xdr:rowOff>
    </xdr:from>
    <xdr:ext cx="10684849" cy="559897"/>
    <xdr:sp macro="" textlink="">
      <xdr:nvSpPr>
        <xdr:cNvPr id="2" name="Rectangle 1">
          <a:extLst>
            <a:ext uri="{FF2B5EF4-FFF2-40B4-BE49-F238E27FC236}">
              <a16:creationId xmlns:a16="http://schemas.microsoft.com/office/drawing/2014/main" id="{8DFE177B-07D1-FFFF-349B-23D5B8EED77E}"/>
            </a:ext>
          </a:extLst>
        </xdr:cNvPr>
        <xdr:cNvSpPr/>
      </xdr:nvSpPr>
      <xdr:spPr>
        <a:xfrm>
          <a:off x="1040915" y="1500955"/>
          <a:ext cx="10684849" cy="559897"/>
        </a:xfrm>
        <a:prstGeom prst="rect">
          <a:avLst/>
        </a:prstGeom>
        <a:noFill/>
      </xdr:spPr>
      <xdr:txBody>
        <a:bodyPr wrap="none" lIns="91440" tIns="45720" rIns="91440" bIns="45720">
          <a:spAutoFit/>
        </a:bodyPr>
        <a:lstStyle/>
        <a:p>
          <a:pPr algn="ctr"/>
          <a:r>
            <a:rPr lang="en-US" sz="3000" b="1" cap="none" spc="0">
              <a:ln w="9525">
                <a:solidFill>
                  <a:schemeClr val="bg1"/>
                </a:solidFill>
                <a:prstDash val="solid"/>
              </a:ln>
              <a:solidFill>
                <a:schemeClr val="accent5">
                  <a:lumMod val="50000"/>
                </a:schemeClr>
              </a:solidFill>
              <a:effectLst>
                <a:outerShdw blurRad="12700" dist="38100" dir="2700000" algn="tl" rotWithShape="0">
                  <a:schemeClr val="accent5">
                    <a:lumMod val="60000"/>
                    <a:lumOff val="40000"/>
                  </a:schemeClr>
                </a:outerShdw>
              </a:effectLst>
              <a:latin typeface="Verdana" panose="020B0604030504040204" pitchFamily="34" charset="0"/>
              <a:ea typeface="Verdana" panose="020B0604030504040204" pitchFamily="34" charset="0"/>
            </a:rPr>
            <a:t>Forbes - 2022 Asian Billionaire Families Analysis</a:t>
          </a:r>
        </a:p>
      </xdr:txBody>
    </xdr:sp>
    <xdr:clientData/>
  </xdr:oneCellAnchor>
  <xdr:twoCellAnchor>
    <xdr:from>
      <xdr:col>1</xdr:col>
      <xdr:colOff>7620</xdr:colOff>
      <xdr:row>6</xdr:row>
      <xdr:rowOff>114300</xdr:rowOff>
    </xdr:from>
    <xdr:to>
      <xdr:col>1</xdr:col>
      <xdr:colOff>213360</xdr:colOff>
      <xdr:row>10</xdr:row>
      <xdr:rowOff>91440</xdr:rowOff>
    </xdr:to>
    <xdr:sp macro="" textlink="">
      <xdr:nvSpPr>
        <xdr:cNvPr id="5" name="Right Brace 4">
          <a:extLst>
            <a:ext uri="{FF2B5EF4-FFF2-40B4-BE49-F238E27FC236}">
              <a16:creationId xmlns:a16="http://schemas.microsoft.com/office/drawing/2014/main" id="{B71032C6-7E32-455D-A80C-B4188B97D83B}"/>
            </a:ext>
          </a:extLst>
        </xdr:cNvPr>
        <xdr:cNvSpPr/>
      </xdr:nvSpPr>
      <xdr:spPr>
        <a:xfrm rot="10800000">
          <a:off x="922020" y="1348740"/>
          <a:ext cx="205740" cy="800100"/>
        </a:xfrm>
        <a:prstGeom prst="rightBrace">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IN" sz="1100">
            <a:ln w="76200">
              <a:solidFill>
                <a:schemeClr val="tx1"/>
              </a:solidFill>
            </a:ln>
          </a:endParaRPr>
        </a:p>
      </xdr:txBody>
    </xdr:sp>
    <xdr:clientData/>
  </xdr:twoCellAnchor>
  <xdr:twoCellAnchor>
    <xdr:from>
      <xdr:col>12</xdr:col>
      <xdr:colOff>716280</xdr:colOff>
      <xdr:row>6</xdr:row>
      <xdr:rowOff>129540</xdr:rowOff>
    </xdr:from>
    <xdr:to>
      <xdr:col>13</xdr:col>
      <xdr:colOff>7620</xdr:colOff>
      <xdr:row>10</xdr:row>
      <xdr:rowOff>106680</xdr:rowOff>
    </xdr:to>
    <xdr:sp macro="" textlink="">
      <xdr:nvSpPr>
        <xdr:cNvPr id="3" name="Right Brace 2">
          <a:extLst>
            <a:ext uri="{FF2B5EF4-FFF2-40B4-BE49-F238E27FC236}">
              <a16:creationId xmlns:a16="http://schemas.microsoft.com/office/drawing/2014/main" id="{69348F91-7C59-87B7-077A-717E6B5A6E78}"/>
            </a:ext>
          </a:extLst>
        </xdr:cNvPr>
        <xdr:cNvSpPr/>
      </xdr:nvSpPr>
      <xdr:spPr>
        <a:xfrm>
          <a:off x="11689080" y="1363980"/>
          <a:ext cx="205740" cy="800100"/>
        </a:xfrm>
        <a:prstGeom prst="rightBrace">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IN" sz="1100">
            <a:ln w="76200">
              <a:solidFill>
                <a:schemeClr val="tx1"/>
              </a:solidFill>
            </a:l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106680</xdr:rowOff>
    </xdr:from>
    <xdr:to>
      <xdr:col>13</xdr:col>
      <xdr:colOff>762000</xdr:colOff>
      <xdr:row>8</xdr:row>
      <xdr:rowOff>99060</xdr:rowOff>
    </xdr:to>
    <xdr:grpSp>
      <xdr:nvGrpSpPr>
        <xdr:cNvPr id="39" name="Group 38">
          <a:extLst>
            <a:ext uri="{FF2B5EF4-FFF2-40B4-BE49-F238E27FC236}">
              <a16:creationId xmlns:a16="http://schemas.microsoft.com/office/drawing/2014/main" id="{0D57BB0E-C40A-9832-FBDF-C3A8A50C22CF}"/>
            </a:ext>
          </a:extLst>
        </xdr:cNvPr>
        <xdr:cNvGrpSpPr/>
      </xdr:nvGrpSpPr>
      <xdr:grpSpPr>
        <a:xfrm>
          <a:off x="0" y="106680"/>
          <a:ext cx="14028420" cy="1638300"/>
          <a:chOff x="213360" y="30480"/>
          <a:chExt cx="14935200" cy="1638300"/>
        </a:xfrm>
        <a:solidFill>
          <a:schemeClr val="accent6">
            <a:lumMod val="40000"/>
            <a:lumOff val="60000"/>
          </a:schemeClr>
        </a:solidFill>
      </xdr:grpSpPr>
      <xdr:cxnSp macro="">
        <xdr:nvCxnSpPr>
          <xdr:cNvPr id="4" name="Straight Connector 3">
            <a:extLst>
              <a:ext uri="{FF2B5EF4-FFF2-40B4-BE49-F238E27FC236}">
                <a16:creationId xmlns:a16="http://schemas.microsoft.com/office/drawing/2014/main" id="{3949AEDF-47E7-EDC6-A943-34A727F51BB3}"/>
              </a:ext>
            </a:extLst>
          </xdr:cNvPr>
          <xdr:cNvCxnSpPr/>
        </xdr:nvCxnSpPr>
        <xdr:spPr>
          <a:xfrm flipV="1">
            <a:off x="213360" y="1584960"/>
            <a:ext cx="14935200" cy="83820"/>
          </a:xfrm>
          <a:prstGeom prst="line">
            <a:avLst/>
          </a:prstGeom>
          <a:grpFill/>
          <a:ln>
            <a:solidFill>
              <a:schemeClr val="accent5">
                <a:lumMod val="50000"/>
              </a:schemeClr>
            </a:solidFill>
          </a:ln>
          <a:effectLst>
            <a:reflection blurRad="6350" stA="50000" endA="300" endPos="55500" dist="101600" dir="5400000" sy="-100000" algn="bl" rotWithShape="0"/>
          </a:effectLst>
        </xdr:spPr>
        <xdr:style>
          <a:lnRef idx="3">
            <a:schemeClr val="dk1"/>
          </a:lnRef>
          <a:fillRef idx="0">
            <a:schemeClr val="dk1"/>
          </a:fillRef>
          <a:effectRef idx="2">
            <a:schemeClr val="dk1"/>
          </a:effectRef>
          <a:fontRef idx="minor">
            <a:schemeClr val="tx1"/>
          </a:fontRef>
        </xdr:style>
      </xdr:cxnSp>
      <xdr:grpSp>
        <xdr:nvGrpSpPr>
          <xdr:cNvPr id="38" name="Group 37">
            <a:extLst>
              <a:ext uri="{FF2B5EF4-FFF2-40B4-BE49-F238E27FC236}">
                <a16:creationId xmlns:a16="http://schemas.microsoft.com/office/drawing/2014/main" id="{3B2EB802-6853-B5D1-A2BA-25E0204C5D64}"/>
              </a:ext>
            </a:extLst>
          </xdr:cNvPr>
          <xdr:cNvGrpSpPr/>
        </xdr:nvGrpSpPr>
        <xdr:grpSpPr>
          <a:xfrm>
            <a:off x="576455" y="30480"/>
            <a:ext cx="7061830" cy="1455420"/>
            <a:chOff x="469775" y="-76200"/>
            <a:chExt cx="7061830" cy="1455420"/>
          </a:xfrm>
          <a:grpFill/>
        </xdr:grpSpPr>
        <xdr:pic>
          <xdr:nvPicPr>
            <xdr:cNvPr id="13" name="Graphic 12" descr="Earth Globe   Asia">
              <a:extLst>
                <a:ext uri="{FF2B5EF4-FFF2-40B4-BE49-F238E27FC236}">
                  <a16:creationId xmlns:a16="http://schemas.microsoft.com/office/drawing/2014/main" id="{8916491E-8EE1-19FE-E78D-C66517EEFA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04784" y="-76200"/>
              <a:ext cx="1226821" cy="1143000"/>
            </a:xfrm>
            <a:prstGeom prst="rect">
              <a:avLst/>
            </a:prstGeom>
          </xdr:spPr>
        </xdr:pic>
        <xdr:sp macro="" textlink="">
          <xdr:nvSpPr>
            <xdr:cNvPr id="14" name="Flowchart: Multidocument 13">
              <a:extLst>
                <a:ext uri="{FF2B5EF4-FFF2-40B4-BE49-F238E27FC236}">
                  <a16:creationId xmlns:a16="http://schemas.microsoft.com/office/drawing/2014/main" id="{A000B1AA-F70C-E278-63B8-99147231943E}"/>
                </a:ext>
              </a:extLst>
            </xdr:cNvPr>
            <xdr:cNvSpPr/>
          </xdr:nvSpPr>
          <xdr:spPr>
            <a:xfrm>
              <a:off x="469775" y="0"/>
              <a:ext cx="5534727" cy="1379220"/>
            </a:xfrm>
            <a:prstGeom prst="flowChartMultidocument">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500" b="1">
                  <a:solidFill>
                    <a:schemeClr val="accent5">
                      <a:lumMod val="50000"/>
                    </a:schemeClr>
                  </a:solidFill>
                  <a:effectLst>
                    <a:outerShdw blurRad="38100" dist="19050" dir="2700000" algn="tl" rotWithShape="0">
                      <a:schemeClr val="dk1">
                        <a:alpha val="40000"/>
                      </a:schemeClr>
                    </a:outerShdw>
                  </a:effectLst>
                  <a:latin typeface="Regular"/>
                  <a:ea typeface="+mn-ea"/>
                  <a:cs typeface="+mn-cs"/>
                </a:rPr>
                <a:t>FORBES - 2022 ASIA</a:t>
              </a:r>
              <a:r>
                <a:rPr lang="en-US" sz="2500" b="1" baseline="0">
                  <a:solidFill>
                    <a:schemeClr val="accent5">
                      <a:lumMod val="50000"/>
                    </a:schemeClr>
                  </a:solidFill>
                  <a:effectLst>
                    <a:outerShdw blurRad="38100" dist="19050" dir="2700000" algn="tl" rotWithShape="0">
                      <a:schemeClr val="dk1">
                        <a:alpha val="40000"/>
                      </a:schemeClr>
                    </a:outerShdw>
                  </a:effectLst>
                  <a:latin typeface="Regular"/>
                  <a:ea typeface="+mn-ea"/>
                  <a:cs typeface="+mn-cs"/>
                </a:rPr>
                <a:t> BILLIONAIRE FAMILIES</a:t>
              </a:r>
              <a:endParaRPr lang="en-IN" sz="2500" b="1">
                <a:solidFill>
                  <a:schemeClr val="accent5">
                    <a:lumMod val="50000"/>
                  </a:schemeClr>
                </a:solidFill>
                <a:effectLst/>
                <a:latin typeface="Regular"/>
              </a:endParaRPr>
            </a:p>
          </xdr:txBody>
        </xdr:sp>
      </xdr:grpSp>
    </xdr:grpSp>
    <xdr:clientData/>
  </xdr:twoCellAnchor>
  <xdr:twoCellAnchor>
    <xdr:from>
      <xdr:col>0</xdr:col>
      <xdr:colOff>91440</xdr:colOff>
      <xdr:row>25</xdr:row>
      <xdr:rowOff>106680</xdr:rowOff>
    </xdr:from>
    <xdr:to>
      <xdr:col>13</xdr:col>
      <xdr:colOff>708660</xdr:colOff>
      <xdr:row>55</xdr:row>
      <xdr:rowOff>15240</xdr:rowOff>
    </xdr:to>
    <xdr:grpSp>
      <xdr:nvGrpSpPr>
        <xdr:cNvPr id="30" name="Group 29">
          <a:extLst>
            <a:ext uri="{FF2B5EF4-FFF2-40B4-BE49-F238E27FC236}">
              <a16:creationId xmlns:a16="http://schemas.microsoft.com/office/drawing/2014/main" id="{BBE2AA28-04DB-BCC6-F8CA-4CB14B6C15FC}"/>
            </a:ext>
          </a:extLst>
        </xdr:cNvPr>
        <xdr:cNvGrpSpPr/>
      </xdr:nvGrpSpPr>
      <xdr:grpSpPr>
        <a:xfrm>
          <a:off x="91440" y="5341620"/>
          <a:ext cx="13883640" cy="6080760"/>
          <a:chOff x="243840" y="1676400"/>
          <a:chExt cx="13395960" cy="6080760"/>
        </a:xfrm>
      </xdr:grpSpPr>
      <xdr:grpSp>
        <xdr:nvGrpSpPr>
          <xdr:cNvPr id="22" name="Group 21">
            <a:extLst>
              <a:ext uri="{FF2B5EF4-FFF2-40B4-BE49-F238E27FC236}">
                <a16:creationId xmlns:a16="http://schemas.microsoft.com/office/drawing/2014/main" id="{9B5BE29A-58EC-6010-19C6-FD80F57736E5}"/>
              </a:ext>
            </a:extLst>
          </xdr:cNvPr>
          <xdr:cNvGrpSpPr/>
        </xdr:nvGrpSpPr>
        <xdr:grpSpPr>
          <a:xfrm>
            <a:off x="243840" y="1676400"/>
            <a:ext cx="13395960" cy="1866900"/>
            <a:chOff x="243840" y="1676400"/>
            <a:chExt cx="13395960" cy="1866900"/>
          </a:xfrm>
        </xdr:grpSpPr>
        <xdr:sp macro="" textlink="'Pivot Table'!B6">
          <xdr:nvSpPr>
            <xdr:cNvPr id="6" name="Flowchart: Off-page Connector 5">
              <a:extLst>
                <a:ext uri="{FF2B5EF4-FFF2-40B4-BE49-F238E27FC236}">
                  <a16:creationId xmlns:a16="http://schemas.microsoft.com/office/drawing/2014/main" id="{786E71F9-1DE7-5F7A-9438-0BC335F5BF51}"/>
                </a:ext>
              </a:extLst>
            </xdr:cNvPr>
            <xdr:cNvSpPr/>
          </xdr:nvSpPr>
          <xdr:spPr>
            <a:xfrm>
              <a:off x="243840" y="1676400"/>
              <a:ext cx="3764280" cy="1287780"/>
            </a:xfrm>
            <a:prstGeom prst="flowChartOffpageConnector">
              <a:avLst/>
            </a:prstGeom>
            <a:solidFill>
              <a:schemeClr val="accent5">
                <a:lumMod val="20000"/>
                <a:lumOff val="80000"/>
              </a:schemeClr>
            </a:solidFill>
            <a:ln>
              <a:solidFill>
                <a:schemeClr val="accent5">
                  <a:lumMod val="50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5094268F-3120-455C-8158-673C88BB4F23}" type="TxLink">
                <a:rPr lang="en-US" sz="3200" b="1" i="0" u="none" strike="noStrike">
                  <a:solidFill>
                    <a:schemeClr val="accent5">
                      <a:lumMod val="50000"/>
                    </a:schemeClr>
                  </a:solidFill>
                  <a:latin typeface="Verdana"/>
                  <a:ea typeface="Verdana"/>
                </a:rPr>
                <a:pPr algn="ctr"/>
                <a:t>20 / $496bn</a:t>
              </a:fld>
              <a:endParaRPr lang="en-IN" sz="3200" b="1">
                <a:solidFill>
                  <a:schemeClr val="accent5">
                    <a:lumMod val="50000"/>
                  </a:schemeClr>
                </a:solidFill>
              </a:endParaRPr>
            </a:p>
          </xdr:txBody>
        </xdr:sp>
        <xdr:sp macro="" textlink="">
          <xdr:nvSpPr>
            <xdr:cNvPr id="7" name="TextBox 6">
              <a:extLst>
                <a:ext uri="{FF2B5EF4-FFF2-40B4-BE49-F238E27FC236}">
                  <a16:creationId xmlns:a16="http://schemas.microsoft.com/office/drawing/2014/main" id="{6DFAEDD8-961D-C9E0-C39A-7E27699927A4}"/>
                </a:ext>
              </a:extLst>
            </xdr:cNvPr>
            <xdr:cNvSpPr txBox="1"/>
          </xdr:nvSpPr>
          <xdr:spPr>
            <a:xfrm>
              <a:off x="472440" y="3070860"/>
              <a:ext cx="3314700" cy="472440"/>
            </a:xfrm>
            <a:prstGeom prst="rect">
              <a:avLst/>
            </a:prstGeom>
            <a:solidFill>
              <a:schemeClr val="accent5">
                <a:lumMod val="20000"/>
                <a:lumOff val="80000"/>
              </a:schemeClr>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u="sng">
                  <a:solidFill>
                    <a:schemeClr val="accent5">
                      <a:lumMod val="50000"/>
                    </a:schemeClr>
                  </a:solidFill>
                  <a:latin typeface="Verdana" panose="020B0604030504040204" pitchFamily="34" charset="0"/>
                  <a:ea typeface="Verdana" panose="020B0604030504040204" pitchFamily="34" charset="0"/>
                </a:rPr>
                <a:t>TOTAL BILLIONAIRE</a:t>
              </a:r>
              <a:r>
                <a:rPr lang="en-IN" sz="1400" b="1" u="sng" baseline="0">
                  <a:solidFill>
                    <a:schemeClr val="accent5">
                      <a:lumMod val="50000"/>
                    </a:schemeClr>
                  </a:solidFill>
                  <a:latin typeface="Verdana" panose="020B0604030504040204" pitchFamily="34" charset="0"/>
                  <a:ea typeface="Verdana" panose="020B0604030504040204" pitchFamily="34" charset="0"/>
                </a:rPr>
                <a:t> FAMILIES</a:t>
              </a:r>
              <a:endParaRPr lang="en-IN" sz="1400" b="1" u="sng">
                <a:solidFill>
                  <a:schemeClr val="accent5">
                    <a:lumMod val="50000"/>
                  </a:schemeClr>
                </a:solidFill>
                <a:latin typeface="Verdana" panose="020B0604030504040204" pitchFamily="34" charset="0"/>
                <a:ea typeface="Verdana" panose="020B0604030504040204" pitchFamily="34" charset="0"/>
              </a:endParaRPr>
            </a:p>
          </xdr:txBody>
        </xdr:sp>
        <xdr:sp macro="" textlink="'Pivot Table'!E8">
          <xdr:nvSpPr>
            <xdr:cNvPr id="8" name="Flowchart: Off-page Connector 7">
              <a:extLst>
                <a:ext uri="{FF2B5EF4-FFF2-40B4-BE49-F238E27FC236}">
                  <a16:creationId xmlns:a16="http://schemas.microsoft.com/office/drawing/2014/main" id="{59708B4C-CCAA-4341-9675-4782528CAC8B}"/>
                </a:ext>
              </a:extLst>
            </xdr:cNvPr>
            <xdr:cNvSpPr/>
          </xdr:nvSpPr>
          <xdr:spPr>
            <a:xfrm>
              <a:off x="4785360" y="1714500"/>
              <a:ext cx="2956560" cy="1021080"/>
            </a:xfrm>
            <a:prstGeom prst="flowChartOffpageConnector">
              <a:avLst/>
            </a:prstGeom>
            <a:solidFill>
              <a:schemeClr val="accent5">
                <a:lumMod val="20000"/>
                <a:lumOff val="80000"/>
              </a:schemeClr>
            </a:solidFill>
            <a:ln>
              <a:solidFill>
                <a:schemeClr val="accent5">
                  <a:lumMod val="50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91E6884C-6BCF-4754-8367-884673CFF95A}" type="TxLink">
                <a:rPr lang="en-US" sz="2700" b="1" i="0" u="none" strike="noStrike">
                  <a:solidFill>
                    <a:schemeClr val="accent5">
                      <a:lumMod val="50000"/>
                    </a:schemeClr>
                  </a:solidFill>
                  <a:latin typeface="Verdana"/>
                  <a:ea typeface="Verdana"/>
                </a:rPr>
                <a:pPr algn="ctr"/>
                <a:t>20 / $496bn</a:t>
              </a:fld>
              <a:endParaRPr lang="en-IN" sz="2700" b="1">
                <a:solidFill>
                  <a:schemeClr val="accent5">
                    <a:lumMod val="50000"/>
                  </a:schemeClr>
                </a:solidFill>
              </a:endParaRPr>
            </a:p>
          </xdr:txBody>
        </xdr:sp>
        <xdr:sp macro="" textlink="">
          <xdr:nvSpPr>
            <xdr:cNvPr id="9" name="TextBox 8">
              <a:extLst>
                <a:ext uri="{FF2B5EF4-FFF2-40B4-BE49-F238E27FC236}">
                  <a16:creationId xmlns:a16="http://schemas.microsoft.com/office/drawing/2014/main" id="{7D9378D2-0BD7-4DB0-5AFF-326386EC44FF}"/>
                </a:ext>
              </a:extLst>
            </xdr:cNvPr>
            <xdr:cNvSpPr txBox="1"/>
          </xdr:nvSpPr>
          <xdr:spPr>
            <a:xfrm>
              <a:off x="4853940" y="2887980"/>
              <a:ext cx="2758440" cy="403860"/>
            </a:xfrm>
            <a:prstGeom prst="rect">
              <a:avLst/>
            </a:prstGeom>
            <a:solidFill>
              <a:schemeClr val="accent5">
                <a:lumMod val="20000"/>
                <a:lumOff val="80000"/>
              </a:schemeClr>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u="sng">
                  <a:solidFill>
                    <a:schemeClr val="accent5">
                      <a:lumMod val="50000"/>
                    </a:schemeClr>
                  </a:solidFill>
                  <a:latin typeface="Verdana" panose="020B0604030504040204" pitchFamily="34" charset="0"/>
                  <a:ea typeface="Verdana" panose="020B0604030504040204" pitchFamily="34" charset="0"/>
                </a:rPr>
                <a:t>BILLIONAIRES BY</a:t>
              </a:r>
              <a:r>
                <a:rPr lang="en-IN" sz="1100" b="1" u="sng" baseline="0">
                  <a:solidFill>
                    <a:schemeClr val="accent5">
                      <a:lumMod val="50000"/>
                    </a:schemeClr>
                  </a:solidFill>
                  <a:latin typeface="Verdana" panose="020B0604030504040204" pitchFamily="34" charset="0"/>
                  <a:ea typeface="Verdana" panose="020B0604030504040204" pitchFamily="34" charset="0"/>
                </a:rPr>
                <a:t> COUNTRIES</a:t>
              </a:r>
              <a:endParaRPr lang="en-IN" sz="1100" b="1" u="sng">
                <a:solidFill>
                  <a:schemeClr val="accent5">
                    <a:lumMod val="50000"/>
                  </a:schemeClr>
                </a:solidFill>
                <a:latin typeface="Verdana" panose="020B0604030504040204" pitchFamily="34" charset="0"/>
                <a:ea typeface="Verdana" panose="020B0604030504040204" pitchFamily="34" charset="0"/>
              </a:endParaRPr>
            </a:p>
          </xdr:txBody>
        </xdr:sp>
        <xdr:sp macro="" textlink="'Pivot Table'!B17">
          <xdr:nvSpPr>
            <xdr:cNvPr id="10" name="Flowchart: Off-page Connector 9">
              <a:extLst>
                <a:ext uri="{FF2B5EF4-FFF2-40B4-BE49-F238E27FC236}">
                  <a16:creationId xmlns:a16="http://schemas.microsoft.com/office/drawing/2014/main" id="{36010E71-9081-4332-B740-AE90C95D4780}"/>
                </a:ext>
              </a:extLst>
            </xdr:cNvPr>
            <xdr:cNvSpPr/>
          </xdr:nvSpPr>
          <xdr:spPr>
            <a:xfrm>
              <a:off x="8481060" y="1813560"/>
              <a:ext cx="2644140" cy="845820"/>
            </a:xfrm>
            <a:prstGeom prst="flowChartOffpageConnector">
              <a:avLst/>
            </a:prstGeom>
            <a:solidFill>
              <a:schemeClr val="accent5">
                <a:lumMod val="20000"/>
                <a:lumOff val="80000"/>
              </a:schemeClr>
            </a:solidFill>
            <a:ln>
              <a:solidFill>
                <a:srgbClr val="00206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845AEEBD-2A02-454F-BF54-F2239AA34F94}" type="TxLink">
                <a:rPr lang="en-US" sz="1800" b="1" i="0" u="none" strike="noStrike">
                  <a:solidFill>
                    <a:schemeClr val="accent5">
                      <a:lumMod val="50000"/>
                    </a:schemeClr>
                  </a:solidFill>
                  <a:latin typeface="Verdana"/>
                  <a:ea typeface="Verdana"/>
                </a:rPr>
                <a:pPr algn="ctr"/>
                <a:t>20 / $496bn</a:t>
              </a:fld>
              <a:endParaRPr lang="en-IN" sz="1800" b="1">
                <a:solidFill>
                  <a:schemeClr val="accent5">
                    <a:lumMod val="50000"/>
                  </a:schemeClr>
                </a:solidFill>
              </a:endParaRPr>
            </a:p>
          </xdr:txBody>
        </xdr:sp>
        <xdr:sp macro="" textlink="">
          <xdr:nvSpPr>
            <xdr:cNvPr id="11" name="TextBox 10">
              <a:extLst>
                <a:ext uri="{FF2B5EF4-FFF2-40B4-BE49-F238E27FC236}">
                  <a16:creationId xmlns:a16="http://schemas.microsoft.com/office/drawing/2014/main" id="{803AC993-F026-43CA-A261-4F355397D3CF}"/>
                </a:ext>
              </a:extLst>
            </xdr:cNvPr>
            <xdr:cNvSpPr txBox="1"/>
          </xdr:nvSpPr>
          <xdr:spPr>
            <a:xfrm>
              <a:off x="8503920" y="2865120"/>
              <a:ext cx="2598420" cy="320040"/>
            </a:xfrm>
            <a:prstGeom prst="rect">
              <a:avLst/>
            </a:prstGeom>
            <a:solidFill>
              <a:schemeClr val="accent5">
                <a:lumMod val="20000"/>
                <a:lumOff val="80000"/>
              </a:schemeClr>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u="sng">
                  <a:solidFill>
                    <a:schemeClr val="accent5">
                      <a:lumMod val="50000"/>
                    </a:schemeClr>
                  </a:solidFill>
                  <a:latin typeface="Verdana" panose="020B0604030504040204" pitchFamily="34" charset="0"/>
                  <a:ea typeface="Verdana" panose="020B0604030504040204" pitchFamily="34" charset="0"/>
                </a:rPr>
                <a:t>BILLIONAIRES BY</a:t>
              </a:r>
              <a:r>
                <a:rPr lang="en-IN" sz="1000" b="1" u="sng" baseline="0">
                  <a:solidFill>
                    <a:schemeClr val="accent5">
                      <a:lumMod val="50000"/>
                    </a:schemeClr>
                  </a:solidFill>
                  <a:latin typeface="Verdana" panose="020B0604030504040204" pitchFamily="34" charset="0"/>
                  <a:ea typeface="Verdana" panose="020B0604030504040204" pitchFamily="34" charset="0"/>
                </a:rPr>
                <a:t> GENERATIONS</a:t>
              </a:r>
              <a:endParaRPr lang="en-IN" sz="1000" b="1" u="sng">
                <a:solidFill>
                  <a:schemeClr val="accent5">
                    <a:lumMod val="50000"/>
                  </a:schemeClr>
                </a:solidFill>
                <a:latin typeface="Verdana" panose="020B0604030504040204" pitchFamily="34" charset="0"/>
                <a:ea typeface="Verdana" panose="020B0604030504040204" pitchFamily="34" charset="0"/>
              </a:endParaRPr>
            </a:p>
          </xdr:txBody>
        </xdr:sp>
        <xdr:sp macro="" textlink="'Pivot Table'!E17">
          <xdr:nvSpPr>
            <xdr:cNvPr id="20" name="Flowchart: Off-page Connector 19">
              <a:extLst>
                <a:ext uri="{FF2B5EF4-FFF2-40B4-BE49-F238E27FC236}">
                  <a16:creationId xmlns:a16="http://schemas.microsoft.com/office/drawing/2014/main" id="{6B266018-9052-4E1F-AEE4-CC952AE28ED6}"/>
                </a:ext>
              </a:extLst>
            </xdr:cNvPr>
            <xdr:cNvSpPr/>
          </xdr:nvSpPr>
          <xdr:spPr>
            <a:xfrm>
              <a:off x="11704320" y="1874520"/>
              <a:ext cx="1889760" cy="609600"/>
            </a:xfrm>
            <a:prstGeom prst="flowChartOffpageConnector">
              <a:avLst/>
            </a:prstGeom>
            <a:solidFill>
              <a:schemeClr val="accent5">
                <a:lumMod val="20000"/>
                <a:lumOff val="80000"/>
              </a:schemeClr>
            </a:solidFill>
            <a:ln>
              <a:solidFill>
                <a:srgbClr val="002060"/>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935BFAE9-C586-4919-A645-71F0435F2708}" type="TxLink">
                <a:rPr lang="en-US" sz="1200" b="1" i="0" u="none" strike="noStrike">
                  <a:solidFill>
                    <a:schemeClr val="accent5">
                      <a:lumMod val="50000"/>
                    </a:schemeClr>
                  </a:solidFill>
                  <a:latin typeface="Verdana"/>
                  <a:ea typeface="Verdana"/>
                </a:rPr>
                <a:pPr algn="ctr"/>
                <a:t>20 / $496bn</a:t>
              </a:fld>
              <a:endParaRPr lang="en-IN" sz="1600" b="1">
                <a:solidFill>
                  <a:schemeClr val="accent5">
                    <a:lumMod val="50000"/>
                  </a:schemeClr>
                </a:solidFill>
              </a:endParaRPr>
            </a:p>
          </xdr:txBody>
        </xdr:sp>
        <xdr:sp macro="" textlink="">
          <xdr:nvSpPr>
            <xdr:cNvPr id="21" name="TextBox 20">
              <a:extLst>
                <a:ext uri="{FF2B5EF4-FFF2-40B4-BE49-F238E27FC236}">
                  <a16:creationId xmlns:a16="http://schemas.microsoft.com/office/drawing/2014/main" id="{EC02C7F3-3F82-4BE8-B8E4-F76D5C42CE76}"/>
                </a:ext>
              </a:extLst>
            </xdr:cNvPr>
            <xdr:cNvSpPr txBox="1"/>
          </xdr:nvSpPr>
          <xdr:spPr>
            <a:xfrm>
              <a:off x="11750040" y="2848590"/>
              <a:ext cx="1889760" cy="290850"/>
            </a:xfrm>
            <a:prstGeom prst="rect">
              <a:avLst/>
            </a:prstGeom>
            <a:solidFill>
              <a:schemeClr val="accent5">
                <a:lumMod val="20000"/>
                <a:lumOff val="80000"/>
              </a:schemeClr>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u="sng">
                  <a:solidFill>
                    <a:schemeClr val="accent5">
                      <a:lumMod val="50000"/>
                    </a:schemeClr>
                  </a:solidFill>
                  <a:latin typeface="Verdana" panose="020B0604030504040204" pitchFamily="34" charset="0"/>
                  <a:ea typeface="Verdana" panose="020B0604030504040204" pitchFamily="34" charset="0"/>
                </a:rPr>
                <a:t>BILLIONAIRES BY</a:t>
              </a:r>
              <a:r>
                <a:rPr lang="en-IN" sz="900" b="1" u="sng" baseline="0">
                  <a:solidFill>
                    <a:schemeClr val="accent5">
                      <a:lumMod val="50000"/>
                    </a:schemeClr>
                  </a:solidFill>
                  <a:latin typeface="Verdana" panose="020B0604030504040204" pitchFamily="34" charset="0"/>
                  <a:ea typeface="Verdana" panose="020B0604030504040204" pitchFamily="34" charset="0"/>
                </a:rPr>
                <a:t> AGE</a:t>
              </a:r>
              <a:endParaRPr lang="en-IN" sz="900" b="1" u="sng">
                <a:solidFill>
                  <a:schemeClr val="accent5">
                    <a:lumMod val="50000"/>
                  </a:schemeClr>
                </a:solidFill>
                <a:latin typeface="Verdana" panose="020B0604030504040204" pitchFamily="34" charset="0"/>
                <a:ea typeface="Verdana" panose="020B0604030504040204" pitchFamily="34" charset="0"/>
              </a:endParaRPr>
            </a:p>
          </xdr:txBody>
        </xdr:sp>
      </xdr:grpSp>
      <xdr:graphicFrame macro="">
        <xdr:nvGraphicFramePr>
          <xdr:cNvPr id="23" name="Bill_Top10">
            <a:extLst>
              <a:ext uri="{FF2B5EF4-FFF2-40B4-BE49-F238E27FC236}">
                <a16:creationId xmlns:a16="http://schemas.microsoft.com/office/drawing/2014/main" id="{A98AF93F-90FB-464C-B41B-60BB3906244E}"/>
              </a:ext>
            </a:extLst>
          </xdr:cNvPr>
          <xdr:cNvGraphicFramePr>
            <a:graphicFrameLocks/>
          </xdr:cNvGraphicFramePr>
        </xdr:nvGraphicFramePr>
        <xdr:xfrm>
          <a:off x="502920" y="4053840"/>
          <a:ext cx="5981700" cy="36957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A5294FCB-2E8A-4942-BFF2-5CAB0114C6C2}"/>
              </a:ext>
            </a:extLst>
          </xdr:cNvPr>
          <xdr:cNvGraphicFramePr>
            <a:graphicFrameLocks/>
          </xdr:cNvGraphicFramePr>
        </xdr:nvGraphicFramePr>
        <xdr:xfrm>
          <a:off x="6896100" y="4061460"/>
          <a:ext cx="5821680" cy="36957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7</xdr:col>
      <xdr:colOff>914400</xdr:colOff>
      <xdr:row>9</xdr:row>
      <xdr:rowOff>129540</xdr:rowOff>
    </xdr:from>
    <xdr:to>
      <xdr:col>8</xdr:col>
      <xdr:colOff>449580</xdr:colOff>
      <xdr:row>23</xdr:row>
      <xdr:rowOff>81915</xdr:rowOff>
    </xdr:to>
    <mc:AlternateContent xmlns:mc="http://schemas.openxmlformats.org/markup-compatibility/2006" xmlns:a14="http://schemas.microsoft.com/office/drawing/2010/main">
      <mc:Choice Requires="a14">
        <xdr:graphicFrame macro="">
          <xdr:nvGraphicFramePr>
            <xdr:cNvPr id="32" name="Country">
              <a:extLst>
                <a:ext uri="{FF2B5EF4-FFF2-40B4-BE49-F238E27FC236}">
                  <a16:creationId xmlns:a16="http://schemas.microsoft.com/office/drawing/2014/main" id="{A770A0A5-3D86-423B-8DAF-691608963AB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15200" y="1981200"/>
              <a:ext cx="1828800" cy="2924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274320</xdr:colOff>
      <xdr:row>9</xdr:row>
      <xdr:rowOff>129540</xdr:rowOff>
    </xdr:from>
    <xdr:to>
      <xdr:col>7</xdr:col>
      <xdr:colOff>701040</xdr:colOff>
      <xdr:row>23</xdr:row>
      <xdr:rowOff>76200</xdr:rowOff>
    </xdr:to>
    <mc:AlternateContent xmlns:mc="http://schemas.openxmlformats.org/markup-compatibility/2006" xmlns:a14="http://schemas.microsoft.com/office/drawing/2010/main">
      <mc:Choice Requires="a14">
        <xdr:graphicFrame macro="">
          <xdr:nvGraphicFramePr>
            <xdr:cNvPr id="33" name="Company Name">
              <a:extLst>
                <a:ext uri="{FF2B5EF4-FFF2-40B4-BE49-F238E27FC236}">
                  <a16:creationId xmlns:a16="http://schemas.microsoft.com/office/drawing/2014/main" id="{B200E596-10B6-4242-94C8-40D01D3E4654}"/>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4846320" y="1981200"/>
              <a:ext cx="2255520" cy="2918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746760</xdr:colOff>
      <xdr:row>9</xdr:row>
      <xdr:rowOff>114300</xdr:rowOff>
    </xdr:from>
    <xdr:to>
      <xdr:col>5</xdr:col>
      <xdr:colOff>99060</xdr:colOff>
      <xdr:row>23</xdr:row>
      <xdr:rowOff>66675</xdr:rowOff>
    </xdr:to>
    <mc:AlternateContent xmlns:mc="http://schemas.openxmlformats.org/markup-compatibility/2006" xmlns:a14="http://schemas.microsoft.com/office/drawing/2010/main">
      <mc:Choice Requires="a14">
        <xdr:graphicFrame macro="">
          <xdr:nvGraphicFramePr>
            <xdr:cNvPr id="34" name="Wealth($Billion)">
              <a:extLst>
                <a:ext uri="{FF2B5EF4-FFF2-40B4-BE49-F238E27FC236}">
                  <a16:creationId xmlns:a16="http://schemas.microsoft.com/office/drawing/2014/main" id="{DDB0CC5B-4DF5-4B17-B5C0-F2EEB7F60E5F}"/>
                </a:ext>
              </a:extLst>
            </xdr:cNvPr>
            <xdr:cNvGraphicFramePr/>
          </xdr:nvGraphicFramePr>
          <xdr:xfrm>
            <a:off x="0" y="0"/>
            <a:ext cx="0" cy="0"/>
          </xdr:xfrm>
          <a:graphic>
            <a:graphicData uri="http://schemas.microsoft.com/office/drawing/2010/slicer">
              <sle:slicer xmlns:sle="http://schemas.microsoft.com/office/drawing/2010/slicer" name="Wealth($Billion)"/>
            </a:graphicData>
          </a:graphic>
        </xdr:graphicFrame>
      </mc:Choice>
      <mc:Fallback xmlns="">
        <xdr:sp macro="" textlink="">
          <xdr:nvSpPr>
            <xdr:cNvPr id="0" name=""/>
            <xdr:cNvSpPr>
              <a:spLocks noTextEdit="1"/>
            </xdr:cNvSpPr>
          </xdr:nvSpPr>
          <xdr:spPr>
            <a:xfrm>
              <a:off x="2575560" y="1965960"/>
              <a:ext cx="2095500" cy="2924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9</xdr:row>
      <xdr:rowOff>114300</xdr:rowOff>
    </xdr:from>
    <xdr:to>
      <xdr:col>2</xdr:col>
      <xdr:colOff>487680</xdr:colOff>
      <xdr:row>23</xdr:row>
      <xdr:rowOff>66675</xdr:rowOff>
    </xdr:to>
    <mc:AlternateContent xmlns:mc="http://schemas.openxmlformats.org/markup-compatibility/2006" xmlns:a14="http://schemas.microsoft.com/office/drawing/2010/main">
      <mc:Choice Requires="a14">
        <xdr:graphicFrame macro="">
          <xdr:nvGraphicFramePr>
            <xdr:cNvPr id="37" name="Fortune Family">
              <a:extLst>
                <a:ext uri="{FF2B5EF4-FFF2-40B4-BE49-F238E27FC236}">
                  <a16:creationId xmlns:a16="http://schemas.microsoft.com/office/drawing/2014/main" id="{5709F7E7-68FB-447F-BFB4-9D9FEB60E6F2}"/>
                </a:ext>
              </a:extLst>
            </xdr:cNvPr>
            <xdr:cNvGraphicFramePr/>
          </xdr:nvGraphicFramePr>
          <xdr:xfrm>
            <a:off x="0" y="0"/>
            <a:ext cx="0" cy="0"/>
          </xdr:xfrm>
          <a:graphic>
            <a:graphicData uri="http://schemas.microsoft.com/office/drawing/2010/slicer">
              <sle:slicer xmlns:sle="http://schemas.microsoft.com/office/drawing/2010/slicer" name="Fortune Family"/>
            </a:graphicData>
          </a:graphic>
        </xdr:graphicFrame>
      </mc:Choice>
      <mc:Fallback xmlns="">
        <xdr:sp macro="" textlink="">
          <xdr:nvSpPr>
            <xdr:cNvPr id="0" name=""/>
            <xdr:cNvSpPr>
              <a:spLocks noTextEdit="1"/>
            </xdr:cNvSpPr>
          </xdr:nvSpPr>
          <xdr:spPr>
            <a:xfrm>
              <a:off x="251460" y="1965960"/>
              <a:ext cx="2065020" cy="2924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510540</xdr:colOff>
      <xdr:row>9</xdr:row>
      <xdr:rowOff>137160</xdr:rowOff>
    </xdr:from>
    <xdr:to>
      <xdr:col>13</xdr:col>
      <xdr:colOff>685800</xdr:colOff>
      <xdr:row>23</xdr:row>
      <xdr:rowOff>76200</xdr:rowOff>
    </xdr:to>
    <xdr:graphicFrame macro="">
      <xdr:nvGraphicFramePr>
        <xdr:cNvPr id="40" name="Chart 39">
          <a:extLst>
            <a:ext uri="{FF2B5EF4-FFF2-40B4-BE49-F238E27FC236}">
              <a16:creationId xmlns:a16="http://schemas.microsoft.com/office/drawing/2014/main" id="{23E45BC9-1552-4673-809D-1F513AE27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80.578111689814" createdVersion="8" refreshedVersion="8" minRefreshableVersion="3" recordCount="20" xr:uid="{1265231F-4E5B-4909-A685-2FA14A8FB2A3}">
  <cacheSource type="worksheet">
    <worksheetSource name="Richest_family_data"/>
  </cacheSource>
  <cacheFields count="11">
    <cacheField name="Asia Rank" numFmtId="0">
      <sharedItems containsSemiMixedTypes="0" containsString="0" containsNumber="1" containsInteger="1" minValue="1" maxValue="20" count="20">
        <n v="1"/>
        <n v="2"/>
        <n v="3"/>
        <n v="4"/>
        <n v="5"/>
        <n v="6"/>
        <n v="7"/>
        <n v="8"/>
        <n v="9"/>
        <n v="10"/>
        <n v="11"/>
        <n v="12"/>
        <n v="13"/>
        <n v="14"/>
        <n v="15"/>
        <n v="16"/>
        <n v="17"/>
        <n v="18"/>
        <n v="19"/>
        <n v="20"/>
      </sharedItems>
    </cacheField>
    <cacheField name="Fortune Family" numFmtId="0">
      <sharedItems count="19">
        <s v="Ambani"/>
        <s v="Hartono"/>
        <s v="Mistry"/>
        <s v="Kwok"/>
        <s v="Chearavanont"/>
        <s v="Tsai"/>
        <s v="Cheng"/>
        <s v="Pao/Woo"/>
        <s v="Lee"/>
        <s v="Yoovidhya"/>
        <s v="Kwek/Quek"/>
        <s v="Sy"/>
        <s v="Kadoorie"/>
        <s v="Birla"/>
        <s v="Torii/Saji"/>
        <s v="Chung"/>
        <s v="Hinduja"/>
        <s v="Zhang"/>
        <s v="Bajaj"/>
      </sharedItems>
    </cacheField>
    <cacheField name="Country" numFmtId="0">
      <sharedItems count="10">
        <s v="India"/>
        <s v="Indonesia"/>
        <s v="Hong Kong"/>
        <s v="Thailand"/>
        <s v="Taiwan"/>
        <s v="Singapore"/>
        <s v="Philippines"/>
        <s v="South Korea"/>
        <s v="Japan"/>
        <s v="China"/>
      </sharedItems>
    </cacheField>
    <cacheField name="Fortune Founded" numFmtId="0">
      <sharedItems containsSemiMixedTypes="0" containsString="0" containsNumber="1" containsInteger="1" minValue="1857" maxValue="1994" count="20">
        <n v="1966"/>
        <n v="1951"/>
        <n v="1865"/>
        <n v="1972"/>
        <n v="1921"/>
        <n v="1962"/>
        <n v="1929"/>
        <n v="1955"/>
        <n v="1888"/>
        <n v="1956"/>
        <n v="1941"/>
        <n v="1958"/>
        <n v="1901"/>
        <n v="1857"/>
        <n v="1987"/>
        <n v="1899"/>
        <n v="1946"/>
        <n v="1914"/>
        <n v="1994"/>
        <n v="1926"/>
      </sharedItems>
    </cacheField>
    <cacheField name="Company Name" numFmtId="0">
      <sharedItems count="20">
        <s v="Reliance Industries"/>
        <s v="Djarum"/>
        <s v="Shapoorji Pallonji Group"/>
        <s v="Sun Kung Kai Properties"/>
        <s v="Charoen Pokphand Group"/>
        <s v="Cathay Fin"/>
        <s v="Chow Tai Fook"/>
        <s v="Wheelock &amp; Co."/>
        <s v="Lee Kum Kee"/>
        <s v="TCP Group"/>
        <s v="Hong Leong Group"/>
        <s v="SM Investments"/>
        <s v="CLP Holdings"/>
        <s v="Aditya Birla Group"/>
        <s v="Samsung"/>
        <s v="Suntory"/>
        <s v="Hyundai"/>
        <s v="Hinduja Group"/>
        <s v="China Hongqiao"/>
        <s v="Bajaj Group"/>
      </sharedItems>
    </cacheField>
    <cacheField name="Key person" numFmtId="0">
      <sharedItems count="20">
        <s v="Mukesh Ambani"/>
        <s v="Robert Budi Hartono"/>
        <s v="Shapoorji Mistry"/>
        <s v="Geoffrey Kwok"/>
        <s v="Dhanin Chearavanont"/>
        <s v="Tsai Hong-tu"/>
        <s v="Henry Cheng"/>
        <s v="Douglas Woo Chun-kuen "/>
        <s v="Charlie Lee"/>
        <s v="Saravoot Yoovidhya"/>
        <s v="Sherman Kwek"/>
        <s v="Hans Sy Jr."/>
        <s v="Philip Lawrence Kadoorie"/>
        <s v="Kumar Mangalam Birla"/>
        <s v="Jay Y. Lee "/>
        <s v="Nobuhiro Torii"/>
        <s v="Euisun Chung"/>
        <s v="Srichand Parmanand Hinduja"/>
        <s v="Zhang Bo"/>
        <s v="Rajiv Bajaj"/>
      </sharedItems>
    </cacheField>
    <cacheField name="Date of Birth" numFmtId="14">
      <sharedItems containsSemiMixedTypes="0" containsNonDate="0" containsDate="1" containsString="0" minDate="1935-11-28T00:00:00" maxDate="1992-06-15T00:00:00"/>
    </cacheField>
    <cacheField name="Wealth($Billion)" numFmtId="0">
      <sharedItems containsSemiMixedTypes="0" containsString="0" containsNumber="1" minValue="13.7" maxValue="90.3" count="19">
        <n v="90.3"/>
        <n v="36.299999999999997"/>
        <n v="34"/>
        <n v="31.1"/>
        <n v="30"/>
        <n v="28.6"/>
        <n v="23.1"/>
        <n v="23"/>
        <n v="20.6"/>
        <n v="19.600000000000001"/>
        <n v="17.8"/>
        <n v="17.399999999999999"/>
        <n v="16.7"/>
        <n v="16.3"/>
        <n v="16.100000000000001"/>
        <n v="15.6"/>
        <n v="14"/>
        <n v="13.8"/>
        <n v="13.7"/>
      </sharedItems>
    </cacheField>
    <cacheField name="Generations" numFmtId="0">
      <sharedItems containsSemiMixedTypes="0" containsString="0" containsNumber="1" containsInteger="1" minValue="2" maxValue="6" count="5">
        <n v="3"/>
        <n v="5"/>
        <n v="4"/>
        <n v="2"/>
        <n v="6"/>
      </sharedItems>
    </cacheField>
    <cacheField name="NetWorth ($)" numFmtId="164">
      <sharedItems containsSemiMixedTypes="0" containsString="0" containsNumber="1" minValue="13700000000" maxValue="90300000000" count="19">
        <n v="90300000000"/>
        <n v="36300000000"/>
        <n v="34000000000"/>
        <n v="31100000000"/>
        <n v="30000000000"/>
        <n v="28600000000"/>
        <n v="23100000000"/>
        <n v="23000000000"/>
        <n v="20600000000"/>
        <n v="19600000000"/>
        <n v="17800000000"/>
        <n v="17400000000"/>
        <n v="16700000000"/>
        <n v="16300000000"/>
        <n v="16100000000.000002"/>
        <n v="15600000000"/>
        <n v="14000000000"/>
        <n v="13800000000"/>
        <n v="13700000000"/>
      </sharedItems>
    </cacheField>
    <cacheField name="Age Calculation(Years)" numFmtId="0">
      <sharedItems containsSemiMixedTypes="0" containsString="0" containsNumber="1" containsInteger="1" minValue="30" maxValue="87" count="18">
        <n v="65"/>
        <n v="81"/>
        <n v="58"/>
        <n v="37"/>
        <n v="83"/>
        <n v="70"/>
        <n v="76"/>
        <n v="44"/>
        <n v="61"/>
        <n v="49"/>
        <n v="47"/>
        <n v="38"/>
        <n v="30"/>
        <n v="55"/>
        <n v="54"/>
        <n v="56"/>
        <n v="52"/>
        <n v="87"/>
      </sharedItems>
    </cacheField>
  </cacheFields>
  <extLst>
    <ext xmlns:x14="http://schemas.microsoft.com/office/spreadsheetml/2009/9/main" uri="{725AE2AE-9491-48be-B2B4-4EB974FC3084}">
      <x14:pivotCacheDefinition pivotCacheId="1429690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d v="1957-04-19T00:00:00"/>
    <x v="0"/>
    <x v="0"/>
    <x v="0"/>
    <x v="0"/>
  </r>
  <r>
    <x v="1"/>
    <x v="1"/>
    <x v="1"/>
    <x v="1"/>
    <x v="1"/>
    <x v="1"/>
    <d v="1941-04-28T00:00:00"/>
    <x v="1"/>
    <x v="0"/>
    <x v="1"/>
    <x v="1"/>
  </r>
  <r>
    <x v="2"/>
    <x v="2"/>
    <x v="0"/>
    <x v="2"/>
    <x v="2"/>
    <x v="2"/>
    <d v="1964-06-01T00:00:00"/>
    <x v="2"/>
    <x v="1"/>
    <x v="2"/>
    <x v="2"/>
  </r>
  <r>
    <x v="3"/>
    <x v="3"/>
    <x v="2"/>
    <x v="3"/>
    <x v="3"/>
    <x v="3"/>
    <d v="1985-06-06T00:00:00"/>
    <x v="3"/>
    <x v="0"/>
    <x v="3"/>
    <x v="3"/>
  </r>
  <r>
    <x v="4"/>
    <x v="4"/>
    <x v="3"/>
    <x v="4"/>
    <x v="4"/>
    <x v="4"/>
    <d v="1939-04-19T00:00:00"/>
    <x v="4"/>
    <x v="2"/>
    <x v="4"/>
    <x v="4"/>
  </r>
  <r>
    <x v="5"/>
    <x v="5"/>
    <x v="4"/>
    <x v="5"/>
    <x v="5"/>
    <x v="5"/>
    <d v="1952-08-01T00:00:00"/>
    <x v="5"/>
    <x v="0"/>
    <x v="5"/>
    <x v="5"/>
  </r>
  <r>
    <x v="6"/>
    <x v="6"/>
    <x v="2"/>
    <x v="6"/>
    <x v="6"/>
    <x v="6"/>
    <d v="1946-12-11T00:00:00"/>
    <x v="6"/>
    <x v="2"/>
    <x v="6"/>
    <x v="6"/>
  </r>
  <r>
    <x v="7"/>
    <x v="7"/>
    <x v="2"/>
    <x v="7"/>
    <x v="7"/>
    <x v="7"/>
    <d v="1978-06-20T00:00:00"/>
    <x v="7"/>
    <x v="0"/>
    <x v="7"/>
    <x v="7"/>
  </r>
  <r>
    <x v="8"/>
    <x v="8"/>
    <x v="2"/>
    <x v="8"/>
    <x v="8"/>
    <x v="8"/>
    <d v="1961-09-01T00:00:00"/>
    <x v="8"/>
    <x v="1"/>
    <x v="8"/>
    <x v="8"/>
  </r>
  <r>
    <x v="9"/>
    <x v="9"/>
    <x v="3"/>
    <x v="9"/>
    <x v="9"/>
    <x v="9"/>
    <d v="1973-05-23T00:00:00"/>
    <x v="9"/>
    <x v="3"/>
    <x v="9"/>
    <x v="9"/>
  </r>
  <r>
    <x v="10"/>
    <x v="10"/>
    <x v="5"/>
    <x v="10"/>
    <x v="10"/>
    <x v="10"/>
    <d v="1975-05-29T00:00:00"/>
    <x v="10"/>
    <x v="0"/>
    <x v="10"/>
    <x v="10"/>
  </r>
  <r>
    <x v="11"/>
    <x v="11"/>
    <x v="6"/>
    <x v="11"/>
    <x v="11"/>
    <x v="11"/>
    <d v="1984-04-21T00:00:00"/>
    <x v="10"/>
    <x v="0"/>
    <x v="10"/>
    <x v="11"/>
  </r>
  <r>
    <x v="12"/>
    <x v="12"/>
    <x v="2"/>
    <x v="12"/>
    <x v="12"/>
    <x v="12"/>
    <d v="1992-06-14T00:00:00"/>
    <x v="11"/>
    <x v="2"/>
    <x v="11"/>
    <x v="12"/>
  </r>
  <r>
    <x v="13"/>
    <x v="13"/>
    <x v="0"/>
    <x v="13"/>
    <x v="13"/>
    <x v="13"/>
    <d v="1967-06-14T00:00:00"/>
    <x v="12"/>
    <x v="4"/>
    <x v="12"/>
    <x v="13"/>
  </r>
  <r>
    <x v="14"/>
    <x v="8"/>
    <x v="7"/>
    <x v="14"/>
    <x v="14"/>
    <x v="14"/>
    <d v="1968-06-23T00:00:00"/>
    <x v="13"/>
    <x v="0"/>
    <x v="13"/>
    <x v="14"/>
  </r>
  <r>
    <x v="15"/>
    <x v="14"/>
    <x v="8"/>
    <x v="15"/>
    <x v="15"/>
    <x v="15"/>
    <d v="1966-03-10T00:00:00"/>
    <x v="14"/>
    <x v="2"/>
    <x v="14"/>
    <x v="15"/>
  </r>
  <r>
    <x v="16"/>
    <x v="15"/>
    <x v="7"/>
    <x v="16"/>
    <x v="16"/>
    <x v="16"/>
    <d v="1970-10-18T00:00:00"/>
    <x v="15"/>
    <x v="0"/>
    <x v="15"/>
    <x v="16"/>
  </r>
  <r>
    <x v="17"/>
    <x v="16"/>
    <x v="0"/>
    <x v="17"/>
    <x v="17"/>
    <x v="17"/>
    <d v="1935-11-28T00:00:00"/>
    <x v="16"/>
    <x v="2"/>
    <x v="16"/>
    <x v="17"/>
  </r>
  <r>
    <x v="18"/>
    <x v="17"/>
    <x v="9"/>
    <x v="18"/>
    <x v="18"/>
    <x v="18"/>
    <d v="1970-05-25T00:00:00"/>
    <x v="17"/>
    <x v="3"/>
    <x v="17"/>
    <x v="16"/>
  </r>
  <r>
    <x v="19"/>
    <x v="18"/>
    <x v="0"/>
    <x v="19"/>
    <x v="19"/>
    <x v="19"/>
    <d v="1966-12-21T00:00:00"/>
    <x v="18"/>
    <x v="2"/>
    <x v="18"/>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C2E54-EDA6-44E8-803C-ECCA98C6C930}" name="Person-Networ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Key Person">
  <location ref="B21:C31" firstHeaderRow="1" firstDataRow="1" firstDataCol="1"/>
  <pivotFields count="11">
    <pivotField showAll="0">
      <items count="21">
        <item x="0"/>
        <item x="1"/>
        <item x="2"/>
        <item x="3"/>
        <item x="4"/>
        <item x="5"/>
        <item x="6"/>
        <item x="7"/>
        <item x="8"/>
        <item x="9"/>
        <item x="10"/>
        <item x="11"/>
        <item x="12"/>
        <item x="13"/>
        <item x="14"/>
        <item x="15"/>
        <item x="16"/>
        <item x="17"/>
        <item x="18"/>
        <item x="19"/>
        <item t="default"/>
      </items>
    </pivotField>
    <pivotField showAll="0">
      <items count="20">
        <item x="0"/>
        <item x="18"/>
        <item x="13"/>
        <item x="4"/>
        <item x="6"/>
        <item x="15"/>
        <item x="1"/>
        <item x="16"/>
        <item x="12"/>
        <item x="10"/>
        <item x="3"/>
        <item x="8"/>
        <item x="2"/>
        <item x="7"/>
        <item x="11"/>
        <item x="14"/>
        <item x="5"/>
        <item x="9"/>
        <item x="17"/>
        <item t="default"/>
      </items>
    </pivotField>
    <pivotField showAll="0">
      <items count="11">
        <item x="9"/>
        <item x="2"/>
        <item x="0"/>
        <item x="1"/>
        <item x="8"/>
        <item x="6"/>
        <item x="5"/>
        <item x="7"/>
        <item x="4"/>
        <item x="3"/>
        <item t="default"/>
      </items>
    </pivotField>
    <pivotField showAll="0">
      <items count="21">
        <item x="13"/>
        <item x="2"/>
        <item x="8"/>
        <item x="15"/>
        <item x="12"/>
        <item x="17"/>
        <item x="4"/>
        <item x="19"/>
        <item x="6"/>
        <item x="10"/>
        <item x="16"/>
        <item x="1"/>
        <item x="7"/>
        <item x="9"/>
        <item x="11"/>
        <item x="5"/>
        <item x="0"/>
        <item x="3"/>
        <item x="14"/>
        <item x="18"/>
        <item t="default"/>
      </items>
    </pivotField>
    <pivotField showAll="0">
      <items count="21">
        <item x="13"/>
        <item x="19"/>
        <item x="5"/>
        <item x="4"/>
        <item x="18"/>
        <item x="6"/>
        <item x="12"/>
        <item x="1"/>
        <item x="17"/>
        <item x="10"/>
        <item x="16"/>
        <item x="8"/>
        <item x="0"/>
        <item x="14"/>
        <item x="2"/>
        <item x="11"/>
        <item x="3"/>
        <item x="15"/>
        <item x="9"/>
        <item x="7"/>
        <item t="default"/>
      </items>
    </pivotField>
    <pivotField axis="axisRow" showAll="0" measureFilter="1" sortType="descending">
      <items count="21">
        <item x="8"/>
        <item x="4"/>
        <item x="7"/>
        <item x="16"/>
        <item x="3"/>
        <item x="11"/>
        <item x="6"/>
        <item x="14"/>
        <item x="13"/>
        <item x="0"/>
        <item x="15"/>
        <item x="12"/>
        <item x="19"/>
        <item x="1"/>
        <item x="9"/>
        <item x="2"/>
        <item x="10"/>
        <item x="17"/>
        <item x="5"/>
        <item x="18"/>
        <item t="default"/>
      </items>
      <autoSortScope>
        <pivotArea dataOnly="0" outline="0" fieldPosition="0">
          <references count="1">
            <reference field="4294967294" count="1" selected="0">
              <x v="0"/>
            </reference>
          </references>
        </pivotArea>
      </autoSortScope>
    </pivotField>
    <pivotField showAll="0"/>
    <pivotField showAll="0">
      <items count="20">
        <item x="18"/>
        <item x="17"/>
        <item x="16"/>
        <item x="15"/>
        <item x="14"/>
        <item x="13"/>
        <item x="12"/>
        <item x="11"/>
        <item x="10"/>
        <item x="9"/>
        <item x="8"/>
        <item x="7"/>
        <item x="6"/>
        <item x="5"/>
        <item x="4"/>
        <item x="3"/>
        <item x="2"/>
        <item x="1"/>
        <item x="0"/>
        <item t="default"/>
      </items>
    </pivotField>
    <pivotField showAll="0"/>
    <pivotField dataField="1" showAll="0">
      <items count="20">
        <item x="18"/>
        <item x="17"/>
        <item x="16"/>
        <item x="15"/>
        <item x="14"/>
        <item x="13"/>
        <item x="12"/>
        <item x="11"/>
        <item x="10"/>
        <item x="9"/>
        <item x="8"/>
        <item x="7"/>
        <item x="6"/>
        <item x="5"/>
        <item x="4"/>
        <item x="3"/>
        <item x="2"/>
        <item x="1"/>
        <item x="0"/>
        <item t="default"/>
      </items>
    </pivotField>
    <pivotField showAll="0">
      <items count="19">
        <item x="12"/>
        <item x="3"/>
        <item x="11"/>
        <item x="7"/>
        <item x="10"/>
        <item x="9"/>
        <item x="16"/>
        <item x="14"/>
        <item x="13"/>
        <item x="15"/>
        <item x="2"/>
        <item x="8"/>
        <item x="0"/>
        <item x="5"/>
        <item x="6"/>
        <item x="1"/>
        <item x="4"/>
        <item x="17"/>
        <item t="default"/>
      </items>
    </pivotField>
  </pivotFields>
  <rowFields count="1">
    <field x="5"/>
  </rowFields>
  <rowItems count="10">
    <i>
      <x v="9"/>
    </i>
    <i>
      <x v="13"/>
    </i>
    <i>
      <x v="15"/>
    </i>
    <i>
      <x v="4"/>
    </i>
    <i>
      <x v="1"/>
    </i>
    <i>
      <x v="18"/>
    </i>
    <i>
      <x v="6"/>
    </i>
    <i>
      <x v="2"/>
    </i>
    <i>
      <x/>
    </i>
    <i>
      <x v="14"/>
    </i>
  </rowItems>
  <colItems count="1">
    <i/>
  </colItems>
  <dataFields count="1">
    <dataField name="Total NetWorth ($)" fld="9" baseField="5" baseItem="0" numFmtId="165"/>
  </dataFields>
  <formats count="10">
    <format dxfId="9">
      <pivotArea outline="0" collapsedLevelsAreSubtotals="1" fieldPosition="0">
        <references count="1">
          <reference field="4294967294" count="1" selected="0">
            <x v="0"/>
          </reference>
        </references>
      </pivotArea>
    </format>
    <format dxfId="8">
      <pivotArea type="all" dataOnly="0" outline="0" fieldPosition="0"/>
    </format>
    <format dxfId="7">
      <pivotArea outline="0" collapsedLevelsAreSubtotals="1" fieldPosition="0"/>
    </format>
    <format dxfId="6">
      <pivotArea field="5" type="button" dataOnly="0" labelOnly="1" outline="0" axis="axisRow" fieldPosition="0"/>
    </format>
    <format dxfId="5">
      <pivotArea dataOnly="0" labelOnly="1" fieldPosition="0">
        <references count="1">
          <reference field="5" count="10">
            <x v="0"/>
            <x v="1"/>
            <x v="2"/>
            <x v="4"/>
            <x v="6"/>
            <x v="9"/>
            <x v="13"/>
            <x v="14"/>
            <x v="15"/>
            <x v="18"/>
          </reference>
        </references>
      </pivotArea>
    </format>
    <format dxfId="4">
      <pivotArea dataOnly="0" labelOnly="1" outline="0" axis="axisValues" fieldPosition="0"/>
    </format>
    <format dxfId="3">
      <pivotArea outline="0" collapsedLevelsAreSubtotals="1" fieldPosition="0"/>
    </format>
    <format dxfId="2">
      <pivotArea dataOnly="0" labelOnly="1" fieldPosition="0">
        <references count="1">
          <reference field="5" count="10">
            <x v="0"/>
            <x v="1"/>
            <x v="2"/>
            <x v="4"/>
            <x v="6"/>
            <x v="9"/>
            <x v="13"/>
            <x v="14"/>
            <x v="15"/>
            <x v="18"/>
          </reference>
        </references>
      </pivotArea>
    </format>
    <format dxfId="1">
      <pivotArea outline="0" collapsedLevelsAreSubtotals="1" fieldPosition="0"/>
    </format>
    <format dxfId="0">
      <pivotArea dataOnly="0" labelOnly="1" fieldPosition="0">
        <references count="1">
          <reference field="5" count="10">
            <x v="0"/>
            <x v="1"/>
            <x v="2"/>
            <x v="4"/>
            <x v="6"/>
            <x v="9"/>
            <x v="13"/>
            <x v="14"/>
            <x v="15"/>
            <x v="18"/>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C7262-6588-4D18-9C21-D880CF219395}" name="Total_country-fortune_fami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6" firstHeaderRow="0" firstDataRow="1" firstDataCol="0" rowPageCount="1" colPageCount="1"/>
  <pivotFields count="11">
    <pivotField showAll="0"/>
    <pivotField dataField="1" showAll="0">
      <items count="20">
        <item x="0"/>
        <item x="18"/>
        <item x="13"/>
        <item x="4"/>
        <item x="6"/>
        <item x="15"/>
        <item x="1"/>
        <item x="16"/>
        <item x="12"/>
        <item x="10"/>
        <item x="3"/>
        <item x="8"/>
        <item x="2"/>
        <item x="7"/>
        <item x="11"/>
        <item x="14"/>
        <item x="5"/>
        <item x="9"/>
        <item x="17"/>
        <item t="default"/>
      </items>
    </pivotField>
    <pivotField axis="axisPage" showAll="0">
      <items count="11">
        <item x="9"/>
        <item x="2"/>
        <item x="0"/>
        <item x="1"/>
        <item x="8"/>
        <item x="6"/>
        <item x="5"/>
        <item x="7"/>
        <item x="4"/>
        <item x="3"/>
        <item t="default"/>
      </items>
    </pivotField>
    <pivotField showAll="0"/>
    <pivotField showAll="0">
      <items count="21">
        <item x="13"/>
        <item x="19"/>
        <item x="5"/>
        <item x="4"/>
        <item x="18"/>
        <item x="6"/>
        <item x="12"/>
        <item x="1"/>
        <item x="17"/>
        <item x="10"/>
        <item x="16"/>
        <item x="8"/>
        <item x="0"/>
        <item x="14"/>
        <item x="2"/>
        <item x="11"/>
        <item x="3"/>
        <item x="15"/>
        <item x="9"/>
        <item x="7"/>
        <item t="default"/>
      </items>
    </pivotField>
    <pivotField showAll="0"/>
    <pivotField showAll="0"/>
    <pivotField showAll="0">
      <items count="20">
        <item x="18"/>
        <item x="17"/>
        <item x="16"/>
        <item x="15"/>
        <item x="14"/>
        <item x="13"/>
        <item x="12"/>
        <item x="11"/>
        <item x="10"/>
        <item x="9"/>
        <item x="8"/>
        <item x="7"/>
        <item x="6"/>
        <item x="5"/>
        <item x="4"/>
        <item x="3"/>
        <item x="2"/>
        <item x="1"/>
        <item x="0"/>
        <item t="default"/>
      </items>
    </pivotField>
    <pivotField showAll="0"/>
    <pivotField dataField="1" showAll="0"/>
    <pivotField showAll="0"/>
  </pivotFields>
  <rowItems count="1">
    <i/>
  </rowItems>
  <colFields count="1">
    <field x="-2"/>
  </colFields>
  <colItems count="2">
    <i>
      <x/>
    </i>
    <i i="1">
      <x v="1"/>
    </i>
  </colItems>
  <pageFields count="1">
    <pageField fld="2" hier="-1"/>
  </pageFields>
  <dataFields count="2">
    <dataField name="Total Fortune Family" fld="1" subtotal="count" baseField="0" baseItem="126027736"/>
    <dataField name="Total NetWorth ($)" fld="9" baseField="0" baseItem="1" numFmtId="165"/>
  </dataFields>
  <formats count="8">
    <format dxfId="17">
      <pivotArea outline="0" collapsedLevelsAreSubtotals="1" fieldPosition="0">
        <references count="1">
          <reference field="4294967294" count="1" selected="0">
            <x v="1"/>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2">
            <x v="0"/>
            <x v="1"/>
          </reference>
        </references>
      </pivotArea>
    </format>
    <format dxfId="13">
      <pivotArea field="2" type="button" dataOnly="0" labelOnly="1" outline="0" axis="axisPage" fieldPosition="0"/>
    </format>
    <format dxfId="12">
      <pivotArea dataOnly="0" labelOnly="1" outline="0" fieldPosition="0">
        <references count="1">
          <reference field="2" count="0"/>
        </references>
      </pivotArea>
    </format>
    <format dxfId="11">
      <pivotArea outline="0" collapsedLevelsAreSubtotals="1"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7C0369-5704-4C86-81CB-C4ED92435D78}" name="Bill_A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Age">
  <location ref="B34:C52" firstHeaderRow="1" firstDataRow="1" firstDataCol="1"/>
  <pivotFields count="11">
    <pivotField showAll="0"/>
    <pivotField showAll="0">
      <items count="20">
        <item x="0"/>
        <item x="18"/>
        <item x="13"/>
        <item x="4"/>
        <item x="6"/>
        <item x="15"/>
        <item x="1"/>
        <item x="16"/>
        <item x="12"/>
        <item x="10"/>
        <item x="3"/>
        <item x="8"/>
        <item x="2"/>
        <item x="7"/>
        <item x="11"/>
        <item x="14"/>
        <item x="5"/>
        <item x="9"/>
        <item x="17"/>
        <item t="default"/>
      </items>
    </pivotField>
    <pivotField showAll="0">
      <items count="11">
        <item x="9"/>
        <item x="2"/>
        <item x="0"/>
        <item x="1"/>
        <item x="8"/>
        <item x="6"/>
        <item x="5"/>
        <item x="7"/>
        <item x="4"/>
        <item x="3"/>
        <item t="default"/>
      </items>
    </pivotField>
    <pivotField showAll="0"/>
    <pivotField showAll="0">
      <items count="21">
        <item x="13"/>
        <item x="19"/>
        <item x="5"/>
        <item x="4"/>
        <item x="18"/>
        <item x="6"/>
        <item x="12"/>
        <item x="1"/>
        <item x="17"/>
        <item x="10"/>
        <item x="16"/>
        <item x="8"/>
        <item x="0"/>
        <item x="14"/>
        <item x="2"/>
        <item x="11"/>
        <item x="3"/>
        <item x="15"/>
        <item x="9"/>
        <item x="7"/>
        <item t="default"/>
      </items>
    </pivotField>
    <pivotField showAll="0"/>
    <pivotField showAll="0"/>
    <pivotField showAll="0">
      <items count="20">
        <item x="18"/>
        <item x="17"/>
        <item x="16"/>
        <item x="15"/>
        <item x="14"/>
        <item x="13"/>
        <item x="12"/>
        <item x="11"/>
        <item x="10"/>
        <item x="9"/>
        <item x="8"/>
        <item x="7"/>
        <item x="6"/>
        <item x="5"/>
        <item x="4"/>
        <item x="3"/>
        <item x="2"/>
        <item x="1"/>
        <item x="0"/>
        <item t="default"/>
      </items>
    </pivotField>
    <pivotField showAll="0"/>
    <pivotField dataField="1" showAll="0"/>
    <pivotField axis="axisRow" showAll="0">
      <items count="19">
        <item x="12"/>
        <item x="3"/>
        <item x="11"/>
        <item x="7"/>
        <item x="10"/>
        <item x="9"/>
        <item x="16"/>
        <item x="14"/>
        <item x="13"/>
        <item x="15"/>
        <item x="2"/>
        <item x="8"/>
        <item x="0"/>
        <item x="5"/>
        <item x="6"/>
        <item x="1"/>
        <item x="4"/>
        <item x="17"/>
        <item t="default"/>
      </items>
    </pivotField>
  </pivotFields>
  <rowFields count="1">
    <field x="10"/>
  </rowFields>
  <rowItems count="18">
    <i>
      <x/>
    </i>
    <i>
      <x v="1"/>
    </i>
    <i>
      <x v="2"/>
    </i>
    <i>
      <x v="3"/>
    </i>
    <i>
      <x v="4"/>
    </i>
    <i>
      <x v="5"/>
    </i>
    <i>
      <x v="6"/>
    </i>
    <i>
      <x v="7"/>
    </i>
    <i>
      <x v="8"/>
    </i>
    <i>
      <x v="9"/>
    </i>
    <i>
      <x v="10"/>
    </i>
    <i>
      <x v="11"/>
    </i>
    <i>
      <x v="12"/>
    </i>
    <i>
      <x v="13"/>
    </i>
    <i>
      <x v="14"/>
    </i>
    <i>
      <x v="15"/>
    </i>
    <i>
      <x v="16"/>
    </i>
    <i>
      <x v="17"/>
    </i>
  </rowItems>
  <colItems count="1">
    <i/>
  </colItems>
  <dataFields count="1">
    <dataField name="Total NetWorth ($ bn)" fld="9" baseField="10" baseItem="0" numFmtId="166"/>
  </dataFields>
  <formats count="12">
    <format dxfId="29">
      <pivotArea outline="0" collapsedLevelsAreSubtotals="1" fieldPosition="0">
        <references count="1">
          <reference field="4294967294" count="1" selected="0">
            <x v="0"/>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4294967294" count="1">
            <x v="0"/>
          </reference>
        </references>
      </pivotArea>
    </format>
    <format dxfId="25">
      <pivotArea dataOnly="0" labelOnly="1" outline="0" axis="axisValues" fieldPosition="0"/>
    </format>
    <format dxfId="24">
      <pivotArea collapsedLevelsAreSubtotals="1" fieldPosition="0">
        <references count="1">
          <reference field="10" count="0"/>
        </references>
      </pivotArea>
    </format>
    <format dxfId="23">
      <pivotArea outline="0" fieldPosition="0">
        <references count="1">
          <reference field="4294967294" count="1">
            <x v="0"/>
          </reference>
        </references>
      </pivotArea>
    </format>
    <format dxfId="22">
      <pivotArea dataOnly="0" labelOnly="1" fieldPosition="0">
        <references count="1">
          <reference field="10" count="0"/>
        </references>
      </pivotArea>
    </format>
    <format dxfId="21">
      <pivotArea outline="0" collapsedLevelsAreSubtotals="1" fieldPosition="0"/>
    </format>
    <format dxfId="20">
      <pivotArea dataOnly="0" labelOnly="1" fieldPosition="0">
        <references count="1">
          <reference field="10" count="0"/>
        </references>
      </pivotArea>
    </format>
    <format dxfId="19">
      <pivotArea outline="0" collapsedLevelsAreSubtotals="1" fieldPosition="0"/>
    </format>
    <format dxfId="18">
      <pivotArea dataOnly="0" labelOnly="1" fieldPosition="0">
        <references count="1">
          <reference field="10" count="0"/>
        </references>
      </pivotArea>
    </format>
  </formats>
  <chartFormats count="4">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01372F-A69C-4778-B8A4-6CF870DDB213}" name="Country_wise-NetWor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ountry">
  <location ref="E21:G31" firstHeaderRow="0" firstDataRow="1" firstDataCol="1"/>
  <pivotFields count="11">
    <pivotField showAll="0"/>
    <pivotField showAll="0">
      <items count="20">
        <item x="0"/>
        <item x="18"/>
        <item x="13"/>
        <item x="4"/>
        <item x="6"/>
        <item x="15"/>
        <item x="1"/>
        <item x="16"/>
        <item x="12"/>
        <item x="10"/>
        <item x="3"/>
        <item x="8"/>
        <item x="2"/>
        <item x="7"/>
        <item x="11"/>
        <item x="14"/>
        <item x="5"/>
        <item x="9"/>
        <item x="17"/>
        <item t="default"/>
      </items>
    </pivotField>
    <pivotField axis="axisRow" showAll="0" sortType="descending">
      <items count="11">
        <item x="3"/>
        <item x="4"/>
        <item x="7"/>
        <item x="5"/>
        <item x="6"/>
        <item x="8"/>
        <item x="1"/>
        <item x="0"/>
        <item x="2"/>
        <item x="9"/>
        <item t="default"/>
      </items>
      <autoSortScope>
        <pivotArea dataOnly="0" outline="0" fieldPosition="0">
          <references count="1">
            <reference field="4294967294" count="1" selected="0">
              <x v="1"/>
            </reference>
          </references>
        </pivotArea>
      </autoSortScope>
    </pivotField>
    <pivotField showAll="0"/>
    <pivotField showAll="0">
      <items count="21">
        <item x="13"/>
        <item x="19"/>
        <item x="5"/>
        <item x="4"/>
        <item x="18"/>
        <item x="6"/>
        <item x="12"/>
        <item x="1"/>
        <item x="17"/>
        <item x="10"/>
        <item x="16"/>
        <item x="8"/>
        <item x="0"/>
        <item x="14"/>
        <item x="2"/>
        <item x="11"/>
        <item x="3"/>
        <item x="15"/>
        <item x="9"/>
        <item x="7"/>
        <item t="default"/>
      </items>
    </pivotField>
    <pivotField dataField="1" showAll="0" measureFilter="1" sortType="descending">
      <items count="21">
        <item x="8"/>
        <item x="4"/>
        <item x="7"/>
        <item x="16"/>
        <item x="3"/>
        <item x="11"/>
        <item x="6"/>
        <item x="14"/>
        <item x="13"/>
        <item x="0"/>
        <item x="15"/>
        <item x="12"/>
        <item x="19"/>
        <item x="1"/>
        <item x="9"/>
        <item x="2"/>
        <item x="10"/>
        <item x="17"/>
        <item x="5"/>
        <item x="18"/>
        <item t="default"/>
      </items>
      <autoSortScope>
        <pivotArea dataOnly="0" outline="0" fieldPosition="0">
          <references count="1">
            <reference field="4294967294" count="1" selected="0">
              <x v="1"/>
            </reference>
          </references>
        </pivotArea>
      </autoSortScope>
    </pivotField>
    <pivotField showAll="0"/>
    <pivotField showAll="0">
      <items count="20">
        <item x="18"/>
        <item x="17"/>
        <item x="16"/>
        <item x="15"/>
        <item x="14"/>
        <item x="13"/>
        <item x="12"/>
        <item x="11"/>
        <item x="10"/>
        <item x="9"/>
        <item x="8"/>
        <item x="7"/>
        <item x="6"/>
        <item x="5"/>
        <item x="4"/>
        <item x="3"/>
        <item x="2"/>
        <item x="1"/>
        <item x="0"/>
        <item t="default"/>
      </items>
    </pivotField>
    <pivotField showAll="0"/>
    <pivotField dataField="1" showAll="0"/>
    <pivotField showAll="0"/>
  </pivotFields>
  <rowFields count="1">
    <field x="2"/>
  </rowFields>
  <rowItems count="10">
    <i>
      <x v="7"/>
    </i>
    <i>
      <x v="8"/>
    </i>
    <i>
      <x/>
    </i>
    <i>
      <x v="6"/>
    </i>
    <i>
      <x v="2"/>
    </i>
    <i>
      <x v="1"/>
    </i>
    <i>
      <x v="3"/>
    </i>
    <i>
      <x v="4"/>
    </i>
    <i>
      <x v="5"/>
    </i>
    <i>
      <x v="9"/>
    </i>
  </rowItems>
  <colFields count="1">
    <field x="-2"/>
  </colFields>
  <colItems count="2">
    <i>
      <x/>
    </i>
    <i i="1">
      <x v="1"/>
    </i>
  </colItems>
  <dataFields count="2">
    <dataField name="Total Billionaires" fld="5" subtotal="count" baseField="2" baseItem="7"/>
    <dataField name="Total NetWorth ($)" fld="9" baseField="5" baseItem="0" numFmtId="165"/>
  </dataFields>
  <formats count="10">
    <format dxfId="39">
      <pivotArea outline="0" collapsedLevelsAreSubtotals="1" fieldPosition="0">
        <references count="1">
          <reference field="4294967294" count="1" selected="0">
            <x v="1"/>
          </reference>
        </references>
      </pivotArea>
    </format>
    <format dxfId="38">
      <pivotArea type="all" dataOnly="0" outline="0" fieldPosition="0"/>
    </format>
    <format dxfId="37">
      <pivotArea outline="0" collapsedLevelsAreSubtotals="1" fieldPosition="0"/>
    </format>
    <format dxfId="36">
      <pivotArea field="5" type="button" dataOnly="0" labelOnly="1" outline="0"/>
    </format>
    <format dxfId="35">
      <pivotArea dataOnly="0" labelOnly="1" outline="0" axis="axisValues" fieldPosition="0"/>
    </format>
    <format dxfId="34">
      <pivotArea outline="0" collapsedLevelsAreSubtotals="1" fieldPosition="0"/>
    </format>
    <format dxfId="33">
      <pivotArea outline="0" collapsedLevelsAreSubtotals="1" fieldPosition="0"/>
    </format>
    <format dxfId="32">
      <pivotArea dataOnly="0" labelOnly="1" fieldPosition="0">
        <references count="1">
          <reference field="2" count="0"/>
        </references>
      </pivotArea>
    </format>
    <format dxfId="31">
      <pivotArea outline="0" collapsedLevelsAreSubtotals="1" fieldPosition="0"/>
    </format>
    <format dxfId="30">
      <pivotArea dataOnly="0" labelOnly="1" fieldPosition="0">
        <references count="1">
          <reference field="2" count="0"/>
        </references>
      </pivotArea>
    </format>
  </formats>
  <chartFormats count="4">
    <chartFormat chart="0" format="0"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437770-CA87-4027-8A02-06C9ADE21698}" name="Bill_Fa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11">
    <pivotField showAll="0"/>
    <pivotField dataField="1" showAll="0">
      <items count="20">
        <item x="0"/>
        <item x="18"/>
        <item x="13"/>
        <item x="4"/>
        <item x="6"/>
        <item x="15"/>
        <item x="1"/>
        <item x="16"/>
        <item x="12"/>
        <item x="10"/>
        <item x="3"/>
        <item x="8"/>
        <item x="2"/>
        <item x="7"/>
        <item x="11"/>
        <item x="14"/>
        <item x="5"/>
        <item x="9"/>
        <item x="17"/>
        <item t="default"/>
      </items>
    </pivotField>
    <pivotField showAll="0">
      <items count="11">
        <item x="9"/>
        <item x="2"/>
        <item x="0"/>
        <item x="1"/>
        <item x="8"/>
        <item x="6"/>
        <item x="5"/>
        <item x="7"/>
        <item x="4"/>
        <item x="3"/>
        <item t="default"/>
      </items>
    </pivotField>
    <pivotField showAll="0"/>
    <pivotField showAll="0">
      <items count="21">
        <item x="13"/>
        <item x="19"/>
        <item x="5"/>
        <item x="4"/>
        <item x="18"/>
        <item x="6"/>
        <item x="12"/>
        <item x="1"/>
        <item x="17"/>
        <item x="10"/>
        <item x="16"/>
        <item x="8"/>
        <item x="0"/>
        <item x="14"/>
        <item x="2"/>
        <item x="11"/>
        <item x="3"/>
        <item x="15"/>
        <item x="9"/>
        <item x="7"/>
        <item t="default"/>
      </items>
    </pivotField>
    <pivotField showAll="0"/>
    <pivotField showAll="0"/>
    <pivotField showAll="0">
      <items count="20">
        <item x="18"/>
        <item x="17"/>
        <item x="16"/>
        <item x="15"/>
        <item x="14"/>
        <item x="13"/>
        <item x="12"/>
        <item x="11"/>
        <item x="10"/>
        <item x="9"/>
        <item x="8"/>
        <item x="7"/>
        <item x="6"/>
        <item x="5"/>
        <item x="4"/>
        <item x="3"/>
        <item x="2"/>
        <item x="1"/>
        <item x="0"/>
        <item t="default"/>
      </items>
    </pivotField>
    <pivotField showAll="0"/>
    <pivotField dataField="1" showAll="0"/>
    <pivotField showAll="0"/>
  </pivotFields>
  <rowItems count="1">
    <i/>
  </rowItems>
  <colFields count="1">
    <field x="-2"/>
  </colFields>
  <colItems count="2">
    <i>
      <x/>
    </i>
    <i i="1">
      <x v="1"/>
    </i>
  </colItems>
  <dataFields count="2">
    <dataField name="Total Fortune Family" fld="1" subtotal="count" baseField="0" baseItem="126027736"/>
    <dataField name="Total NetWorth ($)" fld="9" baseField="0" baseItem="1" numFmtId="165"/>
  </dataFields>
  <formats count="6">
    <format dxfId="45">
      <pivotArea outline="0" collapsedLevelsAreSubtotals="1" fieldPosition="0">
        <references count="1">
          <reference field="4294967294" count="1" selected="0">
            <x v="1"/>
          </reference>
        </references>
      </pivotArea>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2">
            <x v="0"/>
            <x v="1"/>
          </reference>
        </references>
      </pivotArea>
    </format>
    <format dxfId="41">
      <pivotArea outline="0" collapsedLevelsAreSubtotals="1"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8FE1E9-64AC-4E75-86CF-2628A04DF68E}" name="Bill_AgeWor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F15" firstHeaderRow="0" firstDataRow="1" firstDataCol="0" rowPageCount="1" colPageCount="1"/>
  <pivotFields count="11">
    <pivotField showAll="0"/>
    <pivotField dataField="1" showAll="0">
      <items count="20">
        <item x="0"/>
        <item x="18"/>
        <item x="13"/>
        <item x="4"/>
        <item x="6"/>
        <item x="15"/>
        <item x="1"/>
        <item x="16"/>
        <item x="12"/>
        <item x="10"/>
        <item x="3"/>
        <item x="8"/>
        <item x="2"/>
        <item x="7"/>
        <item x="11"/>
        <item x="14"/>
        <item x="5"/>
        <item x="9"/>
        <item x="17"/>
        <item t="default"/>
      </items>
    </pivotField>
    <pivotField showAll="0">
      <items count="11">
        <item x="9"/>
        <item x="2"/>
        <item x="0"/>
        <item x="1"/>
        <item x="8"/>
        <item x="6"/>
        <item x="5"/>
        <item x="7"/>
        <item x="4"/>
        <item x="3"/>
        <item t="default"/>
      </items>
    </pivotField>
    <pivotField showAll="0"/>
    <pivotField showAll="0">
      <items count="21">
        <item x="13"/>
        <item x="19"/>
        <item x="5"/>
        <item x="4"/>
        <item x="18"/>
        <item x="6"/>
        <item x="12"/>
        <item x="1"/>
        <item x="17"/>
        <item x="10"/>
        <item x="16"/>
        <item x="8"/>
        <item x="0"/>
        <item x="14"/>
        <item x="2"/>
        <item x="11"/>
        <item x="3"/>
        <item x="15"/>
        <item x="9"/>
        <item x="7"/>
        <item t="default"/>
      </items>
    </pivotField>
    <pivotField showAll="0"/>
    <pivotField showAll="0"/>
    <pivotField showAll="0">
      <items count="20">
        <item x="18"/>
        <item x="17"/>
        <item x="16"/>
        <item x="15"/>
        <item x="14"/>
        <item x="13"/>
        <item x="12"/>
        <item x="11"/>
        <item x="10"/>
        <item x="9"/>
        <item x="8"/>
        <item x="7"/>
        <item x="6"/>
        <item x="5"/>
        <item x="4"/>
        <item x="3"/>
        <item x="2"/>
        <item x="1"/>
        <item x="0"/>
        <item t="default"/>
      </items>
    </pivotField>
    <pivotField showAll="0"/>
    <pivotField dataField="1" showAll="0"/>
    <pivotField axis="axisPage" showAll="0">
      <items count="19">
        <item x="12"/>
        <item x="3"/>
        <item x="11"/>
        <item x="7"/>
        <item x="10"/>
        <item x="9"/>
        <item x="16"/>
        <item x="14"/>
        <item x="13"/>
        <item x="15"/>
        <item x="2"/>
        <item x="8"/>
        <item x="0"/>
        <item x="5"/>
        <item x="6"/>
        <item x="1"/>
        <item x="4"/>
        <item x="17"/>
        <item t="default"/>
      </items>
    </pivotField>
  </pivotFields>
  <rowItems count="1">
    <i/>
  </rowItems>
  <colFields count="1">
    <field x="-2"/>
  </colFields>
  <colItems count="2">
    <i>
      <x/>
    </i>
    <i i="1">
      <x v="1"/>
    </i>
  </colItems>
  <pageFields count="1">
    <pageField fld="10" hier="-1"/>
  </pageFields>
  <dataFields count="2">
    <dataField name="Total Fortune Family" fld="1" subtotal="count" baseField="0" baseItem="126027736"/>
    <dataField name="Total NetWorth ($)" fld="9" baseField="0" baseItem="1" numFmtId="165"/>
  </dataFields>
  <formats count="8">
    <format dxfId="53">
      <pivotArea outline="0" collapsedLevelsAreSubtotals="1" fieldPosition="0">
        <references count="1">
          <reference field="4294967294" count="1" selected="0">
            <x v="1"/>
          </reference>
        </references>
      </pivotArea>
    </format>
    <format dxfId="52">
      <pivotArea type="all" dataOnly="0" outline="0" fieldPosition="0"/>
    </format>
    <format dxfId="51">
      <pivotArea outline="0" collapsedLevelsAreSubtotals="1" fieldPosition="0"/>
    </format>
    <format dxfId="50">
      <pivotArea dataOnly="0" labelOnly="1" outline="0" fieldPosition="0">
        <references count="1">
          <reference field="4294967294" count="2">
            <x v="0"/>
            <x v="1"/>
          </reference>
        </references>
      </pivotArea>
    </format>
    <format dxfId="49">
      <pivotArea outline="0" collapsedLevelsAreSubtotals="1" fieldPosition="0"/>
    </format>
    <format dxfId="48">
      <pivotArea field="10" type="button" dataOnly="0" labelOnly="1" outline="0" axis="axisPage" fieldPosition="0"/>
    </format>
    <format dxfId="47">
      <pivotArea dataOnly="0" labelOnly="1" outline="0" fieldPosition="0">
        <references count="1">
          <reference field="10" count="0"/>
        </references>
      </pivotArea>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2C4F31-19D7-4D91-AC50-7BE9D6DC540B}" name="Bill_G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5" firstHeaderRow="0" firstDataRow="1" firstDataCol="0" rowPageCount="1" colPageCount="1"/>
  <pivotFields count="11">
    <pivotField showAll="0"/>
    <pivotField dataField="1" showAll="0">
      <items count="20">
        <item x="0"/>
        <item x="18"/>
        <item x="13"/>
        <item x="4"/>
        <item x="6"/>
        <item x="15"/>
        <item x="1"/>
        <item x="16"/>
        <item x="12"/>
        <item x="10"/>
        <item x="3"/>
        <item x="8"/>
        <item x="2"/>
        <item x="7"/>
        <item x="11"/>
        <item x="14"/>
        <item x="5"/>
        <item x="9"/>
        <item x="17"/>
        <item t="default"/>
      </items>
    </pivotField>
    <pivotField showAll="0">
      <items count="11">
        <item x="9"/>
        <item x="2"/>
        <item x="0"/>
        <item x="1"/>
        <item x="8"/>
        <item x="6"/>
        <item x="5"/>
        <item x="7"/>
        <item x="4"/>
        <item x="3"/>
        <item t="default"/>
      </items>
    </pivotField>
    <pivotField showAll="0"/>
    <pivotField showAll="0">
      <items count="21">
        <item x="13"/>
        <item x="19"/>
        <item x="5"/>
        <item x="4"/>
        <item x="18"/>
        <item x="6"/>
        <item x="12"/>
        <item x="1"/>
        <item x="17"/>
        <item x="10"/>
        <item x="16"/>
        <item x="8"/>
        <item x="0"/>
        <item x="14"/>
        <item x="2"/>
        <item x="11"/>
        <item x="3"/>
        <item x="15"/>
        <item x="9"/>
        <item x="7"/>
        <item t="default"/>
      </items>
    </pivotField>
    <pivotField showAll="0"/>
    <pivotField showAll="0"/>
    <pivotField showAll="0">
      <items count="20">
        <item x="18"/>
        <item x="17"/>
        <item x="16"/>
        <item x="15"/>
        <item x="14"/>
        <item x="13"/>
        <item x="12"/>
        <item x="11"/>
        <item x="10"/>
        <item x="9"/>
        <item x="8"/>
        <item x="7"/>
        <item x="6"/>
        <item x="5"/>
        <item x="4"/>
        <item x="3"/>
        <item x="2"/>
        <item x="1"/>
        <item x="0"/>
        <item t="default"/>
      </items>
    </pivotField>
    <pivotField axis="axisPage" showAll="0">
      <items count="6">
        <item x="3"/>
        <item x="0"/>
        <item x="2"/>
        <item x="1"/>
        <item x="4"/>
        <item t="default"/>
      </items>
    </pivotField>
    <pivotField dataField="1" showAll="0"/>
    <pivotField showAll="0"/>
  </pivotFields>
  <rowItems count="1">
    <i/>
  </rowItems>
  <colFields count="1">
    <field x="-2"/>
  </colFields>
  <colItems count="2">
    <i>
      <x/>
    </i>
    <i i="1">
      <x v="1"/>
    </i>
  </colItems>
  <pageFields count="1">
    <pageField fld="8" hier="-1"/>
  </pageFields>
  <dataFields count="2">
    <dataField name="Total Fortune Family" fld="1" subtotal="count" baseField="0" baseItem="126027736"/>
    <dataField name="Total NetWorth ($)" fld="9" baseField="0" baseItem="1" numFmtId="165"/>
  </dataFields>
  <formats count="8">
    <format dxfId="61">
      <pivotArea outline="0" collapsedLevelsAreSubtotals="1" fieldPosition="0">
        <references count="1">
          <reference field="4294967294" count="1" selected="0">
            <x v="1"/>
          </reference>
        </references>
      </pivotArea>
    </format>
    <format dxfId="60">
      <pivotArea type="all" dataOnly="0" outline="0" fieldPosition="0"/>
    </format>
    <format dxfId="59">
      <pivotArea outline="0" collapsedLevelsAreSubtotals="1" fieldPosition="0"/>
    </format>
    <format dxfId="58">
      <pivotArea dataOnly="0" labelOnly="1" outline="0" fieldPosition="0">
        <references count="1">
          <reference field="4294967294" count="2">
            <x v="0"/>
            <x v="1"/>
          </reference>
        </references>
      </pivotArea>
    </format>
    <format dxfId="57">
      <pivotArea type="all" dataOnly="0" outline="0" fieldPosition="0"/>
    </format>
    <format dxfId="56">
      <pivotArea dataOnly="0" labelOnly="1" outline="0" fieldPosition="0">
        <references count="1">
          <reference field="4294967294" count="2">
            <x v="0"/>
            <x v="1"/>
          </reference>
        </references>
      </pivotArea>
    </format>
    <format dxfId="55">
      <pivotArea outline="0" collapsedLevelsAreSubtotals="1" fieldPosition="0"/>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193D20-14F0-47F2-AD8C-AE50CAA66A81}" sourceName="Country">
  <pivotTables>
    <pivotTable tabId="3" name="Person-Networth"/>
    <pivotTable tabId="3" name="Bill_Age"/>
    <pivotTable tabId="3" name="Bill_AgeWorth"/>
    <pivotTable tabId="3" name="Bill_Fam"/>
    <pivotTable tabId="3" name="Bill_Gen"/>
    <pivotTable tabId="3" name="Total_country-fortune_family"/>
  </pivotTables>
  <data>
    <tabular pivotCacheId="1429690580">
      <items count="10">
        <i x="9" s="1"/>
        <i x="2" s="1"/>
        <i x="0" s="1"/>
        <i x="1" s="1"/>
        <i x="8" s="1"/>
        <i x="6" s="1"/>
        <i x="5" s="1"/>
        <i x="7"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2C16D839-8647-422D-BA64-61566B84F474}" sourceName="Company Name">
  <pivotTables>
    <pivotTable tabId="3" name="Person-Networth"/>
    <pivotTable tabId="3" name="Bill_Age"/>
    <pivotTable tabId="3" name="Bill_AgeWorth"/>
    <pivotTable tabId="3" name="Bill_Fam"/>
    <pivotTable tabId="3" name="Bill_Gen"/>
    <pivotTable tabId="3" name="Country_wise-NetWorth"/>
    <pivotTable tabId="3" name="Total_country-fortune_family"/>
  </pivotTables>
  <data>
    <tabular pivotCacheId="1429690580">
      <items count="20">
        <i x="13" s="1"/>
        <i x="19" s="1"/>
        <i x="5" s="1"/>
        <i x="4" s="1"/>
        <i x="18" s="1"/>
        <i x="6" s="1"/>
        <i x="12" s="1"/>
        <i x="1" s="1"/>
        <i x="17" s="1"/>
        <i x="10" s="1"/>
        <i x="16" s="1"/>
        <i x="8" s="1"/>
        <i x="0" s="1"/>
        <i x="14" s="1"/>
        <i x="2" s="1"/>
        <i x="11" s="1"/>
        <i x="3" s="1"/>
        <i x="15" s="1"/>
        <i x="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_Billion" xr10:uid="{BA5088AB-9FCC-49F8-BC19-EE47884F6912}" sourceName="Wealth($Billion)">
  <pivotTables>
    <pivotTable tabId="3" name="Person-Networth"/>
    <pivotTable tabId="3" name="Bill_Age"/>
    <pivotTable tabId="3" name="Bill_AgeWorth"/>
    <pivotTable tabId="3" name="Bill_Fam"/>
    <pivotTable tabId="3" name="Bill_Gen"/>
    <pivotTable tabId="3" name="Country_wise-NetWorth"/>
    <pivotTable tabId="3" name="Total_country-fortune_family"/>
  </pivotTables>
  <data>
    <tabular pivotCacheId="1429690580" sortOrder="descending">
      <items count="19">
        <i x="0" s="1"/>
        <i x="1" s="1"/>
        <i x="2" s="1"/>
        <i x="3" s="1"/>
        <i x="4" s="1"/>
        <i x="5" s="1"/>
        <i x="6" s="1"/>
        <i x="7" s="1"/>
        <i x="8" s="1"/>
        <i x="9" s="1"/>
        <i x="10" s="1"/>
        <i x="11" s="1"/>
        <i x="12" s="1"/>
        <i x="13" s="1"/>
        <i x="14" s="1"/>
        <i x="15" s="1"/>
        <i x="16" s="1"/>
        <i x="17"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tune_Family" xr10:uid="{A0D39FCB-88B5-4AF1-9F2A-E2D320D9E88F}" sourceName="Fortune Family">
  <pivotTables>
    <pivotTable tabId="3" name="Country_wise-NetWorth"/>
    <pivotTable tabId="3" name="Bill_Age"/>
    <pivotTable tabId="3" name="Bill_AgeWorth"/>
    <pivotTable tabId="3" name="Bill_Fam"/>
    <pivotTable tabId="3" name="Bill_Gen"/>
    <pivotTable tabId="3" name="Person-Networth"/>
    <pivotTable tabId="3" name="Total_country-fortune_family"/>
  </pivotTables>
  <data>
    <tabular pivotCacheId="1429690580">
      <items count="19">
        <i x="0" s="1"/>
        <i x="18" s="1"/>
        <i x="13" s="1"/>
        <i x="4" s="1"/>
        <i x="6" s="1"/>
        <i x="15" s="1"/>
        <i x="1" s="1"/>
        <i x="16" s="1"/>
        <i x="12" s="1"/>
        <i x="10" s="1"/>
        <i x="3" s="1"/>
        <i x="8" s="1"/>
        <i x="2" s="1"/>
        <i x="7" s="1"/>
        <i x="11" s="1"/>
        <i x="14" s="1"/>
        <i x="5" s="1"/>
        <i x="9"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9EDB02-E90A-4AB0-953D-7445C20EB948}" cache="Slicer_Country" caption="Country" style="SlicerStyleLight5" rowHeight="285750"/>
  <slicer name="Company Name" xr10:uid="{0C22B404-B3D1-4FB2-9914-F18294624E6A}" cache="Slicer_Company_Name" caption="Company Name" style="SlicerStyleLight5" rowHeight="285750"/>
  <slicer name="Wealth($Billion)" xr10:uid="{437A686E-0159-4322-A07F-9F55A9438CBD}" cache="Slicer_Wealth__Billion" caption="Wealth($Billion)" style="SlicerStyleLight5" rowHeight="285750"/>
  <slicer name="Fortune Family" xr10:uid="{F29C6C1F-7C01-472B-A085-8D6246E5508D}" cache="Slicer_Fortune_Family" caption="Fortune Family" style="SlicerStyleLight5" rowHeight="2857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DE71E-4CE6-463C-93B7-8932F58D9993}" name="Richest_family_data" displayName="Richest_family_data" ref="A1:K21" totalsRowShown="0" headerRowDxfId="77" dataDxfId="75" headerRowBorderDxfId="76" tableBorderDxfId="74" totalsRowBorderDxfId="73" headerRowCellStyle="Heading 4" dataCellStyle="Heading 3">
  <autoFilter ref="A1:K21" xr:uid="{777DE71E-4CE6-463C-93B7-8932F58D9993}"/>
  <tableColumns count="11">
    <tableColumn id="1" xr3:uid="{A42CE91A-3E31-4A8A-86F4-748A4DD55A69}" name="Asia Rank" dataDxfId="72" dataCellStyle="Heading 3"/>
    <tableColumn id="2" xr3:uid="{56E2AF51-F804-459D-B47E-2B10BDCC227C}" name="Fortune Family" dataDxfId="71" dataCellStyle="Heading 3"/>
    <tableColumn id="3" xr3:uid="{9D60EF27-2FDF-49D0-AFA4-4FAF7F923D3C}" name="Country" dataDxfId="70" dataCellStyle="Heading 3"/>
    <tableColumn id="4" xr3:uid="{E2604D51-030A-4EA8-99C1-4E4B39D5F997}" name="Fortune Founded" dataDxfId="69" dataCellStyle="Heading 3"/>
    <tableColumn id="5" xr3:uid="{8CD40937-1A22-4FBD-AA55-A99DE0B67F5F}" name="Company Name" dataDxfId="68" dataCellStyle="Heading 3"/>
    <tableColumn id="6" xr3:uid="{8F3C476B-CA3A-4F34-873A-AE2FD2581C2F}" name="Key person" dataDxfId="67" dataCellStyle="Heading 3"/>
    <tableColumn id="10" xr3:uid="{FC9238E1-434E-4A42-9D67-6400996C089F}" name="Date of Birth" dataDxfId="66" dataCellStyle="Heading 3"/>
    <tableColumn id="7" xr3:uid="{684C24DF-7A8D-48ED-9A7D-34E882313909}" name="Wealth($Billion)" dataDxfId="65" dataCellStyle="Heading 3"/>
    <tableColumn id="8" xr3:uid="{0CA3724B-8C43-487A-B975-5624967102F4}" name="Generations" dataDxfId="64" dataCellStyle="Heading 3"/>
    <tableColumn id="9" xr3:uid="{2EF88ADB-EEC4-4016-A78E-3A49BC7A78BA}" name="NetWorth ($)" dataDxfId="63" dataCellStyle="Heading 3">
      <calculatedColumnFormula>Richest_family_data[[#This Row],[Wealth($Billion)]]*1000000000</calculatedColumnFormula>
    </tableColumn>
    <tableColumn id="12" xr3:uid="{5122A754-1796-421E-9830-2498F0F717E6}" name="Age Calculation(Years)" dataDxfId="62" dataCellStyle="Heading 3">
      <calculatedColumnFormula>YEAR(TODAY())-YEAR(G2)</calculatedColumnFormula>
    </tableColumn>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loomberg.com/features/2022-asia-richest-famil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B9FA9-0FBD-4894-9CA4-74C3F3AEE5E0}">
  <dimension ref="B13:O25"/>
  <sheetViews>
    <sheetView showGridLines="0" showRowColHeaders="0" tabSelected="1" zoomScaleNormal="100" workbookViewId="0">
      <selection activeCell="M22" sqref="M22:O22"/>
    </sheetView>
  </sheetViews>
  <sheetFormatPr defaultRowHeight="16.2" x14ac:dyDescent="0.3"/>
  <sheetData>
    <row r="13" spans="3:7" ht="16.8" thickBot="1" x14ac:dyDescent="0.35">
      <c r="F13" s="33"/>
      <c r="G13" s="33"/>
    </row>
    <row r="14" spans="3:7" ht="18" thickBot="1" x14ac:dyDescent="0.35">
      <c r="C14" s="72" t="s">
        <v>80</v>
      </c>
      <c r="D14" s="33"/>
      <c r="E14" s="33"/>
      <c r="F14" s="33"/>
      <c r="G14" s="33"/>
    </row>
    <row r="15" spans="3:7" x14ac:dyDescent="0.3">
      <c r="C15" s="35" t="s">
        <v>81</v>
      </c>
      <c r="D15" s="33"/>
      <c r="E15" s="33"/>
      <c r="F15" s="33"/>
      <c r="G15" s="33"/>
    </row>
    <row r="16" spans="3:7" x14ac:dyDescent="0.3">
      <c r="C16" s="36" t="s">
        <v>82</v>
      </c>
      <c r="D16" s="33"/>
      <c r="E16" s="33"/>
      <c r="F16" s="33"/>
      <c r="G16" s="33"/>
    </row>
    <row r="17" spans="2:15" x14ac:dyDescent="0.3">
      <c r="C17" s="36" t="s">
        <v>83</v>
      </c>
      <c r="D17" s="33"/>
      <c r="E17" s="33"/>
      <c r="F17" s="33"/>
      <c r="G17" s="33"/>
    </row>
    <row r="18" spans="2:15" x14ac:dyDescent="0.3">
      <c r="B18" s="34"/>
      <c r="C18" s="36" t="s">
        <v>84</v>
      </c>
      <c r="D18" s="33"/>
      <c r="E18" s="33"/>
    </row>
    <row r="20" spans="2:15" x14ac:dyDescent="0.3">
      <c r="F20" s="33"/>
    </row>
    <row r="21" spans="2:15" x14ac:dyDescent="0.3">
      <c r="F21" s="33"/>
    </row>
    <row r="22" spans="2:15" x14ac:dyDescent="0.3">
      <c r="F22" s="33"/>
      <c r="M22" s="73" t="s">
        <v>109</v>
      </c>
      <c r="N22" s="73"/>
      <c r="O22" s="73"/>
    </row>
    <row r="23" spans="2:15" x14ac:dyDescent="0.3">
      <c r="F23" s="33"/>
    </row>
    <row r="24" spans="2:15" x14ac:dyDescent="0.3">
      <c r="F24" s="33"/>
    </row>
    <row r="25" spans="2:15" x14ac:dyDescent="0.3">
      <c r="C25" s="37"/>
    </row>
  </sheetData>
  <mergeCells count="1">
    <mergeCell ref="M22:O22"/>
  </mergeCells>
  <hyperlinks>
    <hyperlink ref="C15" r:id="rId1" display="https://www.bloomberg.com/features/2022-asia-richest-families/" xr:uid="{1086C4EB-1CE9-489C-A507-E8045BDA83C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E3ABF-87A0-4F00-ACD2-5F1C9F36AB42}">
  <dimension ref="A1:P51"/>
  <sheetViews>
    <sheetView zoomScaleNormal="100" workbookViewId="0">
      <pane xSplit="1" ySplit="1" topLeftCell="B2" activePane="bottomRight" state="frozen"/>
      <selection pane="topRight" activeCell="B1" sqref="B1"/>
      <selection pane="bottomLeft" activeCell="A2" sqref="A2"/>
      <selection pane="bottomRight" activeCell="A2" sqref="A2:A21"/>
    </sheetView>
  </sheetViews>
  <sheetFormatPr defaultRowHeight="17.399999999999999" x14ac:dyDescent="0.3"/>
  <cols>
    <col min="1" max="1" width="8.53515625" style="1" customWidth="1"/>
    <col min="2" max="2" width="18.4609375" style="1" customWidth="1"/>
    <col min="3" max="3" width="16" style="1" customWidth="1"/>
    <col min="4" max="4" width="24.84375" style="1" customWidth="1"/>
    <col min="5" max="5" width="24.69140625" style="1" customWidth="1"/>
    <col min="6" max="6" width="23.84375" style="1" customWidth="1"/>
    <col min="7" max="7" width="14.3046875" style="2" customWidth="1"/>
    <col min="8" max="8" width="14.921875" style="1" customWidth="1"/>
    <col min="9" max="9" width="11.07421875" style="1" customWidth="1"/>
    <col min="10" max="10" width="20.4609375" style="15" customWidth="1"/>
    <col min="11" max="11" width="18.07421875" style="1" customWidth="1"/>
    <col min="12" max="12" width="20.765625" style="16" customWidth="1"/>
    <col min="13" max="13" width="16.4609375" style="1" customWidth="1"/>
    <col min="14" max="14" width="34" style="1" customWidth="1"/>
    <col min="15" max="15" width="22.07421875" style="1" customWidth="1"/>
    <col min="16" max="16" width="62.4609375" style="1" customWidth="1"/>
    <col min="17" max="16384" width="9.23046875" style="1"/>
  </cols>
  <sheetData>
    <row r="1" spans="1:16" s="27" customFormat="1" ht="39" customHeight="1" thickTop="1" thickBot="1" x14ac:dyDescent="0.35">
      <c r="A1" s="56" t="s">
        <v>85</v>
      </c>
      <c r="B1" s="51" t="s">
        <v>1</v>
      </c>
      <c r="C1" s="54" t="s">
        <v>0</v>
      </c>
      <c r="D1" s="52" t="s">
        <v>3</v>
      </c>
      <c r="E1" s="51" t="s">
        <v>5</v>
      </c>
      <c r="F1" s="51" t="s">
        <v>11</v>
      </c>
      <c r="G1" s="53" t="s">
        <v>75</v>
      </c>
      <c r="H1" s="51" t="s">
        <v>17</v>
      </c>
      <c r="I1" s="51" t="s">
        <v>6</v>
      </c>
      <c r="J1" s="55" t="s">
        <v>78</v>
      </c>
      <c r="K1" s="57" t="s">
        <v>86</v>
      </c>
      <c r="L1" s="58" t="s">
        <v>95</v>
      </c>
      <c r="M1" s="58" t="s">
        <v>97</v>
      </c>
      <c r="N1" s="58" t="s">
        <v>99</v>
      </c>
      <c r="O1" s="49"/>
    </row>
    <row r="2" spans="1:16" ht="18.600000000000001" thickTop="1" thickBot="1" x14ac:dyDescent="0.35">
      <c r="A2" s="71">
        <v>1</v>
      </c>
      <c r="B2" s="38" t="s">
        <v>14</v>
      </c>
      <c r="C2" s="38" t="s">
        <v>2</v>
      </c>
      <c r="D2" s="41">
        <v>1966</v>
      </c>
      <c r="E2" s="38" t="s">
        <v>7</v>
      </c>
      <c r="F2" s="39" t="s">
        <v>4</v>
      </c>
      <c r="G2" s="40">
        <v>20929</v>
      </c>
      <c r="H2" s="38">
        <v>90.3</v>
      </c>
      <c r="I2" s="41">
        <v>3</v>
      </c>
      <c r="J2" s="42">
        <f>Richest_family_data[[#This Row],[Wealth($Billion)]]*1000000000</f>
        <v>90300000000</v>
      </c>
      <c r="K2" s="43">
        <f ca="1">YEAR(TODAY())-YEAR(G2)</f>
        <v>66</v>
      </c>
      <c r="L2" s="59" t="str">
        <f t="shared" ref="L2:L21" si="0">IF(C2="India","True","False")</f>
        <v>True</v>
      </c>
      <c r="M2" s="60">
        <f t="shared" ref="M2:M21" ca="1" si="1">RANDBETWEEN(I2,K2)</f>
        <v>37</v>
      </c>
      <c r="N2" s="61">
        <f>Richest_family_data[[#This Row],[Wealth($Billion)]]*1000000000</f>
        <v>90300000000</v>
      </c>
    </row>
    <row r="3" spans="1:16" ht="18.600000000000001" thickTop="1" thickBot="1" x14ac:dyDescent="0.35">
      <c r="A3" s="71">
        <v>2</v>
      </c>
      <c r="B3" s="38" t="s">
        <v>8</v>
      </c>
      <c r="C3" s="38" t="s">
        <v>9</v>
      </c>
      <c r="D3" s="41">
        <v>1951</v>
      </c>
      <c r="E3" s="38" t="s">
        <v>10</v>
      </c>
      <c r="F3" s="39" t="s">
        <v>12</v>
      </c>
      <c r="G3" s="40">
        <v>15094</v>
      </c>
      <c r="H3" s="38">
        <v>36.299999999999997</v>
      </c>
      <c r="I3" s="41">
        <v>3</v>
      </c>
      <c r="J3" s="42">
        <f>Richest_family_data[[#This Row],[Wealth($Billion)]]*1000000000</f>
        <v>36300000000</v>
      </c>
      <c r="K3" s="43">
        <f t="shared" ref="K3:K21" ca="1" si="2">YEAR(TODAY())-YEAR(G3)</f>
        <v>82</v>
      </c>
      <c r="L3" s="62" t="str">
        <f t="shared" si="0"/>
        <v>False</v>
      </c>
      <c r="M3" s="63">
        <f t="shared" ca="1" si="1"/>
        <v>8</v>
      </c>
      <c r="N3" s="64">
        <f>Richest_family_data[[#This Row],[Wealth($Billion)]]*1000000000</f>
        <v>36300000000</v>
      </c>
    </row>
    <row r="4" spans="1:16" ht="18.600000000000001" thickTop="1" thickBot="1" x14ac:dyDescent="0.35">
      <c r="A4" s="71">
        <v>3</v>
      </c>
      <c r="B4" s="38" t="s">
        <v>13</v>
      </c>
      <c r="C4" s="38" t="s">
        <v>2</v>
      </c>
      <c r="D4" s="41">
        <v>1865</v>
      </c>
      <c r="E4" s="38" t="s">
        <v>15</v>
      </c>
      <c r="F4" s="39" t="s">
        <v>16</v>
      </c>
      <c r="G4" s="40">
        <v>23529</v>
      </c>
      <c r="H4" s="38">
        <v>34</v>
      </c>
      <c r="I4" s="41">
        <v>5</v>
      </c>
      <c r="J4" s="42">
        <f>Richest_family_data[[#This Row],[Wealth($Billion)]]*1000000000</f>
        <v>34000000000</v>
      </c>
      <c r="K4" s="43">
        <f t="shared" ca="1" si="2"/>
        <v>59</v>
      </c>
      <c r="L4" s="65" t="str">
        <f t="shared" si="0"/>
        <v>True</v>
      </c>
      <c r="M4" s="63">
        <f t="shared" ca="1" si="1"/>
        <v>30</v>
      </c>
      <c r="N4" s="64">
        <f>Richest_family_data[[#This Row],[Wealth($Billion)]]*1000000000</f>
        <v>34000000000</v>
      </c>
    </row>
    <row r="5" spans="1:16" ht="18.600000000000001" thickTop="1" thickBot="1" x14ac:dyDescent="0.35">
      <c r="A5" s="71">
        <v>4</v>
      </c>
      <c r="B5" s="38" t="s">
        <v>18</v>
      </c>
      <c r="C5" s="38" t="s">
        <v>19</v>
      </c>
      <c r="D5" s="41">
        <v>1972</v>
      </c>
      <c r="E5" s="38" t="s">
        <v>20</v>
      </c>
      <c r="F5" s="39" t="s">
        <v>21</v>
      </c>
      <c r="G5" s="40">
        <v>31204</v>
      </c>
      <c r="H5" s="38">
        <v>31.1</v>
      </c>
      <c r="I5" s="41">
        <v>3</v>
      </c>
      <c r="J5" s="42">
        <f>Richest_family_data[[#This Row],[Wealth($Billion)]]*1000000000</f>
        <v>31100000000</v>
      </c>
      <c r="K5" s="43">
        <f t="shared" ca="1" si="2"/>
        <v>38</v>
      </c>
      <c r="L5" s="65" t="str">
        <f t="shared" si="0"/>
        <v>False</v>
      </c>
      <c r="M5" s="63">
        <f t="shared" ca="1" si="1"/>
        <v>19</v>
      </c>
      <c r="N5" s="64">
        <f>Richest_family_data[[#This Row],[Wealth($Billion)]]*1000000000</f>
        <v>31100000000</v>
      </c>
    </row>
    <row r="6" spans="1:16" ht="18.600000000000001" thickTop="1" thickBot="1" x14ac:dyDescent="0.35">
      <c r="A6" s="71">
        <v>5</v>
      </c>
      <c r="B6" s="38" t="s">
        <v>22</v>
      </c>
      <c r="C6" s="38" t="s">
        <v>23</v>
      </c>
      <c r="D6" s="41">
        <v>1921</v>
      </c>
      <c r="E6" s="38" t="s">
        <v>24</v>
      </c>
      <c r="F6" s="39" t="s">
        <v>25</v>
      </c>
      <c r="G6" s="40">
        <v>14354</v>
      </c>
      <c r="H6" s="38">
        <v>30</v>
      </c>
      <c r="I6" s="41">
        <v>4</v>
      </c>
      <c r="J6" s="42">
        <f>Richest_family_data[[#This Row],[Wealth($Billion)]]*1000000000</f>
        <v>30000000000</v>
      </c>
      <c r="K6" s="43">
        <f t="shared" ca="1" si="2"/>
        <v>84</v>
      </c>
      <c r="L6" s="65" t="str">
        <f t="shared" si="0"/>
        <v>False</v>
      </c>
      <c r="M6" s="63">
        <f t="shared" ca="1" si="1"/>
        <v>7</v>
      </c>
      <c r="N6" s="64">
        <f>Richest_family_data[[#This Row],[Wealth($Billion)]]*1000000000</f>
        <v>30000000000</v>
      </c>
    </row>
    <row r="7" spans="1:16" ht="18.600000000000001" thickTop="1" thickBot="1" x14ac:dyDescent="0.35">
      <c r="A7" s="71">
        <v>6</v>
      </c>
      <c r="B7" s="38" t="s">
        <v>26</v>
      </c>
      <c r="C7" s="38" t="s">
        <v>27</v>
      </c>
      <c r="D7" s="41">
        <v>1962</v>
      </c>
      <c r="E7" s="38" t="s">
        <v>28</v>
      </c>
      <c r="F7" s="39" t="s">
        <v>29</v>
      </c>
      <c r="G7" s="40">
        <v>19207</v>
      </c>
      <c r="H7" s="38">
        <v>28.6</v>
      </c>
      <c r="I7" s="41">
        <v>3</v>
      </c>
      <c r="J7" s="42">
        <f>Richest_family_data[[#This Row],[Wealth($Billion)]]*1000000000</f>
        <v>28600000000</v>
      </c>
      <c r="K7" s="43">
        <f t="shared" ca="1" si="2"/>
        <v>71</v>
      </c>
      <c r="L7" s="65" t="str">
        <f t="shared" si="0"/>
        <v>False</v>
      </c>
      <c r="M7" s="63">
        <f t="shared" ca="1" si="1"/>
        <v>43</v>
      </c>
      <c r="N7" s="64">
        <f>Richest_family_data[[#This Row],[Wealth($Billion)]]*1000000000</f>
        <v>28600000000</v>
      </c>
    </row>
    <row r="8" spans="1:16" ht="18.600000000000001" thickTop="1" thickBot="1" x14ac:dyDescent="0.35">
      <c r="A8" s="71">
        <v>7</v>
      </c>
      <c r="B8" s="38" t="s">
        <v>30</v>
      </c>
      <c r="C8" s="38" t="s">
        <v>19</v>
      </c>
      <c r="D8" s="41">
        <v>1929</v>
      </c>
      <c r="E8" s="38" t="s">
        <v>31</v>
      </c>
      <c r="F8" s="39" t="s">
        <v>32</v>
      </c>
      <c r="G8" s="40">
        <v>17147</v>
      </c>
      <c r="H8" s="38">
        <v>23.1</v>
      </c>
      <c r="I8" s="41">
        <v>4</v>
      </c>
      <c r="J8" s="42">
        <f>Richest_family_data[[#This Row],[Wealth($Billion)]]*1000000000</f>
        <v>23100000000</v>
      </c>
      <c r="K8" s="43">
        <f t="shared" ca="1" si="2"/>
        <v>77</v>
      </c>
      <c r="L8" s="65" t="str">
        <f t="shared" si="0"/>
        <v>False</v>
      </c>
      <c r="M8" s="63">
        <f t="shared" ca="1" si="1"/>
        <v>21</v>
      </c>
      <c r="N8" s="64">
        <f>Richest_family_data[[#This Row],[Wealth($Billion)]]*1000000000</f>
        <v>23100000000</v>
      </c>
    </row>
    <row r="9" spans="1:16" ht="18.600000000000001" thickTop="1" thickBot="1" x14ac:dyDescent="0.35">
      <c r="A9" s="71">
        <v>8</v>
      </c>
      <c r="B9" s="38" t="s">
        <v>33</v>
      </c>
      <c r="C9" s="38" t="s">
        <v>19</v>
      </c>
      <c r="D9" s="41">
        <v>1955</v>
      </c>
      <c r="E9" s="38" t="s">
        <v>35</v>
      </c>
      <c r="F9" s="39" t="s">
        <v>34</v>
      </c>
      <c r="G9" s="40">
        <v>28661</v>
      </c>
      <c r="H9" s="38">
        <v>23</v>
      </c>
      <c r="I9" s="44">
        <v>3</v>
      </c>
      <c r="J9" s="42">
        <f>Richest_family_data[[#This Row],[Wealth($Billion)]]*1000000000</f>
        <v>23000000000</v>
      </c>
      <c r="K9" s="43">
        <f t="shared" ca="1" si="2"/>
        <v>45</v>
      </c>
      <c r="L9" s="65" t="str">
        <f t="shared" si="0"/>
        <v>False</v>
      </c>
      <c r="M9" s="63">
        <f t="shared" ca="1" si="1"/>
        <v>12</v>
      </c>
      <c r="N9" s="64">
        <f>Richest_family_data[[#This Row],[Wealth($Billion)]]*1000000000</f>
        <v>23000000000</v>
      </c>
    </row>
    <row r="10" spans="1:16" ht="18.600000000000001" thickTop="1" thickBot="1" x14ac:dyDescent="0.35">
      <c r="A10" s="71">
        <v>9</v>
      </c>
      <c r="B10" s="38" t="s">
        <v>36</v>
      </c>
      <c r="C10" s="38" t="s">
        <v>19</v>
      </c>
      <c r="D10" s="41">
        <v>1888</v>
      </c>
      <c r="E10" s="38" t="s">
        <v>37</v>
      </c>
      <c r="F10" s="39" t="s">
        <v>38</v>
      </c>
      <c r="G10" s="40">
        <v>22525</v>
      </c>
      <c r="H10" s="38">
        <v>20.6</v>
      </c>
      <c r="I10" s="41">
        <v>5</v>
      </c>
      <c r="J10" s="42">
        <f>Richest_family_data[[#This Row],[Wealth($Billion)]]*1000000000</f>
        <v>20600000000</v>
      </c>
      <c r="K10" s="43">
        <f t="shared" ca="1" si="2"/>
        <v>62</v>
      </c>
      <c r="L10" s="65" t="str">
        <f t="shared" si="0"/>
        <v>False</v>
      </c>
      <c r="M10" s="63">
        <f t="shared" ca="1" si="1"/>
        <v>14</v>
      </c>
      <c r="N10" s="64">
        <f>Richest_family_data[[#This Row],[Wealth($Billion)]]*1000000000</f>
        <v>20600000000</v>
      </c>
    </row>
    <row r="11" spans="1:16" ht="18.600000000000001" thickTop="1" thickBot="1" x14ac:dyDescent="0.35">
      <c r="A11" s="71">
        <v>10</v>
      </c>
      <c r="B11" s="38" t="s">
        <v>39</v>
      </c>
      <c r="C11" s="38" t="s">
        <v>23</v>
      </c>
      <c r="D11" s="41">
        <v>1956</v>
      </c>
      <c r="E11" s="38" t="s">
        <v>40</v>
      </c>
      <c r="F11" s="39" t="s">
        <v>41</v>
      </c>
      <c r="G11" s="40">
        <v>26807</v>
      </c>
      <c r="H11" s="38">
        <v>19.600000000000001</v>
      </c>
      <c r="I11" s="41">
        <v>2</v>
      </c>
      <c r="J11" s="42">
        <f>Richest_family_data[[#This Row],[Wealth($Billion)]]*1000000000</f>
        <v>19600000000</v>
      </c>
      <c r="K11" s="43">
        <f t="shared" ca="1" si="2"/>
        <v>50</v>
      </c>
      <c r="L11" s="65" t="str">
        <f t="shared" si="0"/>
        <v>False</v>
      </c>
      <c r="M11" s="63">
        <f t="shared" ca="1" si="1"/>
        <v>17</v>
      </c>
      <c r="N11" s="64">
        <f>Richest_family_data[[#This Row],[Wealth($Billion)]]*1000000000</f>
        <v>19600000000</v>
      </c>
    </row>
    <row r="12" spans="1:16" ht="18.600000000000001" thickTop="1" thickBot="1" x14ac:dyDescent="0.35">
      <c r="A12" s="71">
        <v>11</v>
      </c>
      <c r="B12" s="38" t="s">
        <v>42</v>
      </c>
      <c r="C12" s="38" t="s">
        <v>74</v>
      </c>
      <c r="D12" s="41">
        <v>1941</v>
      </c>
      <c r="E12" s="38" t="s">
        <v>43</v>
      </c>
      <c r="F12" s="39" t="s">
        <v>44</v>
      </c>
      <c r="G12" s="40">
        <v>27543</v>
      </c>
      <c r="H12" s="38">
        <v>17.8</v>
      </c>
      <c r="I12" s="41">
        <v>3</v>
      </c>
      <c r="J12" s="42">
        <f>Richest_family_data[[#This Row],[Wealth($Billion)]]*1000000000</f>
        <v>17800000000</v>
      </c>
      <c r="K12" s="43">
        <f t="shared" ca="1" si="2"/>
        <v>48</v>
      </c>
      <c r="L12" s="65" t="str">
        <f t="shared" si="0"/>
        <v>False</v>
      </c>
      <c r="M12" s="63">
        <f t="shared" ca="1" si="1"/>
        <v>18</v>
      </c>
      <c r="N12" s="64">
        <f>Richest_family_data[[#This Row],[Wealth($Billion)]]*1000000000</f>
        <v>17800000000</v>
      </c>
    </row>
    <row r="13" spans="1:16" ht="18.600000000000001" thickTop="1" thickBot="1" x14ac:dyDescent="0.35">
      <c r="A13" s="71">
        <v>12</v>
      </c>
      <c r="B13" s="38" t="s">
        <v>45</v>
      </c>
      <c r="C13" s="38" t="s">
        <v>46</v>
      </c>
      <c r="D13" s="41">
        <v>1958</v>
      </c>
      <c r="E13" s="38" t="s">
        <v>47</v>
      </c>
      <c r="F13" s="39" t="s">
        <v>48</v>
      </c>
      <c r="G13" s="40">
        <v>30793</v>
      </c>
      <c r="H13" s="38">
        <v>17.8</v>
      </c>
      <c r="I13" s="41">
        <v>3</v>
      </c>
      <c r="J13" s="42">
        <f>Richest_family_data[[#This Row],[Wealth($Billion)]]*1000000000</f>
        <v>17800000000</v>
      </c>
      <c r="K13" s="43">
        <f t="shared" ca="1" si="2"/>
        <v>39</v>
      </c>
      <c r="L13" s="65" t="str">
        <f t="shared" si="0"/>
        <v>False</v>
      </c>
      <c r="M13" s="63">
        <f t="shared" ca="1" si="1"/>
        <v>13</v>
      </c>
      <c r="N13" s="64">
        <f>Richest_family_data[[#This Row],[Wealth($Billion)]]*1000000000</f>
        <v>17800000000</v>
      </c>
    </row>
    <row r="14" spans="1:16" ht="18.600000000000001" thickTop="1" thickBot="1" x14ac:dyDescent="0.35">
      <c r="A14" s="71">
        <v>13</v>
      </c>
      <c r="B14" s="38" t="s">
        <v>49</v>
      </c>
      <c r="C14" s="38" t="s">
        <v>19</v>
      </c>
      <c r="D14" s="41">
        <v>1901</v>
      </c>
      <c r="E14" s="38" t="s">
        <v>50</v>
      </c>
      <c r="F14" s="39" t="s">
        <v>51</v>
      </c>
      <c r="G14" s="40">
        <v>33769</v>
      </c>
      <c r="H14" s="38">
        <v>17.399999999999999</v>
      </c>
      <c r="I14" s="41">
        <v>4</v>
      </c>
      <c r="J14" s="42">
        <f>Richest_family_data[[#This Row],[Wealth($Billion)]]*1000000000</f>
        <v>17400000000</v>
      </c>
      <c r="K14" s="43">
        <f t="shared" ca="1" si="2"/>
        <v>31</v>
      </c>
      <c r="L14" s="65" t="str">
        <f t="shared" si="0"/>
        <v>False</v>
      </c>
      <c r="M14" s="63">
        <f t="shared" ca="1" si="1"/>
        <v>30</v>
      </c>
      <c r="N14" s="64">
        <f>Richest_family_data[[#This Row],[Wealth($Billion)]]*1000000000</f>
        <v>17400000000</v>
      </c>
      <c r="P14" s="21" t="s">
        <v>103</v>
      </c>
    </row>
    <row r="15" spans="1:16" ht="18.600000000000001" thickTop="1" thickBot="1" x14ac:dyDescent="0.35">
      <c r="A15" s="71">
        <v>14</v>
      </c>
      <c r="B15" s="38" t="s">
        <v>52</v>
      </c>
      <c r="C15" s="38" t="s">
        <v>2</v>
      </c>
      <c r="D15" s="41">
        <v>1857</v>
      </c>
      <c r="E15" s="38" t="s">
        <v>53</v>
      </c>
      <c r="F15" s="39" t="s">
        <v>54</v>
      </c>
      <c r="G15" s="40">
        <v>24637</v>
      </c>
      <c r="H15" s="38">
        <v>16.7</v>
      </c>
      <c r="I15" s="41">
        <v>6</v>
      </c>
      <c r="J15" s="42">
        <f>Richest_family_data[[#This Row],[Wealth($Billion)]]*1000000000</f>
        <v>16700000000</v>
      </c>
      <c r="K15" s="43">
        <f t="shared" ca="1" si="2"/>
        <v>56</v>
      </c>
      <c r="L15" s="65" t="str">
        <f t="shared" si="0"/>
        <v>True</v>
      </c>
      <c r="M15" s="63">
        <f t="shared" ca="1" si="1"/>
        <v>22</v>
      </c>
      <c r="N15" s="64">
        <f>Richest_family_data[[#This Row],[Wealth($Billion)]]*1000000000</f>
        <v>16700000000</v>
      </c>
      <c r="P15" s="20" t="s">
        <v>93</v>
      </c>
    </row>
    <row r="16" spans="1:16" ht="18.600000000000001" thickTop="1" thickBot="1" x14ac:dyDescent="0.35">
      <c r="A16" s="71">
        <v>15</v>
      </c>
      <c r="B16" s="38" t="s">
        <v>36</v>
      </c>
      <c r="C16" s="38" t="s">
        <v>55</v>
      </c>
      <c r="D16" s="41">
        <v>1987</v>
      </c>
      <c r="E16" s="38" t="s">
        <v>56</v>
      </c>
      <c r="F16" s="39" t="s">
        <v>57</v>
      </c>
      <c r="G16" s="40">
        <v>25012</v>
      </c>
      <c r="H16" s="38">
        <v>16.3</v>
      </c>
      <c r="I16" s="41">
        <v>3</v>
      </c>
      <c r="J16" s="42">
        <f>Richest_family_data[[#This Row],[Wealth($Billion)]]*1000000000</f>
        <v>16300000000</v>
      </c>
      <c r="K16" s="43">
        <f t="shared" ca="1" si="2"/>
        <v>55</v>
      </c>
      <c r="L16" s="65" t="str">
        <f t="shared" si="0"/>
        <v>False</v>
      </c>
      <c r="M16" s="63">
        <f t="shared" ca="1" si="1"/>
        <v>30</v>
      </c>
      <c r="N16" s="64">
        <f>Richest_family_data[[#This Row],[Wealth($Billion)]]*1000000000</f>
        <v>16300000000</v>
      </c>
      <c r="P16" s="20" t="s">
        <v>92</v>
      </c>
    </row>
    <row r="17" spans="1:16" ht="18.600000000000001" thickTop="1" thickBot="1" x14ac:dyDescent="0.35">
      <c r="A17" s="71">
        <v>16</v>
      </c>
      <c r="B17" s="38" t="s">
        <v>58</v>
      </c>
      <c r="C17" s="38" t="s">
        <v>59</v>
      </c>
      <c r="D17" s="41">
        <v>1899</v>
      </c>
      <c r="E17" s="38" t="s">
        <v>60</v>
      </c>
      <c r="F17" s="39" t="s">
        <v>61</v>
      </c>
      <c r="G17" s="40">
        <v>24176</v>
      </c>
      <c r="H17" s="38">
        <v>16.100000000000001</v>
      </c>
      <c r="I17" s="41">
        <v>4</v>
      </c>
      <c r="J17" s="42">
        <f>Richest_family_data[[#This Row],[Wealth($Billion)]]*1000000000</f>
        <v>16100000000.000002</v>
      </c>
      <c r="K17" s="43">
        <f t="shared" ca="1" si="2"/>
        <v>57</v>
      </c>
      <c r="L17" s="65" t="str">
        <f t="shared" si="0"/>
        <v>False</v>
      </c>
      <c r="M17" s="63">
        <f t="shared" ca="1" si="1"/>
        <v>32</v>
      </c>
      <c r="N17" s="64">
        <f>Richest_family_data[[#This Row],[Wealth($Billion)]]*1000000000</f>
        <v>16100000000.000002</v>
      </c>
      <c r="P17" s="20" t="s">
        <v>94</v>
      </c>
    </row>
    <row r="18" spans="1:16" ht="18.600000000000001" thickTop="1" thickBot="1" x14ac:dyDescent="0.35">
      <c r="A18" s="71">
        <v>17</v>
      </c>
      <c r="B18" s="38" t="s">
        <v>62</v>
      </c>
      <c r="C18" s="38" t="s">
        <v>55</v>
      </c>
      <c r="D18" s="41">
        <v>1946</v>
      </c>
      <c r="E18" s="38" t="s">
        <v>63</v>
      </c>
      <c r="F18" s="39" t="s">
        <v>64</v>
      </c>
      <c r="G18" s="40">
        <v>25859</v>
      </c>
      <c r="H18" s="38">
        <v>15.6</v>
      </c>
      <c r="I18" s="41">
        <v>3</v>
      </c>
      <c r="J18" s="42">
        <f>Richest_family_data[[#This Row],[Wealth($Billion)]]*1000000000</f>
        <v>15600000000</v>
      </c>
      <c r="K18" s="43">
        <f t="shared" ca="1" si="2"/>
        <v>53</v>
      </c>
      <c r="L18" s="65" t="str">
        <f t="shared" si="0"/>
        <v>False</v>
      </c>
      <c r="M18" s="63">
        <f t="shared" ca="1" si="1"/>
        <v>20</v>
      </c>
      <c r="N18" s="64">
        <f>Richest_family_data[[#This Row],[Wealth($Billion)]]*1000000000</f>
        <v>15600000000</v>
      </c>
      <c r="P18" s="20" t="s">
        <v>96</v>
      </c>
    </row>
    <row r="19" spans="1:16" ht="18.600000000000001" thickTop="1" thickBot="1" x14ac:dyDescent="0.35">
      <c r="A19" s="71">
        <v>18</v>
      </c>
      <c r="B19" s="38" t="s">
        <v>65</v>
      </c>
      <c r="C19" s="38" t="s">
        <v>2</v>
      </c>
      <c r="D19" s="41">
        <v>1914</v>
      </c>
      <c r="E19" s="38" t="s">
        <v>66</v>
      </c>
      <c r="F19" s="39" t="s">
        <v>76</v>
      </c>
      <c r="G19" s="40">
        <v>13116</v>
      </c>
      <c r="H19" s="38">
        <v>14</v>
      </c>
      <c r="I19" s="41">
        <v>4</v>
      </c>
      <c r="J19" s="42">
        <f>Richest_family_data[[#This Row],[Wealth($Billion)]]*1000000000</f>
        <v>14000000000</v>
      </c>
      <c r="K19" s="43">
        <f t="shared" ca="1" si="2"/>
        <v>88</v>
      </c>
      <c r="L19" s="65" t="str">
        <f t="shared" si="0"/>
        <v>True</v>
      </c>
      <c r="M19" s="63">
        <f t="shared" ca="1" si="1"/>
        <v>42</v>
      </c>
      <c r="N19" s="64">
        <f>Richest_family_data[[#This Row],[Wealth($Billion)]]*1000000000</f>
        <v>14000000000</v>
      </c>
      <c r="P19" s="20" t="s">
        <v>106</v>
      </c>
    </row>
    <row r="20" spans="1:16" ht="18.600000000000001" thickTop="1" thickBot="1" x14ac:dyDescent="0.35">
      <c r="A20" s="71">
        <v>19</v>
      </c>
      <c r="B20" s="38" t="s">
        <v>67</v>
      </c>
      <c r="C20" s="38" t="s">
        <v>68</v>
      </c>
      <c r="D20" s="41">
        <v>1994</v>
      </c>
      <c r="E20" s="38" t="s">
        <v>69</v>
      </c>
      <c r="F20" s="39" t="s">
        <v>70</v>
      </c>
      <c r="G20" s="40">
        <v>25713</v>
      </c>
      <c r="H20" s="38">
        <v>13.8</v>
      </c>
      <c r="I20" s="41">
        <v>2</v>
      </c>
      <c r="J20" s="42">
        <f>Richest_family_data[[#This Row],[Wealth($Billion)]]*1000000000</f>
        <v>13800000000</v>
      </c>
      <c r="K20" s="43">
        <f t="shared" ca="1" si="2"/>
        <v>53</v>
      </c>
      <c r="L20" s="65" t="str">
        <f t="shared" si="0"/>
        <v>False</v>
      </c>
      <c r="M20" s="63">
        <f t="shared" ca="1" si="1"/>
        <v>45</v>
      </c>
      <c r="N20" s="64">
        <f>Richest_family_data[[#This Row],[Wealth($Billion)]]*1000000000</f>
        <v>13800000000</v>
      </c>
      <c r="P20" s="20" t="s">
        <v>104</v>
      </c>
    </row>
    <row r="21" spans="1:16" ht="18.600000000000001" thickTop="1" thickBot="1" x14ac:dyDescent="0.35">
      <c r="A21" s="71">
        <v>20</v>
      </c>
      <c r="B21" s="38" t="s">
        <v>71</v>
      </c>
      <c r="C21" s="38" t="s">
        <v>2</v>
      </c>
      <c r="D21" s="41">
        <v>1926</v>
      </c>
      <c r="E21" s="38" t="s">
        <v>72</v>
      </c>
      <c r="F21" s="39" t="s">
        <v>73</v>
      </c>
      <c r="G21" s="40">
        <v>24462</v>
      </c>
      <c r="H21" s="38">
        <v>13.7</v>
      </c>
      <c r="I21" s="41">
        <v>4</v>
      </c>
      <c r="J21" s="42">
        <f>Richest_family_data[[#This Row],[Wealth($Billion)]]*1000000000</f>
        <v>13700000000</v>
      </c>
      <c r="K21" s="43">
        <f t="shared" ca="1" si="2"/>
        <v>57</v>
      </c>
      <c r="L21" s="66" t="str">
        <f t="shared" si="0"/>
        <v>True</v>
      </c>
      <c r="M21" s="67">
        <f t="shared" ca="1" si="1"/>
        <v>44</v>
      </c>
      <c r="N21" s="68">
        <f>Richest_family_data[[#This Row],[Wealth($Billion)]]*1000000000</f>
        <v>13700000000</v>
      </c>
      <c r="P21" s="20" t="s">
        <v>105</v>
      </c>
    </row>
    <row r="22" spans="1:16" x14ac:dyDescent="0.3">
      <c r="P22" s="20" t="s">
        <v>98</v>
      </c>
    </row>
    <row r="23" spans="1:16" ht="18" thickBot="1" x14ac:dyDescent="0.35">
      <c r="J23" s="70">
        <f>AVERAGEIF(J2:J21,"&gt;50,000,000,000")</f>
        <v>90300000000</v>
      </c>
      <c r="K23" s="69">
        <f ca="1">COUNTIFS($K$2:$K$21,"&gt;40",K2:K21, "&lt;90")</f>
        <v>17</v>
      </c>
      <c r="P23" s="20" t="s">
        <v>102</v>
      </c>
    </row>
    <row r="24" spans="1:16" x14ac:dyDescent="0.3">
      <c r="B24" s="30" t="s">
        <v>100</v>
      </c>
      <c r="C24" s="31" t="s">
        <v>101</v>
      </c>
      <c r="D24" s="32" t="s">
        <v>0</v>
      </c>
      <c r="P24" s="20" t="s">
        <v>108</v>
      </c>
    </row>
    <row r="25" spans="1:16" customFormat="1" ht="20.399999999999999" customHeight="1" thickBot="1" x14ac:dyDescent="0.35">
      <c r="B25" s="22" t="s">
        <v>14</v>
      </c>
      <c r="C25" s="19">
        <v>90.3</v>
      </c>
      <c r="D25" s="23" t="s">
        <v>2</v>
      </c>
      <c r="K25" s="50">
        <f ca="1">SLOPE($H$2:$H$21,$K$2:$K$21)</f>
        <v>0.24222219830138106</v>
      </c>
      <c r="P25" s="20" t="s">
        <v>107</v>
      </c>
    </row>
    <row r="26" spans="1:16" ht="20.399999999999999" customHeight="1" thickBot="1" x14ac:dyDescent="0.35">
      <c r="B26" s="22" t="s">
        <v>8</v>
      </c>
      <c r="C26" s="19">
        <v>36.299999999999997</v>
      </c>
      <c r="D26" s="19" t="s">
        <v>9</v>
      </c>
      <c r="E26" s="45" t="s">
        <v>0</v>
      </c>
      <c r="F26" s="46" t="s">
        <v>87</v>
      </c>
    </row>
    <row r="27" spans="1:16" ht="19.8" customHeight="1" thickBot="1" x14ac:dyDescent="0.35">
      <c r="B27" s="22" t="s">
        <v>13</v>
      </c>
      <c r="C27" s="19">
        <v>34</v>
      </c>
      <c r="D27" s="23" t="s">
        <v>2</v>
      </c>
      <c r="E27" s="47" t="s">
        <v>68</v>
      </c>
      <c r="F27" s="48" t="str">
        <f>VLOOKUP(E27,C2:F21,4,"False")</f>
        <v>Zhang Bo</v>
      </c>
    </row>
    <row r="28" spans="1:16" ht="27" customHeight="1" x14ac:dyDescent="0.3">
      <c r="B28" s="22" t="s">
        <v>18</v>
      </c>
      <c r="C28" s="19">
        <v>31.1</v>
      </c>
      <c r="D28" s="23" t="s">
        <v>19</v>
      </c>
    </row>
    <row r="29" spans="1:16" x14ac:dyDescent="0.3">
      <c r="B29" s="22" t="s">
        <v>22</v>
      </c>
      <c r="C29" s="19">
        <v>30</v>
      </c>
      <c r="D29" s="23" t="s">
        <v>23</v>
      </c>
    </row>
    <row r="30" spans="1:16" x14ac:dyDescent="0.3">
      <c r="B30" s="22" t="s">
        <v>26</v>
      </c>
      <c r="C30" s="19">
        <v>28.6</v>
      </c>
      <c r="D30" s="23" t="s">
        <v>27</v>
      </c>
    </row>
    <row r="31" spans="1:16" x14ac:dyDescent="0.3">
      <c r="A31" s="18"/>
      <c r="B31" s="22" t="s">
        <v>30</v>
      </c>
      <c r="C31" s="19">
        <v>23.1</v>
      </c>
      <c r="D31" s="23" t="s">
        <v>19</v>
      </c>
      <c r="J31" s="1"/>
      <c r="K31" s="15"/>
      <c r="L31" s="1"/>
      <c r="M31" s="16"/>
    </row>
    <row r="32" spans="1:16" x14ac:dyDescent="0.3">
      <c r="A32" s="17"/>
      <c r="B32" s="22" t="s">
        <v>33</v>
      </c>
      <c r="C32" s="19">
        <v>23</v>
      </c>
      <c r="D32" s="23" t="s">
        <v>19</v>
      </c>
      <c r="I32" s="15"/>
      <c r="J32" s="1"/>
      <c r="K32" s="16"/>
    </row>
    <row r="33" spans="1:11" x14ac:dyDescent="0.3">
      <c r="A33" s="17"/>
      <c r="B33" s="22" t="s">
        <v>36</v>
      </c>
      <c r="C33" s="19">
        <v>20.6</v>
      </c>
      <c r="D33" s="23" t="s">
        <v>19</v>
      </c>
      <c r="I33" s="15"/>
      <c r="J33" s="1"/>
      <c r="K33" s="16"/>
    </row>
    <row r="34" spans="1:11" x14ac:dyDescent="0.3">
      <c r="A34" s="17"/>
      <c r="B34" s="22" t="s">
        <v>39</v>
      </c>
      <c r="C34" s="19">
        <v>19.600000000000001</v>
      </c>
      <c r="D34" s="23" t="s">
        <v>23</v>
      </c>
      <c r="I34" s="15"/>
      <c r="J34" s="1"/>
      <c r="K34" s="16"/>
    </row>
    <row r="35" spans="1:11" x14ac:dyDescent="0.3">
      <c r="A35" s="17"/>
      <c r="B35" s="22" t="s">
        <v>42</v>
      </c>
      <c r="C35" s="19">
        <v>17.8</v>
      </c>
      <c r="D35" s="23" t="s">
        <v>74</v>
      </c>
      <c r="I35" s="15"/>
      <c r="J35" s="1"/>
      <c r="K35" s="16"/>
    </row>
    <row r="36" spans="1:11" x14ac:dyDescent="0.3">
      <c r="A36" s="17"/>
      <c r="B36" s="22" t="s">
        <v>45</v>
      </c>
      <c r="C36" s="19">
        <v>17.8</v>
      </c>
      <c r="D36" s="23" t="s">
        <v>46</v>
      </c>
      <c r="I36" s="15"/>
      <c r="J36" s="1"/>
      <c r="K36" s="16"/>
    </row>
    <row r="37" spans="1:11" x14ac:dyDescent="0.3">
      <c r="A37" s="17"/>
      <c r="B37" s="22" t="s">
        <v>49</v>
      </c>
      <c r="C37" s="19">
        <v>17.399999999999999</v>
      </c>
      <c r="D37" s="23" t="s">
        <v>19</v>
      </c>
      <c r="I37" s="15"/>
      <c r="J37" s="1"/>
      <c r="K37" s="16"/>
    </row>
    <row r="38" spans="1:11" x14ac:dyDescent="0.3">
      <c r="A38" s="17"/>
      <c r="B38" s="22" t="s">
        <v>52</v>
      </c>
      <c r="C38" s="19">
        <v>16.7</v>
      </c>
      <c r="D38" s="23" t="s">
        <v>2</v>
      </c>
      <c r="I38" s="15"/>
      <c r="J38" s="1"/>
      <c r="K38" s="16"/>
    </row>
    <row r="39" spans="1:11" x14ac:dyDescent="0.3">
      <c r="A39" s="17"/>
      <c r="B39" s="22" t="s">
        <v>36</v>
      </c>
      <c r="C39" s="19">
        <v>16.3</v>
      </c>
      <c r="D39" s="23" t="s">
        <v>55</v>
      </c>
      <c r="I39" s="15"/>
      <c r="J39" s="1"/>
      <c r="K39" s="16"/>
    </row>
    <row r="40" spans="1:11" x14ac:dyDescent="0.3">
      <c r="A40" s="17"/>
      <c r="B40" s="22" t="s">
        <v>58</v>
      </c>
      <c r="C40" s="19">
        <v>16.100000000000001</v>
      </c>
      <c r="D40" s="23" t="s">
        <v>59</v>
      </c>
      <c r="I40" s="15"/>
      <c r="J40" s="1"/>
      <c r="K40" s="16"/>
    </row>
    <row r="41" spans="1:11" x14ac:dyDescent="0.3">
      <c r="A41" s="17"/>
      <c r="B41" s="22" t="s">
        <v>62</v>
      </c>
      <c r="C41" s="19">
        <v>15.6</v>
      </c>
      <c r="D41" s="23" t="s">
        <v>55</v>
      </c>
      <c r="I41" s="15"/>
      <c r="J41" s="1"/>
      <c r="K41" s="16"/>
    </row>
    <row r="42" spans="1:11" x14ac:dyDescent="0.3">
      <c r="A42" s="17"/>
      <c r="B42" s="22" t="s">
        <v>65</v>
      </c>
      <c r="C42" s="19">
        <v>14</v>
      </c>
      <c r="D42" s="23" t="s">
        <v>2</v>
      </c>
      <c r="I42" s="15"/>
      <c r="J42" s="1"/>
      <c r="K42" s="16"/>
    </row>
    <row r="43" spans="1:11" x14ac:dyDescent="0.3">
      <c r="A43" s="17"/>
      <c r="B43" s="22" t="s">
        <v>67</v>
      </c>
      <c r="C43" s="19">
        <v>13.8</v>
      </c>
      <c r="D43" s="23" t="s">
        <v>68</v>
      </c>
      <c r="I43" s="15"/>
      <c r="J43" s="1"/>
      <c r="K43" s="16"/>
    </row>
    <row r="44" spans="1:11" ht="18" thickBot="1" x14ac:dyDescent="0.35">
      <c r="A44" s="17"/>
      <c r="B44" s="24" t="s">
        <v>71</v>
      </c>
      <c r="C44" s="25">
        <v>13.7</v>
      </c>
      <c r="D44" s="26" t="s">
        <v>2</v>
      </c>
      <c r="I44" s="15"/>
      <c r="J44" s="1"/>
      <c r="K44" s="16"/>
    </row>
    <row r="45" spans="1:11" x14ac:dyDescent="0.3">
      <c r="A45" s="17"/>
      <c r="B45"/>
      <c r="C45"/>
      <c r="D45"/>
      <c r="I45" s="15"/>
      <c r="J45" s="1"/>
      <c r="K45" s="16"/>
    </row>
    <row r="46" spans="1:11" x14ac:dyDescent="0.3">
      <c r="A46" s="17"/>
      <c r="B46"/>
      <c r="C46"/>
      <c r="D46"/>
      <c r="I46" s="15"/>
      <c r="J46" s="1"/>
      <c r="K46" s="16"/>
    </row>
    <row r="47" spans="1:11" x14ac:dyDescent="0.3">
      <c r="A47" s="17"/>
      <c r="B47"/>
      <c r="C47"/>
      <c r="D47"/>
      <c r="I47" s="15"/>
      <c r="J47" s="1"/>
      <c r="K47" s="16"/>
    </row>
    <row r="48" spans="1:11" x14ac:dyDescent="0.3">
      <c r="A48" s="17"/>
      <c r="B48"/>
      <c r="C48"/>
      <c r="D48"/>
      <c r="I48" s="15"/>
      <c r="J48" s="1"/>
      <c r="K48" s="16"/>
    </row>
    <row r="49" spans="1:12" x14ac:dyDescent="0.3">
      <c r="A49" s="17"/>
      <c r="B49"/>
      <c r="C49"/>
      <c r="D49"/>
      <c r="I49" s="15"/>
      <c r="J49" s="1"/>
      <c r="K49" s="16"/>
    </row>
    <row r="50" spans="1:12" x14ac:dyDescent="0.3">
      <c r="A50" s="17"/>
      <c r="B50"/>
      <c r="C50"/>
      <c r="D50"/>
      <c r="I50" s="15"/>
      <c r="J50" s="1"/>
      <c r="K50" s="16"/>
    </row>
    <row r="51" spans="1:12" x14ac:dyDescent="0.3">
      <c r="A51" s="17"/>
      <c r="B51"/>
      <c r="C51"/>
      <c r="D51"/>
      <c r="I51" s="15"/>
      <c r="J51" s="1"/>
      <c r="K51" s="16"/>
      <c r="L51" s="1"/>
    </row>
  </sheetData>
  <sortState xmlns:xlrd2="http://schemas.microsoft.com/office/spreadsheetml/2017/richdata2" ref="A32:D51">
    <sortCondition ref="A32:A51"/>
    <sortCondition ref="B32:B51"/>
    <sortCondition ref="C32:C51"/>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0EC6-8E1E-4E37-BBF0-9882427697B1}">
  <dimension ref="B3:G52"/>
  <sheetViews>
    <sheetView showGridLines="0" topLeftCell="A10" workbookViewId="0">
      <selection activeCell="C34" sqref="C34"/>
    </sheetView>
  </sheetViews>
  <sheetFormatPr defaultRowHeight="16.2" x14ac:dyDescent="0.3"/>
  <cols>
    <col min="2" max="2" width="20.765625" bestFit="1" customWidth="1"/>
    <col min="3" max="3" width="21.3046875" customWidth="1"/>
    <col min="4" max="4" width="9.07421875" customWidth="1"/>
    <col min="5" max="5" width="18.84375" bestFit="1" customWidth="1"/>
    <col min="6" max="7" width="17.61328125" bestFit="1" customWidth="1"/>
    <col min="8" max="8" width="10.3828125" bestFit="1" customWidth="1"/>
    <col min="9" max="9" width="9.53515625" bestFit="1" customWidth="1"/>
    <col min="10" max="10" width="11.3828125" bestFit="1" customWidth="1"/>
    <col min="11" max="11" width="7.07421875" bestFit="1" customWidth="1"/>
    <col min="12" max="12" width="8.23046875" bestFit="1" customWidth="1"/>
    <col min="13" max="13" width="10.921875" bestFit="1" customWidth="1"/>
  </cols>
  <sheetData>
    <row r="3" spans="2:6" x14ac:dyDescent="0.3">
      <c r="B3" s="5" t="s">
        <v>79</v>
      </c>
      <c r="C3" s="5" t="s">
        <v>88</v>
      </c>
      <c r="E3" s="13" t="s">
        <v>0</v>
      </c>
      <c r="F3" s="14" t="s">
        <v>77</v>
      </c>
    </row>
    <row r="4" spans="2:6" x14ac:dyDescent="0.3">
      <c r="B4" s="10">
        <v>20</v>
      </c>
      <c r="C4" s="11">
        <v>495800000000</v>
      </c>
      <c r="E4" s="5"/>
      <c r="F4" s="5"/>
    </row>
    <row r="5" spans="2:6" x14ac:dyDescent="0.3">
      <c r="B5" s="10"/>
      <c r="C5" s="10"/>
      <c r="E5" s="5" t="s">
        <v>79</v>
      </c>
      <c r="F5" s="5" t="s">
        <v>88</v>
      </c>
    </row>
    <row r="6" spans="2:6" x14ac:dyDescent="0.3">
      <c r="B6" s="12" t="str">
        <f>(GETPIVOTDATA("Total Fortune Family",$B$3)&amp;" / "&amp;TEXT(GETPIVOTDATA("Total NetWorth ($)",$B$3),"$#,###,,,")&amp;"bn")</f>
        <v>20 / $496bn</v>
      </c>
      <c r="C6" s="10"/>
      <c r="E6" s="10">
        <v>20</v>
      </c>
      <c r="F6" s="11">
        <v>495800000000</v>
      </c>
    </row>
    <row r="7" spans="2:6" x14ac:dyDescent="0.3">
      <c r="E7" s="10"/>
      <c r="F7" s="10"/>
    </row>
    <row r="8" spans="2:6" x14ac:dyDescent="0.3">
      <c r="E8" s="12" t="str">
        <f>(GETPIVOTDATA("Total Fortune Family",$E$5)&amp;" / "&amp;TEXT(GETPIVOTDATA("Total NetWorth ($)",$E$5),"$#,###,,,")&amp;"bn")</f>
        <v>20 / $496bn</v>
      </c>
      <c r="F8" s="10"/>
    </row>
    <row r="12" spans="2:6" x14ac:dyDescent="0.3">
      <c r="B12" s="13" t="s">
        <v>6</v>
      </c>
      <c r="C12" s="14" t="s">
        <v>77</v>
      </c>
      <c r="E12" s="13" t="s">
        <v>86</v>
      </c>
      <c r="F12" s="14" t="s">
        <v>77</v>
      </c>
    </row>
    <row r="13" spans="2:6" x14ac:dyDescent="0.3">
      <c r="B13" s="14"/>
      <c r="C13" s="14"/>
      <c r="E13" s="5"/>
      <c r="F13" s="5"/>
    </row>
    <row r="14" spans="2:6" x14ac:dyDescent="0.3">
      <c r="B14" s="14" t="s">
        <v>79</v>
      </c>
      <c r="C14" s="14" t="s">
        <v>88</v>
      </c>
      <c r="E14" s="5" t="s">
        <v>79</v>
      </c>
      <c r="F14" s="5" t="s">
        <v>88</v>
      </c>
    </row>
    <row r="15" spans="2:6" x14ac:dyDescent="0.3">
      <c r="B15" s="8">
        <v>20</v>
      </c>
      <c r="C15" s="9">
        <v>495800000000</v>
      </c>
      <c r="E15" s="8">
        <v>20</v>
      </c>
      <c r="F15" s="9">
        <v>495800000000</v>
      </c>
    </row>
    <row r="16" spans="2:6" x14ac:dyDescent="0.3">
      <c r="B16" s="8"/>
      <c r="C16" s="8"/>
      <c r="E16" s="8"/>
      <c r="F16" s="8"/>
    </row>
    <row r="17" spans="2:7" x14ac:dyDescent="0.3">
      <c r="B17" s="7" t="str">
        <f>(GETPIVOTDATA("Total Fortune Family",$B$14)&amp;" / "&amp;TEXT(GETPIVOTDATA("Total NetWorth ($)",$B$14),"$#,###,,,")&amp;"bn")</f>
        <v>20 / $496bn</v>
      </c>
      <c r="C17" s="8"/>
      <c r="E17" s="7" t="str">
        <f>(GETPIVOTDATA("Total Fortune Family",$E$14)&amp;" / "&amp;TEXT(GETPIVOTDATA("Total NetWorth ($)",$E$14),"$#,###,,,")&amp;"bn")</f>
        <v>20 / $496bn</v>
      </c>
      <c r="F17" s="8"/>
    </row>
    <row r="21" spans="2:7" x14ac:dyDescent="0.3">
      <c r="B21" s="4" t="s">
        <v>87</v>
      </c>
      <c r="C21" s="5" t="s">
        <v>88</v>
      </c>
      <c r="E21" s="4" t="s">
        <v>0</v>
      </c>
      <c r="F21" s="5" t="s">
        <v>89</v>
      </c>
      <c r="G21" s="5" t="s">
        <v>88</v>
      </c>
    </row>
    <row r="22" spans="2:7" x14ac:dyDescent="0.3">
      <c r="B22" s="28" t="s">
        <v>4</v>
      </c>
      <c r="C22" s="9">
        <v>90300000000</v>
      </c>
      <c r="E22" s="28" t="s">
        <v>2</v>
      </c>
      <c r="F22" s="8">
        <v>5</v>
      </c>
      <c r="G22" s="9">
        <v>168700000000</v>
      </c>
    </row>
    <row r="23" spans="2:7" x14ac:dyDescent="0.3">
      <c r="B23" s="28" t="s">
        <v>12</v>
      </c>
      <c r="C23" s="9">
        <v>36300000000</v>
      </c>
      <c r="E23" s="28" t="s">
        <v>19</v>
      </c>
      <c r="F23" s="8">
        <v>5</v>
      </c>
      <c r="G23" s="9">
        <v>115200000000</v>
      </c>
    </row>
    <row r="24" spans="2:7" x14ac:dyDescent="0.3">
      <c r="B24" s="28" t="s">
        <v>16</v>
      </c>
      <c r="C24" s="9">
        <v>34000000000</v>
      </c>
      <c r="E24" s="28" t="s">
        <v>23</v>
      </c>
      <c r="F24" s="8">
        <v>2</v>
      </c>
      <c r="G24" s="9">
        <v>49600000000</v>
      </c>
    </row>
    <row r="25" spans="2:7" x14ac:dyDescent="0.3">
      <c r="B25" s="28" t="s">
        <v>21</v>
      </c>
      <c r="C25" s="9">
        <v>31100000000</v>
      </c>
      <c r="E25" s="28" t="s">
        <v>9</v>
      </c>
      <c r="F25" s="8">
        <v>1</v>
      </c>
      <c r="G25" s="9">
        <v>36300000000</v>
      </c>
    </row>
    <row r="26" spans="2:7" x14ac:dyDescent="0.3">
      <c r="B26" s="28" t="s">
        <v>25</v>
      </c>
      <c r="C26" s="9">
        <v>30000000000</v>
      </c>
      <c r="E26" s="28" t="s">
        <v>55</v>
      </c>
      <c r="F26" s="8">
        <v>2</v>
      </c>
      <c r="G26" s="9">
        <v>31900000000</v>
      </c>
    </row>
    <row r="27" spans="2:7" x14ac:dyDescent="0.3">
      <c r="B27" s="28" t="s">
        <v>29</v>
      </c>
      <c r="C27" s="9">
        <v>28600000000</v>
      </c>
      <c r="E27" s="28" t="s">
        <v>27</v>
      </c>
      <c r="F27" s="8">
        <v>1</v>
      </c>
      <c r="G27" s="9">
        <v>28600000000</v>
      </c>
    </row>
    <row r="28" spans="2:7" x14ac:dyDescent="0.3">
      <c r="B28" s="28" t="s">
        <v>32</v>
      </c>
      <c r="C28" s="9">
        <v>23100000000</v>
      </c>
      <c r="E28" s="28" t="s">
        <v>74</v>
      </c>
      <c r="F28" s="8">
        <v>1</v>
      </c>
      <c r="G28" s="9">
        <v>17800000000</v>
      </c>
    </row>
    <row r="29" spans="2:7" x14ac:dyDescent="0.3">
      <c r="B29" s="28" t="s">
        <v>34</v>
      </c>
      <c r="C29" s="9">
        <v>23000000000</v>
      </c>
      <c r="E29" s="28" t="s">
        <v>46</v>
      </c>
      <c r="F29" s="8">
        <v>1</v>
      </c>
      <c r="G29" s="9">
        <v>17800000000</v>
      </c>
    </row>
    <row r="30" spans="2:7" x14ac:dyDescent="0.3">
      <c r="B30" s="28" t="s">
        <v>38</v>
      </c>
      <c r="C30" s="9">
        <v>20600000000</v>
      </c>
      <c r="E30" s="28" t="s">
        <v>59</v>
      </c>
      <c r="F30" s="8">
        <v>1</v>
      </c>
      <c r="G30" s="9">
        <v>16100000000.000002</v>
      </c>
    </row>
    <row r="31" spans="2:7" x14ac:dyDescent="0.3">
      <c r="B31" s="28" t="s">
        <v>41</v>
      </c>
      <c r="C31" s="9">
        <v>19600000000</v>
      </c>
      <c r="E31" s="28" t="s">
        <v>68</v>
      </c>
      <c r="F31" s="8">
        <v>1</v>
      </c>
      <c r="G31" s="9">
        <v>13800000000</v>
      </c>
    </row>
    <row r="34" spans="2:3" x14ac:dyDescent="0.3">
      <c r="B34" s="4" t="s">
        <v>90</v>
      </c>
      <c r="C34" s="6" t="s">
        <v>91</v>
      </c>
    </row>
    <row r="35" spans="2:3" x14ac:dyDescent="0.3">
      <c r="B35" s="7">
        <v>30</v>
      </c>
      <c r="C35" s="29">
        <v>17400000000</v>
      </c>
    </row>
    <row r="36" spans="2:3" x14ac:dyDescent="0.3">
      <c r="B36" s="7">
        <v>37</v>
      </c>
      <c r="C36" s="29">
        <v>31100000000</v>
      </c>
    </row>
    <row r="37" spans="2:3" x14ac:dyDescent="0.3">
      <c r="B37" s="7">
        <v>38</v>
      </c>
      <c r="C37" s="29">
        <v>17800000000</v>
      </c>
    </row>
    <row r="38" spans="2:3" x14ac:dyDescent="0.3">
      <c r="B38" s="7">
        <v>44</v>
      </c>
      <c r="C38" s="29">
        <v>23000000000</v>
      </c>
    </row>
    <row r="39" spans="2:3" x14ac:dyDescent="0.3">
      <c r="B39" s="7">
        <v>47</v>
      </c>
      <c r="C39" s="29">
        <v>17800000000</v>
      </c>
    </row>
    <row r="40" spans="2:3" x14ac:dyDescent="0.3">
      <c r="B40" s="7">
        <v>49</v>
      </c>
      <c r="C40" s="29">
        <v>19600000000</v>
      </c>
    </row>
    <row r="41" spans="2:3" x14ac:dyDescent="0.3">
      <c r="B41" s="7">
        <v>52</v>
      </c>
      <c r="C41" s="29">
        <v>29400000000</v>
      </c>
    </row>
    <row r="42" spans="2:3" x14ac:dyDescent="0.3">
      <c r="B42" s="7">
        <v>54</v>
      </c>
      <c r="C42" s="29">
        <v>16300000000</v>
      </c>
    </row>
    <row r="43" spans="2:3" x14ac:dyDescent="0.3">
      <c r="B43" s="7">
        <v>55</v>
      </c>
      <c r="C43" s="29">
        <v>16700000000</v>
      </c>
    </row>
    <row r="44" spans="2:3" x14ac:dyDescent="0.3">
      <c r="B44" s="7">
        <v>56</v>
      </c>
      <c r="C44" s="29">
        <v>29800000000</v>
      </c>
    </row>
    <row r="45" spans="2:3" x14ac:dyDescent="0.3">
      <c r="B45" s="7">
        <v>58</v>
      </c>
      <c r="C45" s="29">
        <v>34000000000</v>
      </c>
    </row>
    <row r="46" spans="2:3" x14ac:dyDescent="0.3">
      <c r="B46" s="7">
        <v>61</v>
      </c>
      <c r="C46" s="29">
        <v>20600000000</v>
      </c>
    </row>
    <row r="47" spans="2:3" x14ac:dyDescent="0.3">
      <c r="B47" s="7">
        <v>65</v>
      </c>
      <c r="C47" s="29">
        <v>90300000000</v>
      </c>
    </row>
    <row r="48" spans="2:3" x14ac:dyDescent="0.3">
      <c r="B48" s="7">
        <v>70</v>
      </c>
      <c r="C48" s="29">
        <v>28600000000</v>
      </c>
    </row>
    <row r="49" spans="2:3" x14ac:dyDescent="0.3">
      <c r="B49" s="7">
        <v>76</v>
      </c>
      <c r="C49" s="29">
        <v>23100000000</v>
      </c>
    </row>
    <row r="50" spans="2:3" x14ac:dyDescent="0.3">
      <c r="B50" s="7">
        <v>81</v>
      </c>
      <c r="C50" s="29">
        <v>36300000000</v>
      </c>
    </row>
    <row r="51" spans="2:3" x14ac:dyDescent="0.3">
      <c r="B51" s="7">
        <v>83</v>
      </c>
      <c r="C51" s="29">
        <v>30000000000</v>
      </c>
    </row>
    <row r="52" spans="2:3" x14ac:dyDescent="0.3">
      <c r="B52" s="7">
        <v>87</v>
      </c>
      <c r="C52" s="29">
        <v>14000000000</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E63F-CCC5-489A-AC0E-6EDDBFC4FBD3}">
  <dimension ref="H1:H56"/>
  <sheetViews>
    <sheetView showGridLines="0" showRowColHeaders="0" workbookViewId="0">
      <selection activeCell="I5" sqref="I5"/>
    </sheetView>
  </sheetViews>
  <sheetFormatPr defaultRowHeight="16.2" zeroHeight="1" x14ac:dyDescent="0.3"/>
  <cols>
    <col min="8" max="8" width="23.15234375" customWidth="1"/>
  </cols>
  <sheetData>
    <row r="1" spans="8:8" x14ac:dyDescent="0.3"/>
    <row r="2" spans="8:8" x14ac:dyDescent="0.3"/>
    <row r="3" spans="8:8" x14ac:dyDescent="0.3"/>
    <row r="4" spans="8:8" x14ac:dyDescent="0.3"/>
    <row r="5" spans="8:8" x14ac:dyDescent="0.3"/>
    <row r="6" spans="8:8" x14ac:dyDescent="0.3"/>
    <row r="7" spans="8:8" x14ac:dyDescent="0.3"/>
    <row r="8" spans="8:8" x14ac:dyDescent="0.3"/>
    <row r="9" spans="8:8" x14ac:dyDescent="0.3"/>
    <row r="10" spans="8:8" x14ac:dyDescent="0.3"/>
    <row r="11" spans="8:8" x14ac:dyDescent="0.3"/>
    <row r="12" spans="8:8" x14ac:dyDescent="0.3"/>
    <row r="13" spans="8:8" x14ac:dyDescent="0.3"/>
    <row r="14" spans="8:8" x14ac:dyDescent="0.3"/>
    <row r="15" spans="8:8" x14ac:dyDescent="0.3"/>
    <row r="16" spans="8:8" ht="23.4" x14ac:dyDescent="0.3">
      <c r="H16" s="3"/>
    </row>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 Project</vt:lpstr>
      <vt:lpstr>Asia Top 20 Richest Families</vt:lpstr>
      <vt:lpstr>Pivot Table</vt:lpstr>
      <vt:lpstr>Dashboard</vt:lpstr>
      <vt:lpstr>'Asia Top 20 Richest Families'!Extract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2022-08-06T13:24:37Z</dcterms:created>
  <dcterms:modified xsi:type="dcterms:W3CDTF">2023-01-10T14:30:56Z</dcterms:modified>
</cp:coreProperties>
</file>