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nten\SMT 2\Statistika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5" i="1" l="1"/>
  <c r="C24" i="1"/>
  <c r="C26" i="1" s="1"/>
  <c r="K15" i="1"/>
  <c r="I15" i="1"/>
  <c r="I16" i="1" s="1"/>
  <c r="I18" i="1" s="1"/>
  <c r="C20" i="1" s="1"/>
  <c r="C21" i="1" s="1"/>
  <c r="C18" i="1"/>
  <c r="C16" i="1"/>
  <c r="E15" i="1"/>
  <c r="C15" i="1"/>
  <c r="I12" i="1"/>
  <c r="C12" i="1"/>
  <c r="K11" i="1"/>
  <c r="J11" i="1"/>
  <c r="E11" i="1"/>
  <c r="D11" i="1"/>
  <c r="I11" i="1"/>
  <c r="C11" i="1"/>
  <c r="D2" i="1"/>
  <c r="L10" i="1"/>
  <c r="K10" i="1" s="1"/>
  <c r="J10" i="1"/>
  <c r="F10" i="1"/>
  <c r="E10" i="1" s="1"/>
  <c r="D10" i="1"/>
  <c r="L9" i="1"/>
  <c r="K9" i="1" s="1"/>
  <c r="J9" i="1"/>
  <c r="F9" i="1"/>
  <c r="E9" i="1" s="1"/>
  <c r="D9" i="1"/>
  <c r="L8" i="1"/>
  <c r="K8" i="1" s="1"/>
  <c r="J8" i="1"/>
  <c r="F8" i="1"/>
  <c r="E8" i="1"/>
  <c r="D8" i="1"/>
  <c r="L7" i="1"/>
  <c r="K7" i="1" s="1"/>
  <c r="J7" i="1"/>
  <c r="F7" i="1"/>
  <c r="E7" i="1" s="1"/>
  <c r="D7" i="1"/>
  <c r="L6" i="1"/>
  <c r="K6" i="1" s="1"/>
  <c r="J6" i="1"/>
  <c r="F6" i="1"/>
  <c r="E6" i="1"/>
  <c r="D6" i="1"/>
  <c r="L5" i="1"/>
  <c r="K5" i="1" s="1"/>
  <c r="J5" i="1"/>
  <c r="F5" i="1"/>
  <c r="E5" i="1" s="1"/>
  <c r="D5" i="1"/>
  <c r="L4" i="1"/>
  <c r="K4" i="1" s="1"/>
  <c r="J4" i="1"/>
  <c r="F4" i="1"/>
  <c r="E4" i="1"/>
  <c r="D4" i="1"/>
  <c r="L3" i="1"/>
  <c r="K3" i="1" s="1"/>
  <c r="J3" i="1"/>
  <c r="F3" i="1"/>
  <c r="E3" i="1" s="1"/>
  <c r="D3" i="1"/>
  <c r="L2" i="1"/>
  <c r="K2" i="1" s="1"/>
  <c r="J2" i="1"/>
  <c r="F2" i="1"/>
  <c r="E2" i="1"/>
</calcChain>
</file>

<file path=xl/sharedStrings.xml><?xml version="1.0" encoding="utf-8"?>
<sst xmlns="http://schemas.openxmlformats.org/spreadsheetml/2006/main" count="34" uniqueCount="31">
  <si>
    <t>f</t>
  </si>
  <si>
    <t>fx</t>
  </si>
  <si>
    <t>fy</t>
  </si>
  <si>
    <t>16-20</t>
  </si>
  <si>
    <t>21-25</t>
  </si>
  <si>
    <t>11-15f</t>
  </si>
  <si>
    <t>26-30</t>
  </si>
  <si>
    <t>31-35</t>
  </si>
  <si>
    <t>36-40</t>
  </si>
  <si>
    <t>41-45</t>
  </si>
  <si>
    <t>46-50</t>
  </si>
  <si>
    <t>51-55</t>
  </si>
  <si>
    <t>total</t>
  </si>
  <si>
    <t>usia</t>
  </si>
  <si>
    <r>
      <t>f(x)</t>
    </r>
    <r>
      <rPr>
        <b/>
        <vertAlign val="superscript"/>
        <sz val="12"/>
        <rFont val="Calibri"/>
        <family val="2"/>
        <scheme val="minor"/>
      </rPr>
      <t>2</t>
    </r>
  </si>
  <si>
    <r>
      <t>x</t>
    </r>
    <r>
      <rPr>
        <b/>
        <vertAlign val="superscript"/>
        <sz val="12"/>
        <rFont val="Calibri"/>
        <family val="2"/>
        <scheme val="minor"/>
      </rPr>
      <t>2</t>
    </r>
  </si>
  <si>
    <r>
      <t>Y</t>
    </r>
    <r>
      <rPr>
        <b/>
        <vertAlign val="superscript"/>
        <sz val="12"/>
        <rFont val="Calibri"/>
        <family val="2"/>
        <scheme val="minor"/>
      </rPr>
      <t>2</t>
    </r>
  </si>
  <si>
    <t>me</t>
  </si>
  <si>
    <t xml:space="preserve">me </t>
  </si>
  <si>
    <r>
      <t>f(y)</t>
    </r>
    <r>
      <rPr>
        <b/>
        <vertAlign val="superscript"/>
        <sz val="12"/>
        <rFont val="Calibri"/>
        <family val="2"/>
        <scheme val="minor"/>
      </rPr>
      <t>2</t>
    </r>
  </si>
  <si>
    <t xml:space="preserve">MEAN </t>
  </si>
  <si>
    <t>MEAN</t>
  </si>
  <si>
    <r>
      <t>SD1</t>
    </r>
    <r>
      <rPr>
        <vertAlign val="superscript"/>
        <sz val="12"/>
        <rFont val="Calibri"/>
        <family val="2"/>
        <scheme val="minor"/>
      </rPr>
      <t>2</t>
    </r>
  </si>
  <si>
    <r>
      <t>(fx2/n1)-(fx/n1)</t>
    </r>
    <r>
      <rPr>
        <vertAlign val="superscript"/>
        <sz val="12"/>
        <rFont val="Calibri"/>
        <family val="2"/>
        <scheme val="minor"/>
      </rPr>
      <t>2</t>
    </r>
  </si>
  <si>
    <t>-</t>
  </si>
  <si>
    <r>
      <t>SDm1</t>
    </r>
    <r>
      <rPr>
        <vertAlign val="superscript"/>
        <sz val="12"/>
        <rFont val="Calibri"/>
        <family val="2"/>
        <scheme val="minor"/>
      </rPr>
      <t>2</t>
    </r>
  </si>
  <si>
    <t>t</t>
  </si>
  <si>
    <t>mean1-mean2/SDbm</t>
  </si>
  <si>
    <r>
      <t>SD1</t>
    </r>
    <r>
      <rPr>
        <b/>
        <vertAlign val="superscript"/>
        <sz val="12"/>
        <rFont val="Calibri"/>
        <family val="2"/>
        <scheme val="minor"/>
      </rPr>
      <t>2</t>
    </r>
  </si>
  <si>
    <r>
      <t>SDm1</t>
    </r>
    <r>
      <rPr>
        <b/>
        <vertAlign val="superscript"/>
        <sz val="12"/>
        <rFont val="Calibri"/>
        <family val="2"/>
        <scheme val="minor"/>
      </rPr>
      <t>2</t>
    </r>
  </si>
  <si>
    <r>
      <t>SD</t>
    </r>
    <r>
      <rPr>
        <b/>
        <vertAlign val="subscript"/>
        <sz val="12"/>
        <rFont val="Calibri"/>
        <family val="2"/>
        <scheme val="minor"/>
      </rPr>
      <t>bm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</si>
</sst>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vertAlign val="superscript"/>
      <sz val="12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b/>
      <sz val="12"/>
      <name val="Calibri"/>
      <family val="2"/>
      <scheme val="minor"/>
    </font>
    <font>
      <b/>
      <vertAlign val="superscript"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0000"/>
      <name val="Calibri"/>
      <family val="2"/>
    </font>
    <font>
      <sz val="12"/>
      <color rgb="FFFF0000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vertAlign val="subscript"/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6E9D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3" fillId="3" borderId="1" xfId="0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4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4" fillId="3" borderId="1" xfId="0" applyFont="1" applyFill="1" applyBorder="1" applyAlignment="1">
      <alignment horizontal="center" vertical="center" wrapText="1" readingOrder="1"/>
    </xf>
    <xf numFmtId="0" fontId="1" fillId="4" borderId="0" xfId="0" applyFont="1" applyFill="1"/>
    <xf numFmtId="0" fontId="1" fillId="5" borderId="0" xfId="0" applyFont="1" applyFill="1"/>
    <xf numFmtId="0" fontId="4" fillId="6" borderId="1" xfId="0" applyFont="1" applyFill="1" applyBorder="1" applyAlignment="1">
      <alignment horizontal="center" vertical="center" wrapText="1" readingOrder="1"/>
    </xf>
    <xf numFmtId="0" fontId="1" fillId="6" borderId="0" xfId="0" applyFont="1" applyFill="1"/>
    <xf numFmtId="0" fontId="4" fillId="6" borderId="2" xfId="0" applyFont="1" applyFill="1" applyBorder="1" applyAlignment="1">
      <alignment horizontal="center" vertical="center" wrapText="1" readingOrder="1"/>
    </xf>
    <xf numFmtId="0" fontId="4" fillId="6" borderId="3" xfId="0" applyFont="1" applyFill="1" applyBorder="1" applyAlignment="1">
      <alignment horizontal="center" vertical="center" wrapText="1" readingOrder="1"/>
    </xf>
    <xf numFmtId="0" fontId="4" fillId="6" borderId="4" xfId="0" applyFont="1" applyFill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horizontal="center" vertical="center" wrapText="1" readingOrder="1"/>
    </xf>
    <xf numFmtId="0" fontId="7" fillId="2" borderId="0" xfId="0" applyFont="1" applyFill="1"/>
    <xf numFmtId="0" fontId="8" fillId="2" borderId="1" xfId="0" applyFont="1" applyFill="1" applyBorder="1" applyAlignment="1">
      <alignment horizontal="center" vertical="center" wrapText="1" readingOrder="1"/>
    </xf>
    <xf numFmtId="0" fontId="9" fillId="2" borderId="2" xfId="0" applyFont="1" applyFill="1" applyBorder="1" applyAlignment="1">
      <alignment horizontal="center" vertical="center" wrapText="1" readingOrder="1"/>
    </xf>
    <xf numFmtId="0" fontId="9" fillId="2" borderId="3" xfId="0" applyFont="1" applyFill="1" applyBorder="1" applyAlignment="1">
      <alignment horizontal="center" vertical="center" wrapText="1" readingOrder="1"/>
    </xf>
    <xf numFmtId="0" fontId="10" fillId="0" borderId="0" xfId="0" applyFont="1"/>
    <xf numFmtId="16" fontId="11" fillId="0" borderId="0" xfId="0" applyNumberFormat="1" applyFont="1"/>
    <xf numFmtId="0" fontId="11" fillId="0" borderId="0" xfId="0" applyFont="1"/>
    <xf numFmtId="0" fontId="10" fillId="0" borderId="0" xfId="0" applyFont="1" applyAlignment="1">
      <alignment horizontal="center"/>
    </xf>
    <xf numFmtId="0" fontId="12" fillId="2" borderId="0" xfId="0" applyFont="1" applyFill="1"/>
    <xf numFmtId="0" fontId="11" fillId="7" borderId="0" xfId="0" applyFont="1" applyFill="1"/>
    <xf numFmtId="11" fontId="1" fillId="0" borderId="0" xfId="0" applyNumberFormat="1" applyFont="1"/>
    <xf numFmtId="0" fontId="1" fillId="0" borderId="0" xfId="0" quotePrefix="1" applyFont="1" applyAlignment="1">
      <alignment horizontal="center"/>
    </xf>
    <xf numFmtId="11" fontId="5" fillId="0" borderId="0" xfId="0" applyNumberFormat="1" applyFont="1"/>
    <xf numFmtId="0" fontId="1" fillId="8" borderId="0" xfId="0" applyFont="1" applyFill="1"/>
    <xf numFmtId="0" fontId="1" fillId="9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zoomScale="61" workbookViewId="0">
      <selection activeCell="J25" sqref="J25"/>
    </sheetView>
  </sheetViews>
  <sheetFormatPr defaultRowHeight="15.75" x14ac:dyDescent="0.25"/>
  <cols>
    <col min="1" max="6" width="9.140625" style="22"/>
    <col min="7" max="7" width="3.140625" style="24" customWidth="1"/>
    <col min="8" max="16384" width="9.140625" style="22"/>
  </cols>
  <sheetData>
    <row r="1" spans="1:12" s="20" customFormat="1" ht="18.75" thickBot="1" x14ac:dyDescent="0.3">
      <c r="A1" s="20" t="s">
        <v>13</v>
      </c>
      <c r="B1" s="6" t="s">
        <v>17</v>
      </c>
      <c r="C1" s="6" t="s">
        <v>0</v>
      </c>
      <c r="D1" s="6" t="s">
        <v>1</v>
      </c>
      <c r="E1" s="6" t="s">
        <v>14</v>
      </c>
      <c r="F1" s="6" t="s">
        <v>15</v>
      </c>
      <c r="G1" s="16"/>
      <c r="H1" s="6" t="s">
        <v>18</v>
      </c>
      <c r="I1" s="6" t="s">
        <v>0</v>
      </c>
      <c r="J1" s="6" t="s">
        <v>2</v>
      </c>
      <c r="K1" s="6" t="s">
        <v>19</v>
      </c>
      <c r="L1" s="6" t="s">
        <v>16</v>
      </c>
    </row>
    <row r="2" spans="1:12" ht="16.5" thickBot="1" x14ac:dyDescent="0.3">
      <c r="A2" s="21" t="s">
        <v>5</v>
      </c>
      <c r="B2" s="7">
        <v>13</v>
      </c>
      <c r="C2" s="7">
        <v>6</v>
      </c>
      <c r="D2" s="2">
        <f>B2*C2</f>
        <v>78</v>
      </c>
      <c r="E2" s="2">
        <f>C2*F2</f>
        <v>1014</v>
      </c>
      <c r="F2" s="2">
        <f>B2^2</f>
        <v>169</v>
      </c>
      <c r="G2" s="17"/>
      <c r="H2" s="10">
        <v>13</v>
      </c>
      <c r="I2" s="10">
        <v>2</v>
      </c>
      <c r="J2" s="11">
        <f>H2*I2</f>
        <v>26</v>
      </c>
      <c r="K2" s="11">
        <f>I2*L2</f>
        <v>338</v>
      </c>
      <c r="L2" s="11">
        <f>H2^2</f>
        <v>169</v>
      </c>
    </row>
    <row r="3" spans="1:12" ht="17.25" thickTop="1" thickBot="1" x14ac:dyDescent="0.3">
      <c r="A3" s="22" t="s">
        <v>3</v>
      </c>
      <c r="B3" s="3">
        <v>18</v>
      </c>
      <c r="C3" s="3">
        <v>2</v>
      </c>
      <c r="D3" s="2">
        <f t="shared" ref="D3:D10" si="0">B3*C3</f>
        <v>36</v>
      </c>
      <c r="E3" s="2">
        <f t="shared" ref="E3:E10" si="1">C3*F3</f>
        <v>648</v>
      </c>
      <c r="F3" s="2">
        <f t="shared" ref="F3:F10" si="2">B3^2</f>
        <v>324</v>
      </c>
      <c r="G3" s="18"/>
      <c r="H3" s="12">
        <v>18</v>
      </c>
      <c r="I3" s="12">
        <v>10</v>
      </c>
      <c r="J3" s="11">
        <f t="shared" ref="J3:J10" si="3">H3*I3</f>
        <v>180</v>
      </c>
      <c r="K3" s="11">
        <f t="shared" ref="K3:K10" si="4">I3*L3</f>
        <v>3240</v>
      </c>
      <c r="L3" s="11">
        <f t="shared" ref="L3:L10" si="5">H3^2</f>
        <v>324</v>
      </c>
    </row>
    <row r="4" spans="1:12" ht="16.5" thickBot="1" x14ac:dyDescent="0.3">
      <c r="A4" s="22" t="s">
        <v>4</v>
      </c>
      <c r="B4" s="4">
        <v>23</v>
      </c>
      <c r="C4" s="4">
        <v>6</v>
      </c>
      <c r="D4" s="2">
        <f t="shared" si="0"/>
        <v>138</v>
      </c>
      <c r="E4" s="2">
        <f t="shared" si="1"/>
        <v>3174</v>
      </c>
      <c r="F4" s="2">
        <f t="shared" si="2"/>
        <v>529</v>
      </c>
      <c r="G4" s="19"/>
      <c r="H4" s="13">
        <v>23</v>
      </c>
      <c r="I4" s="13">
        <v>10</v>
      </c>
      <c r="J4" s="11">
        <f t="shared" si="3"/>
        <v>230</v>
      </c>
      <c r="K4" s="11">
        <f t="shared" si="4"/>
        <v>5290</v>
      </c>
      <c r="L4" s="11">
        <f t="shared" si="5"/>
        <v>529</v>
      </c>
    </row>
    <row r="5" spans="1:12" ht="16.5" thickBot="1" x14ac:dyDescent="0.3">
      <c r="A5" s="22" t="s">
        <v>6</v>
      </c>
      <c r="B5" s="4">
        <v>28</v>
      </c>
      <c r="C5" s="4">
        <v>9</v>
      </c>
      <c r="D5" s="2">
        <f t="shared" si="0"/>
        <v>252</v>
      </c>
      <c r="E5" s="2">
        <f t="shared" si="1"/>
        <v>7056</v>
      </c>
      <c r="F5" s="2">
        <f t="shared" si="2"/>
        <v>784</v>
      </c>
      <c r="G5" s="19"/>
      <c r="H5" s="13">
        <v>28</v>
      </c>
      <c r="I5" s="13">
        <v>14</v>
      </c>
      <c r="J5" s="11">
        <f t="shared" si="3"/>
        <v>392</v>
      </c>
      <c r="K5" s="11">
        <f t="shared" si="4"/>
        <v>10976</v>
      </c>
      <c r="L5" s="11">
        <f t="shared" si="5"/>
        <v>784</v>
      </c>
    </row>
    <row r="6" spans="1:12" ht="16.5" thickBot="1" x14ac:dyDescent="0.3">
      <c r="A6" s="22" t="s">
        <v>7</v>
      </c>
      <c r="B6" s="4">
        <v>33</v>
      </c>
      <c r="C6" s="4">
        <v>15</v>
      </c>
      <c r="D6" s="2">
        <f t="shared" si="0"/>
        <v>495</v>
      </c>
      <c r="E6" s="2">
        <f t="shared" si="1"/>
        <v>16335</v>
      </c>
      <c r="F6" s="2">
        <f t="shared" si="2"/>
        <v>1089</v>
      </c>
      <c r="G6" s="19"/>
      <c r="H6" s="13">
        <v>33</v>
      </c>
      <c r="I6" s="13">
        <v>19</v>
      </c>
      <c r="J6" s="11">
        <f t="shared" si="3"/>
        <v>627</v>
      </c>
      <c r="K6" s="11">
        <f t="shared" si="4"/>
        <v>20691</v>
      </c>
      <c r="L6" s="11">
        <f t="shared" si="5"/>
        <v>1089</v>
      </c>
    </row>
    <row r="7" spans="1:12" ht="16.5" thickBot="1" x14ac:dyDescent="0.3">
      <c r="A7" s="22" t="s">
        <v>8</v>
      </c>
      <c r="B7" s="4">
        <v>38</v>
      </c>
      <c r="C7" s="4">
        <v>17</v>
      </c>
      <c r="D7" s="2">
        <f t="shared" si="0"/>
        <v>646</v>
      </c>
      <c r="E7" s="2">
        <f t="shared" si="1"/>
        <v>24548</v>
      </c>
      <c r="F7" s="2">
        <f t="shared" si="2"/>
        <v>1444</v>
      </c>
      <c r="G7" s="19"/>
      <c r="H7" s="13">
        <v>38</v>
      </c>
      <c r="I7" s="13">
        <v>7</v>
      </c>
      <c r="J7" s="11">
        <f t="shared" si="3"/>
        <v>266</v>
      </c>
      <c r="K7" s="11">
        <f t="shared" si="4"/>
        <v>10108</v>
      </c>
      <c r="L7" s="11">
        <f t="shared" si="5"/>
        <v>1444</v>
      </c>
    </row>
    <row r="8" spans="1:12" ht="16.5" thickBot="1" x14ac:dyDescent="0.3">
      <c r="A8" s="22" t="s">
        <v>9</v>
      </c>
      <c r="B8" s="4">
        <v>43</v>
      </c>
      <c r="C8" s="4">
        <v>2</v>
      </c>
      <c r="D8" s="2">
        <f t="shared" si="0"/>
        <v>86</v>
      </c>
      <c r="E8" s="2">
        <f t="shared" si="1"/>
        <v>3698</v>
      </c>
      <c r="F8" s="2">
        <f t="shared" si="2"/>
        <v>1849</v>
      </c>
      <c r="G8" s="19"/>
      <c r="H8" s="13">
        <v>43</v>
      </c>
      <c r="I8" s="13">
        <v>6</v>
      </c>
      <c r="J8" s="11">
        <f t="shared" si="3"/>
        <v>258</v>
      </c>
      <c r="K8" s="11">
        <f t="shared" si="4"/>
        <v>11094</v>
      </c>
      <c r="L8" s="11">
        <f t="shared" si="5"/>
        <v>1849</v>
      </c>
    </row>
    <row r="9" spans="1:12" ht="16.5" thickBot="1" x14ac:dyDescent="0.3">
      <c r="A9" s="22" t="s">
        <v>10</v>
      </c>
      <c r="B9" s="4">
        <v>48</v>
      </c>
      <c r="C9" s="4">
        <v>12</v>
      </c>
      <c r="D9" s="2">
        <f t="shared" si="0"/>
        <v>576</v>
      </c>
      <c r="E9" s="2">
        <f t="shared" si="1"/>
        <v>27648</v>
      </c>
      <c r="F9" s="2">
        <f t="shared" si="2"/>
        <v>2304</v>
      </c>
      <c r="G9" s="19"/>
      <c r="H9" s="13">
        <v>48</v>
      </c>
      <c r="I9" s="13">
        <v>3</v>
      </c>
      <c r="J9" s="11">
        <f t="shared" si="3"/>
        <v>144</v>
      </c>
      <c r="K9" s="11">
        <f t="shared" si="4"/>
        <v>6912</v>
      </c>
      <c r="L9" s="11">
        <f t="shared" si="5"/>
        <v>2304</v>
      </c>
    </row>
    <row r="10" spans="1:12" ht="16.5" thickBot="1" x14ac:dyDescent="0.3">
      <c r="A10" s="22" t="s">
        <v>11</v>
      </c>
      <c r="B10" s="4">
        <v>53</v>
      </c>
      <c r="C10" s="4">
        <v>7</v>
      </c>
      <c r="D10" s="2">
        <f t="shared" si="0"/>
        <v>371</v>
      </c>
      <c r="E10" s="2">
        <f t="shared" si="1"/>
        <v>19663</v>
      </c>
      <c r="F10" s="2">
        <f t="shared" si="2"/>
        <v>2809</v>
      </c>
      <c r="G10" s="19"/>
      <c r="H10" s="13">
        <v>53</v>
      </c>
      <c r="I10" s="13">
        <v>5</v>
      </c>
      <c r="J10" s="11">
        <f t="shared" si="3"/>
        <v>265</v>
      </c>
      <c r="K10" s="11">
        <f t="shared" si="4"/>
        <v>14045</v>
      </c>
      <c r="L10" s="11">
        <f t="shared" si="5"/>
        <v>2809</v>
      </c>
    </row>
    <row r="11" spans="1:12" x14ac:dyDescent="0.25">
      <c r="A11" s="20" t="s">
        <v>12</v>
      </c>
      <c r="B11" s="23"/>
      <c r="C11" s="5">
        <f>SUM(C2:C10)</f>
        <v>76</v>
      </c>
      <c r="D11" s="15">
        <f>SUM(D2:D10)</f>
        <v>2678</v>
      </c>
      <c r="E11" s="15">
        <f>SUM(E2:E10)</f>
        <v>103784</v>
      </c>
      <c r="I11" s="14">
        <f>SUM(I2:I10)</f>
        <v>76</v>
      </c>
      <c r="J11" s="11">
        <f>SUM(J2:J10)</f>
        <v>2388</v>
      </c>
      <c r="K11" s="11">
        <f>SUM(K2:K10)</f>
        <v>82694</v>
      </c>
    </row>
    <row r="12" spans="1:12" x14ac:dyDescent="0.25">
      <c r="B12" s="20" t="s">
        <v>20</v>
      </c>
      <c r="C12" s="25">
        <f>D11/C11</f>
        <v>35.236842105263158</v>
      </c>
      <c r="H12" s="20" t="s">
        <v>21</v>
      </c>
      <c r="I12" s="25">
        <f>J11/I11</f>
        <v>31.421052631578949</v>
      </c>
    </row>
    <row r="14" spans="1:12" ht="18" x14ac:dyDescent="0.25">
      <c r="B14" s="28" t="s">
        <v>28</v>
      </c>
      <c r="C14" s="1" t="s">
        <v>23</v>
      </c>
      <c r="D14" s="1"/>
      <c r="E14" s="1"/>
      <c r="H14" s="26" t="s">
        <v>22</v>
      </c>
      <c r="I14" s="1" t="s">
        <v>23</v>
      </c>
      <c r="J14" s="1"/>
      <c r="K14" s="1"/>
    </row>
    <row r="15" spans="1:12" x14ac:dyDescent="0.25">
      <c r="B15" s="1"/>
      <c r="C15" s="1">
        <f>E11/C11</f>
        <v>1365.578947368421</v>
      </c>
      <c r="D15" s="27" t="s">
        <v>24</v>
      </c>
      <c r="E15" s="8">
        <f>(D11/C11)^2</f>
        <v>1241.6350415512466</v>
      </c>
      <c r="H15" s="1"/>
      <c r="I15" s="1">
        <f>K11/I11</f>
        <v>1088.078947368421</v>
      </c>
      <c r="J15" s="27" t="s">
        <v>24</v>
      </c>
      <c r="K15" s="8">
        <f>(J11/I11)^2</f>
        <v>987.28254847645439</v>
      </c>
    </row>
    <row r="16" spans="1:12" x14ac:dyDescent="0.25">
      <c r="B16" s="1"/>
      <c r="C16" s="31">
        <f>C15-E15</f>
        <v>123.94390581717448</v>
      </c>
      <c r="D16" s="1"/>
      <c r="E16" s="1"/>
      <c r="H16" s="1"/>
      <c r="I16" s="1">
        <f>I15-K15</f>
        <v>100.79639889196665</v>
      </c>
      <c r="J16" s="1"/>
      <c r="K16" s="1"/>
    </row>
    <row r="17" spans="2:11" x14ac:dyDescent="0.25">
      <c r="B17" s="1"/>
      <c r="C17" s="1"/>
      <c r="D17" s="1"/>
      <c r="E17" s="1"/>
      <c r="H17" s="1"/>
      <c r="I17" s="1"/>
      <c r="J17" s="1"/>
      <c r="K17" s="1"/>
    </row>
    <row r="18" spans="2:11" ht="18" x14ac:dyDescent="0.25">
      <c r="B18" s="6" t="s">
        <v>29</v>
      </c>
      <c r="C18" s="9">
        <f>C16/151</f>
        <v>0.82082056832565886</v>
      </c>
      <c r="D18" s="1"/>
      <c r="E18" s="1"/>
      <c r="H18" s="1" t="s">
        <v>25</v>
      </c>
      <c r="I18" s="9">
        <f>I16/151</f>
        <v>0.66752582047660025</v>
      </c>
      <c r="J18" s="1"/>
      <c r="K18" s="1"/>
    </row>
    <row r="19" spans="2:11" x14ac:dyDescent="0.25">
      <c r="B19" s="1"/>
      <c r="C19" s="1"/>
      <c r="D19" s="1"/>
      <c r="E19" s="1"/>
    </row>
    <row r="20" spans="2:11" ht="18.75" x14ac:dyDescent="0.35">
      <c r="B20" s="6" t="s">
        <v>30</v>
      </c>
      <c r="C20" s="1">
        <f>C18+I18</f>
        <v>1.4883463888022592</v>
      </c>
      <c r="D20" s="1"/>
      <c r="E20" s="1"/>
    </row>
    <row r="21" spans="2:11" x14ac:dyDescent="0.25">
      <c r="B21" s="1"/>
      <c r="C21" s="29">
        <f>SQRT(C20)</f>
        <v>1.2199780279997912</v>
      </c>
      <c r="D21" s="1"/>
      <c r="E21" s="1"/>
    </row>
    <row r="23" spans="2:11" x14ac:dyDescent="0.25">
      <c r="B23" s="6" t="s">
        <v>26</v>
      </c>
      <c r="C23" s="1" t="s">
        <v>27</v>
      </c>
    </row>
    <row r="24" spans="2:11" x14ac:dyDescent="0.25">
      <c r="B24" s="1"/>
      <c r="C24" s="1">
        <f>C12-I12</f>
        <v>3.8157894736842088</v>
      </c>
    </row>
    <row r="25" spans="2:11" x14ac:dyDescent="0.25">
      <c r="B25" s="1"/>
      <c r="C25" s="1">
        <f>C21</f>
        <v>1.2199780279997912</v>
      </c>
    </row>
    <row r="26" spans="2:11" x14ac:dyDescent="0.25">
      <c r="B26" s="1"/>
      <c r="C26" s="30">
        <f>C24/C25</f>
        <v>3.1277526202175685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2020-10-06T05:02:15Z</dcterms:created>
  <dcterms:modified xsi:type="dcterms:W3CDTF">2020-10-06T06:58:46Z</dcterms:modified>
</cp:coreProperties>
</file>