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7440" tabRatio="500"/>
  </bookViews>
  <sheets>
    <sheet name="solucion" sheetId="1" r:id="rId1"/>
    <sheet name="AWS STORAG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1" l="1"/>
  <c r="F60" i="1"/>
  <c r="F61" i="1"/>
  <c r="D53" i="1"/>
  <c r="D37" i="1"/>
  <c r="P31" i="1"/>
  <c r="O31" i="1"/>
  <c r="O33" i="1"/>
  <c r="I33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</calcChain>
</file>

<file path=xl/sharedStrings.xml><?xml version="1.0" encoding="utf-8"?>
<sst xmlns="http://schemas.openxmlformats.org/spreadsheetml/2006/main" count="236" uniqueCount="79">
  <si>
    <t>AGOSTO</t>
  </si>
  <si>
    <t>SEPTIEMBRE</t>
  </si>
  <si>
    <t>AGOSTO_2</t>
  </si>
  <si>
    <t>DIA SEMANA</t>
  </si>
  <si>
    <t>USERS AGOSTO</t>
  </si>
  <si>
    <t>ERROR AGOSTO</t>
  </si>
  <si>
    <t>SEPTIEMBREº</t>
  </si>
  <si>
    <t>USUARIOS SEP</t>
  </si>
  <si>
    <t>ERROR SEP</t>
  </si>
  <si>
    <t>%</t>
  </si>
  <si>
    <t>Etiquetas de fila</t>
  </si>
  <si>
    <t>Suma de users_sept</t>
  </si>
  <si>
    <t>Suma de error_sept</t>
  </si>
  <si>
    <t>dia</t>
  </si>
  <si>
    <t>Suma de users_agos</t>
  </si>
  <si>
    <t>Suma de error_agos</t>
  </si>
  <si>
    <t xml:space="preserve">miercoles </t>
  </si>
  <si>
    <t>sabado</t>
  </si>
  <si>
    <t>jueves</t>
  </si>
  <si>
    <t>domingo</t>
  </si>
  <si>
    <t>viernes</t>
  </si>
  <si>
    <t>lunes</t>
  </si>
  <si>
    <t>martes</t>
  </si>
  <si>
    <t>miércoles</t>
  </si>
  <si>
    <t>sábado</t>
  </si>
  <si>
    <t>Total general</t>
  </si>
  <si>
    <t>(%error sobre tt)</t>
  </si>
  <si>
    <t xml:space="preserve">TASA ERROR SEPT </t>
  </si>
  <si>
    <t>error sobre tt</t>
  </si>
  <si>
    <t>(vacías)</t>
  </si>
  <si>
    <t>SIN RECT</t>
  </si>
  <si>
    <t>TASA ERROR AGOSTO</t>
  </si>
  <si>
    <t>BBDD</t>
  </si>
  <si>
    <t>Para el analisis mas objetivo, se normaliza la muestra de Agosto, eliminando los datos de 00:00 de Septiembre, he integrandoselos a el mes correspondiente,  Septiembre.</t>
  </si>
  <si>
    <t>SI AL BONO</t>
  </si>
  <si>
    <t>% error TABLA AGO2</t>
  </si>
  <si>
    <t xml:space="preserve">% ERROR SEPT </t>
  </si>
  <si>
    <t>DIFERENCIA  AGOS -SEP</t>
  </si>
  <si>
    <t>NOTA solución</t>
  </si>
  <si>
    <t>(SE ASUME QUE LA TASA DE ERROR PROMEDIO 1,6%)</t>
  </si>
  <si>
    <t xml:space="preserve">SIN MINIMIZAR ERRORES,  LA CANTIDAD DE ERRORES </t>
  </si>
  <si>
    <t xml:space="preserve">PODEMOS INFERIR BAJA DE ERRORES FUE DEL ORDEN DE </t>
  </si>
  <si>
    <t>DIFERENCIA  PORCENTUAL ENTRE  AGOS -SEP</t>
  </si>
  <si>
    <t>STORAGE ALTERNATIVES</t>
  </si>
  <si>
    <t>valores AWS</t>
  </si>
  <si>
    <t>VALOR 1 GB</t>
  </si>
  <si>
    <t>MENSUAL(90GB)</t>
  </si>
  <si>
    <t>ANUAL USD</t>
  </si>
  <si>
    <t>ANUAL EURO</t>
  </si>
  <si>
    <t>hasta 50 TB /Standard</t>
  </si>
  <si>
    <t>$0.0230</t>
  </si>
  <si>
    <t>$24.84</t>
  </si>
  <si>
    <t>22.12</t>
  </si>
  <si>
    <t>STANDAR POCO FRECUENTE</t>
  </si>
  <si>
    <t>$0.0125</t>
  </si>
  <si>
    <t>$13.50</t>
  </si>
  <si>
    <t>12.02</t>
  </si>
  <si>
    <t>MUESTRA</t>
  </si>
  <si>
    <t>Archivo ejemplo BCN</t>
  </si>
  <si>
    <t>Peso archivo Barcelona</t>
  </si>
  <si>
    <t>json</t>
  </si>
  <si>
    <t>Agosto</t>
  </si>
  <si>
    <t>279KB</t>
  </si>
  <si>
    <t>Septiembre</t>
  </si>
  <si>
    <t>233 KB</t>
  </si>
  <si>
    <t>referencia</t>
  </si>
  <si>
    <t>300KB</t>
  </si>
  <si>
    <t>peso storage s3</t>
  </si>
  <si>
    <t>KB</t>
  </si>
  <si>
    <t>GB</t>
  </si>
  <si>
    <t>peso 1 destino 1 mes</t>
  </si>
  <si>
    <t>peso 5000 destinos 1 mes</t>
  </si>
  <si>
    <t>1,500,000</t>
  </si>
  <si>
    <t>1,5 GB</t>
  </si>
  <si>
    <t>todos los destinos 60 meses</t>
  </si>
  <si>
    <t>90,000,000</t>
  </si>
  <si>
    <t>90 GB</t>
  </si>
  <si>
    <t xml:space="preserve">Para comparar BBDD lo más símilares posible, se toman los datos de 27 dias ,  ya que Septiembre sólo cuenta con esta data. </t>
  </si>
  <si>
    <t>Además, se comparan los dias de la semana homologos por cada mes, para tener bases símiles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</si>
</sst>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&quot;$&quot;\-#,##0"/>
    <numFmt numFmtId="41" formatCode="_ * #,##0_ ;_ * \-#,##0_ ;_ * &quot;-&quot;_ ;_ @_ "/>
    <numFmt numFmtId="164" formatCode="_ * #,##0.00_ ;_ * \-#,##0.00_ ;_ * &quot;-&quot;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NumberFormat="1"/>
    <xf numFmtId="17" fontId="0" fillId="0" borderId="0" xfId="0" applyNumberFormat="1"/>
    <xf numFmtId="0" fontId="2" fillId="2" borderId="1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NumberFormat="1" applyFill="1" applyBorder="1"/>
    <xf numFmtId="0" fontId="0" fillId="2" borderId="5" xfId="0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0" fontId="2" fillId="0" borderId="1" xfId="0" applyNumberFormat="1" applyFont="1" applyBorder="1"/>
    <xf numFmtId="14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7" xfId="0" applyNumberFormat="1" applyBorder="1"/>
    <xf numFmtId="14" fontId="0" fillId="0" borderId="0" xfId="0" applyNumberFormat="1" applyBorder="1"/>
    <xf numFmtId="0" fontId="0" fillId="0" borderId="0" xfId="0" applyBorder="1"/>
    <xf numFmtId="2" fontId="0" fillId="0" borderId="8" xfId="0" applyNumberFormat="1" applyBorder="1"/>
    <xf numFmtId="2" fontId="0" fillId="0" borderId="0" xfId="0" applyNumberFormat="1"/>
    <xf numFmtId="0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2" fontId="0" fillId="0" borderId="3" xfId="0" applyNumberFormat="1" applyBorder="1"/>
    <xf numFmtId="14" fontId="0" fillId="0" borderId="0" xfId="0" applyNumberFormat="1"/>
    <xf numFmtId="0" fontId="2" fillId="0" borderId="7" xfId="0" applyNumberFormat="1" applyFont="1" applyBorder="1"/>
    <xf numFmtId="14" fontId="2" fillId="0" borderId="0" xfId="0" applyNumberFormat="1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2" fillId="0" borderId="12" xfId="0" applyNumberFormat="1" applyFont="1" applyBorder="1"/>
    <xf numFmtId="14" fontId="2" fillId="0" borderId="10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1" xfId="0" applyNumberFormat="1" applyFont="1" applyBorder="1"/>
    <xf numFmtId="0" fontId="0" fillId="3" borderId="0" xfId="0" applyNumberFormat="1" applyFill="1"/>
    <xf numFmtId="0" fontId="0" fillId="0" borderId="2" xfId="0" applyNumberFormat="1" applyBorder="1"/>
    <xf numFmtId="0" fontId="0" fillId="0" borderId="3" xfId="0" applyNumberFormat="1" applyBorder="1"/>
    <xf numFmtId="41" fontId="0" fillId="0" borderId="0" xfId="1" applyFont="1" applyBorder="1"/>
    <xf numFmtId="41" fontId="0" fillId="0" borderId="8" xfId="1" applyFont="1" applyBorder="1"/>
    <xf numFmtId="0" fontId="0" fillId="0" borderId="7" xfId="0" applyBorder="1"/>
    <xf numFmtId="2" fontId="0" fillId="0" borderId="0" xfId="0" applyNumberFormat="1" applyBorder="1"/>
    <xf numFmtId="2" fontId="0" fillId="0" borderId="5" xfId="0" applyNumberFormat="1" applyBorder="1"/>
    <xf numFmtId="41" fontId="0" fillId="0" borderId="3" xfId="0" applyNumberFormat="1" applyBorder="1" applyAlignment="1">
      <alignment horizontal="left"/>
    </xf>
    <xf numFmtId="41" fontId="0" fillId="0" borderId="8" xfId="0" applyNumberFormat="1" applyBorder="1" applyAlignment="1">
      <alignment horizontal="left"/>
    </xf>
    <xf numFmtId="0" fontId="0" fillId="0" borderId="12" xfId="0" applyNumberFormat="1" applyBorder="1"/>
    <xf numFmtId="164" fontId="0" fillId="0" borderId="11" xfId="0" applyNumberFormat="1" applyBorder="1"/>
    <xf numFmtId="0" fontId="0" fillId="2" borderId="0" xfId="0" applyNumberFormat="1" applyFill="1" applyBorder="1"/>
    <xf numFmtId="0" fontId="0" fillId="2" borderId="9" xfId="0" applyNumberFormat="1" applyFill="1" applyBorder="1"/>
    <xf numFmtId="6" fontId="0" fillId="0" borderId="9" xfId="0" applyNumberFormat="1" applyBorder="1"/>
  </cellXfs>
  <cellStyles count="2">
    <cellStyle name="Millares [0]" xfId="1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63"/>
  <sheetViews>
    <sheetView showGridLines="0" tabSelected="1" topLeftCell="A33" workbookViewId="0">
      <selection activeCell="K40" sqref="K40"/>
    </sheetView>
  </sheetViews>
  <sheetFormatPr baseColWidth="10" defaultRowHeight="15" x14ac:dyDescent="0"/>
  <cols>
    <col min="1" max="1" width="10.83203125" style="1"/>
    <col min="2" max="2" width="14.6640625" style="1" customWidth="1"/>
    <col min="3" max="3" width="18.83203125" style="1" bestFit="1" customWidth="1"/>
    <col min="4" max="4" width="20.33203125" style="1" customWidth="1"/>
    <col min="5" max="5" width="17.6640625" style="1" bestFit="1" customWidth="1"/>
    <col min="6" max="6" width="10.83203125" style="1"/>
    <col min="7" max="7" width="17.5" style="1" bestFit="1" customWidth="1"/>
    <col min="8" max="8" width="12.83203125" style="1" bestFit="1" customWidth="1"/>
    <col min="9" max="9" width="17.5" style="1" bestFit="1" customWidth="1"/>
    <col min="10" max="10" width="17.33203125" style="1" bestFit="1" customWidth="1"/>
    <col min="11" max="12" width="6.83203125" style="1" customWidth="1"/>
    <col min="13" max="13" width="14.33203125" style="1" bestFit="1" customWidth="1"/>
    <col min="14" max="14" width="10.83203125" style="1"/>
    <col min="15" max="16" width="17.6640625" style="1" bestFit="1" customWidth="1"/>
    <col min="17" max="16384" width="10.83203125" style="1"/>
  </cols>
  <sheetData>
    <row r="2" spans="2:44">
      <c r="B2" s="1" t="s">
        <v>0</v>
      </c>
      <c r="G2" s="1" t="s">
        <v>1</v>
      </c>
      <c r="M2" s="2" t="s">
        <v>2</v>
      </c>
    </row>
    <row r="3" spans="2:44" ht="18">
      <c r="B3" s="3" t="s">
        <v>3</v>
      </c>
      <c r="C3" s="4" t="s">
        <v>0</v>
      </c>
      <c r="D3" s="4" t="s">
        <v>4</v>
      </c>
      <c r="E3" s="5" t="s">
        <v>5</v>
      </c>
      <c r="G3" s="6" t="s">
        <v>3</v>
      </c>
      <c r="H3" s="7" t="s">
        <v>6</v>
      </c>
      <c r="I3" s="7" t="s">
        <v>7</v>
      </c>
      <c r="J3" s="7" t="s">
        <v>8</v>
      </c>
      <c r="K3" s="8" t="s">
        <v>9</v>
      </c>
      <c r="M3" s="3" t="s">
        <v>3</v>
      </c>
      <c r="N3" s="4" t="s">
        <v>0</v>
      </c>
      <c r="O3" s="4" t="s">
        <v>4</v>
      </c>
      <c r="P3" s="5" t="s">
        <v>5</v>
      </c>
      <c r="Q3" s="9" t="s">
        <v>9</v>
      </c>
      <c r="AG3"/>
      <c r="AH3" t="s">
        <v>10</v>
      </c>
      <c r="AI3" t="s">
        <v>11</v>
      </c>
      <c r="AJ3" t="s">
        <v>12</v>
      </c>
      <c r="AK3" t="s">
        <v>9</v>
      </c>
      <c r="AL3"/>
      <c r="AM3" t="s">
        <v>10</v>
      </c>
      <c r="AN3" t="s">
        <v>13</v>
      </c>
      <c r="AO3" t="s">
        <v>14</v>
      </c>
      <c r="AP3" t="s">
        <v>15</v>
      </c>
      <c r="AQ3" t="s">
        <v>9</v>
      </c>
      <c r="AR3"/>
    </row>
    <row r="4" spans="2:44" ht="18">
      <c r="B4" s="10" t="s">
        <v>16</v>
      </c>
      <c r="C4" s="11">
        <v>43313</v>
      </c>
      <c r="D4" s="12">
        <v>12569</v>
      </c>
      <c r="E4" s="13">
        <v>147</v>
      </c>
      <c r="G4" s="14" t="s">
        <v>17</v>
      </c>
      <c r="H4" s="15">
        <v>43344</v>
      </c>
      <c r="I4" s="16">
        <v>23483</v>
      </c>
      <c r="J4" s="16">
        <v>194</v>
      </c>
      <c r="K4" s="17">
        <f>+J4*100/I4</f>
        <v>0.82612954051867304</v>
      </c>
      <c r="L4" s="18"/>
      <c r="M4" s="19" t="s">
        <v>17</v>
      </c>
      <c r="N4" s="20">
        <v>43316</v>
      </c>
      <c r="O4" s="21">
        <v>24125</v>
      </c>
      <c r="P4" s="21">
        <v>197</v>
      </c>
      <c r="Q4" s="22">
        <f>+P4*100/O4</f>
        <v>0.81658031088082905</v>
      </c>
      <c r="AG4" t="s">
        <v>17</v>
      </c>
      <c r="AH4" s="23">
        <v>43344</v>
      </c>
      <c r="AI4">
        <v>23483</v>
      </c>
      <c r="AJ4">
        <v>194</v>
      </c>
      <c r="AK4" s="18">
        <v>0.82612954051867304</v>
      </c>
      <c r="AL4" s="18"/>
      <c r="AM4" t="s">
        <v>17</v>
      </c>
      <c r="AN4" s="23">
        <v>43316</v>
      </c>
      <c r="AO4">
        <v>24125</v>
      </c>
      <c r="AP4">
        <v>197</v>
      </c>
      <c r="AQ4" s="18">
        <v>0.81658031088082905</v>
      </c>
      <c r="AR4"/>
    </row>
    <row r="5" spans="2:44" ht="18">
      <c r="B5" s="24" t="s">
        <v>18</v>
      </c>
      <c r="C5" s="25">
        <v>43314</v>
      </c>
      <c r="D5" s="26">
        <v>36294</v>
      </c>
      <c r="E5" s="27">
        <v>401</v>
      </c>
      <c r="G5" s="14" t="s">
        <v>19</v>
      </c>
      <c r="H5" s="15">
        <v>43345</v>
      </c>
      <c r="I5" s="16">
        <v>25064</v>
      </c>
      <c r="J5" s="16">
        <v>309</v>
      </c>
      <c r="K5" s="17">
        <f t="shared" ref="K5:K31" si="0">+J5*100/I5</f>
        <v>1.2328439195659113</v>
      </c>
      <c r="L5" s="18"/>
      <c r="M5" s="14" t="s">
        <v>19</v>
      </c>
      <c r="N5" s="15">
        <v>43317</v>
      </c>
      <c r="O5" s="16">
        <v>21460</v>
      </c>
      <c r="P5" s="16">
        <v>231</v>
      </c>
      <c r="Q5" s="17">
        <f t="shared" ref="Q5:Q31" si="1">+P5*100/O5</f>
        <v>1.076421248835042</v>
      </c>
      <c r="AG5" t="s">
        <v>19</v>
      </c>
      <c r="AH5" s="23">
        <v>43345</v>
      </c>
      <c r="AI5">
        <v>25064</v>
      </c>
      <c r="AJ5">
        <v>309</v>
      </c>
      <c r="AK5" s="18">
        <v>1.2328439195659113</v>
      </c>
      <c r="AL5" s="18"/>
      <c r="AM5" t="s">
        <v>19</v>
      </c>
      <c r="AN5" s="23">
        <v>43317</v>
      </c>
      <c r="AO5">
        <v>21460</v>
      </c>
      <c r="AP5">
        <v>231</v>
      </c>
      <c r="AQ5" s="18">
        <v>1.076421248835042</v>
      </c>
      <c r="AR5"/>
    </row>
    <row r="6" spans="2:44" ht="18">
      <c r="B6" s="24" t="s">
        <v>20</v>
      </c>
      <c r="C6" s="25">
        <v>43315</v>
      </c>
      <c r="D6" s="26">
        <v>33947</v>
      </c>
      <c r="E6" s="27">
        <v>357</v>
      </c>
      <c r="G6" s="14" t="s">
        <v>21</v>
      </c>
      <c r="H6" s="15">
        <v>43346</v>
      </c>
      <c r="I6" s="16">
        <v>36960</v>
      </c>
      <c r="J6" s="16">
        <v>529</v>
      </c>
      <c r="K6" s="17">
        <f t="shared" si="0"/>
        <v>1.4312770562770563</v>
      </c>
      <c r="L6" s="18"/>
      <c r="M6" s="14" t="s">
        <v>21</v>
      </c>
      <c r="N6" s="15">
        <v>43318</v>
      </c>
      <c r="O6" s="16">
        <v>29290</v>
      </c>
      <c r="P6" s="16">
        <v>535</v>
      </c>
      <c r="Q6" s="17">
        <f t="shared" si="1"/>
        <v>1.8265619665414818</v>
      </c>
      <c r="AG6" t="s">
        <v>21</v>
      </c>
      <c r="AH6" s="23">
        <v>43346</v>
      </c>
      <c r="AI6">
        <v>36960</v>
      </c>
      <c r="AJ6">
        <v>529</v>
      </c>
      <c r="AK6" s="18">
        <v>1.4312770562770563</v>
      </c>
      <c r="AL6" s="18"/>
      <c r="AM6" t="s">
        <v>21</v>
      </c>
      <c r="AN6" s="23">
        <v>43318</v>
      </c>
      <c r="AO6">
        <v>29290</v>
      </c>
      <c r="AP6">
        <v>535</v>
      </c>
      <c r="AQ6" s="18">
        <v>1.8265619665414818</v>
      </c>
      <c r="AR6"/>
    </row>
    <row r="7" spans="2:44" ht="18">
      <c r="B7" s="24" t="s">
        <v>17</v>
      </c>
      <c r="C7" s="25">
        <v>43316</v>
      </c>
      <c r="D7" s="26">
        <v>24125</v>
      </c>
      <c r="E7" s="27">
        <v>197</v>
      </c>
      <c r="G7" s="14" t="s">
        <v>22</v>
      </c>
      <c r="H7" s="15">
        <v>43347</v>
      </c>
      <c r="I7" s="16">
        <v>39477</v>
      </c>
      <c r="J7" s="16">
        <v>503</v>
      </c>
      <c r="K7" s="17">
        <f t="shared" si="0"/>
        <v>1.2741596372571371</v>
      </c>
      <c r="L7" s="18"/>
      <c r="M7" s="14" t="s">
        <v>22</v>
      </c>
      <c r="N7" s="15">
        <v>43319</v>
      </c>
      <c r="O7" s="16">
        <v>31319</v>
      </c>
      <c r="P7" s="16">
        <v>498</v>
      </c>
      <c r="Q7" s="17">
        <f t="shared" si="1"/>
        <v>1.5900890833040646</v>
      </c>
      <c r="AG7" t="s">
        <v>22</v>
      </c>
      <c r="AH7" s="23">
        <v>43347</v>
      </c>
      <c r="AI7">
        <v>39477</v>
      </c>
      <c r="AJ7">
        <v>503</v>
      </c>
      <c r="AK7" s="18">
        <v>1.2741596372571371</v>
      </c>
      <c r="AL7" s="18"/>
      <c r="AM7" t="s">
        <v>22</v>
      </c>
      <c r="AN7" s="23">
        <v>43319</v>
      </c>
      <c r="AO7">
        <v>31319</v>
      </c>
      <c r="AP7">
        <v>498</v>
      </c>
      <c r="AQ7" s="18">
        <v>1.5900890833040646</v>
      </c>
      <c r="AR7"/>
    </row>
    <row r="8" spans="2:44" ht="18">
      <c r="B8" s="24" t="s">
        <v>19</v>
      </c>
      <c r="C8" s="25">
        <v>43317</v>
      </c>
      <c r="D8" s="26">
        <v>21460</v>
      </c>
      <c r="E8" s="27">
        <v>231</v>
      </c>
      <c r="G8" s="14" t="s">
        <v>23</v>
      </c>
      <c r="H8" s="15">
        <v>43348</v>
      </c>
      <c r="I8" s="16">
        <v>40640</v>
      </c>
      <c r="J8" s="16">
        <v>404</v>
      </c>
      <c r="K8" s="17">
        <f t="shared" si="0"/>
        <v>0.99409448818897639</v>
      </c>
      <c r="L8" s="18"/>
      <c r="M8" s="14" t="s">
        <v>23</v>
      </c>
      <c r="N8" s="15">
        <v>43320</v>
      </c>
      <c r="O8" s="16">
        <v>31938</v>
      </c>
      <c r="P8" s="16">
        <v>497</v>
      </c>
      <c r="Q8" s="17">
        <f t="shared" si="1"/>
        <v>1.5561400212912517</v>
      </c>
      <c r="AG8" t="s">
        <v>23</v>
      </c>
      <c r="AH8" s="23">
        <v>43348</v>
      </c>
      <c r="AI8">
        <v>40640</v>
      </c>
      <c r="AJ8">
        <v>404</v>
      </c>
      <c r="AK8" s="18">
        <v>0.99409448818897639</v>
      </c>
      <c r="AL8" s="18"/>
      <c r="AM8" t="s">
        <v>23</v>
      </c>
      <c r="AN8" s="23">
        <v>43320</v>
      </c>
      <c r="AO8">
        <v>31938</v>
      </c>
      <c r="AP8">
        <v>497</v>
      </c>
      <c r="AQ8" s="18">
        <v>1.5561400212912517</v>
      </c>
      <c r="AR8"/>
    </row>
    <row r="9" spans="2:44" ht="18">
      <c r="B9" s="24" t="s">
        <v>21</v>
      </c>
      <c r="C9" s="25">
        <v>43318</v>
      </c>
      <c r="D9" s="26">
        <v>29290</v>
      </c>
      <c r="E9" s="27">
        <v>535</v>
      </c>
      <c r="G9" s="14" t="s">
        <v>18</v>
      </c>
      <c r="H9" s="15">
        <v>43349</v>
      </c>
      <c r="I9" s="16">
        <v>39579</v>
      </c>
      <c r="J9" s="16">
        <v>338</v>
      </c>
      <c r="K9" s="17">
        <f t="shared" si="0"/>
        <v>0.85398822607948655</v>
      </c>
      <c r="L9" s="18"/>
      <c r="M9" s="14" t="s">
        <v>18</v>
      </c>
      <c r="N9" s="15">
        <v>43321</v>
      </c>
      <c r="O9" s="16">
        <v>27973</v>
      </c>
      <c r="P9" s="16">
        <v>508</v>
      </c>
      <c r="Q9" s="17">
        <f t="shared" si="1"/>
        <v>1.816036892717978</v>
      </c>
      <c r="AG9" t="s">
        <v>18</v>
      </c>
      <c r="AH9" s="23">
        <v>43349</v>
      </c>
      <c r="AI9">
        <v>39579</v>
      </c>
      <c r="AJ9">
        <v>338</v>
      </c>
      <c r="AK9" s="18">
        <v>0.85398822607948655</v>
      </c>
      <c r="AL9" s="18"/>
      <c r="AM9" t="s">
        <v>18</v>
      </c>
      <c r="AN9" s="23">
        <v>43321</v>
      </c>
      <c r="AO9">
        <v>27973</v>
      </c>
      <c r="AP9">
        <v>508</v>
      </c>
      <c r="AQ9" s="18">
        <v>1.816036892717978</v>
      </c>
      <c r="AR9"/>
    </row>
    <row r="10" spans="2:44" ht="18">
      <c r="B10" s="24" t="s">
        <v>22</v>
      </c>
      <c r="C10" s="25">
        <v>43319</v>
      </c>
      <c r="D10" s="26">
        <v>31319</v>
      </c>
      <c r="E10" s="27">
        <v>498</v>
      </c>
      <c r="G10" s="14" t="s">
        <v>20</v>
      </c>
      <c r="H10" s="15">
        <v>43350</v>
      </c>
      <c r="I10" s="16">
        <v>40207</v>
      </c>
      <c r="J10" s="16">
        <v>371</v>
      </c>
      <c r="K10" s="17">
        <f t="shared" si="0"/>
        <v>0.92272489864948892</v>
      </c>
      <c r="L10" s="18"/>
      <c r="M10" s="14" t="s">
        <v>20</v>
      </c>
      <c r="N10" s="15">
        <v>43322</v>
      </c>
      <c r="O10" s="16">
        <v>30560</v>
      </c>
      <c r="P10" s="16">
        <v>326</v>
      </c>
      <c r="Q10" s="17">
        <f t="shared" si="1"/>
        <v>1.0667539267015707</v>
      </c>
      <c r="AG10" t="s">
        <v>20</v>
      </c>
      <c r="AH10" s="23">
        <v>43350</v>
      </c>
      <c r="AI10">
        <v>40207</v>
      </c>
      <c r="AJ10">
        <v>371</v>
      </c>
      <c r="AK10" s="18">
        <v>0.92272489864948892</v>
      </c>
      <c r="AL10" s="18"/>
      <c r="AM10" t="s">
        <v>20</v>
      </c>
      <c r="AN10" s="23">
        <v>43322</v>
      </c>
      <c r="AO10">
        <v>30560</v>
      </c>
      <c r="AP10">
        <v>326</v>
      </c>
      <c r="AQ10" s="18">
        <v>1.0667539267015707</v>
      </c>
      <c r="AR10"/>
    </row>
    <row r="11" spans="2:44" ht="18">
      <c r="B11" s="24" t="s">
        <v>23</v>
      </c>
      <c r="C11" s="25">
        <v>43320</v>
      </c>
      <c r="D11" s="26">
        <v>31938</v>
      </c>
      <c r="E11" s="27">
        <v>497</v>
      </c>
      <c r="G11" s="14" t="s">
        <v>24</v>
      </c>
      <c r="H11" s="15">
        <v>43351</v>
      </c>
      <c r="I11" s="16">
        <v>26032</v>
      </c>
      <c r="J11" s="16">
        <v>247</v>
      </c>
      <c r="K11" s="17">
        <f t="shared" si="0"/>
        <v>0.9488322065150584</v>
      </c>
      <c r="L11" s="18"/>
      <c r="M11" s="14" t="s">
        <v>24</v>
      </c>
      <c r="N11" s="15">
        <v>43323</v>
      </c>
      <c r="O11" s="16">
        <v>23874</v>
      </c>
      <c r="P11" s="16">
        <v>284</v>
      </c>
      <c r="Q11" s="17">
        <f t="shared" si="1"/>
        <v>1.1895786210940773</v>
      </c>
      <c r="AG11" t="s">
        <v>24</v>
      </c>
      <c r="AH11" s="23">
        <v>43351</v>
      </c>
      <c r="AI11">
        <v>26032</v>
      </c>
      <c r="AJ11">
        <v>247</v>
      </c>
      <c r="AK11" s="18">
        <v>0.9488322065150584</v>
      </c>
      <c r="AL11" s="18"/>
      <c r="AM11" t="s">
        <v>24</v>
      </c>
      <c r="AN11" s="23">
        <v>43323</v>
      </c>
      <c r="AO11">
        <v>23874</v>
      </c>
      <c r="AP11">
        <v>284</v>
      </c>
      <c r="AQ11" s="18">
        <v>1.1895786210940773</v>
      </c>
      <c r="AR11"/>
    </row>
    <row r="12" spans="2:44" ht="18">
      <c r="B12" s="24" t="s">
        <v>18</v>
      </c>
      <c r="C12" s="25">
        <v>43321</v>
      </c>
      <c r="D12" s="26">
        <v>27973</v>
      </c>
      <c r="E12" s="27">
        <v>508</v>
      </c>
      <c r="G12" s="14" t="s">
        <v>19</v>
      </c>
      <c r="H12" s="15">
        <v>43352</v>
      </c>
      <c r="I12" s="16">
        <v>23723</v>
      </c>
      <c r="J12" s="16">
        <v>151</v>
      </c>
      <c r="K12" s="17">
        <f t="shared" si="0"/>
        <v>0.63651308856384103</v>
      </c>
      <c r="L12" s="18"/>
      <c r="M12" s="14" t="s">
        <v>19</v>
      </c>
      <c r="N12" s="15">
        <v>43324</v>
      </c>
      <c r="O12" s="16">
        <v>20589</v>
      </c>
      <c r="P12" s="16">
        <v>191</v>
      </c>
      <c r="Q12" s="17">
        <f t="shared" si="1"/>
        <v>0.92767982903492152</v>
      </c>
      <c r="AG12" t="s">
        <v>19</v>
      </c>
      <c r="AH12" s="23">
        <v>43352</v>
      </c>
      <c r="AI12">
        <v>23723</v>
      </c>
      <c r="AJ12">
        <v>151</v>
      </c>
      <c r="AK12" s="18">
        <v>0.63651308856384103</v>
      </c>
      <c r="AL12" s="18"/>
      <c r="AM12" t="s">
        <v>19</v>
      </c>
      <c r="AN12" s="23">
        <v>43324</v>
      </c>
      <c r="AO12">
        <v>20589</v>
      </c>
      <c r="AP12">
        <v>191</v>
      </c>
      <c r="AQ12" s="18">
        <v>0.92767982903492152</v>
      </c>
      <c r="AR12"/>
    </row>
    <row r="13" spans="2:44" ht="18">
      <c r="B13" s="24" t="s">
        <v>20</v>
      </c>
      <c r="C13" s="25">
        <v>43322</v>
      </c>
      <c r="D13" s="26">
        <v>30560</v>
      </c>
      <c r="E13" s="27">
        <v>326</v>
      </c>
      <c r="G13" s="14" t="s">
        <v>21</v>
      </c>
      <c r="H13" s="15">
        <v>43353</v>
      </c>
      <c r="I13" s="16">
        <v>33063</v>
      </c>
      <c r="J13" s="16">
        <v>319</v>
      </c>
      <c r="K13" s="17">
        <f t="shared" si="0"/>
        <v>0.96482472854852852</v>
      </c>
      <c r="L13" s="18"/>
      <c r="M13" s="14" t="s">
        <v>21</v>
      </c>
      <c r="N13" s="15">
        <v>43325</v>
      </c>
      <c r="O13" s="16">
        <v>27292</v>
      </c>
      <c r="P13" s="16">
        <v>276</v>
      </c>
      <c r="Q13" s="17">
        <f t="shared" si="1"/>
        <v>1.0112853583467682</v>
      </c>
      <c r="AG13" t="s">
        <v>21</v>
      </c>
      <c r="AH13" s="23">
        <v>43353</v>
      </c>
      <c r="AI13">
        <v>33063</v>
      </c>
      <c r="AJ13">
        <v>319</v>
      </c>
      <c r="AK13" s="18">
        <v>0.96482472854852852</v>
      </c>
      <c r="AL13" s="18"/>
      <c r="AM13" t="s">
        <v>21</v>
      </c>
      <c r="AN13" s="23">
        <v>43325</v>
      </c>
      <c r="AO13">
        <v>27292</v>
      </c>
      <c r="AP13">
        <v>276</v>
      </c>
      <c r="AQ13" s="18">
        <v>1.0112853583467682</v>
      </c>
      <c r="AR13"/>
    </row>
    <row r="14" spans="2:44" ht="18">
      <c r="B14" s="24" t="s">
        <v>24</v>
      </c>
      <c r="C14" s="25">
        <v>43323</v>
      </c>
      <c r="D14" s="26">
        <v>23874</v>
      </c>
      <c r="E14" s="27">
        <v>284</v>
      </c>
      <c r="G14" s="14" t="s">
        <v>22</v>
      </c>
      <c r="H14" s="15">
        <v>43354</v>
      </c>
      <c r="I14" s="16">
        <v>31168</v>
      </c>
      <c r="J14" s="16">
        <v>251</v>
      </c>
      <c r="K14" s="17">
        <f t="shared" si="0"/>
        <v>0.80531314168377821</v>
      </c>
      <c r="L14" s="18"/>
      <c r="M14" s="14" t="s">
        <v>22</v>
      </c>
      <c r="N14" s="15">
        <v>43326</v>
      </c>
      <c r="O14" s="16">
        <v>28236</v>
      </c>
      <c r="P14" s="16">
        <v>297</v>
      </c>
      <c r="Q14" s="17">
        <f t="shared" si="1"/>
        <v>1.0518487037824054</v>
      </c>
      <c r="AG14" t="s">
        <v>22</v>
      </c>
      <c r="AH14" s="23">
        <v>43354</v>
      </c>
      <c r="AI14">
        <v>31168</v>
      </c>
      <c r="AJ14">
        <v>251</v>
      </c>
      <c r="AK14" s="18">
        <v>0.80531314168377821</v>
      </c>
      <c r="AL14" s="18"/>
      <c r="AM14" t="s">
        <v>22</v>
      </c>
      <c r="AN14" s="23">
        <v>43326</v>
      </c>
      <c r="AO14">
        <v>28236</v>
      </c>
      <c r="AP14">
        <v>297</v>
      </c>
      <c r="AQ14" s="18">
        <v>1.0518487037824054</v>
      </c>
      <c r="AR14"/>
    </row>
    <row r="15" spans="2:44" ht="18">
      <c r="B15" s="24" t="s">
        <v>19</v>
      </c>
      <c r="C15" s="25">
        <v>43324</v>
      </c>
      <c r="D15" s="26">
        <v>20589</v>
      </c>
      <c r="E15" s="27">
        <v>191</v>
      </c>
      <c r="G15" s="14" t="s">
        <v>23</v>
      </c>
      <c r="H15" s="15">
        <v>43355</v>
      </c>
      <c r="I15" s="16">
        <v>38129</v>
      </c>
      <c r="J15" s="16">
        <v>601</v>
      </c>
      <c r="K15" s="17">
        <f t="shared" si="0"/>
        <v>1.5762280678748459</v>
      </c>
      <c r="L15" s="18"/>
      <c r="M15" s="14" t="s">
        <v>23</v>
      </c>
      <c r="N15" s="15">
        <v>43327</v>
      </c>
      <c r="O15" s="16">
        <v>23637</v>
      </c>
      <c r="P15" s="16">
        <v>206</v>
      </c>
      <c r="Q15" s="17">
        <f t="shared" si="1"/>
        <v>0.87151499767313956</v>
      </c>
      <c r="AG15" t="s">
        <v>23</v>
      </c>
      <c r="AH15" s="23">
        <v>43355</v>
      </c>
      <c r="AI15">
        <v>38129</v>
      </c>
      <c r="AJ15">
        <v>601</v>
      </c>
      <c r="AK15" s="18">
        <v>1.5762280678748459</v>
      </c>
      <c r="AL15" s="18"/>
      <c r="AM15" t="s">
        <v>23</v>
      </c>
      <c r="AN15" s="23">
        <v>43327</v>
      </c>
      <c r="AO15">
        <v>23637</v>
      </c>
      <c r="AP15">
        <v>206</v>
      </c>
      <c r="AQ15" s="18">
        <v>0.87151499767313956</v>
      </c>
      <c r="AR15"/>
    </row>
    <row r="16" spans="2:44" ht="18">
      <c r="B16" s="24" t="s">
        <v>21</v>
      </c>
      <c r="C16" s="25">
        <v>43325</v>
      </c>
      <c r="D16" s="26">
        <v>27292</v>
      </c>
      <c r="E16" s="27">
        <v>276</v>
      </c>
      <c r="G16" s="14" t="s">
        <v>18</v>
      </c>
      <c r="H16" s="15">
        <v>43356</v>
      </c>
      <c r="I16" s="16">
        <v>42532</v>
      </c>
      <c r="J16" s="16">
        <v>433</v>
      </c>
      <c r="K16" s="17">
        <f t="shared" si="0"/>
        <v>1.0180569923822063</v>
      </c>
      <c r="L16" s="18"/>
      <c r="M16" s="14" t="s">
        <v>18</v>
      </c>
      <c r="N16" s="15">
        <v>43328</v>
      </c>
      <c r="O16" s="16">
        <v>29626</v>
      </c>
      <c r="P16" s="16">
        <v>417</v>
      </c>
      <c r="Q16" s="17">
        <f t="shared" si="1"/>
        <v>1.4075474245595085</v>
      </c>
      <c r="AG16" t="s">
        <v>18</v>
      </c>
      <c r="AH16" s="23">
        <v>43356</v>
      </c>
      <c r="AI16">
        <v>42532</v>
      </c>
      <c r="AJ16">
        <v>433</v>
      </c>
      <c r="AK16" s="18">
        <v>1.0180569923822063</v>
      </c>
      <c r="AL16" s="18"/>
      <c r="AM16" t="s">
        <v>18</v>
      </c>
      <c r="AN16" s="23">
        <v>43328</v>
      </c>
      <c r="AO16">
        <v>29626</v>
      </c>
      <c r="AP16">
        <v>417</v>
      </c>
      <c r="AQ16" s="18">
        <v>1.4075474245595085</v>
      </c>
      <c r="AR16"/>
    </row>
    <row r="17" spans="2:44" ht="18">
      <c r="B17" s="24" t="s">
        <v>22</v>
      </c>
      <c r="C17" s="25">
        <v>43326</v>
      </c>
      <c r="D17" s="26">
        <v>28236</v>
      </c>
      <c r="E17" s="27">
        <v>297</v>
      </c>
      <c r="G17" s="14" t="s">
        <v>20</v>
      </c>
      <c r="H17" s="15">
        <v>43357</v>
      </c>
      <c r="I17" s="16">
        <v>41936</v>
      </c>
      <c r="J17" s="16">
        <v>404</v>
      </c>
      <c r="K17" s="17">
        <f t="shared" si="0"/>
        <v>0.96337275848912629</v>
      </c>
      <c r="L17" s="18"/>
      <c r="M17" s="14" t="s">
        <v>20</v>
      </c>
      <c r="N17" s="15">
        <v>43329</v>
      </c>
      <c r="O17" s="16">
        <v>24175</v>
      </c>
      <c r="P17" s="16">
        <v>631</v>
      </c>
      <c r="Q17" s="17">
        <f t="shared" si="1"/>
        <v>2.6101344364012409</v>
      </c>
      <c r="AG17" t="s">
        <v>20</v>
      </c>
      <c r="AH17" s="23">
        <v>43357</v>
      </c>
      <c r="AI17">
        <v>41936</v>
      </c>
      <c r="AJ17">
        <v>404</v>
      </c>
      <c r="AK17" s="18">
        <v>0.96337275848912629</v>
      </c>
      <c r="AL17" s="18"/>
      <c r="AM17" t="s">
        <v>20</v>
      </c>
      <c r="AN17" s="23">
        <v>43329</v>
      </c>
      <c r="AO17">
        <v>24175</v>
      </c>
      <c r="AP17">
        <v>631</v>
      </c>
      <c r="AQ17" s="18">
        <v>2.6101344364012409</v>
      </c>
      <c r="AR17"/>
    </row>
    <row r="18" spans="2:44" ht="18">
      <c r="B18" s="24" t="s">
        <v>23</v>
      </c>
      <c r="C18" s="25">
        <v>43327</v>
      </c>
      <c r="D18" s="26">
        <v>23637</v>
      </c>
      <c r="E18" s="27">
        <v>206</v>
      </c>
      <c r="G18" s="14" t="s">
        <v>24</v>
      </c>
      <c r="H18" s="15">
        <v>43358</v>
      </c>
      <c r="I18" s="16">
        <v>28970</v>
      </c>
      <c r="J18" s="16">
        <v>191</v>
      </c>
      <c r="K18" s="17">
        <f t="shared" si="0"/>
        <v>0.659302726958923</v>
      </c>
      <c r="L18" s="18"/>
      <c r="M18" s="14" t="s">
        <v>24</v>
      </c>
      <c r="N18" s="15">
        <v>43330</v>
      </c>
      <c r="O18" s="16">
        <v>22273</v>
      </c>
      <c r="P18" s="16">
        <v>2352</v>
      </c>
      <c r="Q18" s="17">
        <f t="shared" si="1"/>
        <v>10.559870695460871</v>
      </c>
      <c r="AG18" t="s">
        <v>24</v>
      </c>
      <c r="AH18" s="23">
        <v>43358</v>
      </c>
      <c r="AI18">
        <v>28970</v>
      </c>
      <c r="AJ18">
        <v>191</v>
      </c>
      <c r="AK18" s="18">
        <v>0.659302726958923</v>
      </c>
      <c r="AL18" s="18"/>
      <c r="AM18" t="s">
        <v>24</v>
      </c>
      <c r="AN18" s="23">
        <v>43330</v>
      </c>
      <c r="AO18">
        <v>22273</v>
      </c>
      <c r="AP18">
        <v>2352</v>
      </c>
      <c r="AQ18" s="18">
        <v>10.559870695460871</v>
      </c>
      <c r="AR18"/>
    </row>
    <row r="19" spans="2:44" ht="18">
      <c r="B19" s="24" t="s">
        <v>18</v>
      </c>
      <c r="C19" s="25">
        <v>43328</v>
      </c>
      <c r="D19" s="26">
        <v>29626</v>
      </c>
      <c r="E19" s="27">
        <v>417</v>
      </c>
      <c r="G19" s="14" t="s">
        <v>19</v>
      </c>
      <c r="H19" s="15">
        <v>43359</v>
      </c>
      <c r="I19" s="16">
        <v>26100</v>
      </c>
      <c r="J19" s="16">
        <v>163</v>
      </c>
      <c r="K19" s="17">
        <f t="shared" si="0"/>
        <v>0.62452107279693492</v>
      </c>
      <c r="L19" s="18"/>
      <c r="M19" s="14" t="s">
        <v>19</v>
      </c>
      <c r="N19" s="15">
        <v>43331</v>
      </c>
      <c r="O19" s="16">
        <v>21954</v>
      </c>
      <c r="P19" s="16">
        <v>335</v>
      </c>
      <c r="Q19" s="17">
        <f t="shared" si="1"/>
        <v>1.5259178281862076</v>
      </c>
      <c r="AG19" t="s">
        <v>19</v>
      </c>
      <c r="AH19" s="23">
        <v>43359</v>
      </c>
      <c r="AI19">
        <v>26100</v>
      </c>
      <c r="AJ19">
        <v>163</v>
      </c>
      <c r="AK19" s="18">
        <v>0.62452107279693492</v>
      </c>
      <c r="AL19" s="18"/>
      <c r="AM19" t="s">
        <v>19</v>
      </c>
      <c r="AN19" s="23">
        <v>43331</v>
      </c>
      <c r="AO19">
        <v>21954</v>
      </c>
      <c r="AP19">
        <v>335</v>
      </c>
      <c r="AQ19" s="18">
        <v>1.5259178281862076</v>
      </c>
      <c r="AR19"/>
    </row>
    <row r="20" spans="2:44" ht="18">
      <c r="B20" s="24" t="s">
        <v>20</v>
      </c>
      <c r="C20" s="25">
        <v>43329</v>
      </c>
      <c r="D20" s="26">
        <v>24175</v>
      </c>
      <c r="E20" s="27">
        <v>631</v>
      </c>
      <c r="G20" s="14" t="s">
        <v>21</v>
      </c>
      <c r="H20" s="15">
        <v>43360</v>
      </c>
      <c r="I20" s="16">
        <v>41020</v>
      </c>
      <c r="J20" s="16">
        <v>407</v>
      </c>
      <c r="K20" s="17">
        <f t="shared" si="0"/>
        <v>0.99219892735251092</v>
      </c>
      <c r="L20" s="18"/>
      <c r="M20" s="14" t="s">
        <v>21</v>
      </c>
      <c r="N20" s="15">
        <v>43332</v>
      </c>
      <c r="O20" s="16">
        <v>29107</v>
      </c>
      <c r="P20" s="16">
        <v>298</v>
      </c>
      <c r="Q20" s="17">
        <f t="shared" si="1"/>
        <v>1.023808705809599</v>
      </c>
      <c r="AG20" t="s">
        <v>21</v>
      </c>
      <c r="AH20" s="23">
        <v>43360</v>
      </c>
      <c r="AI20">
        <v>41020</v>
      </c>
      <c r="AJ20">
        <v>407</v>
      </c>
      <c r="AK20" s="18">
        <v>0.99219892735251092</v>
      </c>
      <c r="AL20" s="18"/>
      <c r="AM20" t="s">
        <v>21</v>
      </c>
      <c r="AN20" s="23">
        <v>43332</v>
      </c>
      <c r="AO20">
        <v>29107</v>
      </c>
      <c r="AP20">
        <v>298</v>
      </c>
      <c r="AQ20" s="18">
        <v>1.023808705809599</v>
      </c>
      <c r="AR20"/>
    </row>
    <row r="21" spans="2:44" ht="18">
      <c r="B21" s="24" t="s">
        <v>24</v>
      </c>
      <c r="C21" s="25">
        <v>43330</v>
      </c>
      <c r="D21" s="26">
        <v>22273</v>
      </c>
      <c r="E21" s="27">
        <v>2352</v>
      </c>
      <c r="G21" s="14" t="s">
        <v>22</v>
      </c>
      <c r="H21" s="15">
        <v>43361</v>
      </c>
      <c r="I21" s="16">
        <v>32381</v>
      </c>
      <c r="J21" s="16">
        <v>257</v>
      </c>
      <c r="K21" s="17">
        <f t="shared" si="0"/>
        <v>0.79367530341867143</v>
      </c>
      <c r="L21" s="18"/>
      <c r="M21" s="14" t="s">
        <v>22</v>
      </c>
      <c r="N21" s="15">
        <v>43333</v>
      </c>
      <c r="O21" s="16">
        <v>31467</v>
      </c>
      <c r="P21" s="16">
        <v>311</v>
      </c>
      <c r="Q21" s="17">
        <f t="shared" si="1"/>
        <v>0.98833698795563607</v>
      </c>
      <c r="AG21" t="s">
        <v>22</v>
      </c>
      <c r="AH21" s="23">
        <v>43361</v>
      </c>
      <c r="AI21">
        <v>32381</v>
      </c>
      <c r="AJ21">
        <v>257</v>
      </c>
      <c r="AK21" s="18">
        <v>0.79367530341867143</v>
      </c>
      <c r="AL21" s="18"/>
      <c r="AM21" t="s">
        <v>22</v>
      </c>
      <c r="AN21" s="23">
        <v>43333</v>
      </c>
      <c r="AO21">
        <v>31467</v>
      </c>
      <c r="AP21">
        <v>311</v>
      </c>
      <c r="AQ21" s="18">
        <v>0.98833698795563607</v>
      </c>
      <c r="AR21"/>
    </row>
    <row r="22" spans="2:44" ht="18">
      <c r="B22" s="24" t="s">
        <v>19</v>
      </c>
      <c r="C22" s="25">
        <v>43331</v>
      </c>
      <c r="D22" s="26">
        <v>21954</v>
      </c>
      <c r="E22" s="27">
        <v>335</v>
      </c>
      <c r="G22" s="14" t="s">
        <v>23</v>
      </c>
      <c r="H22" s="15">
        <v>43362</v>
      </c>
      <c r="I22" s="16">
        <v>44422</v>
      </c>
      <c r="J22" s="16">
        <v>592</v>
      </c>
      <c r="K22" s="17">
        <f t="shared" si="0"/>
        <v>1.3326729998649318</v>
      </c>
      <c r="L22" s="18"/>
      <c r="M22" s="14" t="s">
        <v>23</v>
      </c>
      <c r="N22" s="15">
        <v>43334</v>
      </c>
      <c r="O22" s="16">
        <v>31626</v>
      </c>
      <c r="P22" s="16">
        <v>383</v>
      </c>
      <c r="Q22" s="17">
        <f t="shared" si="1"/>
        <v>1.2110289002719281</v>
      </c>
      <c r="AG22" t="s">
        <v>23</v>
      </c>
      <c r="AH22" s="23">
        <v>43362</v>
      </c>
      <c r="AI22">
        <v>44422</v>
      </c>
      <c r="AJ22">
        <v>592</v>
      </c>
      <c r="AK22" s="18">
        <v>1.3326729998649318</v>
      </c>
      <c r="AL22" s="18"/>
      <c r="AM22" t="s">
        <v>23</v>
      </c>
      <c r="AN22" s="23">
        <v>43334</v>
      </c>
      <c r="AO22">
        <v>31626</v>
      </c>
      <c r="AP22">
        <v>383</v>
      </c>
      <c r="AQ22" s="18">
        <v>1.2110289002719281</v>
      </c>
      <c r="AR22"/>
    </row>
    <row r="23" spans="2:44" ht="18">
      <c r="B23" s="24" t="s">
        <v>21</v>
      </c>
      <c r="C23" s="25">
        <v>43332</v>
      </c>
      <c r="D23" s="26">
        <v>29107</v>
      </c>
      <c r="E23" s="27">
        <v>298</v>
      </c>
      <c r="G23" s="14" t="s">
        <v>18</v>
      </c>
      <c r="H23" s="15">
        <v>43363</v>
      </c>
      <c r="I23" s="16">
        <v>44385</v>
      </c>
      <c r="J23" s="16">
        <v>546</v>
      </c>
      <c r="K23" s="17">
        <f t="shared" si="0"/>
        <v>1.2301453193646503</v>
      </c>
      <c r="L23" s="18"/>
      <c r="M23" s="14" t="s">
        <v>18</v>
      </c>
      <c r="N23" s="15">
        <v>43335</v>
      </c>
      <c r="O23" s="16">
        <v>17930</v>
      </c>
      <c r="P23" s="16">
        <v>191</v>
      </c>
      <c r="Q23" s="17">
        <f t="shared" si="1"/>
        <v>1.0652537646402678</v>
      </c>
      <c r="AG23" t="s">
        <v>18</v>
      </c>
      <c r="AH23" s="23">
        <v>43363</v>
      </c>
      <c r="AI23">
        <v>44385</v>
      </c>
      <c r="AJ23">
        <v>546</v>
      </c>
      <c r="AK23" s="18">
        <v>1.2301453193646503</v>
      </c>
      <c r="AL23" s="18"/>
      <c r="AM23" t="s">
        <v>18</v>
      </c>
      <c r="AN23" s="23">
        <v>43335</v>
      </c>
      <c r="AO23">
        <v>17930</v>
      </c>
      <c r="AP23">
        <v>191</v>
      </c>
      <c r="AQ23" s="18">
        <v>1.0652537646402678</v>
      </c>
      <c r="AR23"/>
    </row>
    <row r="24" spans="2:44" ht="18">
      <c r="B24" s="24" t="s">
        <v>22</v>
      </c>
      <c r="C24" s="25">
        <v>43333</v>
      </c>
      <c r="D24" s="26">
        <v>31467</v>
      </c>
      <c r="E24" s="27">
        <v>311</v>
      </c>
      <c r="G24" s="14" t="s">
        <v>20</v>
      </c>
      <c r="H24" s="15">
        <v>43364</v>
      </c>
      <c r="I24" s="16">
        <v>44008</v>
      </c>
      <c r="J24" s="16">
        <v>505</v>
      </c>
      <c r="K24" s="17">
        <f t="shared" si="0"/>
        <v>1.1475186329758227</v>
      </c>
      <c r="L24" s="18"/>
      <c r="M24" s="14" t="s">
        <v>20</v>
      </c>
      <c r="N24" s="15">
        <v>43336</v>
      </c>
      <c r="O24" s="16">
        <v>21720</v>
      </c>
      <c r="P24" s="16">
        <v>212</v>
      </c>
      <c r="Q24" s="17">
        <f t="shared" si="1"/>
        <v>0.97605893186003678</v>
      </c>
      <c r="AG24" t="s">
        <v>20</v>
      </c>
      <c r="AH24" s="23">
        <v>43364</v>
      </c>
      <c r="AI24">
        <v>44008</v>
      </c>
      <c r="AJ24">
        <v>505</v>
      </c>
      <c r="AK24" s="18">
        <v>1.1475186329758227</v>
      </c>
      <c r="AL24" s="18"/>
      <c r="AM24" t="s">
        <v>20</v>
      </c>
      <c r="AN24" s="23">
        <v>43336</v>
      </c>
      <c r="AO24">
        <v>21720</v>
      </c>
      <c r="AP24">
        <v>212</v>
      </c>
      <c r="AQ24" s="18">
        <v>0.97605893186003678</v>
      </c>
      <c r="AR24"/>
    </row>
    <row r="25" spans="2:44" ht="18">
      <c r="B25" s="24" t="s">
        <v>23</v>
      </c>
      <c r="C25" s="25">
        <v>43334</v>
      </c>
      <c r="D25" s="26">
        <v>31626</v>
      </c>
      <c r="E25" s="27">
        <v>383</v>
      </c>
      <c r="G25" s="14" t="s">
        <v>24</v>
      </c>
      <c r="H25" s="15">
        <v>43365</v>
      </c>
      <c r="I25" s="16">
        <v>32684</v>
      </c>
      <c r="J25" s="16">
        <v>321</v>
      </c>
      <c r="K25" s="17">
        <f t="shared" si="0"/>
        <v>0.98213192999632848</v>
      </c>
      <c r="L25" s="18"/>
      <c r="M25" s="14" t="s">
        <v>24</v>
      </c>
      <c r="N25" s="15">
        <v>43337</v>
      </c>
      <c r="O25" s="16">
        <v>22183</v>
      </c>
      <c r="P25" s="16">
        <v>256</v>
      </c>
      <c r="Q25" s="17">
        <f t="shared" si="1"/>
        <v>1.1540368750845242</v>
      </c>
      <c r="AG25" t="s">
        <v>24</v>
      </c>
      <c r="AH25" s="23">
        <v>43365</v>
      </c>
      <c r="AI25">
        <v>32684</v>
      </c>
      <c r="AJ25">
        <v>321</v>
      </c>
      <c r="AK25" s="18">
        <v>0.98213192999632848</v>
      </c>
      <c r="AL25" s="18"/>
      <c r="AM25" t="s">
        <v>24</v>
      </c>
      <c r="AN25" s="23">
        <v>43337</v>
      </c>
      <c r="AO25">
        <v>22183</v>
      </c>
      <c r="AP25">
        <v>256</v>
      </c>
      <c r="AQ25" s="18">
        <v>1.1540368750845242</v>
      </c>
      <c r="AR25"/>
    </row>
    <row r="26" spans="2:44" ht="18">
      <c r="B26" s="24" t="s">
        <v>18</v>
      </c>
      <c r="C26" s="25">
        <v>43335</v>
      </c>
      <c r="D26" s="26">
        <v>17930</v>
      </c>
      <c r="E26" s="27">
        <v>191</v>
      </c>
      <c r="G26" s="14" t="s">
        <v>19</v>
      </c>
      <c r="H26" s="15">
        <v>43366</v>
      </c>
      <c r="I26" s="16">
        <v>31473</v>
      </c>
      <c r="J26" s="16">
        <v>282</v>
      </c>
      <c r="K26" s="17">
        <f t="shared" si="0"/>
        <v>0.89600610046706697</v>
      </c>
      <c r="L26" s="18"/>
      <c r="M26" s="14" t="s">
        <v>19</v>
      </c>
      <c r="N26" s="15">
        <v>43338</v>
      </c>
      <c r="O26" s="16">
        <v>19797</v>
      </c>
      <c r="P26" s="16">
        <v>179</v>
      </c>
      <c r="Q26" s="17">
        <f t="shared" si="1"/>
        <v>0.90417740061625496</v>
      </c>
      <c r="AG26" t="s">
        <v>19</v>
      </c>
      <c r="AH26" s="23">
        <v>43366</v>
      </c>
      <c r="AI26">
        <v>31473</v>
      </c>
      <c r="AJ26">
        <v>282</v>
      </c>
      <c r="AK26" s="18">
        <v>0.89600610046706697</v>
      </c>
      <c r="AL26" s="18"/>
      <c r="AM26" t="s">
        <v>19</v>
      </c>
      <c r="AN26" s="23">
        <v>43338</v>
      </c>
      <c r="AO26">
        <v>19797</v>
      </c>
      <c r="AP26">
        <v>179</v>
      </c>
      <c r="AQ26" s="18">
        <v>0.90417740061625496</v>
      </c>
      <c r="AR26"/>
    </row>
    <row r="27" spans="2:44" ht="18">
      <c r="B27" s="24" t="s">
        <v>20</v>
      </c>
      <c r="C27" s="25">
        <v>43336</v>
      </c>
      <c r="D27" s="26">
        <v>21720</v>
      </c>
      <c r="E27" s="27">
        <v>212</v>
      </c>
      <c r="G27" s="14" t="s">
        <v>21</v>
      </c>
      <c r="H27" s="15">
        <v>43367</v>
      </c>
      <c r="I27" s="16">
        <v>29754</v>
      </c>
      <c r="J27" s="16">
        <v>255</v>
      </c>
      <c r="K27" s="17">
        <f t="shared" si="0"/>
        <v>0.85702762653760833</v>
      </c>
      <c r="L27" s="18"/>
      <c r="M27" s="14" t="s">
        <v>21</v>
      </c>
      <c r="N27" s="15">
        <v>43339</v>
      </c>
      <c r="O27" s="16">
        <v>31735</v>
      </c>
      <c r="P27" s="16">
        <v>505</v>
      </c>
      <c r="Q27" s="17">
        <f t="shared" si="1"/>
        <v>1.5913029777847802</v>
      </c>
      <c r="AG27" t="s">
        <v>21</v>
      </c>
      <c r="AH27" s="23">
        <v>43367</v>
      </c>
      <c r="AI27">
        <v>29754</v>
      </c>
      <c r="AJ27">
        <v>255</v>
      </c>
      <c r="AK27" s="18">
        <v>0.85702762653760833</v>
      </c>
      <c r="AL27" s="18"/>
      <c r="AM27" t="s">
        <v>21</v>
      </c>
      <c r="AN27" s="23">
        <v>43339</v>
      </c>
      <c r="AO27">
        <v>31735</v>
      </c>
      <c r="AP27">
        <v>505</v>
      </c>
      <c r="AQ27" s="18">
        <v>1.5913029777847802</v>
      </c>
      <c r="AR27"/>
    </row>
    <row r="28" spans="2:44" ht="18">
      <c r="B28" s="24" t="s">
        <v>24</v>
      </c>
      <c r="C28" s="25">
        <v>43337</v>
      </c>
      <c r="D28" s="26">
        <v>22183</v>
      </c>
      <c r="E28" s="27">
        <v>256</v>
      </c>
      <c r="G28" s="14" t="s">
        <v>22</v>
      </c>
      <c r="H28" s="15">
        <v>43368</v>
      </c>
      <c r="I28" s="16">
        <v>22262</v>
      </c>
      <c r="J28" s="16">
        <v>272</v>
      </c>
      <c r="K28" s="17">
        <f t="shared" si="0"/>
        <v>1.2218129548108885</v>
      </c>
      <c r="L28" s="18"/>
      <c r="M28" s="14" t="s">
        <v>22</v>
      </c>
      <c r="N28" s="15">
        <v>43340</v>
      </c>
      <c r="O28" s="16">
        <v>35037</v>
      </c>
      <c r="P28" s="16">
        <v>545</v>
      </c>
      <c r="Q28" s="17">
        <f t="shared" si="1"/>
        <v>1.5554984730427834</v>
      </c>
      <c r="AG28" t="s">
        <v>22</v>
      </c>
      <c r="AH28" s="23">
        <v>43368</v>
      </c>
      <c r="AI28">
        <v>22262</v>
      </c>
      <c r="AJ28">
        <v>272</v>
      </c>
      <c r="AK28" s="18">
        <v>1.2218129548108885</v>
      </c>
      <c r="AL28" s="18"/>
      <c r="AM28" t="s">
        <v>22</v>
      </c>
      <c r="AN28" s="23">
        <v>43340</v>
      </c>
      <c r="AO28">
        <v>35037</v>
      </c>
      <c r="AP28">
        <v>545</v>
      </c>
      <c r="AQ28" s="18">
        <v>1.5554984730427834</v>
      </c>
      <c r="AR28"/>
    </row>
    <row r="29" spans="2:44" ht="18">
      <c r="B29" s="24" t="s">
        <v>19</v>
      </c>
      <c r="C29" s="25">
        <v>43338</v>
      </c>
      <c r="D29" s="26">
        <v>19797</v>
      </c>
      <c r="E29" s="27">
        <v>179</v>
      </c>
      <c r="G29" s="14" t="s">
        <v>23</v>
      </c>
      <c r="H29" s="15">
        <v>43369</v>
      </c>
      <c r="I29" s="16">
        <v>4376</v>
      </c>
      <c r="J29" s="16">
        <v>86</v>
      </c>
      <c r="K29" s="17">
        <f t="shared" si="0"/>
        <v>1.9652650822669104</v>
      </c>
      <c r="L29" s="18"/>
      <c r="M29" s="14" t="s">
        <v>23</v>
      </c>
      <c r="N29" s="15">
        <v>43341</v>
      </c>
      <c r="O29" s="16">
        <v>34888</v>
      </c>
      <c r="P29" s="16">
        <v>563</v>
      </c>
      <c r="Q29" s="17">
        <f t="shared" si="1"/>
        <v>1.6137353817931668</v>
      </c>
      <c r="AG29" t="s">
        <v>23</v>
      </c>
      <c r="AH29" s="23">
        <v>43369</v>
      </c>
      <c r="AI29">
        <v>4376</v>
      </c>
      <c r="AJ29">
        <v>86</v>
      </c>
      <c r="AK29" s="18">
        <v>1.9652650822669104</v>
      </c>
      <c r="AL29" s="18"/>
      <c r="AM29" t="s">
        <v>23</v>
      </c>
      <c r="AN29" s="23">
        <v>43341</v>
      </c>
      <c r="AO29">
        <v>34888</v>
      </c>
      <c r="AP29">
        <v>563</v>
      </c>
      <c r="AQ29" s="18">
        <v>1.6137353817931668</v>
      </c>
      <c r="AR29"/>
    </row>
    <row r="30" spans="2:44" ht="18">
      <c r="B30" s="24" t="s">
        <v>21</v>
      </c>
      <c r="C30" s="25">
        <v>43339</v>
      </c>
      <c r="D30" s="26">
        <v>31735</v>
      </c>
      <c r="E30" s="27">
        <v>505</v>
      </c>
      <c r="G30" s="14" t="s">
        <v>18</v>
      </c>
      <c r="H30" s="15">
        <v>43370</v>
      </c>
      <c r="I30" s="16">
        <v>2505</v>
      </c>
      <c r="J30" s="16">
        <v>19</v>
      </c>
      <c r="K30" s="17">
        <f t="shared" si="0"/>
        <v>0.75848303393213568</v>
      </c>
      <c r="L30" s="18"/>
      <c r="M30" s="14" t="s">
        <v>18</v>
      </c>
      <c r="N30" s="15">
        <v>43342</v>
      </c>
      <c r="O30" s="16">
        <v>35746</v>
      </c>
      <c r="P30" s="16">
        <v>424</v>
      </c>
      <c r="Q30" s="17">
        <f t="shared" si="1"/>
        <v>1.1861467017288647</v>
      </c>
      <c r="AG30" t="s">
        <v>18</v>
      </c>
      <c r="AH30" s="23">
        <v>43370</v>
      </c>
      <c r="AI30">
        <v>2505</v>
      </c>
      <c r="AJ30">
        <v>19</v>
      </c>
      <c r="AK30" s="18">
        <v>0.75848303393213568</v>
      </c>
      <c r="AL30" s="18"/>
      <c r="AM30" t="s">
        <v>18</v>
      </c>
      <c r="AN30" s="23">
        <v>43342</v>
      </c>
      <c r="AO30">
        <v>35746</v>
      </c>
      <c r="AP30">
        <v>424</v>
      </c>
      <c r="AQ30" s="18">
        <v>1.1861467017288647</v>
      </c>
      <c r="AR30"/>
    </row>
    <row r="31" spans="2:44" ht="18">
      <c r="B31" s="24" t="s">
        <v>22</v>
      </c>
      <c r="C31" s="25">
        <v>43340</v>
      </c>
      <c r="D31" s="26">
        <v>35037</v>
      </c>
      <c r="E31" s="27">
        <v>545</v>
      </c>
      <c r="G31" s="28"/>
      <c r="H31" s="29" t="s">
        <v>25</v>
      </c>
      <c r="I31" s="29">
        <v>866333</v>
      </c>
      <c r="J31" s="29">
        <v>8950</v>
      </c>
      <c r="K31" s="30">
        <f t="shared" si="0"/>
        <v>1.0330900473605416</v>
      </c>
      <c r="L31" s="18"/>
      <c r="M31" s="28"/>
      <c r="N31" s="29" t="s">
        <v>25</v>
      </c>
      <c r="O31" s="29">
        <f>SUM(O4:O30)</f>
        <v>729557</v>
      </c>
      <c r="P31" s="29">
        <f>SUM(P4:P30)</f>
        <v>11648</v>
      </c>
      <c r="Q31" s="30">
        <f t="shared" si="1"/>
        <v>1.5965853250671298</v>
      </c>
      <c r="AG31"/>
      <c r="AH31" t="s">
        <v>25</v>
      </c>
      <c r="AI31">
        <v>866333</v>
      </c>
      <c r="AJ31">
        <v>8950</v>
      </c>
      <c r="AK31" s="18">
        <v>1.0330900473605416</v>
      </c>
      <c r="AL31" s="18"/>
      <c r="AM31"/>
      <c r="AN31" t="s">
        <v>25</v>
      </c>
      <c r="AO31">
        <v>729557</v>
      </c>
      <c r="AP31">
        <v>11648</v>
      </c>
      <c r="AQ31" s="18">
        <v>1.5965853250671298</v>
      </c>
      <c r="AR31"/>
    </row>
    <row r="32" spans="2:44" ht="18">
      <c r="B32" s="24" t="s">
        <v>23</v>
      </c>
      <c r="C32" s="25">
        <v>43341</v>
      </c>
      <c r="D32" s="26">
        <v>34888</v>
      </c>
      <c r="E32" s="27">
        <v>563</v>
      </c>
      <c r="G32" s="14"/>
      <c r="H32" s="31"/>
      <c r="I32" s="31"/>
      <c r="J32" s="31"/>
      <c r="K32" s="32"/>
      <c r="M32" s="14"/>
      <c r="N32" s="31"/>
      <c r="O32" s="16"/>
      <c r="P32" s="16"/>
      <c r="Q32" s="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2:44" ht="18">
      <c r="B33" s="24" t="s">
        <v>18</v>
      </c>
      <c r="C33" s="25">
        <v>43342</v>
      </c>
      <c r="D33" s="26">
        <v>35746</v>
      </c>
      <c r="E33" s="27">
        <v>424</v>
      </c>
      <c r="G33" s="33" t="s">
        <v>26</v>
      </c>
      <c r="H33" s="34" t="s">
        <v>27</v>
      </c>
      <c r="I33" s="35">
        <f>+J31*100/I31</f>
        <v>1.0330900473605416</v>
      </c>
      <c r="J33" s="36"/>
      <c r="K33" s="37"/>
      <c r="M33" s="33" t="s">
        <v>28</v>
      </c>
      <c r="N33" s="34" t="s">
        <v>9</v>
      </c>
      <c r="O33" s="34">
        <f>+P31*100/O31</f>
        <v>1.5965853250671298</v>
      </c>
      <c r="P33" s="34"/>
      <c r="Q33" s="35"/>
      <c r="AG33"/>
      <c r="AH33" t="s">
        <v>9</v>
      </c>
      <c r="AI33">
        <v>1.0330900473605416</v>
      </c>
      <c r="AJ33"/>
      <c r="AK33"/>
      <c r="AL33"/>
      <c r="AM33"/>
      <c r="AN33" t="s">
        <v>9</v>
      </c>
      <c r="AO33">
        <v>1.5965853250671298</v>
      </c>
      <c r="AP33"/>
      <c r="AQ33"/>
      <c r="AR33"/>
    </row>
    <row r="34" spans="2:44" ht="18">
      <c r="B34" s="38" t="s">
        <v>20</v>
      </c>
      <c r="C34" s="39">
        <v>43343</v>
      </c>
      <c r="D34" s="40">
        <v>28752</v>
      </c>
      <c r="E34" s="41">
        <v>275</v>
      </c>
      <c r="AG34"/>
      <c r="AH34" t="s">
        <v>28</v>
      </c>
      <c r="AI34"/>
      <c r="AJ34"/>
      <c r="AK34"/>
      <c r="AL34"/>
      <c r="AM34"/>
      <c r="AN34" t="s">
        <v>28</v>
      </c>
      <c r="AO34"/>
      <c r="AP34"/>
      <c r="AQ34"/>
      <c r="AR34"/>
    </row>
    <row r="35" spans="2:44" ht="18">
      <c r="B35" s="24"/>
      <c r="C35" s="26" t="s">
        <v>29</v>
      </c>
      <c r="D35" s="26"/>
      <c r="E35" s="27"/>
      <c r="G35" s="31"/>
      <c r="AG35"/>
      <c r="AH35"/>
      <c r="AI35"/>
      <c r="AJ35"/>
      <c r="AK35"/>
      <c r="AL35"/>
      <c r="AM35"/>
      <c r="AN35"/>
      <c r="AO35"/>
      <c r="AP35"/>
      <c r="AQ35"/>
      <c r="AR35"/>
    </row>
    <row r="36" spans="2:44" ht="18">
      <c r="B36" s="24"/>
      <c r="C36" s="26" t="s">
        <v>25</v>
      </c>
      <c r="D36" s="26">
        <v>841119</v>
      </c>
      <c r="E36" s="27">
        <v>12828</v>
      </c>
      <c r="G36" s="31"/>
      <c r="AG36"/>
      <c r="AH36"/>
      <c r="AI36"/>
      <c r="AJ36"/>
      <c r="AK36"/>
      <c r="AL36"/>
      <c r="AM36"/>
      <c r="AN36"/>
      <c r="AO36"/>
      <c r="AP36"/>
      <c r="AQ36"/>
      <c r="AR36"/>
    </row>
    <row r="37" spans="2:44" ht="18">
      <c r="B37" s="28" t="s">
        <v>30</v>
      </c>
      <c r="C37" s="34" t="s">
        <v>31</v>
      </c>
      <c r="D37" s="35">
        <f>+E36*100/D36</f>
        <v>1.5251111911632005</v>
      </c>
      <c r="E37" s="42"/>
      <c r="G37" s="31"/>
      <c r="AG37"/>
      <c r="AH37"/>
      <c r="AI37"/>
      <c r="AJ37"/>
      <c r="AK37"/>
      <c r="AL37"/>
      <c r="AM37"/>
      <c r="AN37"/>
      <c r="AO37"/>
      <c r="AP37"/>
      <c r="AQ37"/>
      <c r="AR37"/>
    </row>
    <row r="38" spans="2:44">
      <c r="G38" s="31"/>
    </row>
    <row r="39" spans="2:44">
      <c r="G39" s="31"/>
    </row>
    <row r="40" spans="2:44">
      <c r="G40" s="31"/>
    </row>
    <row r="42" spans="2:44">
      <c r="B42" s="43" t="s">
        <v>32</v>
      </c>
      <c r="C42" s="43" t="s">
        <v>33</v>
      </c>
      <c r="D42" s="43"/>
      <c r="E42" s="43"/>
      <c r="F42" s="43"/>
      <c r="G42" s="43"/>
      <c r="H42" s="43"/>
      <c r="I42" s="43"/>
      <c r="J42" s="43"/>
      <c r="K42" s="43"/>
    </row>
    <row r="43" spans="2:44">
      <c r="B43" s="43"/>
      <c r="C43" s="43" t="s">
        <v>77</v>
      </c>
      <c r="D43" s="43"/>
      <c r="E43" s="43"/>
      <c r="F43" s="43"/>
      <c r="G43" s="43"/>
      <c r="H43" s="43"/>
      <c r="I43" s="43"/>
      <c r="J43" s="43"/>
      <c r="K43" s="43"/>
    </row>
    <row r="44" spans="2:44">
      <c r="B44" s="43"/>
      <c r="C44" s="43" t="s">
        <v>78</v>
      </c>
      <c r="D44" s="43"/>
      <c r="E44" s="43"/>
      <c r="F44" s="43"/>
      <c r="G44" s="43"/>
      <c r="H44" s="43"/>
      <c r="I44" s="43"/>
      <c r="J44" s="43"/>
      <c r="K44" s="43"/>
    </row>
    <row r="48" spans="2:44">
      <c r="C48" s="19" t="s">
        <v>34</v>
      </c>
      <c r="D48" s="44"/>
      <c r="E48" s="44"/>
      <c r="F48" s="44"/>
      <c r="G48" s="44"/>
      <c r="H48" s="45"/>
    </row>
    <row r="49" spans="2:8">
      <c r="C49" s="28"/>
      <c r="D49" s="34" t="s">
        <v>0</v>
      </c>
      <c r="E49" s="34"/>
      <c r="F49" s="34"/>
      <c r="G49" s="34" t="s">
        <v>1</v>
      </c>
      <c r="H49" s="35"/>
    </row>
    <row r="50" spans="2:8">
      <c r="C50" s="14"/>
      <c r="D50" s="16" t="s">
        <v>14</v>
      </c>
      <c r="E50" s="46">
        <v>729557</v>
      </c>
      <c r="F50" s="31"/>
      <c r="G50" s="16" t="s">
        <v>11</v>
      </c>
      <c r="H50" s="47">
        <v>866333</v>
      </c>
    </row>
    <row r="51" spans="2:8">
      <c r="C51" s="48" t="s">
        <v>25</v>
      </c>
      <c r="D51" s="16" t="s">
        <v>15</v>
      </c>
      <c r="E51" s="46">
        <v>11648</v>
      </c>
      <c r="F51" s="31"/>
      <c r="G51" s="16" t="s">
        <v>12</v>
      </c>
      <c r="H51" s="47">
        <v>8950</v>
      </c>
    </row>
    <row r="52" spans="2:8">
      <c r="C52" s="14"/>
      <c r="D52" s="31" t="s">
        <v>35</v>
      </c>
      <c r="E52" s="49">
        <v>1.5965853250671298</v>
      </c>
      <c r="F52" s="31"/>
      <c r="G52" s="16" t="s">
        <v>36</v>
      </c>
      <c r="H52" s="17">
        <v>1.0330900473605416</v>
      </c>
    </row>
    <row r="53" spans="2:8">
      <c r="C53" s="28" t="s">
        <v>37</v>
      </c>
      <c r="D53" s="50">
        <f>+E52-H52</f>
        <v>0.56349527770658825</v>
      </c>
      <c r="E53" s="34"/>
      <c r="F53" s="34"/>
      <c r="G53" s="34"/>
      <c r="H53" s="35"/>
    </row>
    <row r="57" spans="2:8">
      <c r="B57" s="43" t="s">
        <v>38</v>
      </c>
      <c r="C57" s="43" t="s">
        <v>39</v>
      </c>
      <c r="D57" s="43"/>
      <c r="E57" s="43"/>
    </row>
    <row r="59" spans="2:8">
      <c r="C59" s="19" t="s">
        <v>40</v>
      </c>
      <c r="D59" s="44"/>
      <c r="E59" s="44"/>
      <c r="F59" s="51">
        <f>+E52*H50/100</f>
        <v>13831.745544213818</v>
      </c>
    </row>
    <row r="60" spans="2:8">
      <c r="C60" s="14" t="s">
        <v>41</v>
      </c>
      <c r="D60" s="31"/>
      <c r="E60" s="31"/>
      <c r="F60" s="52">
        <f>+F59-H51</f>
        <v>4881.745544213818</v>
      </c>
    </row>
    <row r="61" spans="2:8">
      <c r="C61" s="53" t="s">
        <v>42</v>
      </c>
      <c r="D61" s="36"/>
      <c r="E61" s="36" t="s">
        <v>9</v>
      </c>
      <c r="F61" s="54">
        <f>+F60*100/H50</f>
        <v>0.56349527770658836</v>
      </c>
      <c r="G61" s="31"/>
      <c r="H61" s="31"/>
    </row>
    <row r="62" spans="2:8">
      <c r="C62" s="31"/>
      <c r="D62" s="31"/>
      <c r="E62" s="31"/>
      <c r="F62" s="31"/>
      <c r="G62" s="31"/>
      <c r="H62" s="31"/>
    </row>
    <row r="63" spans="2:8">
      <c r="C63" s="31"/>
      <c r="D63" s="31"/>
      <c r="E63" s="31"/>
      <c r="F63" s="31"/>
      <c r="G63" s="31"/>
      <c r="H63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workbookViewId="0">
      <selection activeCell="G41" sqref="G41"/>
    </sheetView>
  </sheetViews>
  <sheetFormatPr baseColWidth="10" defaultRowHeight="15" x14ac:dyDescent="0"/>
  <cols>
    <col min="1" max="1" width="10.83203125" style="1"/>
    <col min="2" max="2" width="24.1640625" style="1" bestFit="1" customWidth="1"/>
    <col min="3" max="3" width="11" style="1" bestFit="1" customWidth="1"/>
    <col min="4" max="4" width="15" style="1" bestFit="1" customWidth="1"/>
    <col min="5" max="5" width="10.83203125" style="1"/>
    <col min="6" max="6" width="12.1640625" style="1" bestFit="1" customWidth="1"/>
    <col min="7" max="16384" width="10.83203125" style="1"/>
  </cols>
  <sheetData>
    <row r="2" spans="2:6">
      <c r="B2" s="31"/>
      <c r="C2" s="31"/>
    </row>
    <row r="3" spans="2:6">
      <c r="B3" s="55" t="s">
        <v>43</v>
      </c>
      <c r="C3" s="31"/>
    </row>
    <row r="5" spans="2:6">
      <c r="B5" s="56" t="s">
        <v>44</v>
      </c>
      <c r="C5" s="56" t="s">
        <v>45</v>
      </c>
      <c r="D5" s="56" t="s">
        <v>46</v>
      </c>
      <c r="E5" s="56" t="s">
        <v>47</v>
      </c>
      <c r="F5" s="56" t="s">
        <v>48</v>
      </c>
    </row>
    <row r="6" spans="2:6">
      <c r="B6" s="33" t="s">
        <v>49</v>
      </c>
      <c r="C6" s="33" t="s">
        <v>50</v>
      </c>
      <c r="D6" s="57">
        <v>20700</v>
      </c>
      <c r="E6" s="33" t="s">
        <v>51</v>
      </c>
      <c r="F6" s="33" t="s">
        <v>52</v>
      </c>
    </row>
    <row r="7" spans="2:6">
      <c r="B7" s="33" t="s">
        <v>53</v>
      </c>
      <c r="C7" s="33" t="s">
        <v>54</v>
      </c>
      <c r="D7" s="57">
        <v>11250</v>
      </c>
      <c r="E7" s="33" t="s">
        <v>55</v>
      </c>
      <c r="F7" s="33" t="s">
        <v>56</v>
      </c>
    </row>
    <row r="11" spans="2:6">
      <c r="B11" s="28" t="s">
        <v>57</v>
      </c>
      <c r="C11" s="35"/>
    </row>
    <row r="12" spans="2:6">
      <c r="B12" s="6" t="s">
        <v>58</v>
      </c>
      <c r="C12" s="8"/>
    </row>
    <row r="13" spans="2:6">
      <c r="B13" s="14" t="s">
        <v>59</v>
      </c>
      <c r="C13" s="32" t="s">
        <v>60</v>
      </c>
    </row>
    <row r="14" spans="2:6">
      <c r="B14" s="14" t="s">
        <v>61</v>
      </c>
      <c r="C14" s="32" t="s">
        <v>62</v>
      </c>
    </row>
    <row r="15" spans="2:6">
      <c r="B15" s="14" t="s">
        <v>63</v>
      </c>
      <c r="C15" s="32" t="s">
        <v>64</v>
      </c>
    </row>
    <row r="16" spans="2:6">
      <c r="B16" s="53" t="s">
        <v>65</v>
      </c>
      <c r="C16" s="37" t="s">
        <v>66</v>
      </c>
    </row>
    <row r="19" spans="2:4">
      <c r="B19" s="56" t="s">
        <v>67</v>
      </c>
      <c r="C19" s="56" t="s">
        <v>68</v>
      </c>
      <c r="D19" s="56" t="s">
        <v>69</v>
      </c>
    </row>
    <row r="20" spans="2:4">
      <c r="B20" s="33" t="s">
        <v>70</v>
      </c>
      <c r="C20" s="33">
        <v>300</v>
      </c>
      <c r="D20" s="33"/>
    </row>
    <row r="21" spans="2:4">
      <c r="B21" s="33" t="s">
        <v>71</v>
      </c>
      <c r="C21" s="33" t="s">
        <v>72</v>
      </c>
      <c r="D21" s="33" t="s">
        <v>73</v>
      </c>
    </row>
    <row r="22" spans="2:4">
      <c r="B22" s="33" t="s">
        <v>74</v>
      </c>
      <c r="C22" s="33" t="s">
        <v>75</v>
      </c>
      <c r="D22" s="33" t="s">
        <v>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solucion</vt:lpstr>
      <vt:lpstr>AWS STORAGE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2019-04-02T10:19:50Z</dcterms:created>
  <dcterms:modified xsi:type="dcterms:W3CDTF">2019-04-02T10:26:17Z</dcterms:modified>
</cp:coreProperties>
</file>